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 WYMIANA\2 Wołowina\BIULETYNY\Archiwum 2024\"/>
    </mc:Choice>
  </mc:AlternateContent>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sprzed_ćwierci_PL" sheetId="30" r:id="rId6"/>
    <sheet name="Ceny_sprzed_elem_PL" sheetId="31" r:id="rId7"/>
    <sheet name="Ceny _sprzed_ćwierci_zagranica" sheetId="68" r:id="rId8"/>
    <sheet name="Ceny_sprzed_elem_zagranica" sheetId="69" r:id="rId9"/>
    <sheet name="Ceny_bydła_żyw_handel_hurt" sheetId="23" r:id="rId10"/>
    <sheet name="Ceny_zakupu_sieci handlowe" sheetId="2" r:id="rId11"/>
    <sheet name="Ceny_ UE kat. ACZ" sheetId="51" r:id="rId12"/>
    <sheet name="Ceny_UE bydła żywego" sheetId="63" r:id="rId13"/>
    <sheet name="Handel _ zagr. I-XII_ 2023" sheetId="78" r:id="rId14"/>
    <sheet name="Eksport_I-XII_ 2023" sheetId="77" r:id="rId15"/>
    <sheet name="Import_I-XII_ 2023" sheetId="76" r:id="rId16"/>
    <sheet name="Handel -zagr. I-XII_2022" sheetId="75" r:id="rId17"/>
    <sheet name="Eksport I-XII_2022" sheetId="74" r:id="rId18"/>
    <sheet name="Import I-XII_2022" sheetId="73" r:id="rId19"/>
    <sheet name="Handel-zagr. I-XII_2021" sheetId="65" r:id="rId20"/>
    <sheet name="Eksport I-XII_2021" sheetId="66" r:id="rId21"/>
    <sheet name="Import I-XII_2021" sheetId="64" r:id="rId22"/>
    <sheet name="Handel-zagr. I-XII_2020" sheetId="60" r:id="rId23"/>
    <sheet name="Eksport I-XII_2020" sheetId="61" r:id="rId24"/>
    <sheet name="Import_I-XII_2020" sheetId="62" r:id="rId25"/>
    <sheet name="Handel_zagr. I-XII_2019" sheetId="71" r:id="rId26"/>
    <sheet name="Eksport I-XII_2019" sheetId="72" r:id="rId27"/>
    <sheet name="Import I-XII_2019" sheetId="70" r:id="rId28"/>
    <sheet name="Uboje_bydła_wgGUS" sheetId="45" r:id="rId29"/>
    <sheet name="Śr_wagi_bydła_PL" sheetId="49" r:id="rId30"/>
    <sheet name="Baza_cen_zakupu_2019_2024" sheetId="36" r:id="rId31"/>
    <sheet name="Baza_cen sprzedaży_2019-2024" sheetId="50" r:id="rId32"/>
  </sheets>
  <definedNames>
    <definedName name="_xlnm._FilterDatabase" localSheetId="26" hidden="1">'Eksport I-XII_2019'!$A$6:$D$25</definedName>
    <definedName name="_xlnm._FilterDatabase" localSheetId="23" hidden="1">'Eksport I-XII_2020'!$A$6:$D$25</definedName>
    <definedName name="_xlnm._FilterDatabase" localSheetId="20" hidden="1">'Eksport I-XII_2021'!$K$6:$N$42</definedName>
    <definedName name="_xlnm._FilterDatabase" localSheetId="17" hidden="1">'Eksport I-XII_2022'!$K$6:$M$92</definedName>
    <definedName name="_xlnm._FilterDatabase" localSheetId="14" hidden="1">'Eksport_I-XII_ 2023'!$P$6:$S$63</definedName>
    <definedName name="_xlnm._FilterDatabase" localSheetId="27" hidden="1">'Import I-XII_2019'!$P$7:$S$31</definedName>
    <definedName name="_xlnm._FilterDatabase" localSheetId="21" hidden="1">'Import I-XII_2021'!$K$7:$N$34</definedName>
    <definedName name="_xlnm._FilterDatabase" localSheetId="18" hidden="1">'Import I-XII_2022'!$F$7:$I$18</definedName>
    <definedName name="_xlnm._FilterDatabase" localSheetId="15" hidden="1">'Import_I-XII_ 2023'!$P$7:$S$33</definedName>
    <definedName name="_xlnm._FilterDatabase" localSheetId="24" hidden="1">'Import_I-XII_2020'!$A$7:$D$23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J199" i="36" l="1"/>
  <c r="D199" i="36"/>
  <c r="K198" i="36"/>
  <c r="E198" i="36"/>
  <c r="L197" i="36"/>
  <c r="F197" i="36"/>
  <c r="M196" i="36"/>
  <c r="G196" i="36"/>
  <c r="Q195" i="36"/>
  <c r="H195" i="36"/>
  <c r="B195" i="36"/>
  <c r="I194" i="36"/>
  <c r="C194" i="36"/>
  <c r="J193" i="36"/>
  <c r="D193" i="36"/>
  <c r="Q133" i="36"/>
  <c r="Q199" i="36" s="1"/>
  <c r="M133" i="36"/>
  <c r="M199" i="36" s="1"/>
  <c r="L133" i="36"/>
  <c r="L199" i="36" s="1"/>
  <c r="K133" i="36"/>
  <c r="K199" i="36" s="1"/>
  <c r="J133" i="36"/>
  <c r="I133" i="36"/>
  <c r="I199" i="36" s="1"/>
  <c r="H133" i="36"/>
  <c r="H199" i="36" s="1"/>
  <c r="G133" i="36"/>
  <c r="G199" i="36" s="1"/>
  <c r="F133" i="36"/>
  <c r="F199" i="36" s="1"/>
  <c r="E133" i="36"/>
  <c r="E199" i="36" s="1"/>
  <c r="D133" i="36"/>
  <c r="C133" i="36"/>
  <c r="C199" i="36" s="1"/>
  <c r="B133" i="36"/>
  <c r="B199" i="36" s="1"/>
  <c r="Q132" i="36"/>
  <c r="Q198" i="36" s="1"/>
  <c r="M132" i="36"/>
  <c r="M198" i="36" s="1"/>
  <c r="L132" i="36"/>
  <c r="L198" i="36" s="1"/>
  <c r="K132" i="36"/>
  <c r="J132" i="36"/>
  <c r="J198" i="36" s="1"/>
  <c r="I132" i="36"/>
  <c r="I198" i="36" s="1"/>
  <c r="H132" i="36"/>
  <c r="H198" i="36" s="1"/>
  <c r="G132" i="36"/>
  <c r="G198" i="36" s="1"/>
  <c r="F132" i="36"/>
  <c r="F198" i="36" s="1"/>
  <c r="E132" i="36"/>
  <c r="D132" i="36"/>
  <c r="D198" i="36" s="1"/>
  <c r="C132" i="36"/>
  <c r="C198" i="36" s="1"/>
  <c r="B132" i="36"/>
  <c r="B198" i="36" s="1"/>
  <c r="Q131" i="36"/>
  <c r="Q197" i="36" s="1"/>
  <c r="M131" i="36"/>
  <c r="M197" i="36" s="1"/>
  <c r="L131" i="36"/>
  <c r="K131" i="36"/>
  <c r="K197" i="36" s="1"/>
  <c r="J131" i="36"/>
  <c r="J197" i="36" s="1"/>
  <c r="I131" i="36"/>
  <c r="I197" i="36" s="1"/>
  <c r="H131" i="36"/>
  <c r="H197" i="36" s="1"/>
  <c r="G131" i="36"/>
  <c r="G197" i="36" s="1"/>
  <c r="F131" i="36"/>
  <c r="E131" i="36"/>
  <c r="E197" i="36" s="1"/>
  <c r="D131" i="36"/>
  <c r="D197" i="36" s="1"/>
  <c r="C131" i="36"/>
  <c r="C197" i="36" s="1"/>
  <c r="B131" i="36"/>
  <c r="B197" i="36" s="1"/>
  <c r="Q130" i="36"/>
  <c r="Q196" i="36" s="1"/>
  <c r="M130" i="36"/>
  <c r="L130" i="36"/>
  <c r="L196" i="36" s="1"/>
  <c r="K130" i="36"/>
  <c r="K196" i="36" s="1"/>
  <c r="J130" i="36"/>
  <c r="J196" i="36" s="1"/>
  <c r="I130" i="36"/>
  <c r="I196" i="36" s="1"/>
  <c r="H130" i="36"/>
  <c r="H196" i="36" s="1"/>
  <c r="G130" i="36"/>
  <c r="F130" i="36"/>
  <c r="F196" i="36" s="1"/>
  <c r="E130" i="36"/>
  <c r="E196" i="36" s="1"/>
  <c r="D130" i="36"/>
  <c r="D196" i="36" s="1"/>
  <c r="C130" i="36"/>
  <c r="C196" i="36" s="1"/>
  <c r="B130" i="36"/>
  <c r="B196" i="36" s="1"/>
  <c r="Q129" i="36"/>
  <c r="M129" i="36"/>
  <c r="M195" i="36" s="1"/>
  <c r="L129" i="36"/>
  <c r="L195" i="36" s="1"/>
  <c r="K129" i="36"/>
  <c r="K195" i="36" s="1"/>
  <c r="J129" i="36"/>
  <c r="J195" i="36" s="1"/>
  <c r="I129" i="36"/>
  <c r="I195" i="36" s="1"/>
  <c r="H129" i="36"/>
  <c r="G129" i="36"/>
  <c r="G195" i="36" s="1"/>
  <c r="F129" i="36"/>
  <c r="F195" i="36" s="1"/>
  <c r="E129" i="36"/>
  <c r="E195" i="36" s="1"/>
  <c r="D129" i="36"/>
  <c r="D195" i="36" s="1"/>
  <c r="C129" i="36"/>
  <c r="C195" i="36" s="1"/>
  <c r="B129" i="36"/>
  <c r="Q128" i="36"/>
  <c r="Q194" i="36" s="1"/>
  <c r="M128" i="36"/>
  <c r="M194" i="36" s="1"/>
  <c r="L128" i="36"/>
  <c r="L194" i="36" s="1"/>
  <c r="K128" i="36"/>
  <c r="K194" i="36" s="1"/>
  <c r="J128" i="36"/>
  <c r="J194" i="36" s="1"/>
  <c r="I128" i="36"/>
  <c r="H128" i="36"/>
  <c r="H194" i="36" s="1"/>
  <c r="G128" i="36"/>
  <c r="G194" i="36" s="1"/>
  <c r="F128" i="36"/>
  <c r="F194" i="36" s="1"/>
  <c r="E128" i="36"/>
  <c r="E194" i="36" s="1"/>
  <c r="D128" i="36"/>
  <c r="D194" i="36" s="1"/>
  <c r="C128" i="36"/>
  <c r="B128" i="36"/>
  <c r="B194" i="36" s="1"/>
  <c r="Q127" i="36"/>
  <c r="Q193" i="36" s="1"/>
  <c r="M127" i="36"/>
  <c r="M193" i="36" s="1"/>
  <c r="L127" i="36"/>
  <c r="L193" i="36" s="1"/>
  <c r="K127" i="36"/>
  <c r="K193" i="36" s="1"/>
  <c r="J127" i="36"/>
  <c r="I127" i="36"/>
  <c r="I193" i="36" s="1"/>
  <c r="H127" i="36"/>
  <c r="H193" i="36" s="1"/>
  <c r="G127" i="36"/>
  <c r="G193" i="36" s="1"/>
  <c r="F127" i="36"/>
  <c r="F193" i="36" s="1"/>
  <c r="E127" i="36"/>
  <c r="E193" i="36" s="1"/>
  <c r="D127" i="36"/>
  <c r="C127" i="36"/>
  <c r="C193" i="36" s="1"/>
  <c r="B127" i="36"/>
  <c r="B193" i="36" s="1"/>
  <c r="K384" i="45" l="1"/>
  <c r="J384" i="45"/>
  <c r="I384" i="45"/>
  <c r="H384" i="45"/>
  <c r="G384" i="45"/>
  <c r="F384" i="45"/>
  <c r="E384" i="45"/>
  <c r="D384" i="45"/>
  <c r="C382" i="45"/>
  <c r="C381" i="45"/>
  <c r="C380" i="45"/>
  <c r="C379" i="45"/>
  <c r="C378" i="45"/>
  <c r="C377" i="45"/>
  <c r="C376" i="45"/>
  <c r="C375" i="45"/>
  <c r="C374" i="45"/>
  <c r="C373" i="45"/>
  <c r="C372" i="45"/>
  <c r="C371" i="45"/>
  <c r="K362" i="45"/>
  <c r="J362" i="45"/>
  <c r="I362" i="45"/>
  <c r="H362" i="45"/>
  <c r="G362" i="45"/>
  <c r="F362" i="45"/>
  <c r="E362" i="45"/>
  <c r="D362" i="45"/>
  <c r="C360" i="45"/>
  <c r="C359" i="45"/>
  <c r="C358" i="45"/>
  <c r="C357" i="45"/>
  <c r="C356" i="45"/>
  <c r="C355" i="45"/>
  <c r="C354" i="45"/>
  <c r="C353" i="45"/>
  <c r="C352" i="45"/>
  <c r="C351" i="45"/>
  <c r="C350" i="45"/>
  <c r="C349" i="45"/>
  <c r="K345" i="45"/>
  <c r="J345" i="45"/>
  <c r="I345" i="45"/>
  <c r="H345" i="45"/>
  <c r="G345" i="45"/>
  <c r="F345" i="45"/>
  <c r="E345" i="45"/>
  <c r="D345" i="45"/>
  <c r="C343" i="45"/>
  <c r="C342" i="45"/>
  <c r="C341" i="45"/>
  <c r="C340" i="45"/>
  <c r="C339" i="45"/>
  <c r="C338" i="45"/>
  <c r="C337" i="45"/>
  <c r="C336" i="45"/>
  <c r="C335" i="45"/>
  <c r="C334" i="45"/>
  <c r="C333" i="45"/>
  <c r="C332" i="45"/>
  <c r="C384" i="45" l="1"/>
  <c r="C345" i="45"/>
  <c r="C362" i="45"/>
  <c r="F8" i="78"/>
  <c r="C26" i="78" l="1"/>
  <c r="K389" i="45" l="1"/>
  <c r="K390" i="45"/>
  <c r="K391" i="45"/>
  <c r="K392" i="45"/>
  <c r="K393" i="45"/>
  <c r="K394" i="45"/>
  <c r="K395" i="45"/>
  <c r="K396" i="45"/>
  <c r="K397" i="45"/>
  <c r="K398" i="45"/>
  <c r="J389" i="45"/>
  <c r="J390" i="45"/>
  <c r="J391" i="45"/>
  <c r="J392" i="45"/>
  <c r="J393" i="45"/>
  <c r="J394" i="45"/>
  <c r="J395" i="45"/>
  <c r="J396" i="45"/>
  <c r="J397" i="45"/>
  <c r="J398" i="45"/>
  <c r="I389" i="45"/>
  <c r="I390" i="45"/>
  <c r="I391" i="45"/>
  <c r="I392" i="45"/>
  <c r="I393" i="45"/>
  <c r="I394" i="45"/>
  <c r="I395" i="45"/>
  <c r="I396" i="45"/>
  <c r="I397" i="45"/>
  <c r="I398" i="45"/>
  <c r="H389" i="45"/>
  <c r="H390" i="45"/>
  <c r="H391" i="45"/>
  <c r="H392" i="45"/>
  <c r="H393" i="45"/>
  <c r="H394" i="45"/>
  <c r="H395" i="45"/>
  <c r="H396" i="45"/>
  <c r="H397" i="45"/>
  <c r="H398" i="45"/>
  <c r="G389" i="45"/>
  <c r="G390" i="45"/>
  <c r="G391" i="45"/>
  <c r="G392" i="45"/>
  <c r="G393" i="45"/>
  <c r="G394" i="45"/>
  <c r="G395" i="45"/>
  <c r="G396" i="45"/>
  <c r="G397" i="45"/>
  <c r="G398" i="45"/>
  <c r="F389" i="45"/>
  <c r="F390" i="45"/>
  <c r="F391" i="45"/>
  <c r="F392" i="45"/>
  <c r="F393" i="45"/>
  <c r="F394" i="45"/>
  <c r="F395" i="45"/>
  <c r="F396" i="45"/>
  <c r="F397" i="45"/>
  <c r="F398" i="45"/>
  <c r="E389" i="45"/>
  <c r="E390" i="45"/>
  <c r="E391" i="45"/>
  <c r="E392" i="45"/>
  <c r="E393" i="45"/>
  <c r="E394" i="45"/>
  <c r="E395" i="45"/>
  <c r="E396" i="45"/>
  <c r="E397" i="45"/>
  <c r="E398" i="45"/>
  <c r="D389" i="45"/>
  <c r="D390" i="45"/>
  <c r="D391" i="45"/>
  <c r="D392" i="45"/>
  <c r="D393" i="45"/>
  <c r="D394" i="45"/>
  <c r="D395" i="45"/>
  <c r="D396" i="45"/>
  <c r="D397" i="45"/>
  <c r="D398" i="45"/>
  <c r="C389" i="45"/>
  <c r="C390" i="45"/>
  <c r="C391" i="45"/>
  <c r="C392" i="45"/>
  <c r="C393" i="45"/>
  <c r="C394" i="45"/>
  <c r="C395" i="45"/>
  <c r="C396" i="45"/>
  <c r="C397" i="45"/>
  <c r="C398" i="45"/>
  <c r="D388" i="45"/>
  <c r="E388" i="45"/>
  <c r="F388" i="45"/>
  <c r="G388" i="45"/>
  <c r="H388" i="45"/>
  <c r="I388" i="45"/>
  <c r="J388" i="45"/>
  <c r="K388" i="45"/>
  <c r="D387" i="45"/>
  <c r="E387" i="45"/>
  <c r="F387" i="45"/>
  <c r="G387" i="45"/>
  <c r="H387" i="45"/>
  <c r="I387" i="45"/>
  <c r="J387" i="45"/>
  <c r="K387" i="45"/>
  <c r="C388" i="45"/>
  <c r="C387" i="45"/>
  <c r="E26" i="78" l="1"/>
  <c r="B26" i="78"/>
  <c r="F25" i="78"/>
  <c r="D25" i="78"/>
  <c r="F24" i="78"/>
  <c r="D24" i="78"/>
  <c r="F23" i="78"/>
  <c r="D23" i="78"/>
  <c r="H22" i="78"/>
  <c r="F22" i="78"/>
  <c r="D22" i="78"/>
  <c r="F21" i="78"/>
  <c r="D21" i="78"/>
  <c r="E13" i="78"/>
  <c r="C13" i="78"/>
  <c r="B13" i="78"/>
  <c r="F12" i="78"/>
  <c r="D12" i="78"/>
  <c r="F11" i="78"/>
  <c r="D11" i="78"/>
  <c r="F10" i="78"/>
  <c r="D10" i="78"/>
  <c r="H9" i="78"/>
  <c r="F9" i="78"/>
  <c r="D9" i="78"/>
  <c r="D8" i="78"/>
  <c r="F26" i="78" l="1"/>
  <c r="F13" i="78"/>
  <c r="D26" i="78"/>
  <c r="D13" i="78"/>
  <c r="Q123" i="36"/>
  <c r="Q189" i="36" s="1"/>
  <c r="M123" i="36"/>
  <c r="M189" i="36" s="1"/>
  <c r="L123" i="36"/>
  <c r="L189" i="36" s="1"/>
  <c r="K123" i="36"/>
  <c r="K189" i="36" s="1"/>
  <c r="J123" i="36"/>
  <c r="J189" i="36" s="1"/>
  <c r="I123" i="36"/>
  <c r="I189" i="36" s="1"/>
  <c r="H123" i="36"/>
  <c r="H189" i="36" s="1"/>
  <c r="G123" i="36"/>
  <c r="G189" i="36" s="1"/>
  <c r="F123" i="36"/>
  <c r="F189" i="36" s="1"/>
  <c r="E123" i="36"/>
  <c r="E189" i="36" s="1"/>
  <c r="D123" i="36"/>
  <c r="D189" i="36" s="1"/>
  <c r="C123" i="36"/>
  <c r="C189" i="36" s="1"/>
  <c r="B123" i="36"/>
  <c r="B189" i="36" s="1"/>
  <c r="Q122" i="36"/>
  <c r="Q188" i="36" s="1"/>
  <c r="M122" i="36"/>
  <c r="M188" i="36" s="1"/>
  <c r="L122" i="36"/>
  <c r="L188" i="36" s="1"/>
  <c r="K122" i="36"/>
  <c r="K188" i="36" s="1"/>
  <c r="J122" i="36"/>
  <c r="J188" i="36" s="1"/>
  <c r="I122" i="36"/>
  <c r="I188" i="36" s="1"/>
  <c r="H122" i="36"/>
  <c r="H188" i="36" s="1"/>
  <c r="G122" i="36"/>
  <c r="G188" i="36" s="1"/>
  <c r="F122" i="36"/>
  <c r="F188" i="36" s="1"/>
  <c r="E122" i="36"/>
  <c r="E188" i="36" s="1"/>
  <c r="D122" i="36"/>
  <c r="D188" i="36" s="1"/>
  <c r="C122" i="36"/>
  <c r="C188" i="36" s="1"/>
  <c r="B122" i="36"/>
  <c r="B188" i="36" s="1"/>
  <c r="Q121" i="36"/>
  <c r="Q187" i="36" s="1"/>
  <c r="M121" i="36"/>
  <c r="M187" i="36" s="1"/>
  <c r="L121" i="36"/>
  <c r="L187" i="36" s="1"/>
  <c r="K121" i="36"/>
  <c r="K187" i="36" s="1"/>
  <c r="J121" i="36"/>
  <c r="J187" i="36" s="1"/>
  <c r="I121" i="36"/>
  <c r="I187" i="36" s="1"/>
  <c r="H121" i="36"/>
  <c r="H187" i="36" s="1"/>
  <c r="G121" i="36"/>
  <c r="G187" i="36" s="1"/>
  <c r="F121" i="36"/>
  <c r="F187" i="36" s="1"/>
  <c r="E121" i="36"/>
  <c r="E187" i="36" s="1"/>
  <c r="D121" i="36"/>
  <c r="D187" i="36" s="1"/>
  <c r="C121" i="36"/>
  <c r="C187" i="36" s="1"/>
  <c r="B121" i="36"/>
  <c r="B187" i="36" s="1"/>
  <c r="Q120" i="36"/>
  <c r="Q186" i="36" s="1"/>
  <c r="M120" i="36"/>
  <c r="M186" i="36" s="1"/>
  <c r="L120" i="36"/>
  <c r="L186" i="36" s="1"/>
  <c r="K120" i="36"/>
  <c r="K186" i="36" s="1"/>
  <c r="J120" i="36"/>
  <c r="J186" i="36" s="1"/>
  <c r="I120" i="36"/>
  <c r="I186" i="36" s="1"/>
  <c r="H120" i="36"/>
  <c r="H186" i="36" s="1"/>
  <c r="G120" i="36"/>
  <c r="G186" i="36" s="1"/>
  <c r="F120" i="36"/>
  <c r="F186" i="36" s="1"/>
  <c r="E120" i="36"/>
  <c r="E186" i="36" s="1"/>
  <c r="D120" i="36"/>
  <c r="D186" i="36" s="1"/>
  <c r="C120" i="36"/>
  <c r="C186" i="36" s="1"/>
  <c r="B120" i="36"/>
  <c r="B186" i="36" s="1"/>
  <c r="Q119" i="36"/>
  <c r="Q185" i="36" s="1"/>
  <c r="M119" i="36"/>
  <c r="M185" i="36" s="1"/>
  <c r="L119" i="36"/>
  <c r="L185" i="36" s="1"/>
  <c r="K119" i="36"/>
  <c r="K185" i="36" s="1"/>
  <c r="J119" i="36"/>
  <c r="J185" i="36" s="1"/>
  <c r="I119" i="36"/>
  <c r="I185" i="36" s="1"/>
  <c r="H119" i="36"/>
  <c r="H185" i="36" s="1"/>
  <c r="G119" i="36"/>
  <c r="G185" i="36" s="1"/>
  <c r="F119" i="36"/>
  <c r="F185" i="36" s="1"/>
  <c r="E119" i="36"/>
  <c r="E185" i="36" s="1"/>
  <c r="D119" i="36"/>
  <c r="D185" i="36" s="1"/>
  <c r="C119" i="36"/>
  <c r="C185" i="36" s="1"/>
  <c r="B119" i="36"/>
  <c r="B185" i="36" s="1"/>
  <c r="Q118" i="36"/>
  <c r="Q184" i="36" s="1"/>
  <c r="M118" i="36"/>
  <c r="M184" i="36" s="1"/>
  <c r="L118" i="36"/>
  <c r="L184" i="36" s="1"/>
  <c r="K118" i="36"/>
  <c r="K184" i="36" s="1"/>
  <c r="J118" i="36"/>
  <c r="J184" i="36" s="1"/>
  <c r="I118" i="36"/>
  <c r="I184" i="36" s="1"/>
  <c r="H118" i="36"/>
  <c r="H184" i="36" s="1"/>
  <c r="G118" i="36"/>
  <c r="G184" i="36" s="1"/>
  <c r="F118" i="36"/>
  <c r="F184" i="36" s="1"/>
  <c r="E118" i="36"/>
  <c r="E184" i="36" s="1"/>
  <c r="D118" i="36"/>
  <c r="D184" i="36" s="1"/>
  <c r="C118" i="36"/>
  <c r="C184" i="36" s="1"/>
  <c r="B118" i="36"/>
  <c r="B184" i="36" s="1"/>
  <c r="Q117" i="36"/>
  <c r="Q183" i="36" s="1"/>
  <c r="M117" i="36"/>
  <c r="M183" i="36" s="1"/>
  <c r="L117" i="36"/>
  <c r="L183" i="36" s="1"/>
  <c r="K117" i="36"/>
  <c r="K183" i="36" s="1"/>
  <c r="J117" i="36"/>
  <c r="J183" i="36" s="1"/>
  <c r="I117" i="36"/>
  <c r="I183" i="36" s="1"/>
  <c r="H117" i="36"/>
  <c r="H183" i="36" s="1"/>
  <c r="G117" i="36"/>
  <c r="G183" i="36" s="1"/>
  <c r="F117" i="36"/>
  <c r="F183" i="36" s="1"/>
  <c r="E117" i="36"/>
  <c r="E183" i="36" s="1"/>
  <c r="D117" i="36"/>
  <c r="D183" i="36" s="1"/>
  <c r="C117" i="36"/>
  <c r="C183" i="36" s="1"/>
  <c r="B117" i="36"/>
  <c r="B183" i="36" s="1"/>
  <c r="B107" i="36"/>
  <c r="K304" i="45" l="1"/>
  <c r="J304" i="45"/>
  <c r="I304" i="45"/>
  <c r="H304" i="45"/>
  <c r="G304" i="45"/>
  <c r="F304" i="45"/>
  <c r="E304" i="45"/>
  <c r="D304" i="45"/>
  <c r="C302" i="45"/>
  <c r="C301" i="45"/>
  <c r="C300" i="45"/>
  <c r="C299" i="45"/>
  <c r="C298" i="45"/>
  <c r="C297" i="45"/>
  <c r="C296" i="45"/>
  <c r="C295" i="45"/>
  <c r="C294" i="45"/>
  <c r="C293" i="45"/>
  <c r="C292" i="45"/>
  <c r="C291" i="45"/>
  <c r="K282" i="45"/>
  <c r="J282" i="45"/>
  <c r="I282" i="45"/>
  <c r="H282" i="45"/>
  <c r="G282" i="45"/>
  <c r="F282" i="45"/>
  <c r="E282" i="45"/>
  <c r="D282" i="45"/>
  <c r="C280" i="45"/>
  <c r="C279" i="45"/>
  <c r="C278" i="45"/>
  <c r="C277" i="45"/>
  <c r="C276" i="45"/>
  <c r="C275" i="45"/>
  <c r="C274" i="45"/>
  <c r="C273" i="45"/>
  <c r="C272" i="45"/>
  <c r="C271" i="45"/>
  <c r="C270" i="45"/>
  <c r="C269" i="45"/>
  <c r="K265" i="45"/>
  <c r="J265" i="45"/>
  <c r="I265" i="45"/>
  <c r="H265" i="45"/>
  <c r="G265" i="45"/>
  <c r="F265" i="45"/>
  <c r="E265" i="45"/>
  <c r="D265" i="45"/>
  <c r="C263" i="45"/>
  <c r="C262" i="45"/>
  <c r="C261" i="45"/>
  <c r="C260" i="45"/>
  <c r="C259" i="45"/>
  <c r="C258" i="45"/>
  <c r="C257" i="45"/>
  <c r="C256" i="45"/>
  <c r="C255" i="45"/>
  <c r="C254" i="45"/>
  <c r="C253" i="45"/>
  <c r="C252" i="45"/>
  <c r="C282" i="45" l="1"/>
  <c r="C304" i="45"/>
  <c r="C265" i="45"/>
  <c r="E26" i="75"/>
  <c r="C26" i="75"/>
  <c r="B26" i="75"/>
  <c r="F25" i="75"/>
  <c r="D25" i="75"/>
  <c r="F24" i="75"/>
  <c r="D24" i="75"/>
  <c r="F23" i="75"/>
  <c r="D23" i="75"/>
  <c r="H22" i="75"/>
  <c r="F22" i="75"/>
  <c r="D22" i="75"/>
  <c r="F21" i="75"/>
  <c r="D21" i="75"/>
  <c r="E13" i="75"/>
  <c r="C13" i="75"/>
  <c r="B13" i="75"/>
  <c r="F12" i="75"/>
  <c r="D12" i="75"/>
  <c r="F11" i="75"/>
  <c r="D11" i="75"/>
  <c r="F10" i="75"/>
  <c r="D10" i="75"/>
  <c r="H9" i="75"/>
  <c r="F9" i="75"/>
  <c r="D9" i="75"/>
  <c r="F8" i="75"/>
  <c r="D8" i="75"/>
  <c r="F26" i="75" l="1"/>
  <c r="F13" i="75"/>
  <c r="D13" i="75"/>
  <c r="D26" i="75"/>
  <c r="K319" i="45" l="1"/>
  <c r="J319" i="45"/>
  <c r="I319" i="45"/>
  <c r="H319" i="45"/>
  <c r="G319" i="45"/>
  <c r="F319" i="45"/>
  <c r="E319" i="45"/>
  <c r="D319" i="45"/>
  <c r="C319" i="45"/>
  <c r="K318" i="45"/>
  <c r="J318" i="45"/>
  <c r="I318" i="45"/>
  <c r="H318" i="45"/>
  <c r="G318" i="45"/>
  <c r="F318" i="45"/>
  <c r="E318" i="45"/>
  <c r="D318" i="45"/>
  <c r="K317" i="45"/>
  <c r="J317" i="45"/>
  <c r="I317" i="45"/>
  <c r="H317" i="45"/>
  <c r="G317" i="45"/>
  <c r="F317" i="45"/>
  <c r="E317" i="45"/>
  <c r="D317" i="45"/>
  <c r="C317" i="45"/>
  <c r="K316" i="45"/>
  <c r="J316" i="45"/>
  <c r="I316" i="45"/>
  <c r="H316" i="45"/>
  <c r="G316" i="45"/>
  <c r="F316" i="45"/>
  <c r="E316" i="45"/>
  <c r="D316" i="45"/>
  <c r="K315" i="45"/>
  <c r="J315" i="45"/>
  <c r="I315" i="45"/>
  <c r="H315" i="45"/>
  <c r="G315" i="45"/>
  <c r="F315" i="45"/>
  <c r="E315" i="45"/>
  <c r="D315" i="45"/>
  <c r="C315" i="45"/>
  <c r="K314" i="45"/>
  <c r="J314" i="45"/>
  <c r="I314" i="45"/>
  <c r="H314" i="45"/>
  <c r="G314" i="45"/>
  <c r="F314" i="45"/>
  <c r="E314" i="45"/>
  <c r="D314" i="45"/>
  <c r="K313" i="45"/>
  <c r="J313" i="45"/>
  <c r="I313" i="45"/>
  <c r="H313" i="45"/>
  <c r="G313" i="45"/>
  <c r="F313" i="45"/>
  <c r="E313" i="45"/>
  <c r="D313" i="45"/>
  <c r="C313" i="45"/>
  <c r="K312" i="45"/>
  <c r="J312" i="45"/>
  <c r="I312" i="45"/>
  <c r="H312" i="45"/>
  <c r="G312" i="45"/>
  <c r="F312" i="45"/>
  <c r="E312" i="45"/>
  <c r="D312" i="45"/>
  <c r="K311" i="45"/>
  <c r="J311" i="45"/>
  <c r="I311" i="45"/>
  <c r="H311" i="45"/>
  <c r="G311" i="45"/>
  <c r="F311" i="45"/>
  <c r="E311" i="45"/>
  <c r="D311" i="45"/>
  <c r="C311" i="45"/>
  <c r="K310" i="45"/>
  <c r="J310" i="45"/>
  <c r="I310" i="45"/>
  <c r="H310" i="45"/>
  <c r="G310" i="45"/>
  <c r="F310" i="45"/>
  <c r="E310" i="45"/>
  <c r="D310" i="45"/>
  <c r="K309" i="45"/>
  <c r="J309" i="45"/>
  <c r="I309" i="45"/>
  <c r="H309" i="45"/>
  <c r="G309" i="45"/>
  <c r="F309" i="45"/>
  <c r="E309" i="45"/>
  <c r="D309" i="45"/>
  <c r="C309" i="45"/>
  <c r="K308" i="45"/>
  <c r="J308" i="45"/>
  <c r="I308" i="45"/>
  <c r="H308" i="45"/>
  <c r="G308" i="45"/>
  <c r="F308" i="45"/>
  <c r="E308" i="45"/>
  <c r="D308" i="45"/>
  <c r="C318" i="45"/>
  <c r="C316" i="45"/>
  <c r="C314" i="45"/>
  <c r="C312" i="45"/>
  <c r="C310" i="45"/>
  <c r="C308" i="45" l="1"/>
  <c r="Q113" i="36" l="1"/>
  <c r="Q179" i="36" s="1"/>
  <c r="M113" i="36"/>
  <c r="M179" i="36" s="1"/>
  <c r="L113" i="36"/>
  <c r="L179" i="36" s="1"/>
  <c r="K113" i="36"/>
  <c r="K179" i="36" s="1"/>
  <c r="J113" i="36"/>
  <c r="J179" i="36" s="1"/>
  <c r="I113" i="36"/>
  <c r="I179" i="36" s="1"/>
  <c r="H113" i="36"/>
  <c r="H179" i="36" s="1"/>
  <c r="G113" i="36"/>
  <c r="G179" i="36" s="1"/>
  <c r="F113" i="36"/>
  <c r="F179" i="36" s="1"/>
  <c r="E113" i="36"/>
  <c r="E179" i="36" s="1"/>
  <c r="D113" i="36"/>
  <c r="D179" i="36" s="1"/>
  <c r="C113" i="36"/>
  <c r="C179" i="36" s="1"/>
  <c r="B113" i="36"/>
  <c r="B179" i="36" s="1"/>
  <c r="Q112" i="36"/>
  <c r="Q178" i="36" s="1"/>
  <c r="M112" i="36"/>
  <c r="M178" i="36" s="1"/>
  <c r="L112" i="36"/>
  <c r="L178" i="36" s="1"/>
  <c r="K112" i="36"/>
  <c r="K178" i="36" s="1"/>
  <c r="J112" i="36"/>
  <c r="J178" i="36" s="1"/>
  <c r="I112" i="36"/>
  <c r="I178" i="36" s="1"/>
  <c r="H112" i="36"/>
  <c r="H178" i="36" s="1"/>
  <c r="G112" i="36"/>
  <c r="G178" i="36" s="1"/>
  <c r="F112" i="36"/>
  <c r="F178" i="36" s="1"/>
  <c r="E112" i="36"/>
  <c r="E178" i="36" s="1"/>
  <c r="D112" i="36"/>
  <c r="D178" i="36" s="1"/>
  <c r="C112" i="36"/>
  <c r="C178" i="36" s="1"/>
  <c r="B112" i="36"/>
  <c r="B178" i="36" s="1"/>
  <c r="Q111" i="36"/>
  <c r="Q177" i="36" s="1"/>
  <c r="M111" i="36"/>
  <c r="M177" i="36" s="1"/>
  <c r="L111" i="36"/>
  <c r="L177" i="36" s="1"/>
  <c r="K111" i="36"/>
  <c r="K177" i="36" s="1"/>
  <c r="J111" i="36"/>
  <c r="J177" i="36" s="1"/>
  <c r="I111" i="36"/>
  <c r="I177" i="36" s="1"/>
  <c r="H111" i="36"/>
  <c r="H177" i="36" s="1"/>
  <c r="G111" i="36"/>
  <c r="G177" i="36" s="1"/>
  <c r="F111" i="36"/>
  <c r="F177" i="36" s="1"/>
  <c r="E111" i="36"/>
  <c r="E177" i="36" s="1"/>
  <c r="D111" i="36"/>
  <c r="D177" i="36" s="1"/>
  <c r="C111" i="36"/>
  <c r="C177" i="36" s="1"/>
  <c r="B111" i="36"/>
  <c r="B177" i="36" s="1"/>
  <c r="Q110" i="36"/>
  <c r="Q176" i="36" s="1"/>
  <c r="M110" i="36"/>
  <c r="M176" i="36" s="1"/>
  <c r="L110" i="36"/>
  <c r="L176" i="36" s="1"/>
  <c r="K110" i="36"/>
  <c r="K176" i="36" s="1"/>
  <c r="J110" i="36"/>
  <c r="J176" i="36" s="1"/>
  <c r="I110" i="36"/>
  <c r="I176" i="36" s="1"/>
  <c r="H110" i="36"/>
  <c r="H176" i="36" s="1"/>
  <c r="G110" i="36"/>
  <c r="G176" i="36" s="1"/>
  <c r="F110" i="36"/>
  <c r="F176" i="36" s="1"/>
  <c r="E110" i="36"/>
  <c r="E176" i="36" s="1"/>
  <c r="D110" i="36"/>
  <c r="D176" i="36" s="1"/>
  <c r="C110" i="36"/>
  <c r="C176" i="36" s="1"/>
  <c r="B110" i="36"/>
  <c r="B176" i="36" s="1"/>
  <c r="Q109" i="36"/>
  <c r="Q175" i="36" s="1"/>
  <c r="M109" i="36"/>
  <c r="M175" i="36" s="1"/>
  <c r="L109" i="36"/>
  <c r="L175" i="36" s="1"/>
  <c r="K109" i="36"/>
  <c r="K175" i="36" s="1"/>
  <c r="J109" i="36"/>
  <c r="J175" i="36" s="1"/>
  <c r="I109" i="36"/>
  <c r="I175" i="36" s="1"/>
  <c r="H109" i="36"/>
  <c r="H175" i="36" s="1"/>
  <c r="G109" i="36"/>
  <c r="G175" i="36" s="1"/>
  <c r="F109" i="36"/>
  <c r="F175" i="36" s="1"/>
  <c r="E109" i="36"/>
  <c r="E175" i="36" s="1"/>
  <c r="D109" i="36"/>
  <c r="D175" i="36" s="1"/>
  <c r="C109" i="36"/>
  <c r="C175" i="36" s="1"/>
  <c r="B109" i="36"/>
  <c r="B175" i="36" s="1"/>
  <c r="Q108" i="36"/>
  <c r="Q174" i="36" s="1"/>
  <c r="M108" i="36"/>
  <c r="M174" i="36" s="1"/>
  <c r="L108" i="36"/>
  <c r="L174" i="36" s="1"/>
  <c r="K108" i="36"/>
  <c r="K174" i="36" s="1"/>
  <c r="J108" i="36"/>
  <c r="J174" i="36" s="1"/>
  <c r="I108" i="36"/>
  <c r="I174" i="36" s="1"/>
  <c r="H108" i="36"/>
  <c r="H174" i="36" s="1"/>
  <c r="G108" i="36"/>
  <c r="G174" i="36" s="1"/>
  <c r="F108" i="36"/>
  <c r="F174" i="36" s="1"/>
  <c r="E108" i="36"/>
  <c r="E174" i="36" s="1"/>
  <c r="D108" i="36"/>
  <c r="D174" i="36" s="1"/>
  <c r="C108" i="36"/>
  <c r="C174" i="36" s="1"/>
  <c r="B108" i="36"/>
  <c r="B174" i="36" s="1"/>
  <c r="Q107" i="36"/>
  <c r="Q173" i="36" s="1"/>
  <c r="M107" i="36"/>
  <c r="M173" i="36" s="1"/>
  <c r="L107" i="36"/>
  <c r="L173" i="36" s="1"/>
  <c r="K107" i="36"/>
  <c r="K173" i="36" s="1"/>
  <c r="J107" i="36"/>
  <c r="J173" i="36" s="1"/>
  <c r="I107" i="36"/>
  <c r="I173" i="36" s="1"/>
  <c r="H107" i="36"/>
  <c r="H173" i="36" s="1"/>
  <c r="G107" i="36"/>
  <c r="G173" i="36" s="1"/>
  <c r="F107" i="36"/>
  <c r="F173" i="36" s="1"/>
  <c r="E107" i="36"/>
  <c r="E173" i="36" s="1"/>
  <c r="D107" i="36"/>
  <c r="D173" i="36" s="1"/>
  <c r="C107" i="36"/>
  <c r="C173" i="36" s="1"/>
  <c r="B173" i="36"/>
  <c r="K224" i="45" l="1"/>
  <c r="J224" i="45"/>
  <c r="I224" i="45"/>
  <c r="H224" i="45"/>
  <c r="G224" i="45"/>
  <c r="F224" i="45"/>
  <c r="E224" i="45"/>
  <c r="D224" i="45"/>
  <c r="C222" i="45"/>
  <c r="C221" i="45"/>
  <c r="C220" i="45"/>
  <c r="C219" i="45"/>
  <c r="C218" i="45"/>
  <c r="C217" i="45"/>
  <c r="C216" i="45"/>
  <c r="C215" i="45"/>
  <c r="C214" i="45"/>
  <c r="C213" i="45"/>
  <c r="C212" i="45"/>
  <c r="C211" i="45"/>
  <c r="K202" i="45"/>
  <c r="J202" i="45"/>
  <c r="I202" i="45"/>
  <c r="H202" i="45"/>
  <c r="G202" i="45"/>
  <c r="F202" i="45"/>
  <c r="E202" i="45"/>
  <c r="D202" i="45"/>
  <c r="C200" i="45"/>
  <c r="C199" i="45"/>
  <c r="C198" i="45"/>
  <c r="C197" i="45"/>
  <c r="C196" i="45"/>
  <c r="C195" i="45"/>
  <c r="C194" i="45"/>
  <c r="C193" i="45"/>
  <c r="C192" i="45"/>
  <c r="C191" i="45"/>
  <c r="C190" i="45"/>
  <c r="C189" i="45"/>
  <c r="K185" i="45"/>
  <c r="J185" i="45"/>
  <c r="I185" i="45"/>
  <c r="H185" i="45"/>
  <c r="G185" i="45"/>
  <c r="F185" i="45"/>
  <c r="E185" i="45"/>
  <c r="D185" i="45"/>
  <c r="C183" i="45"/>
  <c r="C182" i="45"/>
  <c r="C181" i="45"/>
  <c r="C180" i="45"/>
  <c r="C179" i="45"/>
  <c r="C178" i="45"/>
  <c r="C177" i="45"/>
  <c r="C176" i="45"/>
  <c r="C175" i="45"/>
  <c r="C174" i="45"/>
  <c r="C173" i="45"/>
  <c r="C172" i="45"/>
  <c r="C202" i="45" l="1"/>
  <c r="C224" i="45"/>
  <c r="C185" i="45"/>
  <c r="E26" i="71"/>
  <c r="C26" i="71"/>
  <c r="B26" i="71"/>
  <c r="F25" i="71"/>
  <c r="D25" i="71"/>
  <c r="F24" i="71"/>
  <c r="D24" i="71"/>
  <c r="F23" i="71"/>
  <c r="D23" i="71"/>
  <c r="H22" i="71"/>
  <c r="F22" i="71"/>
  <c r="D22" i="71"/>
  <c r="F21" i="71"/>
  <c r="D21" i="71"/>
  <c r="E13" i="71"/>
  <c r="C13" i="71"/>
  <c r="B13" i="71"/>
  <c r="F12" i="71"/>
  <c r="D12" i="71"/>
  <c r="F11" i="71"/>
  <c r="D11" i="71"/>
  <c r="F10" i="71"/>
  <c r="D10" i="71"/>
  <c r="H9" i="71"/>
  <c r="F9" i="71"/>
  <c r="D9" i="71"/>
  <c r="F8" i="71"/>
  <c r="D8" i="71"/>
  <c r="F26" i="71" l="1"/>
  <c r="D13" i="71"/>
  <c r="F13" i="71"/>
  <c r="D26" i="71"/>
  <c r="K239" i="45" l="1"/>
  <c r="J239" i="45"/>
  <c r="I239" i="45"/>
  <c r="H239" i="45"/>
  <c r="G239" i="45"/>
  <c r="F239" i="45"/>
  <c r="E239" i="45"/>
  <c r="D239" i="45"/>
  <c r="K238" i="45"/>
  <c r="J238" i="45"/>
  <c r="I238" i="45"/>
  <c r="H238" i="45"/>
  <c r="G238" i="45"/>
  <c r="F238" i="45"/>
  <c r="E238" i="45"/>
  <c r="D238" i="45"/>
  <c r="K237" i="45"/>
  <c r="J237" i="45"/>
  <c r="I237" i="45"/>
  <c r="H237" i="45"/>
  <c r="G237" i="45"/>
  <c r="F237" i="45"/>
  <c r="E237" i="45"/>
  <c r="D237" i="45"/>
  <c r="K236" i="45"/>
  <c r="J236" i="45"/>
  <c r="I236" i="45"/>
  <c r="H236" i="45"/>
  <c r="G236" i="45"/>
  <c r="F236" i="45"/>
  <c r="E236" i="45"/>
  <c r="D236" i="45"/>
  <c r="C236" i="45"/>
  <c r="K235" i="45"/>
  <c r="J235" i="45"/>
  <c r="I235" i="45"/>
  <c r="H235" i="45"/>
  <c r="G235" i="45"/>
  <c r="F235" i="45"/>
  <c r="E235" i="45"/>
  <c r="D235" i="45"/>
  <c r="K234" i="45"/>
  <c r="J234" i="45"/>
  <c r="I234" i="45"/>
  <c r="H234" i="45"/>
  <c r="G234" i="45"/>
  <c r="F234" i="45"/>
  <c r="E234" i="45"/>
  <c r="D234" i="45"/>
  <c r="K233" i="45"/>
  <c r="J233" i="45"/>
  <c r="I233" i="45"/>
  <c r="H233" i="45"/>
  <c r="G233" i="45"/>
  <c r="F233" i="45"/>
  <c r="E233" i="45"/>
  <c r="D233" i="45"/>
  <c r="K232" i="45"/>
  <c r="J232" i="45"/>
  <c r="I232" i="45"/>
  <c r="H232" i="45"/>
  <c r="G232" i="45"/>
  <c r="F232" i="45"/>
  <c r="E232" i="45"/>
  <c r="D232" i="45"/>
  <c r="C232" i="45"/>
  <c r="K231" i="45"/>
  <c r="J231" i="45"/>
  <c r="I231" i="45"/>
  <c r="H231" i="45"/>
  <c r="G231" i="45"/>
  <c r="F231" i="45"/>
  <c r="E231" i="45"/>
  <c r="D231" i="45"/>
  <c r="K230" i="45"/>
  <c r="J230" i="45"/>
  <c r="I230" i="45"/>
  <c r="H230" i="45"/>
  <c r="G230" i="45"/>
  <c r="F230" i="45"/>
  <c r="E230" i="45"/>
  <c r="D230" i="45"/>
  <c r="K229" i="45"/>
  <c r="J229" i="45"/>
  <c r="I229" i="45"/>
  <c r="H229" i="45"/>
  <c r="G229" i="45"/>
  <c r="F229" i="45"/>
  <c r="E229" i="45"/>
  <c r="D229" i="45"/>
  <c r="K228" i="45"/>
  <c r="J228" i="45"/>
  <c r="I228" i="45"/>
  <c r="H228" i="45"/>
  <c r="G228" i="45"/>
  <c r="F228" i="45"/>
  <c r="E228" i="45"/>
  <c r="D228" i="45"/>
  <c r="C228" i="45"/>
  <c r="C239" i="45"/>
  <c r="C238" i="45"/>
  <c r="C237" i="45"/>
  <c r="C235" i="45"/>
  <c r="C234" i="45"/>
  <c r="C233" i="45"/>
  <c r="C231" i="45"/>
  <c r="C230" i="45"/>
  <c r="C229" i="45"/>
  <c r="C26" i="65" l="1"/>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Q103" i="36"/>
  <c r="Q169" i="36" s="1"/>
  <c r="M103" i="36"/>
  <c r="M169" i="36" s="1"/>
  <c r="L103" i="36"/>
  <c r="L169" i="36" s="1"/>
  <c r="K103" i="36"/>
  <c r="K169" i="36" s="1"/>
  <c r="J103" i="36"/>
  <c r="J169" i="36" s="1"/>
  <c r="I103" i="36"/>
  <c r="I169" i="36" s="1"/>
  <c r="H103" i="36"/>
  <c r="H169" i="36" s="1"/>
  <c r="G103" i="36"/>
  <c r="G169" i="36" s="1"/>
  <c r="F103" i="36"/>
  <c r="F169" i="36" s="1"/>
  <c r="E103" i="36"/>
  <c r="E169" i="36" s="1"/>
  <c r="D103" i="36"/>
  <c r="D169" i="36" s="1"/>
  <c r="C103" i="36"/>
  <c r="C169" i="36" s="1"/>
  <c r="B103" i="36"/>
  <c r="B169" i="36" s="1"/>
  <c r="Q102" i="36"/>
  <c r="Q168" i="36" s="1"/>
  <c r="M102" i="36"/>
  <c r="M168" i="36" s="1"/>
  <c r="L102" i="36"/>
  <c r="L168" i="36" s="1"/>
  <c r="K102" i="36"/>
  <c r="K168" i="36" s="1"/>
  <c r="J102" i="36"/>
  <c r="J168" i="36" s="1"/>
  <c r="I102" i="36"/>
  <c r="I168" i="36" s="1"/>
  <c r="H102" i="36"/>
  <c r="H168" i="36" s="1"/>
  <c r="G102" i="36"/>
  <c r="G168" i="36" s="1"/>
  <c r="F102" i="36"/>
  <c r="F168" i="36" s="1"/>
  <c r="E102" i="36"/>
  <c r="E168" i="36" s="1"/>
  <c r="D102" i="36"/>
  <c r="D168" i="36" s="1"/>
  <c r="C102" i="36"/>
  <c r="C168" i="36" s="1"/>
  <c r="B102" i="36"/>
  <c r="B168" i="36" s="1"/>
  <c r="Q101" i="36"/>
  <c r="Q167" i="36" s="1"/>
  <c r="M101" i="36"/>
  <c r="M167" i="36" s="1"/>
  <c r="L101" i="36"/>
  <c r="L167" i="36" s="1"/>
  <c r="K101" i="36"/>
  <c r="K167" i="36" s="1"/>
  <c r="J101" i="36"/>
  <c r="J167" i="36" s="1"/>
  <c r="I101" i="36"/>
  <c r="I167" i="36" s="1"/>
  <c r="H101" i="36"/>
  <c r="H167" i="36" s="1"/>
  <c r="G101" i="36"/>
  <c r="G167" i="36" s="1"/>
  <c r="F101" i="36"/>
  <c r="F167" i="36" s="1"/>
  <c r="E101" i="36"/>
  <c r="E167" i="36" s="1"/>
  <c r="D101" i="36"/>
  <c r="D167" i="36" s="1"/>
  <c r="C101" i="36"/>
  <c r="C167" i="36" s="1"/>
  <c r="B101" i="36"/>
  <c r="B167" i="36" s="1"/>
  <c r="Q100" i="36"/>
  <c r="Q166" i="36" s="1"/>
  <c r="M100" i="36"/>
  <c r="M166" i="36" s="1"/>
  <c r="L100" i="36"/>
  <c r="L166" i="36" s="1"/>
  <c r="K100" i="36"/>
  <c r="K166" i="36" s="1"/>
  <c r="J100" i="36"/>
  <c r="J166" i="36" s="1"/>
  <c r="I100" i="36"/>
  <c r="I166" i="36" s="1"/>
  <c r="H100" i="36"/>
  <c r="H166" i="36" s="1"/>
  <c r="G100" i="36"/>
  <c r="G166" i="36" s="1"/>
  <c r="F100" i="36"/>
  <c r="F166" i="36" s="1"/>
  <c r="E100" i="36"/>
  <c r="E166" i="36" s="1"/>
  <c r="D100" i="36"/>
  <c r="D166" i="36" s="1"/>
  <c r="C100" i="36"/>
  <c r="C166" i="36" s="1"/>
  <c r="B100" i="36"/>
  <c r="B166" i="36" s="1"/>
  <c r="Q99" i="36"/>
  <c r="Q165" i="36" s="1"/>
  <c r="M99" i="36"/>
  <c r="M165" i="36" s="1"/>
  <c r="L99" i="36"/>
  <c r="L165" i="36" s="1"/>
  <c r="K99" i="36"/>
  <c r="K165" i="36" s="1"/>
  <c r="J99" i="36"/>
  <c r="J165" i="36" s="1"/>
  <c r="I99" i="36"/>
  <c r="I165" i="36" s="1"/>
  <c r="H99" i="36"/>
  <c r="H165" i="36" s="1"/>
  <c r="G99" i="36"/>
  <c r="G165" i="36" s="1"/>
  <c r="F99" i="36"/>
  <c r="F165" i="36" s="1"/>
  <c r="E99" i="36"/>
  <c r="E165" i="36" s="1"/>
  <c r="D99" i="36"/>
  <c r="D165" i="36" s="1"/>
  <c r="C99" i="36"/>
  <c r="C165" i="36" s="1"/>
  <c r="B99" i="36"/>
  <c r="B165" i="36" s="1"/>
  <c r="Q98" i="36"/>
  <c r="Q164" i="36" s="1"/>
  <c r="M98" i="36"/>
  <c r="M164" i="36" s="1"/>
  <c r="L98" i="36"/>
  <c r="L164" i="36" s="1"/>
  <c r="K98" i="36"/>
  <c r="K164" i="36" s="1"/>
  <c r="J98" i="36"/>
  <c r="J164" i="36" s="1"/>
  <c r="I98" i="36"/>
  <c r="I164" i="36" s="1"/>
  <c r="H98" i="36"/>
  <c r="H164" i="36" s="1"/>
  <c r="G98" i="36"/>
  <c r="G164" i="36" s="1"/>
  <c r="F98" i="36"/>
  <c r="F164" i="36" s="1"/>
  <c r="E98" i="36"/>
  <c r="E164" i="36" s="1"/>
  <c r="D98" i="36"/>
  <c r="D164" i="36" s="1"/>
  <c r="C98" i="36"/>
  <c r="C164" i="36" s="1"/>
  <c r="B98" i="36"/>
  <c r="B164" i="36" s="1"/>
  <c r="Q97" i="36"/>
  <c r="Q163" i="36" s="1"/>
  <c r="M97" i="36"/>
  <c r="M163" i="36" s="1"/>
  <c r="L97" i="36"/>
  <c r="L163" i="36" s="1"/>
  <c r="K97" i="36"/>
  <c r="K163" i="36" s="1"/>
  <c r="J97" i="36"/>
  <c r="J163" i="36" s="1"/>
  <c r="I97" i="36"/>
  <c r="I163" i="36" s="1"/>
  <c r="H97" i="36"/>
  <c r="H163" i="36" s="1"/>
  <c r="G97" i="36"/>
  <c r="G163" i="36" s="1"/>
  <c r="F97" i="36"/>
  <c r="F163" i="36" s="1"/>
  <c r="E97" i="36"/>
  <c r="E163" i="36" s="1"/>
  <c r="D97" i="36"/>
  <c r="D163" i="36" s="1"/>
  <c r="C97" i="36"/>
  <c r="C163" i="36" s="1"/>
  <c r="B97" i="36"/>
  <c r="B163" i="36" s="1"/>
  <c r="K145" i="45" l="1"/>
  <c r="J145" i="45"/>
  <c r="I145" i="45"/>
  <c r="H145" i="45"/>
  <c r="G145" i="45"/>
  <c r="F145" i="45"/>
  <c r="E145" i="45"/>
  <c r="D145" i="45"/>
  <c r="C143" i="45"/>
  <c r="C142" i="45"/>
  <c r="C141" i="45"/>
  <c r="C140" i="45"/>
  <c r="C139" i="45"/>
  <c r="C138" i="45"/>
  <c r="C137" i="45"/>
  <c r="C136" i="45"/>
  <c r="C135" i="45"/>
  <c r="C134" i="45"/>
  <c r="C133" i="45"/>
  <c r="C132" i="45"/>
  <c r="K123" i="45"/>
  <c r="J123" i="45"/>
  <c r="I123" i="45"/>
  <c r="H123" i="45"/>
  <c r="G123" i="45"/>
  <c r="F123" i="45"/>
  <c r="E123" i="45"/>
  <c r="D123" i="45"/>
  <c r="C121" i="45"/>
  <c r="C120" i="45"/>
  <c r="C119" i="45"/>
  <c r="C118" i="45"/>
  <c r="C117" i="45"/>
  <c r="C116" i="45"/>
  <c r="C115" i="45"/>
  <c r="C114" i="45"/>
  <c r="C113" i="45"/>
  <c r="C112" i="45"/>
  <c r="C111" i="45"/>
  <c r="C110" i="45"/>
  <c r="K106" i="45"/>
  <c r="J106" i="45"/>
  <c r="I106" i="45"/>
  <c r="H106" i="45"/>
  <c r="G106" i="45"/>
  <c r="F106" i="45"/>
  <c r="E106" i="45"/>
  <c r="D106" i="45"/>
  <c r="C104" i="45"/>
  <c r="C103" i="45"/>
  <c r="C102" i="45"/>
  <c r="C101" i="45"/>
  <c r="C100" i="45"/>
  <c r="C99" i="45"/>
  <c r="C98" i="45"/>
  <c r="C97" i="45"/>
  <c r="C96" i="45"/>
  <c r="C95" i="45"/>
  <c r="C94" i="45"/>
  <c r="C93" i="45"/>
  <c r="C106" i="45" l="1"/>
  <c r="C123" i="45"/>
  <c r="C145" i="45"/>
  <c r="L91" i="36"/>
  <c r="L157" i="36" s="1"/>
  <c r="J91" i="36" l="1"/>
  <c r="J92" i="36"/>
  <c r="J93" i="36"/>
  <c r="I91" i="36"/>
  <c r="I92" i="36"/>
  <c r="I93" i="36"/>
  <c r="K160" i="45" l="1"/>
  <c r="J160" i="45"/>
  <c r="I160" i="45"/>
  <c r="H160" i="45"/>
  <c r="G160" i="45"/>
  <c r="F160" i="45"/>
  <c r="E160" i="45"/>
  <c r="D160" i="45"/>
  <c r="C160" i="45"/>
  <c r="K159" i="45"/>
  <c r="J159" i="45"/>
  <c r="I159" i="45"/>
  <c r="H159" i="45"/>
  <c r="G159" i="45"/>
  <c r="F159" i="45"/>
  <c r="E159" i="45"/>
  <c r="D159" i="45"/>
  <c r="C159" i="45"/>
  <c r="K158" i="45"/>
  <c r="J158" i="45"/>
  <c r="I158" i="45"/>
  <c r="H158" i="45"/>
  <c r="G158" i="45"/>
  <c r="F158" i="45"/>
  <c r="E158" i="45"/>
  <c r="D158" i="45"/>
  <c r="C158" i="45"/>
  <c r="K157" i="45"/>
  <c r="J157" i="45"/>
  <c r="I157" i="45"/>
  <c r="H157" i="45"/>
  <c r="G157" i="45"/>
  <c r="F157" i="45"/>
  <c r="E157" i="45"/>
  <c r="D157" i="45"/>
  <c r="C157" i="45"/>
  <c r="K156" i="45"/>
  <c r="J156" i="45"/>
  <c r="I156" i="45"/>
  <c r="H156" i="45"/>
  <c r="G156" i="45"/>
  <c r="F156" i="45"/>
  <c r="E156" i="45"/>
  <c r="D156" i="45"/>
  <c r="C156" i="45"/>
  <c r="K155" i="45"/>
  <c r="J155" i="45"/>
  <c r="I155" i="45"/>
  <c r="H155" i="45"/>
  <c r="G155" i="45"/>
  <c r="F155" i="45"/>
  <c r="E155" i="45"/>
  <c r="D155" i="45"/>
  <c r="C155" i="45"/>
  <c r="K154" i="45"/>
  <c r="J154" i="45"/>
  <c r="I154" i="45"/>
  <c r="H154" i="45"/>
  <c r="G154" i="45"/>
  <c r="F154" i="45"/>
  <c r="E154" i="45"/>
  <c r="D154" i="45"/>
  <c r="C154" i="45"/>
  <c r="C153" i="45"/>
  <c r="D153" i="45"/>
  <c r="E153" i="45"/>
  <c r="F153" i="45"/>
  <c r="G153" i="45"/>
  <c r="H153" i="45"/>
  <c r="I153" i="45"/>
  <c r="J153" i="45"/>
  <c r="K153" i="45"/>
  <c r="I152" i="45" l="1"/>
  <c r="C152" i="45"/>
  <c r="D152" i="45"/>
  <c r="E152" i="45"/>
  <c r="F152" i="45"/>
  <c r="G152" i="45"/>
  <c r="H152" i="45"/>
  <c r="J152" i="45"/>
  <c r="K152"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157" i="36"/>
  <c r="J147" i="36"/>
  <c r="Q93" i="36"/>
  <c r="Q159" i="36" s="1"/>
  <c r="M93" i="36"/>
  <c r="M159" i="36" s="1"/>
  <c r="K93" i="36"/>
  <c r="K159" i="36" s="1"/>
  <c r="J159" i="36"/>
  <c r="I159" i="36"/>
  <c r="H93" i="36"/>
  <c r="H159" i="36" s="1"/>
  <c r="G93" i="36"/>
  <c r="G159" i="36" s="1"/>
  <c r="F93" i="36"/>
  <c r="F159" i="36" s="1"/>
  <c r="E93" i="36"/>
  <c r="E159" i="36" s="1"/>
  <c r="D93" i="36"/>
  <c r="D159" i="36" s="1"/>
  <c r="C93" i="36"/>
  <c r="C159" i="36" s="1"/>
  <c r="B93" i="36"/>
  <c r="B159" i="36" s="1"/>
  <c r="Q92" i="36"/>
  <c r="Q158" i="36" s="1"/>
  <c r="M92" i="36"/>
  <c r="M158" i="36" s="1"/>
  <c r="L93" i="36"/>
  <c r="L159" i="36" s="1"/>
  <c r="K92" i="36"/>
  <c r="K158" i="36" s="1"/>
  <c r="J158" i="36"/>
  <c r="I158" i="36"/>
  <c r="H92" i="36"/>
  <c r="H158" i="36" s="1"/>
  <c r="G92" i="36"/>
  <c r="G158" i="36" s="1"/>
  <c r="F92" i="36"/>
  <c r="F158" i="36" s="1"/>
  <c r="E92" i="36"/>
  <c r="E158" i="36" s="1"/>
  <c r="D92" i="36"/>
  <c r="D158" i="36" s="1"/>
  <c r="C92" i="36"/>
  <c r="C158" i="36" s="1"/>
  <c r="B92" i="36"/>
  <c r="B158" i="36" s="1"/>
  <c r="Q91" i="36"/>
  <c r="Q157" i="36" s="1"/>
  <c r="M91" i="36"/>
  <c r="M157" i="36" s="1"/>
  <c r="L92" i="36"/>
  <c r="L158" i="36" s="1"/>
  <c r="K91" i="36"/>
  <c r="K157" i="36" s="1"/>
  <c r="I157" i="36"/>
  <c r="H91" i="36"/>
  <c r="H157" i="36" s="1"/>
  <c r="G91" i="36"/>
  <c r="G157" i="36" s="1"/>
  <c r="F91" i="36"/>
  <c r="F157" i="36" s="1"/>
  <c r="E91" i="36"/>
  <c r="E157" i="36" s="1"/>
  <c r="D91" i="36"/>
  <c r="D157" i="36" s="1"/>
  <c r="C91" i="36"/>
  <c r="C157" i="36" s="1"/>
  <c r="B91" i="36"/>
  <c r="B157" i="36" s="1"/>
  <c r="Q90" i="36"/>
  <c r="Q156" i="36" s="1"/>
  <c r="M90" i="36"/>
  <c r="M156" i="36" s="1"/>
  <c r="L90" i="36"/>
  <c r="L156" i="36" s="1"/>
  <c r="K90" i="36"/>
  <c r="K156" i="36" s="1"/>
  <c r="J90" i="36"/>
  <c r="J156" i="36" s="1"/>
  <c r="I90" i="36"/>
  <c r="I156" i="36" s="1"/>
  <c r="H90" i="36"/>
  <c r="H156" i="36" s="1"/>
  <c r="G90" i="36"/>
  <c r="G156" i="36" s="1"/>
  <c r="F90" i="36"/>
  <c r="F156" i="36" s="1"/>
  <c r="E90" i="36"/>
  <c r="E156" i="36" s="1"/>
  <c r="D90" i="36"/>
  <c r="D156" i="36" s="1"/>
  <c r="C90" i="36"/>
  <c r="C156" i="36" s="1"/>
  <c r="B90" i="36"/>
  <c r="B156" i="36" s="1"/>
  <c r="Q89" i="36"/>
  <c r="Q155" i="36" s="1"/>
  <c r="M89" i="36"/>
  <c r="M155" i="36" s="1"/>
  <c r="L89" i="36"/>
  <c r="L155" i="36" s="1"/>
  <c r="K89" i="36"/>
  <c r="K155" i="36" s="1"/>
  <c r="J89" i="36"/>
  <c r="J155" i="36" s="1"/>
  <c r="I89" i="36"/>
  <c r="I155" i="36" s="1"/>
  <c r="H89" i="36"/>
  <c r="H155" i="36" s="1"/>
  <c r="G89" i="36"/>
  <c r="G155" i="36" s="1"/>
  <c r="F89" i="36"/>
  <c r="F155" i="36" s="1"/>
  <c r="E89" i="36"/>
  <c r="E155" i="36" s="1"/>
  <c r="D89" i="36"/>
  <c r="D155" i="36" s="1"/>
  <c r="C89" i="36"/>
  <c r="C155" i="36" s="1"/>
  <c r="B89" i="36"/>
  <c r="B155" i="36" s="1"/>
  <c r="Q88" i="36"/>
  <c r="Q154" i="36" s="1"/>
  <c r="M88" i="36"/>
  <c r="M154" i="36" s="1"/>
  <c r="L88" i="36"/>
  <c r="L154" i="36" s="1"/>
  <c r="K88" i="36"/>
  <c r="K154" i="36" s="1"/>
  <c r="J88" i="36"/>
  <c r="J154" i="36" s="1"/>
  <c r="I88" i="36"/>
  <c r="I154" i="36" s="1"/>
  <c r="H88" i="36"/>
  <c r="H154" i="36" s="1"/>
  <c r="G88" i="36"/>
  <c r="G154" i="36" s="1"/>
  <c r="F88" i="36"/>
  <c r="F154" i="36" s="1"/>
  <c r="E88" i="36"/>
  <c r="E154" i="36" s="1"/>
  <c r="D88" i="36"/>
  <c r="D154" i="36" s="1"/>
  <c r="C88" i="36"/>
  <c r="C154" i="36" s="1"/>
  <c r="B88" i="36"/>
  <c r="B154" i="36" s="1"/>
  <c r="Q87" i="36"/>
  <c r="Q153" i="36" s="1"/>
  <c r="M87" i="36"/>
  <c r="M153" i="36" s="1"/>
  <c r="L87" i="36"/>
  <c r="L153" i="36" s="1"/>
  <c r="K87" i="36"/>
  <c r="K153" i="36" s="1"/>
  <c r="J87" i="36"/>
  <c r="J153" i="36" s="1"/>
  <c r="I87" i="36"/>
  <c r="I153" i="36" s="1"/>
  <c r="H87" i="36"/>
  <c r="H153" i="36" s="1"/>
  <c r="G87" i="36"/>
  <c r="G153" i="36" s="1"/>
  <c r="F87" i="36"/>
  <c r="F153" i="36" s="1"/>
  <c r="E87" i="36"/>
  <c r="E153" i="36" s="1"/>
  <c r="D87" i="36"/>
  <c r="D153" i="36" s="1"/>
  <c r="C87" i="36"/>
  <c r="C153" i="36" s="1"/>
  <c r="B87" i="36"/>
  <c r="B153" i="36" s="1"/>
  <c r="Q83" i="36"/>
  <c r="Q149" i="36" s="1"/>
  <c r="M83" i="36"/>
  <c r="M149" i="36" s="1"/>
  <c r="L83" i="36"/>
  <c r="L149" i="36" s="1"/>
  <c r="K83" i="36"/>
  <c r="K149" i="36" s="1"/>
  <c r="J83" i="36"/>
  <c r="J149" i="36" s="1"/>
  <c r="I83" i="36"/>
  <c r="I149" i="36" s="1"/>
  <c r="H83" i="36"/>
  <c r="H149" i="36" s="1"/>
  <c r="G83" i="36"/>
  <c r="G149" i="36" s="1"/>
  <c r="F83" i="36"/>
  <c r="F149" i="36" s="1"/>
  <c r="E83" i="36"/>
  <c r="E149" i="36" s="1"/>
  <c r="D83" i="36"/>
  <c r="D149" i="36" s="1"/>
  <c r="C83" i="36"/>
  <c r="C149" i="36" s="1"/>
  <c r="B83" i="36"/>
  <c r="B149" i="36" s="1"/>
  <c r="Q82" i="36"/>
  <c r="Q148" i="36" s="1"/>
  <c r="M82" i="36"/>
  <c r="M148" i="36" s="1"/>
  <c r="L82" i="36"/>
  <c r="L148" i="36" s="1"/>
  <c r="K82" i="36"/>
  <c r="K148" i="36" s="1"/>
  <c r="J82" i="36"/>
  <c r="J148" i="36" s="1"/>
  <c r="I82" i="36"/>
  <c r="I148" i="36" s="1"/>
  <c r="H82" i="36"/>
  <c r="H148" i="36" s="1"/>
  <c r="G82" i="36"/>
  <c r="G148" i="36" s="1"/>
  <c r="F82" i="36"/>
  <c r="F148" i="36" s="1"/>
  <c r="E82" i="36"/>
  <c r="E148" i="36" s="1"/>
  <c r="D82" i="36"/>
  <c r="D148" i="36" s="1"/>
  <c r="C82" i="36"/>
  <c r="C148" i="36" s="1"/>
  <c r="B82" i="36"/>
  <c r="B148" i="36" s="1"/>
  <c r="Q81" i="36"/>
  <c r="Q147" i="36" s="1"/>
  <c r="M81" i="36"/>
  <c r="M147" i="36" s="1"/>
  <c r="L81" i="36"/>
  <c r="L147" i="36" s="1"/>
  <c r="K81" i="36"/>
  <c r="K147" i="36" s="1"/>
  <c r="I81" i="36"/>
  <c r="I147" i="36" s="1"/>
  <c r="H81" i="36"/>
  <c r="H147" i="36" s="1"/>
  <c r="G81" i="36"/>
  <c r="G147" i="36" s="1"/>
  <c r="F81" i="36"/>
  <c r="F147" i="36" s="1"/>
  <c r="E81" i="36"/>
  <c r="E147" i="36" s="1"/>
  <c r="D81" i="36"/>
  <c r="D147" i="36" s="1"/>
  <c r="C81" i="36"/>
  <c r="C147" i="36" s="1"/>
  <c r="B81" i="36"/>
  <c r="B147" i="36" s="1"/>
  <c r="Q80" i="36"/>
  <c r="Q146" i="36" s="1"/>
  <c r="M80" i="36"/>
  <c r="M146" i="36" s="1"/>
  <c r="L80" i="36"/>
  <c r="L146" i="36" s="1"/>
  <c r="K80" i="36"/>
  <c r="K146" i="36" s="1"/>
  <c r="J80" i="36"/>
  <c r="J146" i="36" s="1"/>
  <c r="I80" i="36"/>
  <c r="I146" i="36" s="1"/>
  <c r="H80" i="36"/>
  <c r="H146" i="36" s="1"/>
  <c r="G80" i="36"/>
  <c r="G146" i="36" s="1"/>
  <c r="F80" i="36"/>
  <c r="F146" i="36" s="1"/>
  <c r="E80" i="36"/>
  <c r="E146" i="36" s="1"/>
  <c r="D80" i="36"/>
  <c r="D146" i="36" s="1"/>
  <c r="C80" i="36"/>
  <c r="C146" i="36" s="1"/>
  <c r="B80" i="36"/>
  <c r="B146" i="36" s="1"/>
  <c r="Q79" i="36"/>
  <c r="Q145" i="36" s="1"/>
  <c r="M79" i="36"/>
  <c r="M145" i="36" s="1"/>
  <c r="L79" i="36"/>
  <c r="L145" i="36" s="1"/>
  <c r="K79" i="36"/>
  <c r="K145" i="36" s="1"/>
  <c r="J79" i="36"/>
  <c r="J145" i="36" s="1"/>
  <c r="I79" i="36"/>
  <c r="I145" i="36" s="1"/>
  <c r="H79" i="36"/>
  <c r="H145" i="36" s="1"/>
  <c r="G79" i="36"/>
  <c r="G145" i="36" s="1"/>
  <c r="F79" i="36"/>
  <c r="F145" i="36" s="1"/>
  <c r="E79" i="36"/>
  <c r="E145" i="36" s="1"/>
  <c r="D79" i="36"/>
  <c r="D145" i="36" s="1"/>
  <c r="C79" i="36"/>
  <c r="C145" i="36" s="1"/>
  <c r="B79" i="36"/>
  <c r="B145" i="36" s="1"/>
  <c r="Q78" i="36"/>
  <c r="Q144" i="36" s="1"/>
  <c r="M78" i="36"/>
  <c r="M144" i="36" s="1"/>
  <c r="L78" i="36"/>
  <c r="L144" i="36" s="1"/>
  <c r="K78" i="36"/>
  <c r="K144" i="36" s="1"/>
  <c r="J78" i="36"/>
  <c r="J144" i="36" s="1"/>
  <c r="I78" i="36"/>
  <c r="I144" i="36" s="1"/>
  <c r="H78" i="36"/>
  <c r="H144" i="36" s="1"/>
  <c r="G78" i="36"/>
  <c r="G144" i="36" s="1"/>
  <c r="F78" i="36"/>
  <c r="F144" i="36" s="1"/>
  <c r="E78" i="36"/>
  <c r="E144" i="36" s="1"/>
  <c r="D78" i="36"/>
  <c r="D144" i="36" s="1"/>
  <c r="C78" i="36"/>
  <c r="C144" i="36" s="1"/>
  <c r="B78" i="36"/>
  <c r="B144" i="36" s="1"/>
  <c r="Q77" i="36"/>
  <c r="Q143" i="36" s="1"/>
  <c r="M77" i="36"/>
  <c r="M143" i="36" s="1"/>
  <c r="L77" i="36"/>
  <c r="L143" i="36" s="1"/>
  <c r="K77" i="36"/>
  <c r="K143" i="36" s="1"/>
  <c r="J77" i="36"/>
  <c r="J143" i="36" s="1"/>
  <c r="I77" i="36"/>
  <c r="I143" i="36" s="1"/>
  <c r="H77" i="36"/>
  <c r="H143" i="36" s="1"/>
  <c r="G77" i="36"/>
  <c r="G143" i="36" s="1"/>
  <c r="F77" i="36"/>
  <c r="F143" i="36" s="1"/>
  <c r="E77" i="36"/>
  <c r="E143" i="36" s="1"/>
  <c r="D77" i="36"/>
  <c r="D143" i="36" s="1"/>
  <c r="C77" i="36"/>
  <c r="C143" i="36" s="1"/>
  <c r="B77" i="36"/>
  <c r="B143" i="36" s="1"/>
  <c r="K151" i="45"/>
  <c r="J151" i="45"/>
  <c r="I151" i="45"/>
  <c r="H151" i="45"/>
  <c r="G151" i="45"/>
  <c r="F151" i="45"/>
  <c r="E151" i="45"/>
  <c r="D151" i="45"/>
  <c r="C151" i="45"/>
  <c r="K150" i="45"/>
  <c r="J150" i="45"/>
  <c r="I150" i="45"/>
  <c r="H150" i="45"/>
  <c r="G150" i="45"/>
  <c r="F150" i="45"/>
  <c r="E150" i="45"/>
  <c r="D150" i="45"/>
  <c r="C150" i="45"/>
  <c r="K149" i="45"/>
  <c r="J149" i="45"/>
  <c r="I149" i="45"/>
  <c r="H149" i="45"/>
  <c r="G149" i="45"/>
  <c r="F149" i="45"/>
  <c r="E149" i="45"/>
  <c r="D149" i="45"/>
  <c r="C149" i="45"/>
  <c r="K80" i="45"/>
  <c r="J80" i="45"/>
  <c r="I80" i="45"/>
  <c r="H80" i="45"/>
  <c r="G80" i="45"/>
  <c r="F80" i="45"/>
  <c r="E80" i="45"/>
  <c r="D80" i="45"/>
  <c r="C80" i="45"/>
  <c r="K79" i="45"/>
  <c r="J79" i="45"/>
  <c r="I79" i="45"/>
  <c r="H79" i="45"/>
  <c r="G79" i="45"/>
  <c r="F79" i="45"/>
  <c r="E79" i="45"/>
  <c r="D79" i="45"/>
  <c r="C79" i="45"/>
  <c r="K78" i="45"/>
  <c r="J78" i="45"/>
  <c r="I78" i="45"/>
  <c r="H78" i="45"/>
  <c r="G78" i="45"/>
  <c r="F78" i="45"/>
  <c r="E78" i="45"/>
  <c r="D78" i="45"/>
  <c r="C78" i="45"/>
  <c r="K77" i="45"/>
  <c r="J77" i="45"/>
  <c r="I77" i="45"/>
  <c r="H77" i="45"/>
  <c r="G77" i="45"/>
  <c r="F77" i="45"/>
  <c r="E77" i="45"/>
  <c r="D77" i="45"/>
  <c r="C77" i="45"/>
  <c r="K76" i="45"/>
  <c r="J76" i="45"/>
  <c r="I76" i="45"/>
  <c r="H76" i="45"/>
  <c r="G76" i="45"/>
  <c r="F76" i="45"/>
  <c r="E76" i="45"/>
  <c r="D76" i="45"/>
  <c r="C76" i="45"/>
  <c r="K75" i="45"/>
  <c r="J75" i="45"/>
  <c r="I75" i="45"/>
  <c r="H75" i="45"/>
  <c r="G75" i="45"/>
  <c r="F75" i="45"/>
  <c r="E75" i="45"/>
  <c r="D75" i="45"/>
  <c r="C75" i="45"/>
  <c r="K74" i="45"/>
  <c r="J74" i="45"/>
  <c r="I74" i="45"/>
  <c r="H74" i="45"/>
  <c r="G74" i="45"/>
  <c r="F74" i="45"/>
  <c r="E74" i="45"/>
  <c r="D74" i="45"/>
  <c r="C74" i="45"/>
  <c r="K73" i="45"/>
  <c r="J73" i="45"/>
  <c r="I73" i="45"/>
  <c r="H73" i="45"/>
  <c r="G73" i="45"/>
  <c r="F73" i="45"/>
  <c r="E73" i="45"/>
  <c r="D73" i="45"/>
  <c r="C73" i="45"/>
  <c r="K72" i="45"/>
  <c r="J72" i="45"/>
  <c r="I72" i="45"/>
  <c r="H72" i="45"/>
  <c r="G72" i="45"/>
  <c r="F72" i="45"/>
  <c r="E72" i="45"/>
  <c r="D72" i="45"/>
  <c r="C72" i="45"/>
  <c r="K71" i="45"/>
  <c r="J71" i="45"/>
  <c r="I71" i="45"/>
  <c r="H71" i="45"/>
  <c r="G71" i="45"/>
  <c r="F71" i="45"/>
  <c r="E71" i="45"/>
  <c r="D71" i="45"/>
  <c r="C71" i="45"/>
  <c r="K70" i="45"/>
  <c r="J70" i="45"/>
  <c r="I70" i="45"/>
  <c r="H70" i="45"/>
  <c r="G70" i="45"/>
  <c r="F70" i="45"/>
  <c r="E70" i="45"/>
  <c r="D70" i="45"/>
  <c r="C70" i="45"/>
  <c r="K69" i="45"/>
  <c r="J69" i="45"/>
  <c r="I69" i="45"/>
  <c r="H69" i="45"/>
  <c r="G69" i="45"/>
  <c r="F69" i="45"/>
  <c r="E69" i="45"/>
  <c r="D69" i="45"/>
  <c r="C69" i="45"/>
</calcChain>
</file>

<file path=xl/sharedStrings.xml><?xml version="1.0" encoding="utf-8"?>
<sst xmlns="http://schemas.openxmlformats.org/spreadsheetml/2006/main" count="4348" uniqueCount="510">
  <si>
    <t xml:space="preserve"> ZINTEGROWANY SYSTEM ROLNICZEJ INFORMACJI RYNKOWEJ</t>
  </si>
  <si>
    <t>Wydawca:</t>
  </si>
  <si>
    <t>ul. Wspólna 30</t>
  </si>
  <si>
    <t>00-930 Warszawa</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</si>
  <si>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</si>
  <si>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</si>
  <si>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</si>
  <si>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</si>
  <si>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</si>
  <si>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</si>
  <si>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</si>
  <si>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</si>
  <si>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</si>
  <si>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</si>
  <si>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</si>
  <si>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</si>
  <si>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</si>
  <si>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</si>
  <si>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</si>
  <si>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</si>
  <si>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</si>
  <si>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</si>
  <si>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</si>
  <si>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</si>
  <si>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</si>
  <si>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</si>
  <si>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</si>
  <si>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</si>
  <si>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</si>
  <si>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</si>
  <si>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</si>
  <si>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</si>
  <si>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</si>
  <si>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</si>
  <si>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</si>
  <si>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</si>
  <si>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</si>
  <si>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</si>
  <si>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</si>
  <si>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</si>
  <si>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</si>
  <si>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</si>
  <si>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</si>
  <si>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</si>
  <si>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</si>
  <si>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</si>
  <si>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</si>
  <si>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</si>
  <si>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</si>
  <si>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</si>
  <si>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</si>
  <si>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</si>
  <si>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</si>
  <si>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</si>
  <si>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</si>
  <si>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[kg]</t>
  </si>
  <si>
    <t>roczna</t>
  </si>
  <si>
    <t>[w pkt.%]</t>
  </si>
  <si>
    <t xml:space="preserve">Zmiana tyg. </t>
  </si>
  <si>
    <t>Cena zakupu</t>
  </si>
  <si>
    <t xml:space="preserve"> wg w.ż. [zł/kg]</t>
  </si>
  <si>
    <t>dla mpc [zł/tonę]</t>
  </si>
  <si>
    <t>dla mps [zł/tonę]</t>
  </si>
  <si>
    <t xml:space="preserve">Tablica 2.  Zbiorcze zestawienie danych dla makroregionów dotyczących zakupu bydła rzeźnego w ubojniach </t>
  </si>
  <si>
    <t>Tablica 1.  Zbiorcze zestawienie danych dla Polski dotyczących zakupu bydła rzeźnego w ubojniach</t>
  </si>
  <si>
    <t xml:space="preserve"> [%]</t>
  </si>
  <si>
    <t>Zmiana tyg.</t>
  </si>
  <si>
    <t>Zmiana  tyg.</t>
  </si>
  <si>
    <t xml:space="preserve"> poziomu uboju</t>
  </si>
  <si>
    <t xml:space="preserve"> tyg. [%]</t>
  </si>
  <si>
    <t>pólnocny</t>
  </si>
  <si>
    <t>krowy (D)</t>
  </si>
  <si>
    <t>--</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</si>
  <si>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</si>
  <si>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</si>
  <si>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</si>
  <si>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</si>
  <si>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</si>
  <si>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</si>
  <si>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</si>
  <si>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</si>
  <si>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</si>
  <si>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</si>
  <si>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</si>
  <si>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</si>
  <si>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</si>
  <si>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</si>
  <si>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</si>
  <si>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</si>
  <si>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</si>
  <si>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</si>
  <si>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</si>
  <si>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</si>
  <si>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</si>
  <si>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</si>
  <si>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</si>
  <si>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</si>
  <si>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</si>
  <si>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</si>
  <si>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</si>
  <si>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</si>
  <si>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</si>
  <si>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</si>
  <si>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</si>
  <si>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</si>
  <si>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</si>
  <si>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</si>
  <si>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</si>
  <si>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</si>
  <si>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</si>
  <si>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</si>
  <si>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rostbef z/k</t>
  </si>
  <si>
    <t>udziec b/k</t>
  </si>
  <si>
    <t>Ogółem kraj</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</si>
  <si>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</si>
  <si>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</si>
  <si>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</si>
  <si>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</si>
  <si>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</si>
  <si>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</si>
  <si>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</si>
  <si>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</si>
  <si>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</si>
  <si>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</si>
  <si>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</si>
  <si>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</si>
  <si>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</si>
  <si>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</si>
  <si>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</si>
  <si>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</si>
  <si>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</si>
  <si>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</si>
  <si>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</si>
  <si>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</si>
  <si>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</si>
  <si>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</si>
  <si>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</si>
  <si>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</si>
  <si>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</si>
  <si>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</si>
  <si>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</si>
  <si>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</si>
  <si>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</si>
  <si>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</si>
  <si>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</si>
  <si>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</si>
  <si>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</si>
  <si>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</si>
  <si>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</si>
  <si>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</si>
  <si>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</si>
  <si>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</si>
  <si>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</si>
  <si>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</si>
  <si>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</si>
  <si>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</si>
  <si>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</si>
  <si>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</si>
  <si>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</si>
  <si>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</si>
  <si>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t>zł/tonę mps</t>
  </si>
  <si>
    <t>I</t>
  </si>
  <si>
    <t>II</t>
  </si>
  <si>
    <t>III</t>
  </si>
  <si>
    <t>IV</t>
  </si>
  <si>
    <t>V</t>
  </si>
  <si>
    <t>VI</t>
  </si>
  <si>
    <t>VII</t>
  </si>
  <si>
    <t>VIII</t>
  </si>
  <si>
    <t>IX</t>
  </si>
  <si>
    <t>X</t>
  </si>
  <si>
    <t>XI</t>
  </si>
  <si>
    <t>XII</t>
  </si>
  <si>
    <t>I-XII</t>
  </si>
  <si>
    <t>bydło ogółem</t>
  </si>
  <si>
    <t>byki do 2 lat (A)</t>
  </si>
  <si>
    <t>byki &gt; 2 lat (B)</t>
  </si>
  <si>
    <t>wolce  (C)</t>
  </si>
  <si>
    <t>jałówki (E)</t>
  </si>
  <si>
    <t>bydło 8-12m-cy (Z)</t>
  </si>
  <si>
    <t>zł/kg mpc</t>
  </si>
  <si>
    <t>w.ż.</t>
  </si>
  <si>
    <t>Stosowane wskaźniki wydajności rzeźnej od stycznia 2011 roku</t>
  </si>
  <si>
    <t>bydło 8-12m-cy(Z)</t>
  </si>
  <si>
    <t>Stosowane wskaźniki wydajności rzeźnej do końca 2010 roku</t>
  </si>
  <si>
    <t>*</t>
  </si>
  <si>
    <t>Ubój całkowity bydła</t>
  </si>
  <si>
    <t>Miesiące</t>
  </si>
  <si>
    <t xml:space="preserve">Cielęta razem </t>
  </si>
  <si>
    <t>Z tego cielęta</t>
  </si>
  <si>
    <t>Bydło dorosłe razem</t>
  </si>
  <si>
    <t>Z tego</t>
  </si>
  <si>
    <t>jałówki</t>
  </si>
  <si>
    <t>buhaje, byczki</t>
  </si>
  <si>
    <t>w sztukach</t>
  </si>
  <si>
    <t>Styczeń</t>
  </si>
  <si>
    <t>Luty</t>
  </si>
  <si>
    <t>Marzec</t>
  </si>
  <si>
    <t>Kwiecień</t>
  </si>
  <si>
    <t>Maj</t>
  </si>
  <si>
    <t>Czerwiec</t>
  </si>
  <si>
    <t>Lipiec</t>
  </si>
  <si>
    <t>Sierpień</t>
  </si>
  <si>
    <t>Wrzesień</t>
  </si>
  <si>
    <t>Październik</t>
  </si>
  <si>
    <t>Listopad</t>
  </si>
  <si>
    <t>Grudzień</t>
  </si>
  <si>
    <t>w wadze poubojowej schłodzonej w kilogramach</t>
  </si>
  <si>
    <t>w wadze żywej w kilogramach</t>
  </si>
  <si>
    <t>Średnia waga żywa ubitego zwierzęcia (kg w.ż./1sztukę)</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</si>
  <si>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</si>
  <si>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</si>
  <si>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</si>
  <si>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</si>
  <si>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</si>
  <si>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</si>
  <si>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</si>
  <si>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</si>
  <si>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</si>
  <si>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 - z uwagi na ustawowy wymóg nieidentyfikowalności danych, ceny nie podano</t>
  </si>
  <si>
    <t>Ogółem</t>
  </si>
  <si>
    <t>Tygodniowa zmiana ceny  [%]</t>
  </si>
  <si>
    <t>poza UE</t>
  </si>
  <si>
    <t>poza UE (%)</t>
  </si>
  <si>
    <t>OGÓŁEM</t>
  </si>
  <si>
    <t>MAKROREGION PÓŁNOCNY</t>
  </si>
  <si>
    <t>zł/szt</t>
  </si>
  <si>
    <t xml:space="preserve">Średnia tuszy </t>
  </si>
  <si>
    <t>masa    ciepłej</t>
  </si>
  <si>
    <t xml:space="preserve">Struktura </t>
  </si>
  <si>
    <t>zakupu</t>
  </si>
  <si>
    <t>Południowy</t>
  </si>
  <si>
    <t>roczna różnica liczby sztuk bydła żywego:</t>
  </si>
  <si>
    <t>Centralny</t>
  </si>
  <si>
    <t>Północny</t>
  </si>
  <si>
    <t>MAKROREGION CENTRALNY</t>
  </si>
  <si>
    <t>MAKROREGION POŁUDNIOWY</t>
  </si>
  <si>
    <t>- masa schłodzona [MS];  -masa poubojowa ciepła [MPC]</t>
  </si>
  <si>
    <t>MAKROREGION</t>
  </si>
  <si>
    <t>Japonia</t>
  </si>
  <si>
    <t>Stosowane wskaźniki wydajności rzeźnej od stycznia 2018 roku</t>
  </si>
  <si>
    <t>tyg.    [%]</t>
  </si>
  <si>
    <t>A - byki 12-24 m-ce</t>
  </si>
  <si>
    <t>Rok/miesiąc</t>
  </si>
  <si>
    <t>D - krowy</t>
  </si>
  <si>
    <t>E - jałówki &gt;12 m-cy</t>
  </si>
  <si>
    <t>Uboje przemysłowe 2019 (dane wstępne)</t>
  </si>
  <si>
    <t>buhaje, byczki, woły</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</si>
  <si>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</si>
  <si>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</si>
  <si>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</si>
  <si>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</si>
  <si>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</si>
  <si>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</si>
  <si>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</si>
  <si>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</si>
  <si>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</si>
  <si>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</si>
  <si>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</si>
  <si>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</si>
  <si>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</si>
  <si>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</si>
  <si>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</si>
  <si>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</si>
  <si>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</si>
  <si>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</si>
  <si>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</si>
  <si>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</si>
  <si>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</si>
  <si>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</si>
  <si>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</si>
  <si>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</si>
  <si>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</si>
  <si>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</si>
  <si>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</si>
  <si>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</si>
  <si>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</si>
  <si>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</si>
  <si>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</si>
  <si>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</si>
  <si>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</si>
  <si>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</si>
  <si>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</si>
  <si>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</si>
  <si>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</si>
  <si>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</si>
  <si>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</si>
  <si>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</si>
  <si>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</si>
  <si>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</si>
  <si>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</si>
  <si>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</si>
  <si>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</si>
  <si>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</si>
  <si>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IE</t>
  </si>
  <si>
    <t>EL</t>
  </si>
  <si>
    <t>ES</t>
  </si>
  <si>
    <t>FR</t>
  </si>
  <si>
    <t>HR</t>
  </si>
  <si>
    <t>IT</t>
  </si>
  <si>
    <t>CY</t>
  </si>
  <si>
    <t>LV</t>
  </si>
  <si>
    <t>LT</t>
  </si>
  <si>
    <t>LU</t>
  </si>
  <si>
    <t>HU</t>
  </si>
  <si>
    <t>MT</t>
  </si>
  <si>
    <t>NL</t>
  </si>
  <si>
    <t>AT</t>
  </si>
  <si>
    <t>PL</t>
  </si>
  <si>
    <t>PT</t>
  </si>
  <si>
    <t>RO</t>
  </si>
  <si>
    <t>SI</t>
  </si>
  <si>
    <t>SK</t>
  </si>
  <si>
    <t>FI</t>
  </si>
  <si>
    <t>SE</t>
  </si>
  <si>
    <t>* cena netto (bez VAT)</t>
  </si>
  <si>
    <t>Średnie ceny netto (bez VAT) sprzedaży ćwierci kompensowanych z buhajków do dwóch lat (kat. A) oraz krów (kat. D) w [zł/tonę]</t>
  </si>
  <si>
    <t>Średnie ceny netto (bez VAT) sprzedaży elementów w [zł/tonę]</t>
  </si>
  <si>
    <t>Change on</t>
  </si>
  <si>
    <t>Prix moyens</t>
  </si>
  <si>
    <t>last week</t>
  </si>
  <si>
    <t>Average prices</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</si>
  <si>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</si>
  <si>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</si>
  <si>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</si>
  <si>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</si>
  <si>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</si>
  <si>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</si>
  <si>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</si>
  <si>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Uboje przemysłowe 2020</t>
  </si>
  <si>
    <t>Źródło: Ministerstwo Finansów</t>
  </si>
  <si>
    <t>Rosja</t>
  </si>
  <si>
    <t>Holandia</t>
  </si>
  <si>
    <t/>
  </si>
  <si>
    <t>miesięczna</t>
  </si>
  <si>
    <t>Zmiana ceny [%]</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</si>
  <si>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</si>
  <si>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</si>
  <si>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</si>
  <si>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</si>
  <si>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</si>
  <si>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</si>
  <si>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</si>
  <si>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</si>
  <si>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</si>
  <si>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</si>
  <si>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</si>
  <si>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</si>
  <si>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</si>
  <si>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</si>
  <si>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</si>
  <si>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</si>
  <si>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</si>
  <si>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</si>
  <si>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</si>
  <si>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</si>
  <si>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</si>
  <si>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</si>
  <si>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</si>
  <si>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</si>
  <si>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</si>
  <si>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</si>
  <si>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</si>
  <si>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Kazachstan</t>
  </si>
  <si>
    <t>Macedonia</t>
  </si>
  <si>
    <t>Arabia Saudyjska</t>
  </si>
  <si>
    <t>Argentyna</t>
  </si>
  <si>
    <t>I-XII 2019 r.</t>
  </si>
  <si>
    <t>zmiana w stos. do I-XII 2019r. (%)</t>
  </si>
  <si>
    <t>Cypr</t>
  </si>
  <si>
    <t>Kosowo</t>
  </si>
  <si>
    <t>Malta</t>
  </si>
  <si>
    <t>Szwajcaria</t>
  </si>
  <si>
    <t>Finlandia</t>
  </si>
  <si>
    <t>l</t>
  </si>
  <si>
    <t>Uboje przemysłowe 2021</t>
  </si>
  <si>
    <t>Meat Market Observatory - Beef and Veal</t>
  </si>
  <si>
    <t>PRI.EU+UK.LIV</t>
  </si>
  <si>
    <t xml:space="preserve">from </t>
  </si>
  <si>
    <t>to</t>
  </si>
  <si>
    <t>Prices of Live Bovine Animals</t>
  </si>
  <si>
    <t>PRI.EU.BOV</t>
  </si>
  <si>
    <t>du / from :</t>
  </si>
  <si>
    <t>au / to :</t>
  </si>
  <si>
    <r>
      <t>P</t>
    </r>
    <r>
      <rPr>
        <b/>
        <sz val="11"/>
        <rFont val="Calibri"/>
        <family val="2"/>
        <scheme val="minor"/>
      </rPr>
      <t>RIX</t>
    </r>
    <r>
      <rPr>
        <b/>
        <sz val="12"/>
        <rFont val="Calibri"/>
        <family val="2"/>
        <scheme val="minor"/>
      </rPr>
      <t xml:space="preserve"> </t>
    </r>
    <r>
      <rPr>
        <b/>
        <sz val="11"/>
        <rFont val="Calibri"/>
        <family val="2"/>
        <scheme val="minor"/>
      </rPr>
      <t>DE</t>
    </r>
    <r>
      <rPr>
        <b/>
        <sz val="12"/>
        <rFont val="Calibri"/>
        <family val="2"/>
        <scheme val="minor"/>
      </rPr>
      <t xml:space="preserve"> M</t>
    </r>
    <r>
      <rPr>
        <b/>
        <sz val="11"/>
        <rFont val="Calibri"/>
        <family val="2"/>
        <scheme val="minor"/>
      </rPr>
      <t>ARCHE</t>
    </r>
    <r>
      <rPr>
        <b/>
        <sz val="12"/>
        <rFont val="Calibri"/>
        <family val="2"/>
        <scheme val="minor"/>
      </rPr>
      <t xml:space="preserve"> N</t>
    </r>
    <r>
      <rPr>
        <b/>
        <sz val="11"/>
        <rFont val="Calibri"/>
        <family val="2"/>
        <scheme val="minor"/>
      </rPr>
      <t>ATIONAUX</t>
    </r>
    <r>
      <rPr>
        <b/>
        <sz val="12"/>
        <rFont val="Calibri"/>
        <family val="2"/>
        <scheme val="minor"/>
      </rPr>
      <t xml:space="preserve"> et C</t>
    </r>
    <r>
      <rPr>
        <b/>
        <sz val="11"/>
        <rFont val="Calibri"/>
        <family val="2"/>
        <scheme val="minor"/>
      </rPr>
      <t>OMMUNAUTAIRES</t>
    </r>
    <r>
      <rPr>
        <b/>
        <sz val="12"/>
        <rFont val="Calibri"/>
        <family val="2"/>
        <scheme val="minor"/>
      </rPr>
      <t xml:space="preserve"> UE </t>
    </r>
    <r>
      <rPr>
        <b/>
        <sz val="10"/>
        <rFont val="Calibri"/>
        <family val="2"/>
        <scheme val="minor"/>
      </rPr>
      <t>(en Euro &amp; en % du prix de référence)</t>
    </r>
  </si>
  <si>
    <r>
      <t>N</t>
    </r>
    <r>
      <rPr>
        <b/>
        <sz val="11"/>
        <rFont val="Calibri"/>
        <family val="2"/>
        <scheme val="minor"/>
      </rPr>
      <t>ATIONAL</t>
    </r>
    <r>
      <rPr>
        <b/>
        <sz val="12"/>
        <rFont val="Calibri"/>
        <family val="2"/>
        <scheme val="minor"/>
      </rPr>
      <t xml:space="preserve"> and C</t>
    </r>
    <r>
      <rPr>
        <b/>
        <sz val="11"/>
        <rFont val="Calibri"/>
        <family val="2"/>
        <scheme val="minor"/>
      </rPr>
      <t xml:space="preserve">OMMUNITY EU </t>
    </r>
    <r>
      <rPr>
        <b/>
        <sz val="12"/>
        <rFont val="Calibri"/>
        <family val="2"/>
        <scheme val="minor"/>
      </rPr>
      <t xml:space="preserve"> M</t>
    </r>
    <r>
      <rPr>
        <b/>
        <sz val="11"/>
        <rFont val="Calibri"/>
        <family val="2"/>
        <scheme val="minor"/>
      </rPr>
      <t>ARKET</t>
    </r>
    <r>
      <rPr>
        <b/>
        <sz val="12"/>
        <rFont val="Calibri"/>
        <family val="2"/>
        <scheme val="minor"/>
      </rPr>
      <t xml:space="preserve"> P</t>
    </r>
    <r>
      <rPr>
        <b/>
        <sz val="11"/>
        <rFont val="Calibri"/>
        <family val="2"/>
        <scheme val="minor"/>
      </rPr>
      <t>RICES</t>
    </r>
    <r>
      <rPr>
        <b/>
        <sz val="12"/>
        <rFont val="Calibri"/>
        <family val="2"/>
        <scheme val="minor"/>
      </rPr>
      <t xml:space="preserve">  </t>
    </r>
    <r>
      <rPr>
        <b/>
        <sz val="10"/>
        <rFont val="Calibri"/>
        <family val="2"/>
        <scheme val="minor"/>
      </rPr>
      <t xml:space="preserve"> (in Euro &amp; as % of the reference price)</t>
    </r>
  </si>
  <si>
    <t>Home</t>
  </si>
  <si>
    <t>Departament Rynków Rolnych</t>
  </si>
  <si>
    <t>(daty podane w tabeli oznaczają ostatni dzień  analizowanego tygodnia)</t>
  </si>
  <si>
    <t>Cena w zł/kg</t>
  </si>
  <si>
    <t>Zmiana  [%]</t>
  </si>
  <si>
    <t>mięso woł. mielone</t>
  </si>
  <si>
    <t>Cena sprzedaży [zł/tonę]</t>
  </si>
  <si>
    <t>Tablica 8. Średnie ceny zakupu netto (bez VAT) cieląt od 8 dni do 4 tygodni oraz  młodego bydła opasowego w wieku 6-12 miesięcy</t>
  </si>
  <si>
    <t>Towar</t>
  </si>
  <si>
    <t>OKRES: I-XII - 2019 r. (ostateczne)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</si>
  <si>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2019 r.</t>
    </r>
    <r>
      <rPr>
        <b/>
        <sz val="14"/>
        <color indexed="8"/>
        <rFont val="Arial"/>
        <family val="2"/>
        <charset val="238"/>
      </rPr>
      <t xml:space="preserve"> (dane ostateczne)</t>
    </r>
  </si>
  <si>
    <t>I-XII 2018 r.</t>
  </si>
  <si>
    <t>zmiana w stos. do I-XII 2018r. (%)</t>
  </si>
  <si>
    <t>Niderlandy</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</si>
  <si>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2019 r.</t>
    </r>
    <r>
      <rPr>
        <b/>
        <sz val="14"/>
        <color indexed="8"/>
        <rFont val="Arial"/>
        <family val="2"/>
        <charset val="238"/>
      </rPr>
      <t xml:space="preserve"> (dane ostateczne)</t>
    </r>
  </si>
  <si>
    <t>OKRES: I-XII 2019 r. (ostateczne) - ważniejsze państwa</t>
  </si>
  <si>
    <t>Unia Europejska</t>
  </si>
  <si>
    <t>I-XII 2019 r. (ostateczne)</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</si>
  <si>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2019 r. (dane ostateczne) </t>
    </r>
    <r>
      <rPr>
        <b/>
        <sz val="11"/>
        <rFont val="Times New Roman"/>
        <family val="1"/>
        <charset val="238"/>
      </rPr>
      <t xml:space="preserve">w porównaniu do I-XII 2018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</si>
  <si>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2019 r. (dane ostateczne)  </t>
    </r>
    <r>
      <rPr>
        <b/>
        <sz val="11"/>
        <rFont val="Times New Roman"/>
        <family val="1"/>
        <charset val="238"/>
      </rPr>
      <t>w porównaniu do I-XII 2018 r.  (</t>
    </r>
    <r>
      <rPr>
        <i/>
        <sz val="11"/>
        <rFont val="Times New Roman"/>
        <family val="1"/>
        <charset val="238"/>
      </rPr>
      <t>wg ostatecznych danych Min. Finansów</t>
    </r>
    <r>
      <rPr>
        <b/>
        <sz val="11"/>
        <rFont val="Times New Roman"/>
        <family val="1"/>
        <charset val="238"/>
      </rPr>
      <t>).</t>
    </r>
  </si>
  <si>
    <t>konfekcjonowane</t>
  </si>
  <si>
    <t>mięso woł. bez kości (udziec)</t>
  </si>
  <si>
    <t>mięso wołowe mielone</t>
  </si>
  <si>
    <t>luzem</t>
  </si>
  <si>
    <t>Australia</t>
  </si>
  <si>
    <t>Iran</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</si>
  <si>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2021 r. (dane wstępne) </t>
    </r>
    <r>
      <rPr>
        <b/>
        <sz val="11"/>
        <rFont val="Times New Roman"/>
        <family val="1"/>
        <charset val="238"/>
      </rPr>
      <t xml:space="preserve">w porównaniu do I-XII 2020 r. </t>
    </r>
    <r>
      <rPr>
        <i/>
        <sz val="11"/>
        <rFont val="Times New Roman"/>
        <family val="1"/>
        <charset val="238"/>
      </rPr>
      <t>(wg wstępnych danych Min. Finansów).</t>
    </r>
  </si>
  <si>
    <t>I-XII 2021 r. (wstępne)</t>
  </si>
  <si>
    <t>I-XII 2020 r.</t>
  </si>
  <si>
    <t>zmiana w stos. do I-XII 2020r. (%)</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</si>
  <si>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I-XII 2021 r.</t>
    </r>
    <r>
      <rPr>
        <b/>
        <sz val="14"/>
        <color indexed="8"/>
        <rFont val="Arial"/>
        <family val="2"/>
        <charset val="238"/>
      </rPr>
      <t xml:space="preserve"> (dane wstępne)</t>
    </r>
  </si>
  <si>
    <t>OKRES: I-XII 2021 r. (wstępne) - ważniejsze państwa</t>
  </si>
  <si>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2021 r. (dane wstępne)  </t>
    </r>
    <r>
      <rPr>
        <b/>
        <sz val="11"/>
        <rFont val="Times New Roman"/>
        <family val="1"/>
        <charset val="238"/>
      </rPr>
      <t>w porównaniu do I-XII 2020 r.  (</t>
    </r>
    <r>
      <rPr>
        <i/>
        <sz val="11"/>
        <rFont val="Times New Roman"/>
        <family val="1"/>
        <charset val="238"/>
      </rPr>
      <t>wg wstępnych danych Min. Finansów</t>
    </r>
    <r>
      <rPr>
        <b/>
        <sz val="11"/>
        <rFont val="Times New Roman"/>
        <family val="1"/>
        <charset val="238"/>
      </rPr>
      <t>).</t>
    </r>
  </si>
  <si>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2021 r.</t>
    </r>
    <r>
      <rPr>
        <b/>
        <sz val="14"/>
        <color indexed="8"/>
        <rFont val="Arial"/>
        <family val="2"/>
        <charset val="238"/>
      </rPr>
      <t xml:space="preserve"> (dane wstępne)</t>
    </r>
  </si>
  <si>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ostateczne)</t>
    </r>
  </si>
  <si>
    <t>OKRES: I-XII - 2020 r. (ostateczne) - ważniejsze państwa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</si>
  <si>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ostateczne) </t>
    </r>
    <r>
      <rPr>
        <b/>
        <sz val="11"/>
        <rFont val="Times New Roman"/>
        <family val="1"/>
        <charset val="238"/>
      </rPr>
      <t xml:space="preserve">w porównaniu do I-XII 2019 r. </t>
    </r>
    <r>
      <rPr>
        <i/>
        <sz val="11"/>
        <rFont val="Times New Roman"/>
        <family val="1"/>
        <charset val="238"/>
      </rPr>
      <t>(wg ostatecznych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</si>
  <si>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ostateczne)  </t>
    </r>
    <r>
      <rPr>
        <b/>
        <sz val="11"/>
        <rFont val="Times New Roman"/>
        <family val="1"/>
        <charset val="238"/>
      </rPr>
      <t>w porównaniu do I-XII 2019 r.  (</t>
    </r>
    <r>
      <rPr>
        <i/>
        <sz val="11"/>
        <rFont val="Times New Roman"/>
        <family val="1"/>
        <charset val="238"/>
      </rPr>
      <t>wg ostatecznych danych Min. Finansów</t>
    </r>
    <r>
      <rPr>
        <b/>
        <sz val="11"/>
        <rFont val="Times New Roman"/>
        <family val="1"/>
        <charset val="238"/>
      </rPr>
      <t>).</t>
    </r>
  </si>
  <si>
    <t>I-XII 2020 r. (ostateczne)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</si>
  <si>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ostateczne)</t>
    </r>
  </si>
  <si>
    <t>OKRES: I-XII 2020 r. (ostateczne) - ważniejsze państwa</t>
  </si>
  <si>
    <t>Albania</t>
  </si>
  <si>
    <t>Gambia</t>
  </si>
  <si>
    <t>Ghana</t>
  </si>
  <si>
    <t>Gruzja</t>
  </si>
  <si>
    <t>Islandia</t>
  </si>
  <si>
    <t>Okupowane Terytorium Palestyny</t>
  </si>
  <si>
    <t>Zjedn.Emiraty Arabskie</t>
  </si>
  <si>
    <t>Suma końcowa</t>
  </si>
  <si>
    <t>mięso woł. z kością (rostbef)</t>
  </si>
  <si>
    <t>Uboje przemysłowe 2022</t>
  </si>
  <si>
    <t xml:space="preserve">* - niewystarczająca liczba danych do prezentacji </t>
  </si>
  <si>
    <r>
      <t>Liczba sztuk</t>
    </r>
    <r>
      <rPr>
        <b/>
        <i/>
        <sz val="12"/>
        <rFont val="Calibri"/>
        <family val="2"/>
        <charset val="238"/>
        <scheme val="minor"/>
      </rPr>
      <t xml:space="preserve"> Zmiana tyg. [%]</t>
    </r>
  </si>
  <si>
    <t>Wydział Informacji Rynkowej</t>
  </si>
  <si>
    <t>Notowania z okresu:</t>
  </si>
  <si>
    <t xml:space="preserve">Autor: </t>
  </si>
  <si>
    <t>E-mail:</t>
  </si>
  <si>
    <t>Podstawy prawne:</t>
  </si>
  <si>
    <r>
      <t>Ø</t>
    </r>
    <r>
      <rPr>
        <sz val="7"/>
        <color indexed="8"/>
        <rFont val="Times New Roman"/>
        <family val="1"/>
        <charset val="238"/>
      </rPr>
      <t xml:space="preserve">  </t>
    </r>
    <r>
      <rPr>
        <sz val="10"/>
        <color indexed="8"/>
        <rFont val="Calibri"/>
        <family val="2"/>
        <charset val="238"/>
      </rPr>
      <t xml:space="preserve">ustawa z dnia 30 marca 2001 r. o rolniczych badaniach rynkowych (Dz.U. 2015, poz. 1160 – tekst jednolity); </t>
    </r>
  </si>
  <si>
    <r>
      <t>Ø</t>
    </r>
    <r>
      <rPr>
        <sz val="7"/>
        <color indexed="8"/>
        <rFont val="Times New Roman"/>
        <family val="1"/>
        <charset val="238"/>
      </rPr>
      <t xml:space="preserve">  </t>
    </r>
    <r>
      <rPr>
        <sz val="10"/>
        <color indexed="8"/>
        <rFont val="Calibri"/>
        <family val="2"/>
        <charset val="238"/>
      </rPr>
      <t>rozporządzenie Ministra Rolnictwa i Rozwoju Wsi z dnia 8 marca 2021 r. w sprawie zbieranych danych rynkowych (Dz. U. z 2021 r., poz. 589).</t>
    </r>
  </si>
  <si>
    <t>Anna Pankiewicz</t>
  </si>
  <si>
    <r>
      <t xml:space="preserve"> -  cena netto (</t>
    </r>
    <r>
      <rPr>
        <b/>
        <i/>
        <sz val="12"/>
        <rFont val="Calibri"/>
        <family val="2"/>
        <charset val="238"/>
        <scheme val="minor"/>
      </rPr>
      <t>bez VAT</t>
    </r>
    <r>
      <rPr>
        <i/>
        <sz val="12"/>
        <rFont val="Calibri"/>
        <family val="2"/>
        <charset val="238"/>
        <scheme val="minor"/>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</si>
  <si>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r>
      <t>*-  w.ż.- waga żywa ( cenę za wagę żywą wyliczono stosując  średnie wskaźniki wydajności rzeźnej uzyskane Polsce w latach 2011-2015:</t>
    </r>
    <r>
      <rPr>
        <i/>
        <sz val="12"/>
        <color indexed="8"/>
        <rFont val="Calibri"/>
        <family val="2"/>
        <charset val="238"/>
        <scheme val="minor"/>
      </rPr>
      <t xml:space="preserve"> bydło ogółem - 0,518 (było 0,507); byki do 2 lat - 0,533 (było 0,539); byki &gt; 2 lat - 0,533 (było 0,535); wolce - 0,540  (było 0,540); krowy - 0,487 (było 0,465) i jałówki – 0,518 (było 0,516)</t>
    </r>
    <r>
      <rPr>
        <i/>
        <sz val="12"/>
        <rFont val="Calibri"/>
        <family val="2"/>
        <charset val="238"/>
        <scheme val="minor"/>
      </rPr>
      <t>,</t>
    </r>
  </si>
  <si>
    <t>nld - z uwagi na ustawowy wymóg nieidentyfikalności danych ceny nie podano</t>
  </si>
  <si>
    <t>Armenia</t>
  </si>
  <si>
    <t>* - niewystarczająca liczba danych do prezentacji.</t>
  </si>
  <si>
    <t>Ministerstwo Rolnictwa i Rozwoju Wsi</t>
  </si>
  <si>
    <t>Departament Rynków Rolnych i Transformacji Energetycznej Obszarów Wiejskich</t>
  </si>
  <si>
    <t>I Transformacji Energetycznej Obszarów Wiejskich</t>
  </si>
  <si>
    <r>
      <t xml:space="preserve">Biuletyn „Rynek  wołowiny i cielęciny” ukazuje się w każdy </t>
    </r>
    <r>
      <rPr>
        <b/>
        <sz val="10"/>
        <rFont val="Calibri"/>
        <family val="2"/>
        <charset val="238"/>
        <scheme val="minor"/>
      </rPr>
      <t>czwartek.</t>
    </r>
  </si>
  <si>
    <t>tel: 22 623 16 33</t>
  </si>
  <si>
    <t>IMPORT          Kod CN</t>
  </si>
  <si>
    <t>Stany Zjednoczone Ameryki</t>
  </si>
  <si>
    <t>Kirgistan</t>
  </si>
  <si>
    <t>Azerbejdżan</t>
  </si>
  <si>
    <t>I - XII 2021 r.</t>
  </si>
  <si>
    <t>zm. w stos. do I-XII 2021r. (%)</t>
  </si>
  <si>
    <t>zm. w stos. do  I-XII 2021r. (%)</t>
  </si>
  <si>
    <t>c</t>
  </si>
  <si>
    <t>Wartość                [tys. EUR]</t>
  </si>
  <si>
    <t>anna.pankiewicz@minrol.gov.pl</t>
  </si>
  <si>
    <t>Uboje przemysłowe 2023</t>
  </si>
  <si>
    <t>Turcja</t>
  </si>
  <si>
    <t>Brazylia</t>
  </si>
  <si>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 - XII 2022 r. (wg ostatecznych danych Min. Finansów)</t>
    </r>
  </si>
  <si>
    <t>OKRES: I - XII 2022 r. (ostateczne) - ważniejsze państwa</t>
  </si>
  <si>
    <r>
      <t xml:space="preserve">Kierunki, wartość, wolumen oraz średnia cena uzyskana w </t>
    </r>
    <r>
      <rPr>
        <b/>
        <sz val="14"/>
        <color rgb="FF0000FF"/>
        <rFont val="Calibri"/>
        <family val="2"/>
        <charset val="238"/>
        <scheme val="minor"/>
      </rPr>
      <t>eksporcie</t>
    </r>
    <r>
      <rPr>
        <b/>
        <sz val="14"/>
        <color indexed="8"/>
        <rFont val="Calibri"/>
        <family val="2"/>
        <charset val="238"/>
        <scheme val="minor"/>
      </rPr>
      <t xml:space="preserve"> bydła żywego i mięsa wołowego w </t>
    </r>
    <r>
      <rPr>
        <b/>
        <sz val="14"/>
        <color rgb="FF0000FF"/>
        <rFont val="Calibri"/>
        <family val="2"/>
        <charset val="238"/>
        <scheme val="minor"/>
      </rPr>
      <t>I - XII 2022 r.</t>
    </r>
    <r>
      <rPr>
        <b/>
        <sz val="14"/>
        <color indexed="8"/>
        <rFont val="Calibri"/>
        <family val="2"/>
        <charset val="238"/>
        <scheme val="minor"/>
      </rPr>
      <t xml:space="preserve"> (wg ostatecznych danych Min. Finansów)</t>
    </r>
  </si>
  <si>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I-XII 2022 r. (dane ostateczne) </t>
    </r>
    <r>
      <rPr>
        <b/>
        <sz val="11"/>
        <rFont val="Calibri"/>
        <family val="2"/>
        <charset val="238"/>
        <scheme val="minor"/>
      </rPr>
      <t xml:space="preserve">w porównaniu do I -XII 2022 r. </t>
    </r>
    <r>
      <rPr>
        <i/>
        <sz val="11"/>
        <rFont val="Calibri"/>
        <family val="2"/>
        <charset val="238"/>
        <scheme val="minor"/>
      </rPr>
      <t>(wg ostatecznych danych Min. Finansów).</t>
    </r>
  </si>
  <si>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I-XII 2022 r. (dane ostateczne)  </t>
    </r>
    <r>
      <rPr>
        <b/>
        <sz val="11"/>
        <rFont val="Calibri"/>
        <family val="2"/>
        <charset val="238"/>
        <scheme val="minor"/>
      </rPr>
      <t>w porównaniu do I - XII 2021 r.  (</t>
    </r>
    <r>
      <rPr>
        <i/>
        <sz val="11"/>
        <rFont val="Calibri"/>
        <family val="2"/>
        <charset val="238"/>
        <scheme val="minor"/>
      </rPr>
      <t>wg ostatecznych danych Min. Finansów</t>
    </r>
    <r>
      <rPr>
        <b/>
        <sz val="11"/>
        <rFont val="Calibri"/>
        <family val="2"/>
        <charset val="238"/>
        <scheme val="minor"/>
      </rPr>
      <t>).</t>
    </r>
  </si>
  <si>
    <t>I - XII 2022 r. (ostateczne)</t>
  </si>
  <si>
    <t>nld</t>
  </si>
  <si>
    <t>Tabl.3. Średnie ceny zakupu bydła rzeźnego w Polsce w okresie 4 lub 5 tygodni każdego miesiąca w latach 2019- 2024</t>
  </si>
  <si>
    <r>
      <t>Średnia waga (</t>
    </r>
    <r>
      <rPr>
        <b/>
        <sz val="11"/>
        <color rgb="FFFF0000"/>
        <rFont val="Calibri"/>
        <family val="2"/>
        <charset val="238"/>
        <scheme val="minor"/>
      </rPr>
      <t>tuszy</t>
    </r>
    <r>
      <rPr>
        <b/>
        <sz val="11"/>
        <rFont val="Calibri"/>
        <family val="2"/>
        <charset val="238"/>
        <scheme val="minor"/>
      </rPr>
      <t>) ubijanego bydła w latach 2019-2024 wg kategorii bydła (wg bazy ZSRIR)</t>
    </r>
  </si>
  <si>
    <t>ŚREDNIA CENA ZAKUPU*</t>
  </si>
  <si>
    <t>Średnia cena zakupu</t>
  </si>
  <si>
    <t>Tablica 4. Średnie ceny sprzedaży netto (bez VAT) ćwierci wołowych (kraj) wg makroregionów</t>
  </si>
  <si>
    <t>Prices not received : EL</t>
  </si>
  <si>
    <r>
      <t>a) cena zakupu w</t>
    </r>
    <r>
      <rPr>
        <b/>
        <sz val="16"/>
        <color indexed="10"/>
        <rFont val="Calibri"/>
        <family val="2"/>
        <charset val="238"/>
        <scheme val="minor"/>
      </rPr>
      <t xml:space="preserve"> PLN/ tonę mps</t>
    </r>
  </si>
  <si>
    <r>
      <t>b) cena zakupu w</t>
    </r>
    <r>
      <rPr>
        <b/>
        <sz val="18"/>
        <color indexed="10"/>
        <rFont val="Calibri"/>
        <family val="2"/>
        <charset val="238"/>
        <scheme val="minor"/>
      </rPr>
      <t xml:space="preserve"> PLN/ kg mpc</t>
    </r>
  </si>
  <si>
    <r>
      <t xml:space="preserve">c) cena zakupu w </t>
    </r>
    <r>
      <rPr>
        <b/>
        <sz val="18"/>
        <color indexed="10"/>
        <rFont val="Calibri"/>
        <family val="2"/>
        <charset val="238"/>
        <scheme val="minor"/>
      </rPr>
      <t>PLN/ kg w.ż.*</t>
    </r>
  </si>
  <si>
    <r>
      <t xml:space="preserve">Kierunki, wartość, wolumen oraz średnia cena uzyskana w </t>
    </r>
    <r>
      <rPr>
        <b/>
        <sz val="14"/>
        <color rgb="FF0000FF"/>
        <rFont val="Calibri"/>
        <family val="2"/>
        <charset val="238"/>
        <scheme val="minor"/>
      </rPr>
      <t xml:space="preserve">imporcie </t>
    </r>
    <r>
      <rPr>
        <b/>
        <sz val="14"/>
        <color indexed="8"/>
        <rFont val="Calibri"/>
        <family val="2"/>
        <charset val="238"/>
        <scheme val="minor"/>
      </rPr>
      <t xml:space="preserve">bydła żywego i mięsa wołowego w </t>
    </r>
    <r>
      <rPr>
        <b/>
        <sz val="14"/>
        <color rgb="FF0000FF"/>
        <rFont val="Calibri"/>
        <family val="2"/>
        <charset val="238"/>
        <scheme val="minor"/>
      </rPr>
      <t>I-XII 2023 r.</t>
    </r>
    <r>
      <rPr>
        <b/>
        <sz val="14"/>
        <color indexed="8"/>
        <rFont val="Calibri"/>
        <family val="2"/>
        <charset val="238"/>
        <scheme val="minor"/>
      </rPr>
      <t xml:space="preserve"> (dane wstępne)</t>
    </r>
  </si>
  <si>
    <t>OKRES: I-XII 2023 r. (wstępne) - ważniejsze państwa</t>
  </si>
  <si>
    <t>Ceny skupu bydła rzeźnego za okres:</t>
  </si>
  <si>
    <r>
      <t xml:space="preserve">Kierunki, wartość, wolumen oraz średnia cena uzyskana w </t>
    </r>
    <r>
      <rPr>
        <b/>
        <sz val="14"/>
        <color rgb="FF0000FF"/>
        <rFont val="Calibri"/>
        <family val="2"/>
        <charset val="238"/>
        <scheme val="minor"/>
      </rPr>
      <t xml:space="preserve">eksporcie </t>
    </r>
    <r>
      <rPr>
        <b/>
        <sz val="14"/>
        <color indexed="8"/>
        <rFont val="Calibri"/>
        <family val="2"/>
        <charset val="238"/>
        <scheme val="minor"/>
      </rPr>
      <t xml:space="preserve">bydła żywego i mięsa wołowego w </t>
    </r>
    <r>
      <rPr>
        <b/>
        <sz val="14"/>
        <color rgb="FF0000FF"/>
        <rFont val="Calibri"/>
        <family val="2"/>
        <charset val="238"/>
        <scheme val="minor"/>
      </rPr>
      <t>I-XII 2023 r.</t>
    </r>
    <r>
      <rPr>
        <b/>
        <sz val="14"/>
        <color indexed="8"/>
        <rFont val="Calibri"/>
        <family val="2"/>
        <charset val="238"/>
        <scheme val="minor"/>
      </rPr>
      <t xml:space="preserve"> (dane wstępne)</t>
    </r>
  </si>
  <si>
    <t>I-XII 2023 r. (wstępne)</t>
  </si>
  <si>
    <r>
      <t xml:space="preserve">Tab. 4. </t>
    </r>
    <r>
      <rPr>
        <b/>
        <sz val="11"/>
        <color rgb="FF0000FF"/>
        <rFont val="Calibri"/>
        <family val="2"/>
        <charset val="238"/>
        <scheme val="minor"/>
      </rPr>
      <t>Eksport</t>
    </r>
    <r>
      <rPr>
        <b/>
        <sz val="11"/>
        <rFont val="Calibri"/>
        <family val="2"/>
        <charset val="238"/>
        <scheme val="minor"/>
      </rPr>
      <t xml:space="preserve"> bydła i mięsa wołowego w masie produktu w</t>
    </r>
    <r>
      <rPr>
        <b/>
        <sz val="11"/>
        <color rgb="FF0000FF"/>
        <rFont val="Calibri"/>
        <family val="2"/>
        <charset val="238"/>
        <scheme val="minor"/>
      </rPr>
      <t xml:space="preserve"> okresie I-XII 2023 r. (dane wstępne) </t>
    </r>
    <r>
      <rPr>
        <b/>
        <sz val="11"/>
        <rFont val="Calibri"/>
        <family val="2"/>
        <charset val="238"/>
        <scheme val="minor"/>
      </rPr>
      <t xml:space="preserve">w porównaniu do I - XII 2022 r. </t>
    </r>
    <r>
      <rPr>
        <i/>
        <sz val="11"/>
        <rFont val="Calibri"/>
        <family val="2"/>
        <charset val="238"/>
        <scheme val="minor"/>
      </rPr>
      <t>(wg wstępnych danych Min. Finansów).</t>
    </r>
  </si>
  <si>
    <t>I-XII 2022 r.</t>
  </si>
  <si>
    <t>zm. w stos. do  I-XII 2022 r. (%)</t>
  </si>
  <si>
    <r>
      <t xml:space="preserve">Tab. 4. </t>
    </r>
    <r>
      <rPr>
        <b/>
        <sz val="11"/>
        <color rgb="FF0000FF"/>
        <rFont val="Calibri"/>
        <family val="2"/>
        <charset val="238"/>
        <scheme val="minor"/>
      </rPr>
      <t>Import</t>
    </r>
    <r>
      <rPr>
        <b/>
        <sz val="11"/>
        <rFont val="Calibri"/>
        <family val="2"/>
        <charset val="238"/>
        <scheme val="minor"/>
      </rPr>
      <t xml:space="preserve"> bydła i mięsa wołowego w masie produktu</t>
    </r>
    <r>
      <rPr>
        <b/>
        <sz val="11"/>
        <color rgb="FF0000FF"/>
        <rFont val="Calibri"/>
        <family val="2"/>
        <charset val="238"/>
        <scheme val="minor"/>
      </rPr>
      <t xml:space="preserve"> w okresie I-XII 2023 r. (dane wstępne)  </t>
    </r>
    <r>
      <rPr>
        <b/>
        <sz val="11"/>
        <rFont val="Calibri"/>
        <family val="2"/>
        <charset val="238"/>
        <scheme val="minor"/>
      </rPr>
      <t>w porównaniu do I-XII 2022 r.  (</t>
    </r>
    <r>
      <rPr>
        <i/>
        <sz val="11"/>
        <rFont val="Calibri"/>
        <family val="2"/>
        <charset val="238"/>
        <scheme val="minor"/>
      </rPr>
      <t>wg wstępnych danych Min. Finansów</t>
    </r>
    <r>
      <rPr>
        <b/>
        <sz val="11"/>
        <rFont val="Calibri"/>
        <family val="2"/>
        <charset val="238"/>
        <scheme val="minor"/>
      </rPr>
      <t>).</t>
    </r>
  </si>
  <si>
    <t>I-XII  2023 r. (wstępne)</t>
  </si>
  <si>
    <t>zm. w stos. do I-XII 2022 r. (%)</t>
  </si>
  <si>
    <t>18.02.2024</t>
  </si>
  <si>
    <t>22.02.2024</t>
  </si>
  <si>
    <t>Week 7</t>
  </si>
  <si>
    <t>25.02.2024</t>
  </si>
  <si>
    <t>19.02.2024 - 25.02.2024</t>
  </si>
  <si>
    <t>NR 08/2024</t>
  </si>
  <si>
    <t>29 lutego 2024r.</t>
  </si>
  <si>
    <t>19.02 -25.02.2024 r.</t>
  </si>
  <si>
    <r>
      <t>Tablica 6. Średnie ceny sprzedaży netto (bez VAT) elementów mięsa wołowego (kraj) wg makroregionów:</t>
    </r>
    <r>
      <rPr>
        <b/>
        <sz val="14"/>
        <color rgb="FF0000FF"/>
        <rFont val="Calibri"/>
        <family val="2"/>
        <charset val="238"/>
        <scheme val="minor"/>
      </rPr>
      <t xml:space="preserve"> 19.02 - 25.02.2024 r.</t>
    </r>
  </si>
  <si>
    <r>
      <t>Tablica 5. Średnie ceny sprzedaży netto (bez VAT) ćwierci wołowych (zagranica):</t>
    </r>
    <r>
      <rPr>
        <b/>
        <sz val="12"/>
        <color rgb="FF0000FF"/>
        <rFont val="Calibri"/>
        <family val="2"/>
        <charset val="238"/>
        <scheme val="minor"/>
      </rPr>
      <t xml:space="preserve"> 19.02 - 25.02.2024 r.</t>
    </r>
  </si>
  <si>
    <r>
      <t xml:space="preserve">Tablica 7. Średnie ceny sprzedaży netto (bez VAT) elementów mięsa wołowego (zagranica): </t>
    </r>
    <r>
      <rPr>
        <b/>
        <sz val="12"/>
        <color rgb="FF0000FF"/>
        <rFont val="Calibri"/>
        <family val="2"/>
        <charset val="238"/>
        <scheme val="minor"/>
      </rPr>
      <t>19.02 - 25.02.2024 r.</t>
    </r>
  </si>
  <si>
    <r>
      <t>Tablica 9. Średnie ceny zakupu mięsa wołowego płacone przez podmioty handlu detalicznego w okresie:</t>
    </r>
    <r>
      <rPr>
        <b/>
        <sz val="16"/>
        <color rgb="FF0000FF"/>
        <rFont val="Calibri"/>
        <family val="2"/>
        <charset val="238"/>
        <scheme val="minor"/>
      </rPr>
      <t xml:space="preserve"> 19.02 - 25.02.2024 r.</t>
    </r>
  </si>
  <si>
    <r>
      <t xml:space="preserve">Tygodniowy ubój bydła rzeźnego w ubojniach </t>
    </r>
    <r>
      <rPr>
        <b/>
        <u/>
        <sz val="12"/>
        <color indexed="8"/>
        <rFont val="Calibri"/>
        <family val="2"/>
        <charset val="238"/>
        <scheme val="minor"/>
      </rPr>
      <t>monitorowanych w ramach ZSRIR</t>
    </r>
    <r>
      <rPr>
        <b/>
        <sz val="12"/>
        <color indexed="8"/>
        <rFont val="Calibri"/>
        <family val="2"/>
        <charset val="238"/>
        <scheme val="minor"/>
      </rPr>
      <t xml:space="preserve"> wyniósł - 14 775 sztuk.</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</si>
</sst>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0.00_ ;\-#,##0.00\ "/>
    <numFmt numFmtId="177" formatCode="dd/mm/yyyy;@"/>
    <numFmt numFmtId="178" formatCode="&quot;Semaine / Week : &quot;00"/>
    <numFmt numFmtId="179" formatCode="dd\.mm\.yy;@"/>
    <numFmt numFmtId="180" formatCode="d/mm/yyyy;@"/>
  </numFmts>
  <fonts count="240">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b/>
      <sz val="10"/>
      <name val="Times New Roman"/>
      <family val="1"/>
      <charset val="238"/>
    </font>
    <font>
      <sz val="10"/>
      <name val="Arial CE"/>
      <charset val="238"/>
    </font>
    <font>
      <sz val="10"/>
      <name val="Times New Roman"/>
      <family val="1"/>
      <charset val="238"/>
    </font>
    <font>
      <sz val="11"/>
      <name val="Times New Roman"/>
      <family val="1"/>
      <charset val="238"/>
    </font>
    <font>
      <b/>
      <sz val="11"/>
      <name val="Times New Roman"/>
      <family val="1"/>
      <charset val="238"/>
    </font>
    <font>
      <sz val="10"/>
      <name val="Arial"/>
      <family val="2"/>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sz val="10"/>
      <name val="Arial"/>
      <family val="2"/>
      <charset val="238"/>
    </font>
    <font>
      <b/>
      <sz val="11"/>
      <color indexed="8"/>
      <name val="Times New Roman"/>
      <family val="1"/>
      <charset val="238"/>
    </font>
    <font>
      <i/>
      <sz val="10"/>
      <name val="Times New Roman"/>
      <family val="1"/>
      <charset val="238"/>
    </font>
    <font>
      <i/>
      <sz val="10"/>
      <name val="Arial"/>
      <family val="2"/>
      <charset val="238"/>
    </font>
    <font>
      <sz val="11"/>
      <color indexed="8"/>
      <name val="Times New Roman"/>
      <family val="1"/>
      <charset val="238"/>
    </font>
    <font>
      <i/>
      <sz val="11"/>
      <name val="Times New Roman"/>
      <family val="1"/>
      <charset val="238"/>
    </font>
    <font>
      <sz val="10"/>
      <name val="Arial"/>
      <family val="2"/>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b/>
      <sz val="12"/>
      <name val="Arial"/>
      <family val="2"/>
      <charset val="238"/>
    </font>
    <font>
      <sz val="10"/>
      <name val="Arial"/>
      <family val="2"/>
      <charset val="238"/>
    </font>
    <font>
      <b/>
      <sz val="12"/>
      <color indexed="8"/>
      <name val="Times New Roman"/>
      <family val="1"/>
      <charset val="238"/>
    </font>
    <font>
      <sz val="11"/>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i/>
      <sz val="12"/>
      <name val="Times New Roman"/>
      <family val="1"/>
      <charset val="238"/>
    </font>
    <font>
      <b/>
      <sz val="14"/>
      <color rgb="FFFF0000"/>
      <name val="Arial"/>
      <family val="2"/>
      <charset val="238"/>
    </font>
    <font>
      <sz val="14"/>
      <color indexed="10"/>
      <name val="Times New Roman"/>
      <family val="1"/>
      <charset val="238"/>
    </font>
    <font>
      <b/>
      <sz val="14"/>
      <color indexed="48"/>
      <name val="Arial"/>
      <family val="2"/>
      <charset val="238"/>
    </font>
    <font>
      <b/>
      <i/>
      <sz val="11"/>
      <name val="Times New Roman"/>
      <family val="1"/>
      <charset val="238"/>
    </font>
    <font>
      <b/>
      <sz val="11"/>
      <color rgb="FF0000FF"/>
      <name val="Times New Roman"/>
      <family val="1"/>
      <charset val="238"/>
    </font>
    <font>
      <b/>
      <sz val="10"/>
      <color rgb="FFFF0000"/>
      <name val="Arial"/>
      <family val="2"/>
      <charset val="238"/>
    </font>
    <font>
      <b/>
      <i/>
      <sz val="9"/>
      <color indexed="48"/>
      <name val="Arial"/>
      <family val="2"/>
      <charset val="238"/>
    </font>
    <font>
      <b/>
      <sz val="14"/>
      <color rgb="FF0000FF"/>
      <name val="Arial"/>
      <family val="2"/>
      <charset val="238"/>
    </font>
    <font>
      <b/>
      <i/>
      <sz val="14"/>
      <color rgb="FFFF0000"/>
      <name val="Times New Roman"/>
      <family val="1"/>
      <charset val="238"/>
    </font>
    <font>
      <i/>
      <sz val="11"/>
      <name val="Times New Roman CE"/>
      <charset val="238"/>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sz val="12"/>
      <name val="Calibri"/>
      <family val="2"/>
      <scheme val="minor"/>
    </font>
    <font>
      <b/>
      <sz val="7"/>
      <name val="Calibri"/>
      <family val="2"/>
      <scheme val="minor"/>
    </font>
    <font>
      <sz val="10"/>
      <name val="Arial"/>
      <family val="2"/>
      <charset val="238"/>
    </font>
    <font>
      <sz val="10"/>
      <name val="Arial"/>
      <family val="2"/>
      <charset val="238"/>
    </font>
    <font>
      <sz val="10"/>
      <name val="Arial"/>
      <family val="2"/>
      <charset val="238"/>
    </font>
    <font>
      <sz val="10"/>
      <color theme="0"/>
      <name val="Arial"/>
      <family val="2"/>
    </font>
    <font>
      <sz val="10"/>
      <color rgb="FFFF0000"/>
      <name val="Arial"/>
      <family val="2"/>
    </font>
    <font>
      <sz val="9"/>
      <color theme="0"/>
      <name val="Arial"/>
      <family val="2"/>
    </font>
    <font>
      <i/>
      <sz val="9"/>
      <color theme="0"/>
      <name val="Arial"/>
      <family val="2"/>
    </font>
    <font>
      <b/>
      <sz val="10"/>
      <name val="Arial"/>
      <family val="2"/>
    </font>
    <font>
      <b/>
      <sz val="11"/>
      <name val="Calibri"/>
      <family val="2"/>
      <scheme val="minor"/>
    </font>
    <font>
      <sz val="10"/>
      <name val="Arial"/>
      <family val="2"/>
      <charset val="238"/>
    </font>
    <font>
      <b/>
      <sz val="14"/>
      <color theme="0"/>
      <name val="Verdana"/>
      <family val="2"/>
    </font>
    <font>
      <sz val="10"/>
      <name val="Verdana"/>
      <family val="2"/>
    </font>
    <font>
      <b/>
      <sz val="9"/>
      <color theme="0"/>
      <name val="Verdana"/>
      <family val="2"/>
    </font>
    <font>
      <b/>
      <sz val="9"/>
      <name val="Arial"/>
      <family val="2"/>
    </font>
    <font>
      <sz val="10"/>
      <color rgb="FFFF0000"/>
      <name val="Calibri"/>
      <family val="2"/>
    </font>
    <font>
      <b/>
      <sz val="10"/>
      <color rgb="FFFF0000"/>
      <name val="Arial"/>
      <family val="2"/>
    </font>
    <font>
      <b/>
      <u/>
      <sz val="10"/>
      <color rgb="FFFF0000"/>
      <name val="Arial"/>
      <family val="2"/>
    </font>
    <font>
      <b/>
      <sz val="10"/>
      <name val="Verdana"/>
      <family val="2"/>
    </font>
    <font>
      <sz val="11"/>
      <color rgb="FFFF0000"/>
      <name val="Calibri"/>
      <family val="2"/>
    </font>
    <font>
      <b/>
      <i/>
      <sz val="10"/>
      <name val="Verdana"/>
      <family val="2"/>
    </font>
    <font>
      <i/>
      <sz val="10"/>
      <name val="Arial"/>
      <family val="2"/>
    </font>
    <font>
      <u/>
      <sz val="10"/>
      <name val="Arial"/>
      <family val="2"/>
    </font>
    <font>
      <b/>
      <sz val="12"/>
      <name val="Verdana"/>
      <family val="2"/>
    </font>
    <font>
      <b/>
      <sz val="11"/>
      <name val="Verdana"/>
      <family val="2"/>
    </font>
    <font>
      <sz val="8"/>
      <color theme="0"/>
      <name val="Calibri"/>
      <family val="2"/>
      <scheme val="minor"/>
    </font>
    <font>
      <i/>
      <sz val="8"/>
      <color theme="0"/>
      <name val="Calibri"/>
      <family val="2"/>
      <scheme val="minor"/>
    </font>
    <font>
      <b/>
      <sz val="26"/>
      <color theme="1"/>
      <name val="Arial"/>
      <family val="2"/>
    </font>
    <font>
      <b/>
      <sz val="14"/>
      <color theme="1"/>
      <name val="Arial"/>
      <family val="2"/>
    </font>
    <font>
      <b/>
      <sz val="10"/>
      <color theme="1"/>
      <name val="Arial"/>
      <family val="2"/>
    </font>
    <font>
      <b/>
      <i/>
      <sz val="11"/>
      <color theme="1"/>
      <name val="Arial"/>
      <family val="2"/>
    </font>
    <font>
      <sz val="9"/>
      <color theme="1"/>
      <name val="Arial"/>
      <family val="2"/>
    </font>
    <font>
      <i/>
      <sz val="9"/>
      <color theme="1"/>
      <name val="Arial"/>
      <family val="2"/>
    </font>
    <font>
      <b/>
      <sz val="12"/>
      <name val="Calibri"/>
      <family val="2"/>
      <charset val="238"/>
      <scheme val="minor"/>
    </font>
    <font>
      <b/>
      <i/>
      <sz val="12"/>
      <name val="Calibri"/>
      <family val="2"/>
      <charset val="238"/>
      <scheme val="minor"/>
    </font>
    <font>
      <sz val="12"/>
      <name val="Calibri"/>
      <family val="2"/>
      <charset val="238"/>
      <scheme val="minor"/>
    </font>
    <font>
      <i/>
      <sz val="12"/>
      <name val="Calibri"/>
      <family val="2"/>
      <charset val="238"/>
      <scheme val="minor"/>
    </font>
    <font>
      <b/>
      <sz val="12"/>
      <color indexed="8"/>
      <name val="Calibri"/>
      <family val="2"/>
      <charset val="238"/>
      <scheme val="minor"/>
    </font>
    <font>
      <sz val="12"/>
      <color indexed="8"/>
      <name val="Calibri"/>
      <family val="2"/>
      <charset val="238"/>
      <scheme val="minor"/>
    </font>
    <font>
      <i/>
      <sz val="12"/>
      <color indexed="8"/>
      <name val="Calibri"/>
      <family val="2"/>
      <charset val="238"/>
      <scheme val="minor"/>
    </font>
    <font>
      <b/>
      <i/>
      <u/>
      <sz val="12"/>
      <name val="Calibri"/>
      <family val="2"/>
      <charset val="238"/>
      <scheme val="minor"/>
    </font>
    <font>
      <b/>
      <u/>
      <sz val="12"/>
      <name val="Calibri"/>
      <family val="2"/>
      <charset val="238"/>
      <scheme val="minor"/>
    </font>
    <font>
      <sz val="10"/>
      <name val="Calibri"/>
      <family val="2"/>
      <charset val="238"/>
      <scheme val="minor"/>
    </font>
    <font>
      <sz val="12"/>
      <color rgb="FF385623"/>
      <name val="Calibri"/>
      <family val="2"/>
      <charset val="238"/>
    </font>
    <font>
      <sz val="10"/>
      <color rgb="FFFF0000"/>
      <name val="Arial CE"/>
      <charset val="238"/>
    </font>
    <font>
      <b/>
      <sz val="13"/>
      <color rgb="FF385623"/>
      <name val="Calibri"/>
      <family val="2"/>
      <charset val="238"/>
    </font>
    <font>
      <b/>
      <sz val="24"/>
      <name val="Calibri"/>
      <family val="2"/>
      <charset val="238"/>
      <scheme val="minor"/>
    </font>
    <font>
      <b/>
      <sz val="18"/>
      <name val="Calibri"/>
      <family val="2"/>
      <charset val="238"/>
      <scheme val="minor"/>
    </font>
    <font>
      <sz val="18"/>
      <name val="Calibri"/>
      <family val="2"/>
      <charset val="238"/>
      <scheme val="minor"/>
    </font>
    <font>
      <sz val="18"/>
      <name val="Arial CE"/>
      <charset val="238"/>
    </font>
    <font>
      <sz val="11"/>
      <name val="Calibri"/>
      <family val="2"/>
      <charset val="238"/>
      <scheme val="minor"/>
    </font>
    <font>
      <b/>
      <sz val="11"/>
      <name val="Calibri"/>
      <family val="2"/>
      <charset val="238"/>
      <scheme val="minor"/>
    </font>
    <font>
      <b/>
      <sz val="10"/>
      <name val="Calibri"/>
      <family val="2"/>
      <charset val="238"/>
      <scheme val="minor"/>
    </font>
    <font>
      <u/>
      <sz val="10"/>
      <color indexed="12"/>
      <name val="Arial CE"/>
      <charset val="238"/>
    </font>
    <font>
      <u/>
      <sz val="11"/>
      <color indexed="12"/>
      <name val="Calibri"/>
      <family val="2"/>
      <charset val="238"/>
      <scheme val="minor"/>
    </font>
    <font>
      <sz val="11"/>
      <color indexed="8"/>
      <name val="Calibri"/>
      <family val="2"/>
      <charset val="238"/>
    </font>
    <font>
      <b/>
      <sz val="11"/>
      <color rgb="FFFF0000"/>
      <name val="Calibri"/>
      <family val="2"/>
      <charset val="238"/>
      <scheme val="minor"/>
    </font>
    <font>
      <b/>
      <sz val="10"/>
      <color rgb="FFFF0000"/>
      <name val="Calibri"/>
      <family val="2"/>
      <charset val="238"/>
      <scheme val="minor"/>
    </font>
    <font>
      <sz val="12"/>
      <color indexed="8"/>
      <name val="Wingdings"/>
      <charset val="2"/>
    </font>
    <font>
      <sz val="7"/>
      <color indexed="8"/>
      <name val="Times New Roman"/>
      <family val="1"/>
      <charset val="238"/>
    </font>
    <font>
      <sz val="10"/>
      <color indexed="8"/>
      <name val="Calibri"/>
      <family val="2"/>
      <charset val="238"/>
    </font>
    <font>
      <sz val="10"/>
      <name val="Arial CE"/>
      <family val="2"/>
      <charset val="238"/>
    </font>
    <font>
      <b/>
      <sz val="14"/>
      <name val="Calibri"/>
      <family val="2"/>
      <charset val="238"/>
      <scheme val="minor"/>
    </font>
    <font>
      <b/>
      <sz val="14"/>
      <color rgb="FF0000FF"/>
      <name val="Calibri"/>
      <family val="2"/>
      <charset val="238"/>
      <scheme val="minor"/>
    </font>
    <font>
      <b/>
      <i/>
      <sz val="11"/>
      <name val="Calibri"/>
      <family val="2"/>
      <charset val="238"/>
      <scheme val="minor"/>
    </font>
    <font>
      <b/>
      <i/>
      <sz val="10"/>
      <name val="Calibri"/>
      <family val="2"/>
      <charset val="238"/>
      <scheme val="minor"/>
    </font>
    <font>
      <sz val="14"/>
      <name val="Calibri"/>
      <family val="2"/>
      <charset val="238"/>
      <scheme val="minor"/>
    </font>
    <font>
      <b/>
      <sz val="13"/>
      <name val="Calibri"/>
      <family val="2"/>
      <charset val="238"/>
      <scheme val="minor"/>
    </font>
    <font>
      <sz val="13"/>
      <name val="Calibri"/>
      <family val="2"/>
      <charset val="238"/>
      <scheme val="minor"/>
    </font>
    <font>
      <sz val="16"/>
      <name val="Calibri"/>
      <family val="2"/>
      <charset val="238"/>
      <scheme val="minor"/>
    </font>
    <font>
      <b/>
      <sz val="14"/>
      <color rgb="FFFF0000"/>
      <name val="Calibri"/>
      <family val="2"/>
      <charset val="238"/>
      <scheme val="minor"/>
    </font>
    <font>
      <b/>
      <sz val="16"/>
      <color indexed="63"/>
      <name val="Calibri"/>
      <family val="2"/>
      <charset val="238"/>
      <scheme val="minor"/>
    </font>
    <font>
      <b/>
      <sz val="16"/>
      <color rgb="FF0000FF"/>
      <name val="Calibri"/>
      <family val="2"/>
      <charset val="238"/>
      <scheme val="minor"/>
    </font>
    <font>
      <sz val="16"/>
      <color indexed="63"/>
      <name val="Calibri"/>
      <family val="2"/>
      <charset val="238"/>
      <scheme val="minor"/>
    </font>
    <font>
      <sz val="10"/>
      <color rgb="FF009900"/>
      <name val="Calibri"/>
      <family val="2"/>
      <charset val="238"/>
      <scheme val="minor"/>
    </font>
    <font>
      <sz val="12"/>
      <color indexed="10"/>
      <name val="Calibri"/>
      <family val="2"/>
      <charset val="238"/>
      <scheme val="minor"/>
    </font>
    <font>
      <b/>
      <sz val="20"/>
      <color rgb="FFFF0000"/>
      <name val="Calibri"/>
      <family val="2"/>
      <charset val="238"/>
      <scheme val="minor"/>
    </font>
    <font>
      <b/>
      <sz val="12"/>
      <color indexed="10"/>
      <name val="Calibri"/>
      <family val="2"/>
      <charset val="238"/>
      <scheme val="minor"/>
    </font>
    <font>
      <b/>
      <sz val="11"/>
      <color rgb="FF0000FF"/>
      <name val="Calibri"/>
      <family val="2"/>
      <charset val="238"/>
      <scheme val="minor"/>
    </font>
    <font>
      <i/>
      <sz val="11"/>
      <name val="Calibri"/>
      <family val="2"/>
      <charset val="238"/>
      <scheme val="minor"/>
    </font>
    <font>
      <b/>
      <i/>
      <sz val="9"/>
      <color indexed="48"/>
      <name val="Calibri"/>
      <family val="2"/>
      <charset val="238"/>
      <scheme val="minor"/>
    </font>
    <font>
      <b/>
      <sz val="11"/>
      <color indexed="8"/>
      <name val="Calibri"/>
      <family val="2"/>
      <charset val="238"/>
      <scheme val="minor"/>
    </font>
    <font>
      <sz val="11"/>
      <color indexed="8"/>
      <name val="Calibri"/>
      <family val="2"/>
      <charset val="238"/>
      <scheme val="minor"/>
    </font>
    <font>
      <b/>
      <sz val="10"/>
      <color indexed="48"/>
      <name val="Calibri"/>
      <family val="2"/>
      <charset val="238"/>
      <scheme val="minor"/>
    </font>
    <font>
      <i/>
      <sz val="10"/>
      <name val="Calibri"/>
      <family val="2"/>
      <charset val="238"/>
      <scheme val="minor"/>
    </font>
    <font>
      <b/>
      <sz val="10"/>
      <color indexed="10"/>
      <name val="Calibri"/>
      <family val="2"/>
      <charset val="238"/>
      <scheme val="minor"/>
    </font>
    <font>
      <b/>
      <sz val="8"/>
      <name val="Calibri"/>
      <family val="2"/>
      <charset val="238"/>
      <scheme val="minor"/>
    </font>
    <font>
      <i/>
      <sz val="12"/>
      <color indexed="48"/>
      <name val="Calibri"/>
      <family val="2"/>
      <charset val="238"/>
      <scheme val="minor"/>
    </font>
    <font>
      <sz val="14"/>
      <color indexed="10"/>
      <name val="Calibri"/>
      <family val="2"/>
      <charset val="238"/>
      <scheme val="minor"/>
    </font>
    <font>
      <b/>
      <sz val="14"/>
      <color indexed="8"/>
      <name val="Calibri"/>
      <family val="2"/>
      <charset val="238"/>
      <scheme val="minor"/>
    </font>
    <font>
      <b/>
      <sz val="12"/>
      <color indexed="48"/>
      <name val="Calibri"/>
      <family val="2"/>
      <charset val="238"/>
      <scheme val="minor"/>
    </font>
    <font>
      <b/>
      <sz val="11"/>
      <color indexed="10"/>
      <name val="Calibri"/>
      <family val="2"/>
      <charset val="238"/>
      <scheme val="minor"/>
    </font>
    <font>
      <sz val="11"/>
      <color indexed="10"/>
      <name val="Calibri"/>
      <family val="2"/>
      <charset val="238"/>
      <scheme val="minor"/>
    </font>
    <font>
      <sz val="11"/>
      <name val="Times New Roman CE"/>
      <family val="1"/>
      <charset val="238"/>
    </font>
    <font>
      <b/>
      <u/>
      <sz val="12"/>
      <color indexed="8"/>
      <name val="Calibri"/>
      <family val="2"/>
      <charset val="238"/>
      <scheme val="minor"/>
    </font>
    <font>
      <b/>
      <i/>
      <sz val="11"/>
      <color indexed="8"/>
      <name val="Calibri"/>
      <family val="2"/>
      <charset val="238"/>
      <scheme val="minor"/>
    </font>
    <font>
      <b/>
      <sz val="14"/>
      <color indexed="10"/>
      <name val="Calibri"/>
      <family val="2"/>
      <charset val="238"/>
      <scheme val="minor"/>
    </font>
    <font>
      <i/>
      <sz val="11"/>
      <color indexed="8"/>
      <name val="Calibri"/>
      <family val="2"/>
      <charset val="238"/>
      <scheme val="minor"/>
    </font>
    <font>
      <b/>
      <sz val="12"/>
      <color indexed="63"/>
      <name val="Calibri"/>
      <family val="2"/>
      <charset val="238"/>
      <scheme val="minor"/>
    </font>
    <font>
      <sz val="12"/>
      <color indexed="63"/>
      <name val="Calibri"/>
      <family val="2"/>
      <charset val="238"/>
      <scheme val="minor"/>
    </font>
    <font>
      <i/>
      <sz val="12"/>
      <color rgb="FF006600"/>
      <name val="Calibri"/>
      <family val="2"/>
      <charset val="238"/>
      <scheme val="minor"/>
    </font>
    <font>
      <i/>
      <sz val="12"/>
      <color rgb="FF00B050"/>
      <name val="Calibri"/>
      <family val="2"/>
      <charset val="238"/>
      <scheme val="minor"/>
    </font>
    <font>
      <b/>
      <sz val="12"/>
      <color rgb="FF0000FF"/>
      <name val="Calibri"/>
      <family val="2"/>
      <charset val="238"/>
      <scheme val="minor"/>
    </font>
    <font>
      <b/>
      <sz val="14"/>
      <color rgb="FFFF0000"/>
      <name val="Calibri"/>
      <family val="2"/>
      <charset val="238"/>
    </font>
    <font>
      <sz val="10"/>
      <color rgb="FFFF0000"/>
      <name val="Calibri"/>
      <family val="2"/>
      <charset val="238"/>
      <scheme val="minor"/>
    </font>
    <font>
      <b/>
      <sz val="8"/>
      <name val="Times New Roman"/>
      <family val="1"/>
      <charset val="238"/>
    </font>
    <font>
      <b/>
      <sz val="16"/>
      <color indexed="8"/>
      <name val="Calibri"/>
      <family val="2"/>
      <charset val="238"/>
      <scheme val="minor"/>
    </font>
    <font>
      <b/>
      <sz val="16"/>
      <color indexed="10"/>
      <name val="Calibri"/>
      <family val="2"/>
      <charset val="238"/>
      <scheme val="minor"/>
    </font>
    <font>
      <b/>
      <sz val="10"/>
      <color indexed="8"/>
      <name val="Calibri"/>
      <family val="2"/>
      <charset val="238"/>
      <scheme val="minor"/>
    </font>
    <font>
      <sz val="10"/>
      <color indexed="8"/>
      <name val="Calibri"/>
      <family val="2"/>
      <charset val="238"/>
      <scheme val="minor"/>
    </font>
    <font>
      <b/>
      <sz val="18"/>
      <color indexed="8"/>
      <name val="Calibri"/>
      <family val="2"/>
      <charset val="238"/>
      <scheme val="minor"/>
    </font>
    <font>
      <b/>
      <sz val="18"/>
      <color indexed="10"/>
      <name val="Calibri"/>
      <family val="2"/>
      <charset val="238"/>
      <scheme val="minor"/>
    </font>
    <font>
      <b/>
      <i/>
      <sz val="10"/>
      <color indexed="10"/>
      <name val="Calibri"/>
      <family val="2"/>
      <charset val="238"/>
      <scheme val="minor"/>
    </font>
    <font>
      <sz val="10"/>
      <color indexed="10"/>
      <name val="Calibri"/>
      <family val="2"/>
      <charset val="238"/>
      <scheme val="minor"/>
    </font>
    <font>
      <sz val="15"/>
      <name val="Calibri"/>
      <family val="2"/>
      <charset val="238"/>
      <scheme val="minor"/>
    </font>
    <font>
      <b/>
      <sz val="15"/>
      <name val="Calibri"/>
      <family val="2"/>
      <charset val="238"/>
      <scheme val="minor"/>
    </font>
    <font>
      <b/>
      <sz val="16"/>
      <name val="Calibri"/>
      <family val="2"/>
      <charset val="238"/>
      <scheme val="minor"/>
    </font>
  </fonts>
  <fills count="71">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
      <patternFill patternType="solid">
        <fgColor rgb="FF42A62A"/>
        <bgColor indexed="64"/>
      </patternFill>
    </fill>
    <fill>
      <patternFill patternType="solid">
        <fgColor theme="9" tint="0.79998168889431442"/>
        <bgColor indexed="64"/>
      </patternFill>
    </fill>
    <fill>
      <patternFill patternType="solid">
        <fgColor indexed="9"/>
        <bgColor indexed="64"/>
      </patternFill>
    </fill>
    <fill>
      <patternFill patternType="solid">
        <fgColor theme="6"/>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0" tint="-0.14999847407452621"/>
        <bgColor indexed="64"/>
      </patternFill>
    </fill>
  </fills>
  <borders count="119">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style="thin">
        <color indexed="64"/>
      </right>
      <top/>
      <bottom style="medium">
        <color indexed="64"/>
      </bottom>
      <diagonal/>
    </border>
    <border>
      <left style="medium">
        <color indexed="64"/>
      </left>
      <right style="medium">
        <color indexed="64"/>
      </right>
      <top style="thin">
        <color indexed="64"/>
      </top>
      <bottom/>
      <diagonal/>
    </border>
  </borders>
  <cellStyleXfs count="241">
    <xf numFmtId="0" fontId="0" fillId="0" borderId="0"/>
    <xf numFmtId="0" fontId="26" fillId="0" borderId="0" applyNumberFormat="0" applyFill="0" applyBorder="0" applyAlignment="0" applyProtection="0"/>
    <xf numFmtId="0" fontId="27" fillId="0" borderId="67" applyNumberFormat="0" applyFill="0" applyAlignment="0" applyProtection="0"/>
    <xf numFmtId="0" fontId="28" fillId="0" borderId="68" applyNumberFormat="0" applyFill="0" applyAlignment="0" applyProtection="0"/>
    <xf numFmtId="0" fontId="29" fillId="0" borderId="69" applyNumberFormat="0" applyFill="0" applyAlignment="0" applyProtection="0"/>
    <xf numFmtId="0" fontId="29" fillId="0" borderId="0" applyNumberFormat="0" applyFill="0" applyBorder="0" applyAlignment="0" applyProtection="0"/>
    <xf numFmtId="0" fontId="30" fillId="5" borderId="0" applyNumberFormat="0" applyBorder="0" applyAlignment="0" applyProtection="0"/>
    <xf numFmtId="0" fontId="31" fillId="6" borderId="0" applyNumberFormat="0" applyBorder="0" applyAlignment="0" applyProtection="0"/>
    <xf numFmtId="0" fontId="32" fillId="7" borderId="0" applyNumberFormat="0" applyBorder="0" applyAlignment="0" applyProtection="0"/>
    <xf numFmtId="0" fontId="33" fillId="8" borderId="70" applyNumberFormat="0" applyAlignment="0" applyProtection="0"/>
    <xf numFmtId="0" fontId="34" fillId="9" borderId="71" applyNumberFormat="0" applyAlignment="0" applyProtection="0"/>
    <xf numFmtId="0" fontId="35" fillId="9" borderId="70" applyNumberFormat="0" applyAlignment="0" applyProtection="0"/>
    <xf numFmtId="0" fontId="36" fillId="0" borderId="72" applyNumberFormat="0" applyFill="0" applyAlignment="0" applyProtection="0"/>
    <xf numFmtId="0" fontId="37" fillId="10" borderId="73" applyNumberFormat="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40" fillId="0" borderId="75" applyNumberFormat="0" applyFill="0" applyAlignment="0" applyProtection="0"/>
    <xf numFmtId="0" fontId="41" fillId="12"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1" fillId="15" borderId="0" applyNumberFormat="0" applyBorder="0" applyAlignment="0" applyProtection="0"/>
    <xf numFmtId="0" fontId="41"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1" fillId="19" borderId="0" applyNumberFormat="0" applyBorder="0" applyAlignment="0" applyProtection="0"/>
    <xf numFmtId="0" fontId="41"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1" fillId="23" borderId="0" applyNumberFormat="0" applyBorder="0" applyAlignment="0" applyProtection="0"/>
    <xf numFmtId="0" fontId="41"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1" fillId="27" borderId="0" applyNumberFormat="0" applyBorder="0" applyAlignment="0" applyProtection="0"/>
    <xf numFmtId="0" fontId="41" fillId="28"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1" fillId="31" borderId="0" applyNumberFormat="0" applyBorder="0" applyAlignment="0" applyProtection="0"/>
    <xf numFmtId="0" fontId="41" fillId="32"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1" fillId="35" borderId="0" applyNumberFormat="0" applyBorder="0" applyAlignment="0" applyProtection="0"/>
    <xf numFmtId="0" fontId="4" fillId="0" borderId="0"/>
    <xf numFmtId="0" fontId="4" fillId="11" borderId="74" applyNumberFormat="0" applyFont="0" applyAlignment="0" applyProtection="0"/>
    <xf numFmtId="166" fontId="12" fillId="0" borderId="0" applyFont="0" applyFill="0" applyBorder="0" applyAlignment="0" applyProtection="0"/>
    <xf numFmtId="9" fontId="12" fillId="0" borderId="0" applyFont="0" applyFill="0" applyBorder="0" applyAlignment="0" applyProtection="0"/>
    <xf numFmtId="0" fontId="12" fillId="0" borderId="0"/>
    <xf numFmtId="0" fontId="42" fillId="0" borderId="0"/>
    <xf numFmtId="43" fontId="42" fillId="0" borderId="0" applyFont="0" applyFill="0" applyBorder="0" applyAlignment="0" applyProtection="0"/>
    <xf numFmtId="0" fontId="43" fillId="0" borderId="0"/>
    <xf numFmtId="166" fontId="43" fillId="0" borderId="0" applyFont="0" applyFill="0" applyBorder="0" applyAlignment="0" applyProtection="0"/>
    <xf numFmtId="9" fontId="43" fillId="0" borderId="0" applyFont="0" applyFill="0" applyBorder="0" applyAlignment="0" applyProtection="0"/>
    <xf numFmtId="0" fontId="5" fillId="0" borderId="0"/>
    <xf numFmtId="166" fontId="5" fillId="0" borderId="0" applyFont="0" applyFill="0" applyBorder="0" applyAlignment="0" applyProtection="0"/>
    <xf numFmtId="9" fontId="5" fillId="0" borderId="0" applyFont="0" applyFill="0" applyBorder="0" applyAlignment="0" applyProtection="0"/>
    <xf numFmtId="0" fontId="44" fillId="0" borderId="0"/>
    <xf numFmtId="166" fontId="44" fillId="0" borderId="0" applyFont="0" applyFill="0" applyBorder="0" applyAlignment="0" applyProtection="0"/>
    <xf numFmtId="9" fontId="44" fillId="0" borderId="0" applyFont="0" applyFill="0" applyBorder="0" applyAlignment="0" applyProtection="0"/>
    <xf numFmtId="166" fontId="5" fillId="0" borderId="0" applyFont="0" applyFill="0" applyBorder="0" applyAlignment="0" applyProtection="0"/>
    <xf numFmtId="0" fontId="5" fillId="0" borderId="0"/>
    <xf numFmtId="9" fontId="5" fillId="0" borderId="0" applyFont="0" applyFill="0" applyBorder="0" applyAlignment="0" applyProtection="0"/>
    <xf numFmtId="0" fontId="45" fillId="0" borderId="0"/>
    <xf numFmtId="166" fontId="45" fillId="0" borderId="0" applyFont="0" applyFill="0" applyBorder="0" applyAlignment="0" applyProtection="0"/>
    <xf numFmtId="9" fontId="45" fillId="0" borderId="0" applyFont="0" applyFill="0" applyBorder="0" applyAlignment="0" applyProtection="0"/>
    <xf numFmtId="0" fontId="46" fillId="0" borderId="0"/>
    <xf numFmtId="166" fontId="46" fillId="0" borderId="0" applyFont="0" applyFill="0" applyBorder="0" applyAlignment="0" applyProtection="0"/>
    <xf numFmtId="9" fontId="46" fillId="0" borderId="0" applyFont="0" applyFill="0" applyBorder="0" applyAlignment="0" applyProtection="0"/>
    <xf numFmtId="0" fontId="47" fillId="0" borderId="0"/>
    <xf numFmtId="166" fontId="47" fillId="0" borderId="0" applyFont="0" applyFill="0" applyBorder="0" applyAlignment="0" applyProtection="0"/>
    <xf numFmtId="9" fontId="47" fillId="0" borderId="0" applyFont="0" applyFill="0" applyBorder="0" applyAlignment="0" applyProtection="0"/>
    <xf numFmtId="0" fontId="48" fillId="0" borderId="0"/>
    <xf numFmtId="166" fontId="48" fillId="0" borderId="0" applyFont="0" applyFill="0" applyBorder="0" applyAlignment="0" applyProtection="0"/>
    <xf numFmtId="9" fontId="48" fillId="0" borderId="0" applyFont="0" applyFill="0" applyBorder="0" applyAlignment="0" applyProtection="0"/>
    <xf numFmtId="0" fontId="49" fillId="0" borderId="0"/>
    <xf numFmtId="166" fontId="49" fillId="0" borderId="0" applyFont="0" applyFill="0" applyBorder="0" applyAlignment="0" applyProtection="0"/>
    <xf numFmtId="9" fontId="49" fillId="0" borderId="0" applyFont="0" applyFill="0" applyBorder="0" applyAlignment="0" applyProtection="0"/>
    <xf numFmtId="0" fontId="51" fillId="0" borderId="0"/>
    <xf numFmtId="166" fontId="51" fillId="0" borderId="0" applyFont="0" applyFill="0" applyBorder="0" applyAlignment="0" applyProtection="0"/>
    <xf numFmtId="9" fontId="51" fillId="0" borderId="0" applyFont="0" applyFill="0" applyBorder="0" applyAlignment="0" applyProtection="0"/>
    <xf numFmtId="0" fontId="52" fillId="0" borderId="0"/>
    <xf numFmtId="166" fontId="52" fillId="0" borderId="0" applyFont="0" applyFill="0" applyBorder="0" applyAlignment="0" applyProtection="0"/>
    <xf numFmtId="9" fontId="52" fillId="0" borderId="0" applyFont="0" applyFill="0" applyBorder="0" applyAlignment="0" applyProtection="0"/>
    <xf numFmtId="0" fontId="53" fillId="0" borderId="0"/>
    <xf numFmtId="166" fontId="53" fillId="0" borderId="0" applyFont="0" applyFill="0" applyBorder="0" applyAlignment="0" applyProtection="0"/>
    <xf numFmtId="9" fontId="53" fillId="0" borderId="0" applyFont="0" applyFill="0" applyBorder="0" applyAlignment="0" applyProtection="0"/>
    <xf numFmtId="0" fontId="54" fillId="0" borderId="0"/>
    <xf numFmtId="166" fontId="54" fillId="0" borderId="0" applyFont="0" applyFill="0" applyBorder="0" applyAlignment="0" applyProtection="0"/>
    <xf numFmtId="9" fontId="54" fillId="0" borderId="0" applyFont="0" applyFill="0" applyBorder="0" applyAlignment="0" applyProtection="0"/>
    <xf numFmtId="0" fontId="55" fillId="0" borderId="0"/>
    <xf numFmtId="166" fontId="55" fillId="0" borderId="0" applyFont="0" applyFill="0" applyBorder="0" applyAlignment="0" applyProtection="0"/>
    <xf numFmtId="9" fontId="55" fillId="0" borderId="0" applyFont="0" applyFill="0" applyBorder="0" applyAlignment="0" applyProtection="0"/>
    <xf numFmtId="0" fontId="56" fillId="0" borderId="0"/>
    <xf numFmtId="166" fontId="56" fillId="0" borderId="0" applyFont="0" applyFill="0" applyBorder="0" applyAlignment="0" applyProtection="0"/>
    <xf numFmtId="9" fontId="56" fillId="0" borderId="0" applyFont="0" applyFill="0" applyBorder="0" applyAlignment="0" applyProtection="0"/>
    <xf numFmtId="0" fontId="57" fillId="0" borderId="0"/>
    <xf numFmtId="166" fontId="57" fillId="0" borderId="0" applyFont="0" applyFill="0" applyBorder="0" applyAlignment="0" applyProtection="0"/>
    <xf numFmtId="9" fontId="57" fillId="0" borderId="0" applyFont="0" applyFill="0" applyBorder="0" applyAlignment="0" applyProtection="0"/>
    <xf numFmtId="0" fontId="25" fillId="0" borderId="0"/>
    <xf numFmtId="0" fontId="58" fillId="0" borderId="0"/>
    <xf numFmtId="168" fontId="25" fillId="0" borderId="0" applyFont="0" applyFill="0" applyBorder="0" applyAlignment="0" applyProtection="0"/>
    <xf numFmtId="9" fontId="25" fillId="0" borderId="0" applyFont="0" applyFill="0" applyBorder="0" applyAlignment="0" applyProtection="0"/>
    <xf numFmtId="0" fontId="70" fillId="0" borderId="0"/>
    <xf numFmtId="43" fontId="25" fillId="0" borderId="0" applyFont="0" applyFill="0" applyBorder="0" applyAlignment="0" applyProtection="0"/>
    <xf numFmtId="0" fontId="25" fillId="0" borderId="0"/>
    <xf numFmtId="0" fontId="71" fillId="0" borderId="0"/>
    <xf numFmtId="0" fontId="75" fillId="0" borderId="0"/>
    <xf numFmtId="0" fontId="3" fillId="0" borderId="0"/>
    <xf numFmtId="0" fontId="3" fillId="13" borderId="0" applyNumberFormat="0" applyBorder="0" applyAlignment="0" applyProtection="0"/>
    <xf numFmtId="0" fontId="79" fillId="37" borderId="0" applyNumberFormat="0" applyBorder="0" applyAlignment="0" applyProtection="0"/>
    <xf numFmtId="0" fontId="3" fillId="17" borderId="0" applyNumberFormat="0" applyBorder="0" applyAlignment="0" applyProtection="0"/>
    <xf numFmtId="0" fontId="79" fillId="38" borderId="0" applyNumberFormat="0" applyBorder="0" applyAlignment="0" applyProtection="0"/>
    <xf numFmtId="0" fontId="3" fillId="21" borderId="0" applyNumberFormat="0" applyBorder="0" applyAlignment="0" applyProtection="0"/>
    <xf numFmtId="0" fontId="79" fillId="39" borderId="0" applyNumberFormat="0" applyBorder="0" applyAlignment="0" applyProtection="0"/>
    <xf numFmtId="0" fontId="3" fillId="25" borderId="0" applyNumberFormat="0" applyBorder="0" applyAlignment="0" applyProtection="0"/>
    <xf numFmtId="0" fontId="79" fillId="40" borderId="0" applyNumberFormat="0" applyBorder="0" applyAlignment="0" applyProtection="0"/>
    <xf numFmtId="0" fontId="3" fillId="29" borderId="0" applyNumberFormat="0" applyBorder="0" applyAlignment="0" applyProtection="0"/>
    <xf numFmtId="0" fontId="79" fillId="41" borderId="0" applyNumberFormat="0" applyBorder="0" applyAlignment="0" applyProtection="0"/>
    <xf numFmtId="0" fontId="3" fillId="33" borderId="0" applyNumberFormat="0" applyBorder="0" applyAlignment="0" applyProtection="0"/>
    <xf numFmtId="0" fontId="79" fillId="42" borderId="0" applyNumberFormat="0" applyBorder="0" applyAlignment="0" applyProtection="0"/>
    <xf numFmtId="0" fontId="3" fillId="14" borderId="0" applyNumberFormat="0" applyBorder="0" applyAlignment="0" applyProtection="0"/>
    <xf numFmtId="0" fontId="79" fillId="43" borderId="0" applyNumberFormat="0" applyBorder="0" applyAlignment="0" applyProtection="0"/>
    <xf numFmtId="0" fontId="3" fillId="18" borderId="0" applyNumberFormat="0" applyBorder="0" applyAlignment="0" applyProtection="0"/>
    <xf numFmtId="0" fontId="79" fillId="44" borderId="0" applyNumberFormat="0" applyBorder="0" applyAlignment="0" applyProtection="0"/>
    <xf numFmtId="0" fontId="3" fillId="22" borderId="0" applyNumberFormat="0" applyBorder="0" applyAlignment="0" applyProtection="0"/>
    <xf numFmtId="0" fontId="79" fillId="45" borderId="0" applyNumberFormat="0" applyBorder="0" applyAlignment="0" applyProtection="0"/>
    <xf numFmtId="0" fontId="3" fillId="26" borderId="0" applyNumberFormat="0" applyBorder="0" applyAlignment="0" applyProtection="0"/>
    <xf numFmtId="0" fontId="79" fillId="40" borderId="0" applyNumberFormat="0" applyBorder="0" applyAlignment="0" applyProtection="0"/>
    <xf numFmtId="0" fontId="3" fillId="30" borderId="0" applyNumberFormat="0" applyBorder="0" applyAlignment="0" applyProtection="0"/>
    <xf numFmtId="0" fontId="79" fillId="43" borderId="0" applyNumberFormat="0" applyBorder="0" applyAlignment="0" applyProtection="0"/>
    <xf numFmtId="0" fontId="3" fillId="34" borderId="0" applyNumberFormat="0" applyBorder="0" applyAlignment="0" applyProtection="0"/>
    <xf numFmtId="0" fontId="79" fillId="46" borderId="0" applyNumberFormat="0" applyBorder="0" applyAlignment="0" applyProtection="0"/>
    <xf numFmtId="0" fontId="41" fillId="15" borderId="0" applyNumberFormat="0" applyBorder="0" applyAlignment="0" applyProtection="0"/>
    <xf numFmtId="0" fontId="80" fillId="47" borderId="0" applyNumberFormat="0" applyBorder="0" applyAlignment="0" applyProtection="0"/>
    <xf numFmtId="0" fontId="41" fillId="19" borderId="0" applyNumberFormat="0" applyBorder="0" applyAlignment="0" applyProtection="0"/>
    <xf numFmtId="0" fontId="80" fillId="44" borderId="0" applyNumberFormat="0" applyBorder="0" applyAlignment="0" applyProtection="0"/>
    <xf numFmtId="0" fontId="41" fillId="23" borderId="0" applyNumberFormat="0" applyBorder="0" applyAlignment="0" applyProtection="0"/>
    <xf numFmtId="0" fontId="80" fillId="45" borderId="0" applyNumberFormat="0" applyBorder="0" applyAlignment="0" applyProtection="0"/>
    <xf numFmtId="0" fontId="41" fillId="27" borderId="0" applyNumberFormat="0" applyBorder="0" applyAlignment="0" applyProtection="0"/>
    <xf numFmtId="0" fontId="80" fillId="48" borderId="0" applyNumberFormat="0" applyBorder="0" applyAlignment="0" applyProtection="0"/>
    <xf numFmtId="0" fontId="41" fillId="31" borderId="0" applyNumberFormat="0" applyBorder="0" applyAlignment="0" applyProtection="0"/>
    <xf numFmtId="0" fontId="80" fillId="49" borderId="0" applyNumberFormat="0" applyBorder="0" applyAlignment="0" applyProtection="0"/>
    <xf numFmtId="0" fontId="41" fillId="35" borderId="0" applyNumberFormat="0" applyBorder="0" applyAlignment="0" applyProtection="0"/>
    <xf numFmtId="0" fontId="80" fillId="50" borderId="0" applyNumberFormat="0" applyBorder="0" applyAlignment="0" applyProtection="0"/>
    <xf numFmtId="0" fontId="41" fillId="12" borderId="0" applyNumberFormat="0" applyBorder="0" applyAlignment="0" applyProtection="0"/>
    <xf numFmtId="0" fontId="80" fillId="51" borderId="0" applyNumberFormat="0" applyBorder="0" applyAlignment="0" applyProtection="0"/>
    <xf numFmtId="0" fontId="41" fillId="16" borderId="0" applyNumberFormat="0" applyBorder="0" applyAlignment="0" applyProtection="0"/>
    <xf numFmtId="0" fontId="80" fillId="52" borderId="0" applyNumberFormat="0" applyBorder="0" applyAlignment="0" applyProtection="0"/>
    <xf numFmtId="0" fontId="41" fillId="20" borderId="0" applyNumberFormat="0" applyBorder="0" applyAlignment="0" applyProtection="0"/>
    <xf numFmtId="0" fontId="80" fillId="53" borderId="0" applyNumberFormat="0" applyBorder="0" applyAlignment="0" applyProtection="0"/>
    <xf numFmtId="0" fontId="41" fillId="24" borderId="0" applyNumberFormat="0" applyBorder="0" applyAlignment="0" applyProtection="0"/>
    <xf numFmtId="0" fontId="80" fillId="48" borderId="0" applyNumberFormat="0" applyBorder="0" applyAlignment="0" applyProtection="0"/>
    <xf numFmtId="0" fontId="41" fillId="28" borderId="0" applyNumberFormat="0" applyBorder="0" applyAlignment="0" applyProtection="0"/>
    <xf numFmtId="0" fontId="80" fillId="49" borderId="0" applyNumberFormat="0" applyBorder="0" applyAlignment="0" applyProtection="0"/>
    <xf numFmtId="0" fontId="41" fillId="32" borderId="0" applyNumberFormat="0" applyBorder="0" applyAlignment="0" applyProtection="0"/>
    <xf numFmtId="0" fontId="80" fillId="54" borderId="0" applyNumberFormat="0" applyBorder="0" applyAlignment="0" applyProtection="0"/>
    <xf numFmtId="0" fontId="33" fillId="8" borderId="70" applyNumberFormat="0" applyAlignment="0" applyProtection="0"/>
    <xf numFmtId="0" fontId="81" fillId="42" borderId="84" applyNumberFormat="0" applyAlignment="0" applyProtection="0"/>
    <xf numFmtId="0" fontId="34" fillId="9" borderId="71" applyNumberFormat="0" applyAlignment="0" applyProtection="0"/>
    <xf numFmtId="0" fontId="82" fillId="55" borderId="85" applyNumberFormat="0" applyAlignment="0" applyProtection="0"/>
    <xf numFmtId="0" fontId="30" fillId="5" borderId="0" applyNumberFormat="0" applyBorder="0" applyAlignment="0" applyProtection="0"/>
    <xf numFmtId="0" fontId="83" fillId="39" borderId="0" applyNumberFormat="0" applyBorder="0" applyAlignment="0" applyProtection="0"/>
    <xf numFmtId="0" fontId="36" fillId="0" borderId="72" applyNumberFormat="0" applyFill="0" applyAlignment="0" applyProtection="0"/>
    <xf numFmtId="0" fontId="84" fillId="0" borderId="86" applyNumberFormat="0" applyFill="0" applyAlignment="0" applyProtection="0"/>
    <xf numFmtId="0" fontId="37" fillId="10" borderId="73" applyNumberFormat="0" applyAlignment="0" applyProtection="0"/>
    <xf numFmtId="0" fontId="85" fillId="56" borderId="87" applyNumberFormat="0" applyAlignment="0" applyProtection="0"/>
    <xf numFmtId="0" fontId="27" fillId="0" borderId="67" applyNumberFormat="0" applyFill="0" applyAlignment="0" applyProtection="0"/>
    <xf numFmtId="0" fontId="86" fillId="0" borderId="88" applyNumberFormat="0" applyFill="0" applyAlignment="0" applyProtection="0"/>
    <xf numFmtId="0" fontId="28" fillId="0" borderId="68" applyNumberFormat="0" applyFill="0" applyAlignment="0" applyProtection="0"/>
    <xf numFmtId="0" fontId="87" fillId="0" borderId="89" applyNumberFormat="0" applyFill="0" applyAlignment="0" applyProtection="0"/>
    <xf numFmtId="0" fontId="29" fillId="0" borderId="69" applyNumberFormat="0" applyFill="0" applyAlignment="0" applyProtection="0"/>
    <xf numFmtId="0" fontId="88" fillId="0" borderId="90" applyNumberFormat="0" applyFill="0" applyAlignment="0" applyProtection="0"/>
    <xf numFmtId="0" fontId="29" fillId="0" borderId="0" applyNumberFormat="0" applyFill="0" applyBorder="0" applyAlignment="0" applyProtection="0"/>
    <xf numFmtId="0" fontId="88" fillId="0" borderId="0" applyNumberFormat="0" applyFill="0" applyBorder="0" applyAlignment="0" applyProtection="0"/>
    <xf numFmtId="0" fontId="32" fillId="7" borderId="0" applyNumberFormat="0" applyBorder="0" applyAlignment="0" applyProtection="0"/>
    <xf numFmtId="0" fontId="89" fillId="57" borderId="0" applyNumberFormat="0" applyBorder="0" applyAlignment="0" applyProtection="0"/>
    <xf numFmtId="0" fontId="25" fillId="0" borderId="0"/>
    <xf numFmtId="0" fontId="35" fillId="9" borderId="70" applyNumberFormat="0" applyAlignment="0" applyProtection="0"/>
    <xf numFmtId="0" fontId="90" fillId="55" borderId="84" applyNumberFormat="0" applyAlignment="0" applyProtection="0"/>
    <xf numFmtId="0" fontId="40" fillId="0" borderId="75" applyNumberFormat="0" applyFill="0" applyAlignment="0" applyProtection="0"/>
    <xf numFmtId="0" fontId="91" fillId="0" borderId="91" applyNumberFormat="0" applyFill="0" applyAlignment="0" applyProtection="0"/>
    <xf numFmtId="0" fontId="39" fillId="0" borderId="0" applyNumberFormat="0" applyFill="0" applyBorder="0" applyAlignment="0" applyProtection="0"/>
    <xf numFmtId="0" fontId="92" fillId="0" borderId="0" applyNumberFormat="0" applyFill="0" applyBorder="0" applyAlignment="0" applyProtection="0"/>
    <xf numFmtId="0" fontId="38" fillId="0" borderId="0" applyNumberFormat="0" applyFill="0" applyBorder="0" applyAlignment="0" applyProtection="0"/>
    <xf numFmtId="0" fontId="93" fillId="0" borderId="0" applyNumberFormat="0" applyFill="0" applyBorder="0" applyAlignment="0" applyProtection="0"/>
    <xf numFmtId="0" fontId="26" fillId="0" borderId="0" applyNumberFormat="0" applyFill="0" applyBorder="0" applyAlignment="0" applyProtection="0"/>
    <xf numFmtId="0" fontId="94" fillId="0" borderId="0" applyNumberFormat="0" applyFill="0" applyBorder="0" applyAlignment="0" applyProtection="0"/>
    <xf numFmtId="0" fontId="8" fillId="58" borderId="92" applyNumberFormat="0" applyFont="0" applyAlignment="0" applyProtection="0"/>
    <xf numFmtId="0" fontId="31" fillId="6" borderId="0" applyNumberFormat="0" applyBorder="0" applyAlignment="0" applyProtection="0"/>
    <xf numFmtId="0" fontId="95" fillId="38" borderId="0" applyNumberFormat="0" applyBorder="0" applyAlignment="0" applyProtection="0"/>
    <xf numFmtId="0" fontId="5" fillId="0" borderId="0"/>
    <xf numFmtId="164" fontId="5" fillId="0" borderId="0" applyFont="0" applyFill="0" applyBorder="0" applyAlignment="0" applyProtection="0"/>
    <xf numFmtId="0" fontId="8" fillId="0" borderId="0" applyNumberFormat="0" applyBorder="0" applyAlignment="0"/>
    <xf numFmtId="0" fontId="8" fillId="0" borderId="0"/>
    <xf numFmtId="0" fontId="2" fillId="0" borderId="0"/>
    <xf numFmtId="0" fontId="2" fillId="11" borderId="74" applyNumberFormat="0" applyFont="0" applyAlignment="0" applyProtection="0"/>
    <xf numFmtId="0" fontId="2" fillId="13" borderId="0" applyNumberFormat="0" applyBorder="0" applyAlignment="0" applyProtection="0"/>
    <xf numFmtId="0" fontId="2" fillId="14"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118" fillId="0" borderId="0"/>
    <xf numFmtId="0" fontId="121"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24" fillId="0" borderId="0"/>
    <xf numFmtId="43" fontId="25" fillId="0" borderId="0" applyFont="0" applyFill="0" applyBorder="0" applyAlignment="0" applyProtection="0"/>
    <xf numFmtId="43" fontId="25" fillId="0" borderId="0" applyFont="0" applyFill="0" applyBorder="0" applyAlignment="0" applyProtection="0"/>
    <xf numFmtId="0" fontId="1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26"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33"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1" fillId="0" borderId="0"/>
    <xf numFmtId="43" fontId="42" fillId="0" borderId="0" applyFont="0" applyFill="0" applyBorder="0" applyAlignment="0" applyProtection="0"/>
    <xf numFmtId="43" fontId="42" fillId="0" borderId="0" applyFont="0" applyFill="0" applyBorder="0" applyAlignment="0" applyProtection="0"/>
    <xf numFmtId="0" fontId="8" fillId="0" borderId="0"/>
    <xf numFmtId="0" fontId="176" fillId="0" borderId="0" applyNumberFormat="0" applyFill="0" applyBorder="0" applyAlignment="0" applyProtection="0">
      <alignment vertical="top"/>
      <protection locked="0"/>
    </xf>
    <xf numFmtId="0" fontId="8" fillId="0" borderId="0"/>
    <xf numFmtId="43" fontId="42" fillId="0" borderId="0" applyFont="0" applyFill="0" applyBorder="0" applyAlignment="0" applyProtection="0"/>
  </cellStyleXfs>
  <cellXfs count="1385">
    <xf numFmtId="0" fontId="0" fillId="0" borderId="0" xfId="0"/>
    <xf numFmtId="0" fontId="22" fillId="0" borderId="0" xfId="0" applyFont="1"/>
    <xf numFmtId="0" fontId="0" fillId="0" borderId="0" xfId="0"/>
    <xf numFmtId="0" fontId="5" fillId="0" borderId="0" xfId="51" applyFont="1"/>
    <xf numFmtId="0" fontId="5" fillId="0" borderId="0" xfId="51"/>
    <xf numFmtId="0" fontId="75" fillId="0" borderId="0" xfId="104"/>
    <xf numFmtId="0" fontId="77" fillId="0" borderId="0" xfId="104" applyFont="1" applyFill="1" applyBorder="1" applyAlignment="1">
      <alignment horizontal="left" vertical="center"/>
    </xf>
    <xf numFmtId="0" fontId="72" fillId="0" borderId="0" xfId="51" applyFont="1"/>
    <xf numFmtId="0" fontId="50" fillId="0" borderId="0" xfId="51" applyFont="1" applyBorder="1" applyAlignment="1">
      <alignment horizontal="left"/>
    </xf>
    <xf numFmtId="0" fontId="72" fillId="0" borderId="33" xfId="51" applyFont="1" applyBorder="1"/>
    <xf numFmtId="0" fontId="72" fillId="0" borderId="0" xfId="51" applyFont="1" applyBorder="1"/>
    <xf numFmtId="0" fontId="72" fillId="0" borderId="34" xfId="51" applyFont="1" applyBorder="1"/>
    <xf numFmtId="0" fontId="72" fillId="0" borderId="64" xfId="51" applyFont="1" applyBorder="1"/>
    <xf numFmtId="0" fontId="96" fillId="0" borderId="34" xfId="51" applyFont="1" applyBorder="1"/>
    <xf numFmtId="0" fontId="96" fillId="0" borderId="32" xfId="51" applyFont="1" applyBorder="1"/>
    <xf numFmtId="0" fontId="96" fillId="0" borderId="50" xfId="51" applyFont="1" applyBorder="1"/>
    <xf numFmtId="165" fontId="24" fillId="0" borderId="33" xfId="51" applyNumberFormat="1" applyFont="1" applyBorder="1"/>
    <xf numFmtId="165" fontId="24" fillId="0" borderId="0" xfId="51" applyNumberFormat="1" applyFont="1" applyBorder="1"/>
    <xf numFmtId="165" fontId="24" fillId="0" borderId="41" xfId="51" applyNumberFormat="1" applyFont="1" applyBorder="1"/>
    <xf numFmtId="0" fontId="78" fillId="0" borderId="0" xfId="188" applyFont="1" applyFill="1"/>
    <xf numFmtId="0" fontId="59" fillId="0" borderId="0" xfId="188" applyFont="1"/>
    <xf numFmtId="0" fontId="23" fillId="0" borderId="40" xfId="188" applyFont="1" applyBorder="1" applyAlignment="1">
      <alignment wrapText="1"/>
    </xf>
    <xf numFmtId="0" fontId="10" fillId="0" borderId="65" xfId="188" applyFont="1" applyBorder="1"/>
    <xf numFmtId="0" fontId="60" fillId="0" borderId="0" xfId="188" applyFont="1" applyFill="1" applyBorder="1" applyAlignment="1">
      <alignment wrapText="1"/>
    </xf>
    <xf numFmtId="0" fontId="5" fillId="0" borderId="0" xfId="188" applyFill="1" applyBorder="1"/>
    <xf numFmtId="0" fontId="61" fillId="0" borderId="0" xfId="188" applyFont="1" applyFill="1" applyBorder="1" applyAlignment="1">
      <alignment vertical="center"/>
    </xf>
    <xf numFmtId="49" fontId="5" fillId="0" borderId="0" xfId="188" applyNumberFormat="1" applyFill="1" applyBorder="1" applyAlignment="1">
      <alignment horizontal="center"/>
    </xf>
    <xf numFmtId="2" fontId="5" fillId="0" borderId="0" xfId="188" applyNumberFormat="1" applyFill="1" applyBorder="1" applyAlignment="1">
      <alignment horizontal="center"/>
    </xf>
    <xf numFmtId="165" fontId="5" fillId="0" borderId="0" xfId="188" applyNumberFormat="1" applyFill="1" applyBorder="1" applyAlignment="1">
      <alignment horizontal="center"/>
    </xf>
    <xf numFmtId="0" fontId="62" fillId="0" borderId="0" xfId="188" applyFont="1" applyFill="1" applyBorder="1" applyAlignment="1">
      <alignment horizontal="center"/>
    </xf>
    <xf numFmtId="2" fontId="62" fillId="0" borderId="0" xfId="188" applyNumberFormat="1" applyFont="1" applyFill="1" applyBorder="1" applyAlignment="1">
      <alignment horizontal="center"/>
    </xf>
    <xf numFmtId="0" fontId="63" fillId="0" borderId="0" xfId="188" applyFont="1" applyFill="1" applyBorder="1"/>
    <xf numFmtId="0" fontId="5" fillId="0" borderId="0" xfId="188" applyNumberFormat="1" applyFill="1" applyBorder="1"/>
    <xf numFmtId="2" fontId="5" fillId="0" borderId="0" xfId="188" applyNumberFormat="1" applyFill="1" applyBorder="1"/>
    <xf numFmtId="0" fontId="64" fillId="0" borderId="0" xfId="188" applyFont="1" applyFill="1" applyBorder="1"/>
    <xf numFmtId="0" fontId="64" fillId="0" borderId="0" xfId="188" applyFont="1" applyFill="1" applyBorder="1" applyAlignment="1">
      <alignment horizontal="right"/>
    </xf>
    <xf numFmtId="0" fontId="5" fillId="0" borderId="0" xfId="188" applyFill="1" applyBorder="1" applyAlignment="1"/>
    <xf numFmtId="0" fontId="5" fillId="0" borderId="0" xfId="188" applyFill="1" applyBorder="1" applyAlignment="1">
      <alignment horizontal="center"/>
    </xf>
    <xf numFmtId="0" fontId="5" fillId="0" borderId="0" xfId="188" applyFill="1" applyBorder="1" applyAlignment="1">
      <alignment horizontal="right"/>
    </xf>
    <xf numFmtId="0" fontId="98" fillId="0" borderId="0" xfId="188" applyFont="1" applyFill="1"/>
    <xf numFmtId="0" fontId="19" fillId="0" borderId="0" xfId="188" applyFont="1" applyAlignment="1">
      <alignment vertical="center" wrapText="1"/>
    </xf>
    <xf numFmtId="165" fontId="9" fillId="0" borderId="0" xfId="188" applyNumberFormat="1" applyFont="1" applyFill="1" applyBorder="1" applyAlignment="1">
      <alignment horizontal="center"/>
    </xf>
    <xf numFmtId="0" fontId="67" fillId="0" borderId="0" xfId="188" applyFont="1" applyAlignment="1">
      <alignment horizontal="left" vertical="center" wrapText="1"/>
    </xf>
    <xf numFmtId="0" fontId="68" fillId="0" borderId="0" xfId="188" applyFont="1" applyAlignment="1">
      <alignment vertical="center" wrapText="1"/>
    </xf>
    <xf numFmtId="0" fontId="69" fillId="0" borderId="0" xfId="188" applyFont="1"/>
    <xf numFmtId="0" fontId="68" fillId="0" borderId="0" xfId="188" applyFont="1" applyAlignment="1">
      <alignment vertical="center"/>
    </xf>
    <xf numFmtId="49" fontId="68" fillId="0" borderId="0" xfId="188" applyNumberFormat="1" applyFont="1" applyAlignment="1">
      <alignment vertical="center"/>
    </xf>
    <xf numFmtId="49" fontId="68" fillId="0" borderId="0" xfId="188" applyNumberFormat="1" applyFont="1"/>
    <xf numFmtId="0" fontId="11" fillId="0" borderId="5" xfId="188" applyFont="1" applyFill="1" applyBorder="1" applyAlignment="1">
      <alignment horizontal="center" vertical="center" wrapText="1"/>
    </xf>
    <xf numFmtId="0" fontId="11" fillId="0" borderId="6" xfId="188" applyFont="1" applyFill="1" applyBorder="1" applyAlignment="1">
      <alignment horizontal="center" vertical="center" wrapText="1"/>
    </xf>
    <xf numFmtId="0" fontId="11" fillId="0" borderId="44" xfId="188" applyFont="1" applyFill="1" applyBorder="1" applyAlignment="1">
      <alignment horizontal="center" vertical="center" wrapText="1"/>
    </xf>
    <xf numFmtId="0" fontId="11" fillId="0" borderId="45" xfId="188" applyFont="1" applyBorder="1" applyAlignment="1">
      <alignment horizontal="center" vertical="center" wrapText="1"/>
    </xf>
    <xf numFmtId="0" fontId="11" fillId="0" borderId="16" xfId="188" applyFont="1" applyFill="1" applyBorder="1" applyAlignment="1">
      <alignment horizontal="center" vertical="center" wrapText="1"/>
    </xf>
    <xf numFmtId="0" fontId="11" fillId="0" borderId="17" xfId="188" applyFont="1" applyFill="1" applyBorder="1" applyAlignment="1">
      <alignment horizontal="center" vertical="center" wrapText="1"/>
    </xf>
    <xf numFmtId="0" fontId="11" fillId="0" borderId="55" xfId="188" applyFont="1" applyFill="1" applyBorder="1" applyAlignment="1">
      <alignment horizontal="center" vertical="center" wrapText="1"/>
    </xf>
    <xf numFmtId="3" fontId="13" fillId="0" borderId="1" xfId="188" applyNumberFormat="1" applyFont="1" applyFill="1" applyBorder="1" applyAlignment="1"/>
    <xf numFmtId="0" fontId="13" fillId="0" borderId="20" xfId="188" applyFont="1" applyFill="1" applyBorder="1"/>
    <xf numFmtId="3" fontId="13" fillId="0" borderId="46" xfId="188" applyNumberFormat="1" applyFont="1" applyFill="1" applyBorder="1" applyAlignment="1"/>
    <xf numFmtId="0" fontId="13" fillId="0" borderId="20" xfId="188" applyFont="1" applyBorder="1"/>
    <xf numFmtId="3" fontId="13" fillId="0" borderId="46" xfId="188" applyNumberFormat="1" applyFont="1" applyFill="1" applyBorder="1" applyAlignment="1">
      <alignment vertical="center"/>
    </xf>
    <xf numFmtId="3" fontId="15" fillId="0" borderId="55" xfId="188" applyNumberFormat="1" applyFont="1" applyFill="1" applyBorder="1" applyAlignment="1"/>
    <xf numFmtId="0" fontId="50" fillId="0" borderId="0" xfId="188" applyFont="1" applyAlignment="1">
      <alignment horizontal="left" vertical="center" wrapText="1"/>
    </xf>
    <xf numFmtId="0" fontId="18" fillId="0" borderId="0" xfId="188" applyFont="1"/>
    <xf numFmtId="49" fontId="24" fillId="0" borderId="0" xfId="0" applyNumberFormat="1" applyFont="1" applyFill="1" applyBorder="1"/>
    <xf numFmtId="0" fontId="17" fillId="0" borderId="0" xfId="0" applyFont="1" applyAlignment="1">
      <alignment vertical="center" wrapText="1"/>
    </xf>
    <xf numFmtId="0" fontId="100" fillId="0" borderId="45" xfId="188" applyFont="1" applyBorder="1" applyAlignment="1">
      <alignment horizontal="center" vertical="center" wrapText="1"/>
    </xf>
    <xf numFmtId="3" fontId="102" fillId="3" borderId="0" xfId="188" applyNumberFormat="1" applyFont="1" applyFill="1"/>
    <xf numFmtId="0" fontId="103" fillId="0" borderId="0" xfId="188" applyFont="1" applyAlignment="1">
      <alignment horizontal="center" vertical="center" wrapText="1"/>
    </xf>
    <xf numFmtId="2" fontId="96" fillId="0" borderId="29" xfId="188" applyNumberFormat="1" applyFont="1" applyFill="1" applyBorder="1" applyAlignment="1"/>
    <xf numFmtId="2" fontId="96" fillId="0" borderId="29" xfId="188" applyNumberFormat="1" applyFont="1" applyFill="1" applyBorder="1" applyAlignment="1">
      <alignment vertical="center"/>
    </xf>
    <xf numFmtId="0" fontId="100" fillId="0" borderId="27" xfId="188" applyFont="1" applyBorder="1" applyAlignment="1">
      <alignment horizontal="center" vertical="center" wrapText="1"/>
    </xf>
    <xf numFmtId="0" fontId="5" fillId="0" borderId="0" xfId="188" applyBorder="1"/>
    <xf numFmtId="0" fontId="61" fillId="0" borderId="0" xfId="188" applyFont="1" applyAlignment="1">
      <alignment horizontal="center"/>
    </xf>
    <xf numFmtId="0" fontId="68"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0" xfId="0" applyBorder="1" applyAlignment="1">
      <alignment horizontal="center"/>
    </xf>
    <xf numFmtId="0" fontId="0" fillId="0" borderId="11" xfId="0" applyBorder="1" applyAlignment="1">
      <alignment horizontal="center"/>
    </xf>
    <xf numFmtId="170" fontId="5" fillId="0" borderId="0" xfId="191" applyNumberFormat="1" applyFont="1" applyFill="1" applyBorder="1" applyAlignment="1" applyProtection="1">
      <alignment horizontal="right"/>
    </xf>
    <xf numFmtId="170" fontId="5" fillId="0" borderId="0" xfId="0" applyNumberFormat="1" applyFont="1" applyFill="1" applyBorder="1" applyAlignment="1"/>
    <xf numFmtId="2" fontId="14" fillId="0" borderId="27" xfId="188" applyNumberFormat="1" applyFont="1" applyFill="1" applyBorder="1" applyAlignment="1"/>
    <xf numFmtId="2" fontId="96" fillId="0" borderId="7" xfId="188" applyNumberFormat="1" applyFont="1" applyFill="1" applyBorder="1" applyAlignment="1"/>
    <xf numFmtId="3" fontId="10" fillId="59" borderId="42" xfId="188" applyNumberFormat="1" applyFont="1" applyFill="1" applyBorder="1" applyAlignment="1">
      <alignment horizontal="right" wrapText="1"/>
    </xf>
    <xf numFmtId="3" fontId="23" fillId="59" borderId="4" xfId="188" applyNumberFormat="1" applyFont="1" applyFill="1" applyBorder="1" applyAlignment="1">
      <alignment horizontal="right" wrapText="1"/>
    </xf>
    <xf numFmtId="3" fontId="10" fillId="59" borderId="3" xfId="188" applyNumberFormat="1" applyFont="1" applyFill="1" applyBorder="1"/>
    <xf numFmtId="3" fontId="10" fillId="59" borderId="65" xfId="188" applyNumberFormat="1" applyFont="1" applyFill="1" applyBorder="1"/>
    <xf numFmtId="3" fontId="10" fillId="59" borderId="65" xfId="188" applyNumberFormat="1" applyFont="1" applyFill="1" applyBorder="1" applyAlignment="1">
      <alignment horizontal="right" wrapText="1"/>
    </xf>
    <xf numFmtId="167" fontId="10" fillId="59" borderId="41" xfId="188" quotePrefix="1" applyNumberFormat="1" applyFont="1" applyFill="1" applyBorder="1" applyAlignment="1">
      <alignment wrapText="1"/>
    </xf>
    <xf numFmtId="167" fontId="10" fillId="59" borderId="3" xfId="188" quotePrefix="1" applyNumberFormat="1" applyFont="1" applyFill="1" applyBorder="1" applyAlignment="1"/>
    <xf numFmtId="167" fontId="10" fillId="59" borderId="41" xfId="188" applyNumberFormat="1" applyFont="1" applyFill="1" applyBorder="1" applyAlignment="1">
      <alignment horizontal="right" wrapText="1"/>
    </xf>
    <xf numFmtId="167" fontId="10" fillId="59" borderId="42" xfId="188" applyNumberFormat="1" applyFont="1" applyFill="1" applyBorder="1" applyAlignment="1">
      <alignment horizontal="right" wrapText="1"/>
    </xf>
    <xf numFmtId="0" fontId="13" fillId="0" borderId="18" xfId="188" applyFont="1" applyFill="1" applyBorder="1"/>
    <xf numFmtId="0" fontId="50" fillId="0" borderId="0" xfId="0" applyFont="1" applyBorder="1" applyAlignment="1">
      <alignment horizontal="center"/>
    </xf>
    <xf numFmtId="0" fontId="74" fillId="0" borderId="0" xfId="0" applyFont="1" applyBorder="1"/>
    <xf numFmtId="0" fontId="15" fillId="0" borderId="0" xfId="188" applyFont="1" applyFill="1" applyBorder="1"/>
    <xf numFmtId="0" fontId="11" fillId="0" borderId="0" xfId="188" applyFont="1" applyBorder="1" applyAlignment="1">
      <alignment horizontal="center" vertical="center" wrapText="1"/>
    </xf>
    <xf numFmtId="0" fontId="13" fillId="0" borderId="18" xfId="188" applyFont="1" applyBorder="1"/>
    <xf numFmtId="2" fontId="96" fillId="0" borderId="0" xfId="188" applyNumberFormat="1" applyFont="1" applyFill="1" applyBorder="1" applyAlignment="1">
      <alignment vertical="center"/>
    </xf>
    <xf numFmtId="2" fontId="96" fillId="0" borderId="0" xfId="188" applyNumberFormat="1" applyFont="1" applyFill="1" applyBorder="1" applyAlignment="1"/>
    <xf numFmtId="2" fontId="14" fillId="0" borderId="0" xfId="188" applyNumberFormat="1" applyFont="1" applyFill="1" applyBorder="1" applyAlignment="1">
      <alignment vertical="center"/>
    </xf>
    <xf numFmtId="1" fontId="9" fillId="0" borderId="0" xfId="188" applyNumberFormat="1" applyFont="1" applyFill="1" applyBorder="1" applyAlignment="1">
      <alignment horizontal="center"/>
    </xf>
    <xf numFmtId="3" fontId="7" fillId="0" borderId="0" xfId="188" applyNumberFormat="1" applyFont="1" applyFill="1" applyBorder="1" applyAlignment="1">
      <alignment horizontal="center"/>
    </xf>
    <xf numFmtId="3" fontId="5" fillId="0" borderId="0" xfId="188" applyNumberFormat="1"/>
    <xf numFmtId="0" fontId="20" fillId="59" borderId="42" xfId="188" applyFont="1" applyFill="1" applyBorder="1" applyAlignment="1">
      <alignment horizontal="center" wrapText="1"/>
    </xf>
    <xf numFmtId="0" fontId="23" fillId="59" borderId="40" xfId="188" applyFont="1" applyFill="1" applyBorder="1" applyAlignment="1">
      <alignment wrapText="1"/>
    </xf>
    <xf numFmtId="0" fontId="23" fillId="59" borderId="65" xfId="188" applyFont="1" applyFill="1" applyBorder="1" applyAlignment="1">
      <alignment wrapText="1"/>
    </xf>
    <xf numFmtId="0" fontId="10" fillId="59" borderId="65" xfId="188" applyFont="1" applyFill="1" applyBorder="1"/>
    <xf numFmtId="4" fontId="96" fillId="0" borderId="29" xfId="188" applyNumberFormat="1" applyFont="1" applyFill="1" applyBorder="1" applyAlignment="1"/>
    <xf numFmtId="4" fontId="96" fillId="0" borderId="7" xfId="188" applyNumberFormat="1" applyFont="1" applyFill="1" applyBorder="1" applyAlignment="1"/>
    <xf numFmtId="0" fontId="2" fillId="0" borderId="0" xfId="192"/>
    <xf numFmtId="0" fontId="2" fillId="0" borderId="0" xfId="192"/>
    <xf numFmtId="2" fontId="13" fillId="0" borderId="0" xfId="0" applyNumberFormat="1" applyFont="1" applyFill="1" applyBorder="1" applyAlignment="1">
      <alignment horizontal="right" vertical="center" wrapText="1"/>
    </xf>
    <xf numFmtId="4" fontId="13" fillId="0" borderId="0" xfId="0" quotePrefix="1" applyNumberFormat="1" applyFont="1" applyBorder="1" applyAlignment="1">
      <alignment horizontal="right" vertical="center" wrapText="1"/>
    </xf>
    <xf numFmtId="165" fontId="96" fillId="0" borderId="0" xfId="0" quotePrefix="1" applyNumberFormat="1" applyFont="1" applyBorder="1" applyAlignment="1">
      <alignment horizontal="right" vertical="center" wrapText="1"/>
    </xf>
    <xf numFmtId="167" fontId="24" fillId="60" borderId="36" xfId="188" applyNumberFormat="1" applyFont="1" applyFill="1" applyBorder="1"/>
    <xf numFmtId="167" fontId="24" fillId="60" borderId="65" xfId="188" applyNumberFormat="1" applyFont="1" applyFill="1" applyBorder="1"/>
    <xf numFmtId="167" fontId="24" fillId="60" borderId="38" xfId="188" applyNumberFormat="1" applyFont="1" applyFill="1" applyBorder="1"/>
    <xf numFmtId="167" fontId="24" fillId="60" borderId="40" xfId="188" applyNumberFormat="1" applyFont="1" applyFill="1" applyBorder="1"/>
    <xf numFmtId="3" fontId="13" fillId="0" borderId="1" xfId="188" applyNumberFormat="1" applyFont="1" applyFill="1" applyBorder="1" applyAlignment="1">
      <alignment vertical="center"/>
    </xf>
    <xf numFmtId="2" fontId="96" fillId="0" borderId="7" xfId="188" applyNumberFormat="1" applyFont="1" applyFill="1" applyBorder="1" applyAlignment="1">
      <alignment vertical="center"/>
    </xf>
    <xf numFmtId="0" fontId="106" fillId="0" borderId="33" xfId="0" applyFont="1" applyFill="1" applyBorder="1"/>
    <xf numFmtId="0" fontId="0" fillId="0" borderId="33" xfId="0" applyBorder="1"/>
    <xf numFmtId="3" fontId="69" fillId="0" borderId="0" xfId="188" applyNumberFormat="1" applyFont="1"/>
    <xf numFmtId="3" fontId="11" fillId="0" borderId="44" xfId="188" applyNumberFormat="1" applyFont="1" applyFill="1" applyBorder="1" applyAlignment="1">
      <alignment horizontal="center" vertical="center" wrapText="1"/>
    </xf>
    <xf numFmtId="3" fontId="13" fillId="0" borderId="48" xfId="188" applyNumberFormat="1" applyFont="1" applyFill="1" applyBorder="1" applyAlignment="1"/>
    <xf numFmtId="0" fontId="15" fillId="0" borderId="16" xfId="188" applyFont="1" applyFill="1" applyBorder="1"/>
    <xf numFmtId="4" fontId="14" fillId="0" borderId="27" xfId="188" applyNumberFormat="1" applyFont="1" applyFill="1" applyBorder="1" applyAlignment="1"/>
    <xf numFmtId="1" fontId="0" fillId="0" borderId="0" xfId="0" applyNumberFormat="1"/>
    <xf numFmtId="0" fontId="21" fillId="0" borderId="0" xfId="0" applyFont="1" applyAlignment="1">
      <alignment vertical="center"/>
    </xf>
    <xf numFmtId="0" fontId="15" fillId="0" borderId="16" xfId="188" applyFont="1" applyBorder="1"/>
    <xf numFmtId="0" fontId="13" fillId="0" borderId="25" xfId="188" applyFont="1" applyFill="1" applyBorder="1"/>
    <xf numFmtId="2" fontId="96" fillId="0" borderId="62" xfId="188" applyNumberFormat="1" applyFont="1" applyFill="1" applyBorder="1" applyAlignment="1"/>
    <xf numFmtId="14" fontId="107"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40" fillId="61" borderId="65" xfId="0" applyFont="1" applyFill="1" applyBorder="1" applyAlignment="1">
      <alignment horizontal="center"/>
    </xf>
    <xf numFmtId="0" fontId="40" fillId="61" borderId="17" xfId="0" applyFont="1" applyFill="1" applyBorder="1" applyAlignment="1">
      <alignment horizontal="center" vertical="center"/>
    </xf>
    <xf numFmtId="0" fontId="40" fillId="61" borderId="55" xfId="0" applyFont="1" applyFill="1" applyBorder="1" applyAlignment="1">
      <alignment horizontal="center" vertical="center"/>
    </xf>
    <xf numFmtId="0" fontId="40" fillId="61" borderId="4" xfId="0" applyFont="1" applyFill="1" applyBorder="1" applyAlignment="1">
      <alignment horizontal="center" vertical="center"/>
    </xf>
    <xf numFmtId="0" fontId="108" fillId="0" borderId="38" xfId="0" applyFont="1" applyBorder="1" applyAlignment="1">
      <alignment horizontal="centerContinuous"/>
    </xf>
    <xf numFmtId="169" fontId="40" fillId="0" borderId="0" xfId="0" applyNumberFormat="1" applyFont="1" applyBorder="1" applyAlignment="1">
      <alignment horizontal="centerContinuous"/>
    </xf>
    <xf numFmtId="169" fontId="40" fillId="0" borderId="64" xfId="0" applyNumberFormat="1" applyFont="1" applyBorder="1" applyAlignment="1">
      <alignment horizontal="centerContinuous"/>
    </xf>
    <xf numFmtId="0" fontId="108" fillId="0" borderId="79" xfId="0" applyFont="1" applyBorder="1" applyAlignment="1">
      <alignment horizontal="left" indent="1"/>
    </xf>
    <xf numFmtId="0" fontId="108" fillId="0" borderId="80" xfId="0" applyFont="1" applyBorder="1" applyAlignment="1">
      <alignment horizontal="left" indent="1"/>
    </xf>
    <xf numFmtId="0" fontId="108" fillId="0" borderId="65" xfId="0" applyFont="1" applyBorder="1" applyAlignment="1">
      <alignment horizontal="centerContinuous"/>
    </xf>
    <xf numFmtId="169" fontId="40" fillId="0" borderId="3" xfId="0" applyNumberFormat="1" applyFont="1" applyBorder="1" applyAlignment="1">
      <alignment horizontal="centerContinuous"/>
    </xf>
    <xf numFmtId="169" fontId="40" fillId="0" borderId="4" xfId="0" applyNumberFormat="1" applyFont="1" applyBorder="1" applyAlignment="1">
      <alignment horizontal="centerContinuous"/>
    </xf>
    <xf numFmtId="0" fontId="5" fillId="59" borderId="0" xfId="188" applyFill="1"/>
    <xf numFmtId="0" fontId="0" fillId="59" borderId="0" xfId="0" applyFill="1"/>
    <xf numFmtId="167" fontId="10" fillId="59" borderId="65" xfId="188" quotePrefix="1" applyNumberFormat="1" applyFont="1" applyFill="1" applyBorder="1" applyAlignment="1">
      <alignment horizontal="right"/>
    </xf>
    <xf numFmtId="0" fontId="5" fillId="0" borderId="0" xfId="188"/>
    <xf numFmtId="3" fontId="0" fillId="0" borderId="21" xfId="0" applyNumberFormat="1" applyBorder="1"/>
    <xf numFmtId="3" fontId="0" fillId="0" borderId="46" xfId="0" applyNumberFormat="1" applyBorder="1"/>
    <xf numFmtId="3" fontId="0" fillId="0" borderId="29"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20" fillId="59" borderId="42" xfId="188" applyFont="1" applyFill="1" applyBorder="1" applyAlignment="1">
      <alignment horizontal="center" vertical="center" wrapText="1"/>
    </xf>
    <xf numFmtId="165" fontId="24" fillId="0" borderId="9" xfId="51" applyNumberFormat="1" applyFont="1" applyBorder="1"/>
    <xf numFmtId="165" fontId="24" fillId="0" borderId="64" xfId="51" applyNumberFormat="1" applyFont="1" applyBorder="1"/>
    <xf numFmtId="0" fontId="21" fillId="0" borderId="0" xfId="188" applyFont="1"/>
    <xf numFmtId="165" fontId="24" fillId="0" borderId="42" xfId="51" applyNumberFormat="1" applyFont="1" applyBorder="1"/>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0" fontId="5" fillId="0" borderId="0" xfId="0" applyFont="1" applyBorder="1" applyAlignment="1"/>
    <xf numFmtId="170" fontId="19" fillId="0" borderId="0" xfId="0" applyNumberFormat="1" applyFont="1" applyFill="1" applyBorder="1" applyAlignment="1"/>
    <xf numFmtId="0" fontId="5" fillId="0" borderId="21" xfId="0" applyFont="1" applyBorder="1" applyAlignment="1"/>
    <xf numFmtId="0" fontId="5" fillId="0" borderId="46" xfId="0" applyFont="1" applyBorder="1" applyAlignment="1"/>
    <xf numFmtId="0" fontId="19" fillId="0" borderId="0" xfId="0" applyFont="1" applyBorder="1" applyAlignment="1"/>
    <xf numFmtId="0" fontId="0" fillId="0" borderId="0" xfId="0" applyBorder="1"/>
    <xf numFmtId="170" fontId="19" fillId="4" borderId="46" xfId="0" applyNumberFormat="1" applyFont="1" applyFill="1" applyBorder="1" applyAlignment="1"/>
    <xf numFmtId="170" fontId="5" fillId="0" borderId="52" xfId="191" applyNumberFormat="1" applyFont="1" applyFill="1" applyBorder="1" applyAlignment="1" applyProtection="1">
      <alignment horizontal="right"/>
    </xf>
    <xf numFmtId="170" fontId="0" fillId="0" borderId="11" xfId="0" applyNumberFormat="1" applyBorder="1" applyAlignment="1">
      <alignment horizontal="right"/>
    </xf>
    <xf numFmtId="170" fontId="5" fillId="0" borderId="52" xfId="0" applyNumberFormat="1" applyFont="1" applyBorder="1" applyAlignment="1">
      <alignment horizontal="right"/>
    </xf>
    <xf numFmtId="170" fontId="19" fillId="4" borderId="46" xfId="0" applyNumberFormat="1" applyFont="1" applyFill="1" applyBorder="1" applyAlignment="1">
      <alignment horizontal="right"/>
    </xf>
    <xf numFmtId="170" fontId="0" fillId="0" borderId="15" xfId="0" applyNumberFormat="1" applyBorder="1" applyAlignment="1">
      <alignment horizontal="right"/>
    </xf>
    <xf numFmtId="170" fontId="5" fillId="0" borderId="11" xfId="0" applyNumberFormat="1" applyFont="1" applyBorder="1" applyAlignment="1"/>
    <xf numFmtId="170" fontId="5" fillId="0" borderId="52" xfId="0" applyNumberFormat="1" applyFont="1" applyBorder="1" applyAlignment="1"/>
    <xf numFmtId="170" fontId="5" fillId="0" borderId="49" xfId="0" applyNumberFormat="1" applyFont="1" applyFill="1" applyBorder="1" applyAlignment="1"/>
    <xf numFmtId="170" fontId="5" fillId="0" borderId="52" xfId="0" applyNumberFormat="1" applyFont="1" applyFill="1" applyBorder="1" applyAlignment="1"/>
    <xf numFmtId="170" fontId="5" fillId="0" borderId="11" xfId="0" applyNumberFormat="1" applyFont="1" applyBorder="1" applyAlignment="1">
      <alignment horizontal="right"/>
    </xf>
    <xf numFmtId="170" fontId="5" fillId="0" borderId="49" xfId="191" applyNumberFormat="1" applyFont="1" applyFill="1" applyBorder="1" applyAlignment="1" applyProtection="1">
      <alignment horizontal="right"/>
    </xf>
    <xf numFmtId="3" fontId="10" fillId="59" borderId="3" xfId="188" applyNumberFormat="1" applyFont="1" applyFill="1" applyBorder="1" applyAlignment="1">
      <alignment horizontal="right" wrapText="1"/>
    </xf>
    <xf numFmtId="0" fontId="127" fillId="0" borderId="0" xfId="0" applyFont="1"/>
    <xf numFmtId="0" fontId="128" fillId="0" borderId="0" xfId="0" applyFont="1"/>
    <xf numFmtId="0" fontId="50" fillId="0" borderId="0" xfId="0" applyFont="1" applyBorder="1" applyAlignment="1">
      <alignment horizontal="center"/>
    </xf>
    <xf numFmtId="0" fontId="5" fillId="0" borderId="10" xfId="0" applyFont="1" applyBorder="1"/>
    <xf numFmtId="170" fontId="5" fillId="0" borderId="64" xfId="0" applyNumberFormat="1" applyFont="1" applyBorder="1" applyAlignment="1"/>
    <xf numFmtId="170" fontId="5" fillId="0" borderId="37" xfId="0" applyNumberFormat="1" applyFont="1" applyFill="1" applyBorder="1" applyAlignment="1"/>
    <xf numFmtId="170" fontId="5" fillId="0" borderId="37" xfId="191" applyNumberFormat="1" applyFont="1" applyFill="1" applyBorder="1" applyAlignment="1" applyProtection="1">
      <alignment horizontal="right"/>
    </xf>
    <xf numFmtId="0" fontId="5" fillId="0" borderId="10" xfId="0" applyFont="1" applyBorder="1" applyAlignment="1">
      <alignment horizontal="center"/>
    </xf>
    <xf numFmtId="0" fontId="5" fillId="0" borderId="10" xfId="0" applyFont="1" applyBorder="1" applyAlignment="1">
      <alignment horizontal="left"/>
    </xf>
    <xf numFmtId="0" fontId="10" fillId="0" borderId="34" xfId="0" applyFont="1" applyBorder="1" applyAlignment="1">
      <alignment horizontal="center"/>
    </xf>
    <xf numFmtId="170" fontId="5" fillId="0" borderId="37" xfId="0" applyNumberFormat="1" applyFont="1" applyBorder="1" applyAlignment="1"/>
    <xf numFmtId="0" fontId="19" fillId="4" borderId="76" xfId="0" applyFont="1" applyFill="1" applyBorder="1" applyAlignment="1">
      <alignment horizontal="left"/>
    </xf>
    <xf numFmtId="170" fontId="19" fillId="4" borderId="29" xfId="0" applyNumberFormat="1" applyFont="1" applyFill="1" applyBorder="1" applyAlignment="1"/>
    <xf numFmtId="0" fontId="5" fillId="0" borderId="64" xfId="0" applyFont="1" applyBorder="1" applyAlignment="1"/>
    <xf numFmtId="0" fontId="0" fillId="0" borderId="10" xfId="0" applyBorder="1"/>
    <xf numFmtId="0" fontId="19" fillId="0" borderId="34" xfId="0" applyFont="1" applyFill="1" applyBorder="1"/>
    <xf numFmtId="170" fontId="19" fillId="0" borderId="64" xfId="0" applyNumberFormat="1" applyFont="1" applyFill="1" applyBorder="1" applyAlignment="1"/>
    <xf numFmtId="0" fontId="5" fillId="0" borderId="58" xfId="0" applyFont="1" applyBorder="1" applyAlignment="1"/>
    <xf numFmtId="0" fontId="19" fillId="0" borderId="64" xfId="0" applyFont="1" applyBorder="1" applyAlignment="1"/>
    <xf numFmtId="170" fontId="5" fillId="0" borderId="37" xfId="0" applyNumberFormat="1" applyFont="1" applyBorder="1" applyAlignment="1">
      <alignment horizontal="right"/>
    </xf>
    <xf numFmtId="170" fontId="19" fillId="4" borderId="29" xfId="0" applyNumberFormat="1" applyFont="1" applyFill="1" applyBorder="1" applyAlignment="1">
      <alignment horizontal="right"/>
    </xf>
    <xf numFmtId="0" fontId="119" fillId="0" borderId="0" xfId="51" applyFont="1" applyBorder="1" applyAlignment="1">
      <alignment horizontal="center"/>
    </xf>
    <xf numFmtId="0" fontId="105" fillId="0" borderId="0" xfId="51" applyFont="1" applyBorder="1" applyAlignment="1">
      <alignment horizontal="center"/>
    </xf>
    <xf numFmtId="0" fontId="74" fillId="0" borderId="0" xfId="0" applyFont="1" applyBorder="1" applyAlignment="1">
      <alignment horizontal="center"/>
    </xf>
    <xf numFmtId="0" fontId="0" fillId="0" borderId="64" xfId="0" applyBorder="1"/>
    <xf numFmtId="0" fontId="25" fillId="0" borderId="0" xfId="96"/>
    <xf numFmtId="0" fontId="127" fillId="0" borderId="0" xfId="96" applyFont="1"/>
    <xf numFmtId="0" fontId="136" fillId="59" borderId="0" xfId="96" applyFont="1" applyFill="1" applyAlignment="1" applyProtection="1">
      <alignment horizontal="right" vertical="center" indent="1"/>
      <protection locked="0"/>
    </xf>
    <xf numFmtId="0" fontId="25" fillId="59" borderId="0" xfId="96" applyFill="1"/>
    <xf numFmtId="0" fontId="127" fillId="59" borderId="0" xfId="96" applyFont="1" applyFill="1"/>
    <xf numFmtId="0" fontId="141" fillId="59" borderId="0" xfId="96" applyFont="1" applyFill="1"/>
    <xf numFmtId="0" fontId="142" fillId="0" borderId="0" xfId="96" applyFont="1" applyAlignment="1">
      <alignment vertical="center"/>
    </xf>
    <xf numFmtId="2" fontId="143" fillId="0" borderId="0" xfId="96" applyNumberFormat="1" applyFont="1" applyAlignment="1" applyProtection="1">
      <alignment vertical="center"/>
      <protection locked="0"/>
    </xf>
    <xf numFmtId="2" fontId="135" fillId="0" borderId="0" xfId="96" applyNumberFormat="1" applyFont="1" applyAlignment="1" applyProtection="1">
      <alignment vertical="center"/>
      <protection locked="0"/>
    </xf>
    <xf numFmtId="0" fontId="144" fillId="0" borderId="0" xfId="96" applyFont="1"/>
    <xf numFmtId="0" fontId="58" fillId="0" borderId="0" xfId="97"/>
    <xf numFmtId="0" fontId="137" fillId="0" borderId="0" xfId="96" applyFont="1" applyAlignment="1">
      <alignment horizontal="right" vertical="top"/>
    </xf>
    <xf numFmtId="0" fontId="109" fillId="0" borderId="0" xfId="97" applyFont="1"/>
    <xf numFmtId="171" fontId="115" fillId="0" borderId="3" xfId="99" applyNumberFormat="1" applyFont="1" applyFill="1" applyBorder="1" applyAlignment="1" applyProtection="1">
      <alignment horizontal="center" vertical="center"/>
      <protection locked="0"/>
    </xf>
    <xf numFmtId="172" fontId="116" fillId="0" borderId="4" xfId="99" applyNumberFormat="1" applyFont="1" applyFill="1" applyBorder="1" applyAlignment="1" applyProtection="1">
      <alignment horizontal="center" vertical="center"/>
      <protection locked="0"/>
    </xf>
    <xf numFmtId="0" fontId="146" fillId="0" borderId="0" xfId="96" applyFont="1"/>
    <xf numFmtId="173" fontId="111" fillId="59" borderId="0" xfId="99" applyNumberFormat="1" applyFont="1" applyFill="1" applyAlignment="1">
      <alignment vertical="center"/>
    </xf>
    <xf numFmtId="173" fontId="109" fillId="59" borderId="0" xfId="99" applyNumberFormat="1" applyFont="1" applyFill="1" applyAlignment="1">
      <alignment vertical="center"/>
    </xf>
    <xf numFmtId="10" fontId="113" fillId="59" borderId="0" xfId="99" applyNumberFormat="1" applyFont="1" applyFill="1" applyBorder="1" applyAlignment="1">
      <alignment horizontal="center" vertical="center"/>
    </xf>
    <xf numFmtId="173" fontId="114" fillId="59" borderId="0" xfId="99" applyNumberFormat="1" applyFont="1" applyFill="1" applyBorder="1" applyAlignment="1">
      <alignment horizontal="center" vertical="center"/>
    </xf>
    <xf numFmtId="173" fontId="113" fillId="59" borderId="0" xfId="99" applyNumberFormat="1" applyFont="1" applyFill="1" applyBorder="1" applyAlignment="1">
      <alignment horizontal="center" vertical="center"/>
    </xf>
    <xf numFmtId="173" fontId="114" fillId="62" borderId="0" xfId="99" applyNumberFormat="1" applyFont="1" applyFill="1" applyBorder="1" applyAlignment="1" applyProtection="1">
      <alignment horizontal="center" vertical="center"/>
      <protection locked="0"/>
    </xf>
    <xf numFmtId="173" fontId="109" fillId="62" borderId="0" xfId="99" applyNumberFormat="1" applyFont="1" applyFill="1" applyBorder="1" applyAlignment="1">
      <alignment horizontal="center" vertical="center"/>
    </xf>
    <xf numFmtId="171" fontId="113" fillId="59" borderId="97" xfId="99" applyNumberFormat="1" applyFont="1" applyFill="1" applyBorder="1" applyAlignment="1">
      <alignment horizontal="center" vertical="center"/>
    </xf>
    <xf numFmtId="174" fontId="113" fillId="59" borderId="98" xfId="99" applyNumberFormat="1" applyFont="1" applyFill="1" applyBorder="1" applyAlignment="1">
      <alignment horizontal="center" vertical="center"/>
    </xf>
    <xf numFmtId="173" fontId="113" fillId="59" borderId="98" xfId="99" applyNumberFormat="1" applyFont="1" applyFill="1" applyBorder="1" applyAlignment="1">
      <alignment horizontal="center" vertical="center"/>
    </xf>
    <xf numFmtId="171" fontId="113" fillId="59" borderId="96" xfId="99" applyNumberFormat="1" applyFont="1" applyFill="1" applyBorder="1" applyAlignment="1">
      <alignment horizontal="center" vertical="center"/>
    </xf>
    <xf numFmtId="171" fontId="113" fillId="59" borderId="101" xfId="99" applyNumberFormat="1" applyFont="1" applyFill="1" applyBorder="1" applyAlignment="1">
      <alignment horizontal="center" vertical="center"/>
    </xf>
    <xf numFmtId="174" fontId="114" fillId="59" borderId="102" xfId="99" applyNumberFormat="1" applyFont="1" applyFill="1" applyBorder="1" applyAlignment="1">
      <alignment horizontal="center" vertical="center"/>
    </xf>
    <xf numFmtId="173" fontId="114" fillId="59" borderId="102" xfId="99" applyNumberFormat="1" applyFont="1" applyFill="1" applyBorder="1" applyAlignment="1">
      <alignment horizontal="center" vertical="center"/>
    </xf>
    <xf numFmtId="171" fontId="113" fillId="59" borderId="100" xfId="99" applyNumberFormat="1" applyFont="1" applyFill="1" applyBorder="1" applyAlignment="1">
      <alignment horizontal="center" vertical="center"/>
    </xf>
    <xf numFmtId="175" fontId="113" fillId="59" borderId="101" xfId="99" applyNumberFormat="1" applyFont="1" applyFill="1" applyBorder="1" applyAlignment="1">
      <alignment horizontal="center" vertical="center"/>
    </xf>
    <xf numFmtId="171" fontId="113" fillId="59" borderId="106" xfId="99" applyNumberFormat="1" applyFont="1" applyFill="1" applyBorder="1" applyAlignment="1">
      <alignment horizontal="center" vertical="center"/>
    </xf>
    <xf numFmtId="174" fontId="114" fillId="59" borderId="107" xfId="99" applyNumberFormat="1" applyFont="1" applyFill="1" applyBorder="1" applyAlignment="1">
      <alignment horizontal="center" vertical="center"/>
    </xf>
    <xf numFmtId="173" fontId="114" fillId="59" borderId="107" xfId="99" applyNumberFormat="1" applyFont="1" applyFill="1" applyBorder="1" applyAlignment="1">
      <alignment horizontal="center" vertical="center"/>
    </xf>
    <xf numFmtId="171" fontId="113" fillId="59" borderId="105" xfId="99" applyNumberFormat="1" applyFont="1" applyFill="1" applyBorder="1" applyAlignment="1">
      <alignment horizontal="center" vertical="center"/>
    </xf>
    <xf numFmtId="0" fontId="147" fillId="0" borderId="0" xfId="96" applyFont="1" applyAlignment="1">
      <alignment vertical="center"/>
    </xf>
    <xf numFmtId="0" fontId="16" fillId="0" borderId="0" xfId="0" applyFont="1"/>
    <xf numFmtId="0" fontId="16" fillId="0" borderId="0" xfId="51" applyFont="1"/>
    <xf numFmtId="0" fontId="16" fillId="0" borderId="0" xfId="0" applyFont="1" applyAlignment="1">
      <alignment vertical="center"/>
    </xf>
    <xf numFmtId="0" fontId="16" fillId="0" borderId="0" xfId="51" applyFont="1" applyAlignment="1">
      <alignment vertical="center"/>
    </xf>
    <xf numFmtId="171" fontId="148" fillId="59" borderId="101" xfId="99" applyNumberFormat="1" applyFont="1" applyFill="1" applyBorder="1" applyAlignment="1">
      <alignment horizontal="center" vertical="center"/>
    </xf>
    <xf numFmtId="174" fontId="149" fillId="59" borderId="102" xfId="99" applyNumberFormat="1" applyFont="1" applyFill="1" applyBorder="1" applyAlignment="1">
      <alignment horizontal="center" vertical="center"/>
    </xf>
    <xf numFmtId="0" fontId="20" fillId="59" borderId="64" xfId="188" applyFont="1" applyFill="1" applyBorder="1" applyAlignment="1">
      <alignment horizontal="center" vertical="center" wrapText="1"/>
    </xf>
    <xf numFmtId="3" fontId="10" fillId="59" borderId="4" xfId="188" applyNumberFormat="1" applyFont="1" applyFill="1" applyBorder="1" applyAlignment="1">
      <alignment horizontal="right" wrapText="1"/>
    </xf>
    <xf numFmtId="43" fontId="113" fillId="59" borderId="3" xfId="101" applyFont="1" applyFill="1" applyBorder="1" applyAlignment="1">
      <alignment horizontal="center" vertical="center"/>
    </xf>
    <xf numFmtId="2" fontId="0" fillId="0" borderId="0" xfId="0" applyNumberFormat="1"/>
    <xf numFmtId="3" fontId="10" fillId="59" borderId="41" xfId="188" quotePrefix="1" applyNumberFormat="1" applyFont="1" applyFill="1" applyBorder="1" applyAlignment="1">
      <alignment wrapText="1"/>
    </xf>
    <xf numFmtId="3" fontId="10" fillId="59" borderId="3" xfId="188" quotePrefix="1" applyNumberFormat="1" applyFont="1" applyFill="1" applyBorder="1" applyAlignment="1"/>
    <xf numFmtId="3" fontId="10" fillId="59" borderId="41" xfId="188" applyNumberFormat="1" applyFont="1" applyFill="1" applyBorder="1" applyAlignment="1">
      <alignment horizontal="right" wrapText="1"/>
    </xf>
    <xf numFmtId="3" fontId="10" fillId="60" borderId="4" xfId="188" applyNumberFormat="1" applyFont="1" applyFill="1" applyBorder="1" applyAlignment="1">
      <alignment horizontal="right" wrapText="1"/>
    </xf>
    <xf numFmtId="3" fontId="10" fillId="60" borderId="42" xfId="188" applyNumberFormat="1" applyFont="1" applyFill="1" applyBorder="1" applyAlignment="1">
      <alignment horizontal="right" wrapText="1"/>
    </xf>
    <xf numFmtId="0" fontId="0" fillId="0" borderId="10" xfId="0" applyBorder="1" applyAlignment="1">
      <alignment horizontal="center"/>
    </xf>
    <xf numFmtId="0" fontId="0" fillId="0" borderId="52" xfId="0" applyBorder="1" applyAlignment="1">
      <alignment horizontal="center"/>
    </xf>
    <xf numFmtId="0" fontId="0" fillId="0" borderId="64" xfId="0" applyBorder="1" applyAlignment="1">
      <alignment horizontal="center" vertical="center" wrapText="1"/>
    </xf>
    <xf numFmtId="3" fontId="0" fillId="0" borderId="20" xfId="0" applyNumberFormat="1" applyBorder="1"/>
    <xf numFmtId="3" fontId="0" fillId="0" borderId="46" xfId="0" quotePrefix="1" applyNumberFormat="1" applyBorder="1"/>
    <xf numFmtId="3" fontId="0" fillId="0" borderId="22" xfId="0" applyNumberFormat="1" applyBorder="1"/>
    <xf numFmtId="0" fontId="50" fillId="0" borderId="0" xfId="0" applyFont="1"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0" fontId="0" fillId="0" borderId="55" xfId="0" applyBorder="1" applyAlignment="1">
      <alignment horizontal="center"/>
    </xf>
    <xf numFmtId="0" fontId="0" fillId="0" borderId="4" xfId="0" applyBorder="1" applyAlignment="1">
      <alignment horizontal="center" vertical="center" wrapText="1"/>
    </xf>
    <xf numFmtId="0" fontId="156" fillId="0" borderId="0" xfId="0" applyFont="1" applyBorder="1" applyAlignment="1">
      <alignment vertical="center" wrapText="1"/>
    </xf>
    <xf numFmtId="0" fontId="156" fillId="0" borderId="36" xfId="0" applyFont="1" applyFill="1" applyBorder="1" applyAlignment="1">
      <alignment horizontal="center" vertical="center" wrapText="1"/>
    </xf>
    <xf numFmtId="0" fontId="156" fillId="0" borderId="38" xfId="0" applyFont="1" applyFill="1" applyBorder="1" applyAlignment="1">
      <alignment horizontal="center" vertical="center" wrapText="1"/>
    </xf>
    <xf numFmtId="0" fontId="156" fillId="0" borderId="18" xfId="0" applyFont="1" applyBorder="1" applyAlignment="1">
      <alignment horizontal="center" vertical="center" wrapText="1"/>
    </xf>
    <xf numFmtId="0" fontId="156" fillId="0" borderId="1" xfId="0" applyFont="1" applyFill="1" applyBorder="1" applyAlignment="1">
      <alignment horizontal="center" vertical="center" wrapText="1"/>
    </xf>
    <xf numFmtId="0" fontId="157" fillId="0" borderId="57" xfId="0" applyFont="1" applyFill="1" applyBorder="1" applyAlignment="1">
      <alignment horizontal="right" vertical="center"/>
    </xf>
    <xf numFmtId="0" fontId="157" fillId="0" borderId="82" xfId="0" applyFont="1" applyFill="1" applyBorder="1" applyAlignment="1">
      <alignment horizontal="left" vertical="center"/>
    </xf>
    <xf numFmtId="0" fontId="157" fillId="0" borderId="35" xfId="0" applyFont="1" applyFill="1" applyBorder="1" applyAlignment="1">
      <alignment horizontal="left" vertical="center"/>
    </xf>
    <xf numFmtId="0" fontId="156" fillId="0" borderId="21" xfId="0" applyFont="1" applyFill="1" applyBorder="1" applyAlignment="1">
      <alignment horizontal="center" vertical="center" wrapText="1"/>
    </xf>
    <xf numFmtId="0" fontId="157" fillId="0" borderId="46" xfId="0" applyFont="1" applyFill="1" applyBorder="1" applyAlignment="1">
      <alignment horizontal="center" vertical="center" wrapText="1"/>
    </xf>
    <xf numFmtId="0" fontId="156" fillId="0" borderId="46" xfId="0" applyFont="1" applyFill="1" applyBorder="1" applyAlignment="1">
      <alignment horizontal="center" vertical="center" wrapText="1"/>
    </xf>
    <xf numFmtId="0" fontId="157" fillId="0" borderId="29" xfId="0" applyFont="1" applyFill="1" applyBorder="1" applyAlignment="1">
      <alignment horizontal="center" vertical="center" wrapText="1"/>
    </xf>
    <xf numFmtId="0" fontId="156" fillId="0" borderId="40" xfId="0" applyFont="1" applyFill="1" applyBorder="1" applyAlignment="1">
      <alignment horizontal="center" vertical="center" wrapText="1"/>
    </xf>
    <xf numFmtId="14" fontId="157" fillId="59" borderId="48" xfId="0" applyNumberFormat="1" applyFont="1" applyFill="1" applyBorder="1" applyAlignment="1">
      <alignment horizontal="center" vertical="center" wrapText="1"/>
    </xf>
    <xf numFmtId="14" fontId="157" fillId="59" borderId="61" xfId="0" applyNumberFormat="1" applyFont="1" applyFill="1" applyBorder="1" applyAlignment="1">
      <alignment horizontal="center" vertical="center" wrapText="1"/>
    </xf>
    <xf numFmtId="0" fontId="157" fillId="59" borderId="62" xfId="0" applyFont="1" applyFill="1" applyBorder="1" applyAlignment="1">
      <alignment horizontal="center" vertical="center" wrapText="1"/>
    </xf>
    <xf numFmtId="0" fontId="156" fillId="59" borderId="48" xfId="0" applyFont="1" applyFill="1" applyBorder="1" applyAlignment="1">
      <alignment horizontal="center" vertical="center" wrapText="1"/>
    </xf>
    <xf numFmtId="0" fontId="164" fillId="59" borderId="48" xfId="0" applyFont="1" applyFill="1" applyBorder="1" applyAlignment="1">
      <alignment horizontal="center" vertical="justify" wrapText="1"/>
    </xf>
    <xf numFmtId="14" fontId="157" fillId="59" borderId="62" xfId="0" applyNumberFormat="1" applyFont="1" applyFill="1" applyBorder="1" applyAlignment="1">
      <alignment horizontal="center" vertical="center" wrapText="1"/>
    </xf>
    <xf numFmtId="2" fontId="157" fillId="59" borderId="16" xfId="0" applyNumberFormat="1" applyFont="1" applyFill="1" applyBorder="1" applyAlignment="1"/>
    <xf numFmtId="3" fontId="156" fillId="59" borderId="55" xfId="0" applyNumberFormat="1" applyFont="1" applyFill="1" applyBorder="1"/>
    <xf numFmtId="165" fontId="157" fillId="59" borderId="55" xfId="0" applyNumberFormat="1" applyFont="1" applyFill="1" applyBorder="1"/>
    <xf numFmtId="165" fontId="157" fillId="59" borderId="56" xfId="0" applyNumberFormat="1" applyFont="1" applyFill="1" applyBorder="1"/>
    <xf numFmtId="165" fontId="157" fillId="59" borderId="27" xfId="0" applyNumberFormat="1" applyFont="1" applyFill="1" applyBorder="1" applyAlignment="1">
      <alignment horizontal="right"/>
    </xf>
    <xf numFmtId="165" fontId="156" fillId="59" borderId="3" xfId="0" applyNumberFormat="1" applyFont="1" applyFill="1" applyBorder="1"/>
    <xf numFmtId="165" fontId="156" fillId="59" borderId="56" xfId="0" applyNumberFormat="1" applyFont="1" applyFill="1" applyBorder="1"/>
    <xf numFmtId="165" fontId="157" fillId="59" borderId="27" xfId="0" applyNumberFormat="1" applyFont="1" applyFill="1" applyBorder="1" applyAlignment="1">
      <alignment horizontal="center"/>
    </xf>
    <xf numFmtId="2" fontId="158" fillId="59" borderId="18" xfId="0" applyNumberFormat="1" applyFont="1" applyFill="1" applyBorder="1" applyAlignment="1"/>
    <xf numFmtId="3" fontId="158" fillId="59" borderId="1" xfId="0" applyNumberFormat="1" applyFont="1" applyFill="1" applyBorder="1"/>
    <xf numFmtId="165" fontId="159" fillId="59" borderId="1" xfId="0" applyNumberFormat="1" applyFont="1" applyFill="1" applyBorder="1"/>
    <xf numFmtId="165" fontId="159" fillId="59" borderId="57" xfId="0" applyNumberFormat="1" applyFont="1" applyFill="1" applyBorder="1"/>
    <xf numFmtId="165" fontId="159" fillId="59" borderId="7" xfId="0" applyNumberFormat="1" applyFont="1" applyFill="1" applyBorder="1" applyAlignment="1">
      <alignment horizontal="right"/>
    </xf>
    <xf numFmtId="165" fontId="158" fillId="59" borderId="82" xfId="0" applyNumberFormat="1" applyFont="1" applyFill="1" applyBorder="1"/>
    <xf numFmtId="165" fontId="158" fillId="59" borderId="57" xfId="0" applyNumberFormat="1" applyFont="1" applyFill="1" applyBorder="1"/>
    <xf numFmtId="165" fontId="159" fillId="59" borderId="7" xfId="0" applyNumberFormat="1" applyFont="1" applyFill="1" applyBorder="1"/>
    <xf numFmtId="2" fontId="158" fillId="59" borderId="20" xfId="0" applyNumberFormat="1" applyFont="1" applyFill="1" applyBorder="1" applyAlignment="1"/>
    <xf numFmtId="3" fontId="158" fillId="59" borderId="46" xfId="0" applyNumberFormat="1" applyFont="1" applyFill="1" applyBorder="1"/>
    <xf numFmtId="165" fontId="159" fillId="59" borderId="46" xfId="0" applyNumberFormat="1" applyFont="1" applyFill="1" applyBorder="1"/>
    <xf numFmtId="165" fontId="159" fillId="59" borderId="47" xfId="0" applyNumberFormat="1" applyFont="1" applyFill="1" applyBorder="1"/>
    <xf numFmtId="165" fontId="159" fillId="59" borderId="29" xfId="0" applyNumberFormat="1" applyFont="1" applyFill="1" applyBorder="1" applyAlignment="1">
      <alignment horizontal="right"/>
    </xf>
    <xf numFmtId="165" fontId="158" fillId="59" borderId="54" xfId="0" applyNumberFormat="1" applyFont="1" applyFill="1" applyBorder="1"/>
    <xf numFmtId="165" fontId="159" fillId="59" borderId="53" xfId="0" applyNumberFormat="1" applyFont="1" applyFill="1" applyBorder="1"/>
    <xf numFmtId="165" fontId="158" fillId="59" borderId="53" xfId="0" applyNumberFormat="1" applyFont="1" applyFill="1" applyBorder="1"/>
    <xf numFmtId="165" fontId="159" fillId="59" borderId="28" xfId="0" applyNumberFormat="1" applyFont="1" applyFill="1" applyBorder="1"/>
    <xf numFmtId="165" fontId="158" fillId="59" borderId="93" xfId="0" applyNumberFormat="1" applyFont="1" applyFill="1" applyBorder="1"/>
    <xf numFmtId="165" fontId="158" fillId="59" borderId="47" xfId="0" applyNumberFormat="1" applyFont="1" applyFill="1" applyBorder="1"/>
    <xf numFmtId="165" fontId="159" fillId="59" borderId="29" xfId="0" applyNumberFormat="1" applyFont="1" applyFill="1" applyBorder="1"/>
    <xf numFmtId="3" fontId="158" fillId="59" borderId="20" xfId="0" quotePrefix="1" applyNumberFormat="1" applyFont="1" applyFill="1" applyBorder="1" applyAlignment="1">
      <alignment horizontal="right"/>
    </xf>
    <xf numFmtId="3" fontId="158" fillId="59" borderId="46" xfId="0" quotePrefix="1" applyNumberFormat="1" applyFont="1" applyFill="1" applyBorder="1" applyAlignment="1">
      <alignment horizontal="right"/>
    </xf>
    <xf numFmtId="165" fontId="159" fillId="59" borderId="47" xfId="0" quotePrefix="1" applyNumberFormat="1" applyFont="1" applyFill="1" applyBorder="1" applyAlignment="1">
      <alignment horizontal="right"/>
    </xf>
    <xf numFmtId="165" fontId="159" fillId="59" borderId="47" xfId="0" applyNumberFormat="1" applyFont="1" applyFill="1" applyBorder="1" applyAlignment="1">
      <alignment horizontal="right"/>
    </xf>
    <xf numFmtId="3" fontId="159" fillId="59" borderId="29" xfId="0" quotePrefix="1" applyNumberFormat="1" applyFont="1" applyFill="1" applyBorder="1" applyAlignment="1">
      <alignment horizontal="right"/>
    </xf>
    <xf numFmtId="165" fontId="158" fillId="59" borderId="93" xfId="0" quotePrefix="1" applyNumberFormat="1" applyFont="1" applyFill="1" applyBorder="1" applyAlignment="1">
      <alignment horizontal="right"/>
    </xf>
    <xf numFmtId="165" fontId="158" fillId="59" borderId="47" xfId="0" quotePrefix="1" applyNumberFormat="1" applyFont="1" applyFill="1" applyBorder="1" applyAlignment="1">
      <alignment horizontal="right"/>
    </xf>
    <xf numFmtId="165" fontId="158" fillId="59" borderId="29" xfId="0" quotePrefix="1" applyNumberFormat="1" applyFont="1" applyFill="1" applyBorder="1" applyAlignment="1">
      <alignment horizontal="right"/>
    </xf>
    <xf numFmtId="2" fontId="158" fillId="59" borderId="22" xfId="0" applyNumberFormat="1" applyFont="1" applyFill="1" applyBorder="1" applyAlignment="1"/>
    <xf numFmtId="3" fontId="158" fillId="59" borderId="51" xfId="0" applyNumberFormat="1" applyFont="1" applyFill="1" applyBorder="1"/>
    <xf numFmtId="165" fontId="159" fillId="59" borderId="51" xfId="0" applyNumberFormat="1" applyFont="1" applyFill="1" applyBorder="1"/>
    <xf numFmtId="165" fontId="159" fillId="59" borderId="60" xfId="0" applyNumberFormat="1" applyFont="1" applyFill="1" applyBorder="1"/>
    <xf numFmtId="165" fontId="159" fillId="59" borderId="30" xfId="0" applyNumberFormat="1" applyFont="1" applyFill="1" applyBorder="1" applyAlignment="1">
      <alignment horizontal="right"/>
    </xf>
    <xf numFmtId="165" fontId="158" fillId="59" borderId="95" xfId="0" applyNumberFormat="1" applyFont="1" applyFill="1" applyBorder="1"/>
    <xf numFmtId="165" fontId="158" fillId="59" borderId="60" xfId="0" applyNumberFormat="1" applyFont="1" applyFill="1" applyBorder="1"/>
    <xf numFmtId="165" fontId="159" fillId="59" borderId="30" xfId="0" applyNumberFormat="1" applyFont="1" applyFill="1" applyBorder="1"/>
    <xf numFmtId="0" fontId="158" fillId="0" borderId="0" xfId="0" applyFont="1"/>
    <xf numFmtId="0" fontId="158" fillId="59" borderId="2" xfId="0" applyFont="1" applyFill="1" applyBorder="1"/>
    <xf numFmtId="0" fontId="158" fillId="59" borderId="3" xfId="0" applyFont="1" applyFill="1" applyBorder="1" applyAlignment="1">
      <alignment horizontal="center" vertical="center"/>
    </xf>
    <xf numFmtId="0" fontId="156" fillId="59" borderId="2" xfId="0" applyFont="1" applyFill="1" applyBorder="1" applyAlignment="1">
      <alignment horizontal="center" vertical="center"/>
    </xf>
    <xf numFmtId="0" fontId="156" fillId="59" borderId="3" xfId="0" applyFont="1" applyFill="1" applyBorder="1" applyAlignment="1">
      <alignment horizontal="center" vertical="center"/>
    </xf>
    <xf numFmtId="0" fontId="158" fillId="59" borderId="4" xfId="0" applyFont="1" applyFill="1" applyBorder="1" applyAlignment="1">
      <alignment horizontal="center" vertical="center"/>
    </xf>
    <xf numFmtId="0" fontId="158" fillId="0" borderId="0" xfId="0" applyFont="1" applyBorder="1"/>
    <xf numFmtId="0" fontId="157" fillId="0" borderId="5" xfId="0" applyFont="1" applyBorder="1"/>
    <xf numFmtId="0" fontId="158" fillId="0" borderId="78" xfId="0" applyFont="1" applyBorder="1"/>
    <xf numFmtId="0" fontId="158" fillId="0" borderId="79" xfId="0" applyFont="1" applyBorder="1"/>
    <xf numFmtId="0" fontId="158" fillId="0" borderId="80" xfId="0" applyFont="1" applyBorder="1"/>
    <xf numFmtId="0" fontId="159" fillId="0" borderId="33" xfId="0" applyFont="1" applyFill="1" applyBorder="1"/>
    <xf numFmtId="0" fontId="158" fillId="0" borderId="33" xfId="0" applyFont="1" applyBorder="1"/>
    <xf numFmtId="0" fontId="159" fillId="0" borderId="0" xfId="0" applyFont="1"/>
    <xf numFmtId="0" fontId="8" fillId="0" borderId="0" xfId="191"/>
    <xf numFmtId="0" fontId="8" fillId="0" borderId="0" xfId="191" applyFill="1"/>
    <xf numFmtId="0" fontId="165" fillId="0" borderId="0" xfId="191" applyFont="1"/>
    <xf numFmtId="0" fontId="167" fillId="0" borderId="0" xfId="191" applyFont="1"/>
    <xf numFmtId="0" fontId="165" fillId="0" borderId="0" xfId="191" applyFont="1" applyFill="1"/>
    <xf numFmtId="0" fontId="158" fillId="0" borderId="0" xfId="191" applyFont="1" applyAlignment="1">
      <alignment vertical="center"/>
    </xf>
    <xf numFmtId="0" fontId="169" fillId="70" borderId="0" xfId="237" applyFont="1" applyFill="1"/>
    <xf numFmtId="0" fontId="165" fillId="70" borderId="0" xfId="191" applyFont="1" applyFill="1"/>
    <xf numFmtId="0" fontId="169" fillId="0" borderId="0" xfId="237" applyFont="1" applyFill="1"/>
    <xf numFmtId="0" fontId="170" fillId="69" borderId="0" xfId="237" applyFont="1" applyFill="1"/>
    <xf numFmtId="0" fontId="171" fillId="0" borderId="0" xfId="237" applyFont="1" applyFill="1"/>
    <xf numFmtId="0" fontId="172" fillId="0" borderId="0" xfId="191" applyFont="1"/>
    <xf numFmtId="0" fontId="170" fillId="0" borderId="0" xfId="237" applyFont="1" applyFill="1"/>
    <xf numFmtId="0" fontId="171" fillId="0" borderId="0" xfId="191" applyFont="1" applyFill="1"/>
    <xf numFmtId="0" fontId="172" fillId="0" borderId="0" xfId="191" applyFont="1" applyFill="1"/>
    <xf numFmtId="0" fontId="173" fillId="0" borderId="0" xfId="191" applyFont="1"/>
    <xf numFmtId="0" fontId="174" fillId="0" borderId="0" xfId="191" applyFont="1"/>
    <xf numFmtId="0" fontId="175" fillId="0" borderId="0" xfId="191" applyFont="1"/>
    <xf numFmtId="0" fontId="177" fillId="0" borderId="0" xfId="238" applyFont="1" applyAlignment="1" applyProtection="1"/>
    <xf numFmtId="0" fontId="178" fillId="0" borderId="0" xfId="0" applyFont="1" applyAlignment="1">
      <alignment vertical="center"/>
    </xf>
    <xf numFmtId="0" fontId="179" fillId="0" borderId="0" xfId="191" applyFont="1"/>
    <xf numFmtId="0" fontId="180" fillId="0" borderId="0" xfId="191" applyFont="1"/>
    <xf numFmtId="0" fontId="181" fillId="0" borderId="0" xfId="0" applyFont="1" applyAlignment="1">
      <alignment horizontal="left" vertical="center" indent="3"/>
    </xf>
    <xf numFmtId="0" fontId="158" fillId="0" borderId="0" xfId="191" applyFont="1" applyAlignment="1">
      <alignment horizontal="justify" vertical="center"/>
    </xf>
    <xf numFmtId="0" fontId="184" fillId="0" borderId="0" xfId="191" applyFont="1"/>
    <xf numFmtId="0" fontId="13" fillId="0" borderId="0" xfId="191" applyFont="1" applyAlignment="1">
      <alignment horizontal="justify" vertical="center"/>
    </xf>
    <xf numFmtId="0" fontId="176" fillId="0" borderId="0" xfId="238" applyAlignment="1" applyProtection="1"/>
    <xf numFmtId="0" fontId="185" fillId="0" borderId="0" xfId="51" applyFont="1" applyBorder="1" applyAlignment="1">
      <alignment vertical="center"/>
    </xf>
    <xf numFmtId="0" fontId="165" fillId="0" borderId="0" xfId="0" applyFont="1"/>
    <xf numFmtId="0" fontId="187" fillId="0" borderId="2" xfId="0" applyFont="1" applyBorder="1" applyAlignment="1">
      <alignment vertical="center"/>
    </xf>
    <xf numFmtId="0" fontId="158" fillId="0" borderId="0" xfId="51" applyFont="1"/>
    <xf numFmtId="0" fontId="165" fillId="0" borderId="0" xfId="0" applyFont="1" applyBorder="1"/>
    <xf numFmtId="0" fontId="190" fillId="0" borderId="0" xfId="51" applyFont="1" applyBorder="1" applyAlignment="1">
      <alignment vertical="center"/>
    </xf>
    <xf numFmtId="0" fontId="191" fillId="0" borderId="0" xfId="0" applyFont="1"/>
    <xf numFmtId="0" fontId="191" fillId="0" borderId="0" xfId="51" applyFont="1"/>
    <xf numFmtId="0" fontId="194" fillId="0" borderId="0" xfId="0" applyFont="1" applyFill="1" applyBorder="1" applyAlignment="1">
      <alignment horizontal="left"/>
    </xf>
    <xf numFmtId="0" fontId="192" fillId="0" borderId="0" xfId="0" applyFont="1" applyBorder="1"/>
    <xf numFmtId="0" fontId="192" fillId="0" borderId="0" xfId="0" applyFont="1"/>
    <xf numFmtId="0" fontId="196" fillId="0" borderId="0" xfId="0" applyFont="1" applyFill="1" applyBorder="1" applyAlignment="1"/>
    <xf numFmtId="0" fontId="193" fillId="0" borderId="0" xfId="0" applyFont="1"/>
    <xf numFmtId="0" fontId="189" fillId="0" borderId="0" xfId="0" applyFont="1"/>
    <xf numFmtId="0" fontId="197" fillId="0" borderId="0" xfId="0" applyFont="1"/>
    <xf numFmtId="0" fontId="156" fillId="0" borderId="0" xfId="0" applyFont="1" applyFill="1" applyBorder="1"/>
    <xf numFmtId="0" fontId="185" fillId="0" borderId="0" xfId="0" applyFont="1"/>
    <xf numFmtId="0" fontId="199" fillId="0" borderId="0" xfId="0" applyFont="1"/>
    <xf numFmtId="0" fontId="198" fillId="0" borderId="0" xfId="188" applyFont="1" applyFill="1"/>
    <xf numFmtId="0" fontId="165" fillId="0" borderId="0" xfId="188" applyFont="1"/>
    <xf numFmtId="0" fontId="200" fillId="0" borderId="0" xfId="188" applyFont="1"/>
    <xf numFmtId="0" fontId="203" fillId="0" borderId="0" xfId="188" applyFont="1" applyAlignment="1">
      <alignment horizontal="center" vertical="center" wrapText="1"/>
    </xf>
    <xf numFmtId="0" fontId="204" fillId="59" borderId="64" xfId="188" applyFont="1" applyFill="1" applyBorder="1" applyAlignment="1">
      <alignment horizontal="center" vertical="center" wrapText="1"/>
    </xf>
    <xf numFmtId="0" fontId="205" fillId="59" borderId="65" xfId="188" applyFont="1" applyFill="1" applyBorder="1" applyAlignment="1">
      <alignment wrapText="1"/>
    </xf>
    <xf numFmtId="3" fontId="173" fillId="60" borderId="4" xfId="188" applyNumberFormat="1" applyFont="1" applyFill="1" applyBorder="1" applyAlignment="1">
      <alignment horizontal="right" wrapText="1"/>
    </xf>
    <xf numFmtId="3" fontId="173" fillId="59" borderId="4" xfId="188" applyNumberFormat="1" applyFont="1" applyFill="1" applyBorder="1" applyAlignment="1">
      <alignment horizontal="right" wrapText="1"/>
    </xf>
    <xf numFmtId="167" fontId="202" fillId="60" borderId="65" xfId="188" applyNumberFormat="1" applyFont="1" applyFill="1" applyBorder="1"/>
    <xf numFmtId="0" fontId="206" fillId="0" borderId="0" xfId="188" applyFont="1" applyAlignment="1">
      <alignment horizontal="center"/>
    </xf>
    <xf numFmtId="3" fontId="173" fillId="60" borderId="42" xfId="188" applyNumberFormat="1" applyFont="1" applyFill="1" applyBorder="1" applyAlignment="1">
      <alignment horizontal="right" wrapText="1"/>
    </xf>
    <xf numFmtId="3" fontId="205" fillId="59" borderId="4" xfId="188" applyNumberFormat="1" applyFont="1" applyFill="1" applyBorder="1" applyAlignment="1">
      <alignment horizontal="right" wrapText="1"/>
    </xf>
    <xf numFmtId="3" fontId="180" fillId="3" borderId="0" xfId="188" applyNumberFormat="1" applyFont="1" applyFill="1"/>
    <xf numFmtId="0" fontId="173" fillId="59" borderId="65" xfId="188" applyFont="1" applyFill="1" applyBorder="1"/>
    <xf numFmtId="3" fontId="173" fillId="59" borderId="65" xfId="188" applyNumberFormat="1" applyFont="1" applyFill="1" applyBorder="1"/>
    <xf numFmtId="167" fontId="202" fillId="60" borderId="38" xfId="188" applyNumberFormat="1" applyFont="1" applyFill="1" applyBorder="1"/>
    <xf numFmtId="3" fontId="173" fillId="59" borderId="65" xfId="188" applyNumberFormat="1" applyFont="1" applyFill="1" applyBorder="1" applyAlignment="1">
      <alignment horizontal="right" wrapText="1"/>
    </xf>
    <xf numFmtId="3" fontId="165" fillId="0" borderId="0" xfId="188" applyNumberFormat="1" applyFont="1"/>
    <xf numFmtId="0" fontId="205" fillId="59" borderId="40" xfId="188" applyFont="1" applyFill="1" applyBorder="1" applyAlignment="1">
      <alignment wrapText="1"/>
    </xf>
    <xf numFmtId="3" fontId="173" fillId="59" borderId="42" xfId="188" applyNumberFormat="1" applyFont="1" applyFill="1" applyBorder="1" applyAlignment="1">
      <alignment horizontal="right" wrapText="1"/>
    </xf>
    <xf numFmtId="167" fontId="202" fillId="60" borderId="40" xfId="188" applyNumberFormat="1" applyFont="1" applyFill="1" applyBorder="1"/>
    <xf numFmtId="0" fontId="165" fillId="59" borderId="0" xfId="188" applyFont="1" applyFill="1"/>
    <xf numFmtId="0" fontId="200" fillId="0" borderId="0" xfId="188" applyFont="1" applyFill="1" applyBorder="1" applyAlignment="1">
      <alignment wrapText="1"/>
    </xf>
    <xf numFmtId="0" fontId="204" fillId="59" borderId="42" xfId="188" applyFont="1" applyFill="1" applyBorder="1" applyAlignment="1">
      <alignment horizontal="center" wrapText="1"/>
    </xf>
    <xf numFmtId="0" fontId="205" fillId="0" borderId="40" xfId="188" applyFont="1" applyBorder="1" applyAlignment="1">
      <alignment wrapText="1"/>
    </xf>
    <xf numFmtId="3" fontId="173" fillId="59" borderId="41" xfId="188" quotePrefix="1" applyNumberFormat="1" applyFont="1" applyFill="1" applyBorder="1" applyAlignment="1">
      <alignment wrapText="1"/>
    </xf>
    <xf numFmtId="167" fontId="202" fillId="60" borderId="36" xfId="188" applyNumberFormat="1" applyFont="1" applyFill="1" applyBorder="1"/>
    <xf numFmtId="0" fontId="173" fillId="0" borderId="65" xfId="188" applyFont="1" applyBorder="1"/>
    <xf numFmtId="3" fontId="173" fillId="59" borderId="3" xfId="188" quotePrefix="1" applyNumberFormat="1" applyFont="1" applyFill="1" applyBorder="1" applyAlignment="1"/>
    <xf numFmtId="3" fontId="173" fillId="59" borderId="41" xfId="188" applyNumberFormat="1" applyFont="1" applyFill="1" applyBorder="1" applyAlignment="1">
      <alignment horizontal="right" wrapText="1"/>
    </xf>
    <xf numFmtId="0" fontId="207" fillId="0" borderId="0" xfId="188" applyFont="1"/>
    <xf numFmtId="0" fontId="188" fillId="0" borderId="0" xfId="188" applyFont="1" applyFill="1" applyBorder="1" applyAlignment="1">
      <alignment horizontal="center"/>
    </xf>
    <xf numFmtId="2" fontId="188" fillId="0" borderId="0" xfId="188" applyNumberFormat="1" applyFont="1" applyFill="1" applyBorder="1" applyAlignment="1">
      <alignment horizontal="center"/>
    </xf>
    <xf numFmtId="165" fontId="165" fillId="0" borderId="0" xfId="188" applyNumberFormat="1" applyFont="1" applyFill="1" applyBorder="1" applyAlignment="1">
      <alignment horizontal="center"/>
    </xf>
    <xf numFmtId="49" fontId="165" fillId="0" borderId="0" xfId="188" applyNumberFormat="1" applyFont="1" applyFill="1" applyBorder="1" applyAlignment="1">
      <alignment horizontal="center"/>
    </xf>
    <xf numFmtId="0" fontId="208" fillId="0" borderId="0" xfId="188" applyFont="1" applyFill="1" applyBorder="1"/>
    <xf numFmtId="0" fontId="165" fillId="59" borderId="0" xfId="188" applyFont="1" applyFill="1" applyBorder="1"/>
    <xf numFmtId="0" fontId="165" fillId="0" borderId="0" xfId="188" applyFont="1" applyFill="1" applyBorder="1"/>
    <xf numFmtId="0" fontId="208" fillId="0" borderId="0" xfId="188" applyFont="1" applyFill="1" applyBorder="1" applyAlignment="1">
      <alignment horizontal="right"/>
    </xf>
    <xf numFmtId="0" fontId="165" fillId="0" borderId="0" xfId="188" applyFont="1" applyFill="1" applyBorder="1" applyAlignment="1"/>
    <xf numFmtId="0" fontId="210" fillId="0" borderId="0" xfId="188" applyFont="1" applyFill="1" applyBorder="1"/>
    <xf numFmtId="2" fontId="165" fillId="0" borderId="0" xfId="188" applyNumberFormat="1" applyFont="1" applyFill="1" applyBorder="1"/>
    <xf numFmtId="0" fontId="165" fillId="0" borderId="0" xfId="188" applyFont="1" applyFill="1" applyBorder="1" applyAlignment="1">
      <alignment horizontal="right"/>
    </xf>
    <xf numFmtId="0" fontId="206" fillId="0" borderId="0" xfId="188" applyFont="1" applyFill="1" applyBorder="1" applyAlignment="1">
      <alignment vertical="center"/>
    </xf>
    <xf numFmtId="2" fontId="165" fillId="0" borderId="0" xfId="188" applyNumberFormat="1" applyFont="1" applyFill="1" applyBorder="1" applyAlignment="1">
      <alignment horizontal="center"/>
    </xf>
    <xf numFmtId="0" fontId="165" fillId="0" borderId="0" xfId="188" applyNumberFormat="1" applyFont="1" applyFill="1" applyBorder="1"/>
    <xf numFmtId="0" fontId="211" fillId="0" borderId="0" xfId="188" applyFont="1" applyFill="1"/>
    <xf numFmtId="0" fontId="213" fillId="0" borderId="0" xfId="188" applyFont="1" applyAlignment="1">
      <alignment horizontal="left" vertical="center" wrapText="1"/>
    </xf>
    <xf numFmtId="0" fontId="175" fillId="0" borderId="0" xfId="188" applyFont="1" applyAlignment="1">
      <alignment vertical="center" wrapText="1"/>
    </xf>
    <xf numFmtId="0" fontId="214" fillId="0" borderId="0" xfId="188" applyFont="1" applyAlignment="1">
      <alignment vertical="center" wrapText="1"/>
    </xf>
    <xf numFmtId="0" fontId="215" fillId="0" borderId="0" xfId="188" applyFont="1"/>
    <xf numFmtId="0" fontId="214" fillId="0" borderId="0" xfId="188" applyFont="1" applyAlignment="1">
      <alignment vertical="center"/>
    </xf>
    <xf numFmtId="3" fontId="215" fillId="0" borderId="0" xfId="188" applyNumberFormat="1" applyFont="1"/>
    <xf numFmtId="49" fontId="214" fillId="0" borderId="0" xfId="188" applyNumberFormat="1" applyFont="1" applyAlignment="1">
      <alignment vertical="center"/>
    </xf>
    <xf numFmtId="49" fontId="214" fillId="0" borderId="0" xfId="188" applyNumberFormat="1" applyFont="1"/>
    <xf numFmtId="0" fontId="174" fillId="0" borderId="5" xfId="188" applyFont="1" applyFill="1" applyBorder="1" applyAlignment="1">
      <alignment horizontal="center" vertical="center" wrapText="1"/>
    </xf>
    <xf numFmtId="0" fontId="174" fillId="0" borderId="6" xfId="188" applyFont="1" applyFill="1" applyBorder="1" applyAlignment="1">
      <alignment horizontal="center" vertical="center" wrapText="1"/>
    </xf>
    <xf numFmtId="0" fontId="174" fillId="0" borderId="44" xfId="188" applyFont="1" applyFill="1" applyBorder="1" applyAlignment="1">
      <alignment horizontal="center" vertical="center" wrapText="1"/>
    </xf>
    <xf numFmtId="0" fontId="187" fillId="0" borderId="45" xfId="188" applyFont="1" applyBorder="1" applyAlignment="1">
      <alignment horizontal="center" vertical="center" wrapText="1"/>
    </xf>
    <xf numFmtId="3" fontId="174" fillId="0" borderId="44" xfId="188" applyNumberFormat="1" applyFont="1" applyFill="1" applyBorder="1" applyAlignment="1">
      <alignment horizontal="center" vertical="center" wrapText="1"/>
    </xf>
    <xf numFmtId="0" fontId="174" fillId="0" borderId="16" xfId="188" applyFont="1" applyFill="1" applyBorder="1" applyAlignment="1">
      <alignment horizontal="center" vertical="center" wrapText="1"/>
    </xf>
    <xf numFmtId="0" fontId="174" fillId="0" borderId="17" xfId="188" applyFont="1" applyFill="1" applyBorder="1" applyAlignment="1">
      <alignment horizontal="center" vertical="center" wrapText="1"/>
    </xf>
    <xf numFmtId="0" fontId="174" fillId="0" borderId="55" xfId="188" applyFont="1" applyFill="1" applyBorder="1" applyAlignment="1">
      <alignment horizontal="center" vertical="center" wrapText="1"/>
    </xf>
    <xf numFmtId="0" fontId="187" fillId="0" borderId="27" xfId="188" applyFont="1" applyBorder="1" applyAlignment="1">
      <alignment horizontal="center" vertical="center" wrapText="1"/>
    </xf>
    <xf numFmtId="0" fontId="158" fillId="0" borderId="20" xfId="188" applyFont="1" applyFill="1" applyBorder="1"/>
    <xf numFmtId="3" fontId="158" fillId="0" borderId="46" xfId="188" applyNumberFormat="1" applyFont="1" applyFill="1" applyBorder="1" applyAlignment="1"/>
    <xf numFmtId="2" fontId="159" fillId="0" borderId="29" xfId="188" applyNumberFormat="1" applyFont="1" applyFill="1" applyBorder="1" applyAlignment="1"/>
    <xf numFmtId="0" fontId="158" fillId="0" borderId="18" xfId="188" applyFont="1" applyFill="1" applyBorder="1"/>
    <xf numFmtId="3" fontId="158" fillId="0" borderId="1" xfId="188" applyNumberFormat="1" applyFont="1" applyFill="1" applyBorder="1" applyAlignment="1"/>
    <xf numFmtId="2" fontId="159" fillId="0" borderId="7" xfId="188" applyNumberFormat="1" applyFont="1" applyFill="1" applyBorder="1" applyAlignment="1"/>
    <xf numFmtId="0" fontId="156" fillId="0" borderId="16" xfId="188" applyFont="1" applyFill="1" applyBorder="1"/>
    <xf numFmtId="3" fontId="156" fillId="0" borderId="55" xfId="188" applyNumberFormat="1" applyFont="1" applyFill="1" applyBorder="1" applyAlignment="1"/>
    <xf numFmtId="2" fontId="157" fillId="0" borderId="27" xfId="188" applyNumberFormat="1" applyFont="1" applyFill="1" applyBorder="1" applyAlignment="1"/>
    <xf numFmtId="0" fontId="156" fillId="0" borderId="0" xfId="188" applyFont="1" applyFill="1" applyBorder="1"/>
    <xf numFmtId="0" fontId="165" fillId="0" borderId="0" xfId="188" applyFont="1" applyBorder="1"/>
    <xf numFmtId="0" fontId="207" fillId="0" borderId="0" xfId="0" applyFont="1"/>
    <xf numFmtId="0" fontId="185" fillId="0" borderId="0" xfId="188" applyFont="1" applyAlignment="1">
      <alignment horizontal="left" vertical="center" wrapText="1"/>
    </xf>
    <xf numFmtId="0" fontId="214" fillId="0" borderId="0" xfId="188" applyFont="1" applyFill="1" applyAlignment="1">
      <alignment vertical="center" wrapText="1"/>
    </xf>
    <xf numFmtId="0" fontId="173" fillId="0" borderId="0" xfId="188" applyFont="1"/>
    <xf numFmtId="0" fontId="174" fillId="0" borderId="45" xfId="188" applyFont="1" applyBorder="1" applyAlignment="1">
      <alignment horizontal="center" vertical="center" wrapText="1"/>
    </xf>
    <xf numFmtId="0" fontId="174" fillId="0" borderId="0" xfId="188" applyFont="1" applyBorder="1" applyAlignment="1">
      <alignment horizontal="center" vertical="center" wrapText="1"/>
    </xf>
    <xf numFmtId="2" fontId="159" fillId="0" borderId="0" xfId="188" applyNumberFormat="1" applyFont="1" applyFill="1" applyBorder="1" applyAlignment="1">
      <alignment vertical="center"/>
    </xf>
    <xf numFmtId="2" fontId="159" fillId="0" borderId="0" xfId="188" applyNumberFormat="1" applyFont="1" applyFill="1" applyBorder="1" applyAlignment="1"/>
    <xf numFmtId="0" fontId="158" fillId="0" borderId="25" xfId="188" applyFont="1" applyFill="1" applyBorder="1"/>
    <xf numFmtId="3" fontId="158" fillId="0" borderId="48" xfId="188" applyNumberFormat="1" applyFont="1" applyFill="1" applyBorder="1" applyAlignment="1"/>
    <xf numFmtId="2" fontId="159" fillId="0" borderId="62" xfId="188" applyNumberFormat="1" applyFont="1" applyFill="1" applyBorder="1" applyAlignment="1"/>
    <xf numFmtId="2" fontId="157" fillId="0" borderId="0" xfId="188" applyNumberFormat="1" applyFont="1" applyFill="1" applyBorder="1" applyAlignment="1">
      <alignment vertical="center"/>
    </xf>
    <xf numFmtId="1" fontId="165" fillId="0" borderId="0" xfId="188" applyNumberFormat="1" applyFont="1" applyFill="1" applyBorder="1" applyAlignment="1">
      <alignment horizontal="center"/>
    </xf>
    <xf numFmtId="3" fontId="175" fillId="0" borderId="0" xfId="188" applyNumberFormat="1" applyFont="1" applyFill="1" applyBorder="1" applyAlignment="1">
      <alignment horizontal="center"/>
    </xf>
    <xf numFmtId="0" fontId="173" fillId="0" borderId="0" xfId="0" applyFont="1"/>
    <xf numFmtId="0" fontId="173" fillId="0" borderId="0" xfId="0" applyFont="1" applyBorder="1"/>
    <xf numFmtId="0" fontId="174" fillId="0" borderId="5" xfId="0" applyFont="1" applyBorder="1" applyAlignment="1">
      <alignment horizontal="center"/>
    </xf>
    <xf numFmtId="0" fontId="174" fillId="0" borderId="1" xfId="0" applyFont="1" applyBorder="1" applyAlignment="1">
      <alignment horizontal="centerContinuous" vertical="center"/>
    </xf>
    <xf numFmtId="0" fontId="173" fillId="0" borderId="14" xfId="0" applyFont="1" applyBorder="1" applyAlignment="1">
      <alignment horizontal="center" vertical="center"/>
    </xf>
    <xf numFmtId="49" fontId="174" fillId="0" borderId="32" xfId="0" applyNumberFormat="1" applyFont="1" applyBorder="1" applyAlignment="1">
      <alignment horizontal="centerContinuous" vertical="center"/>
    </xf>
    <xf numFmtId="0" fontId="173" fillId="0" borderId="0" xfId="51" applyFont="1"/>
    <xf numFmtId="0" fontId="199" fillId="0" borderId="0" xfId="0" applyFont="1" applyBorder="1"/>
    <xf numFmtId="0" fontId="18" fillId="0" borderId="0" xfId="0" applyFont="1"/>
    <xf numFmtId="0" fontId="18" fillId="0" borderId="0" xfId="51" applyFont="1"/>
    <xf numFmtId="0" fontId="216" fillId="0" borderId="0" xfId="51" applyFont="1"/>
    <xf numFmtId="0" fontId="18" fillId="0" borderId="0" xfId="51" quotePrefix="1" applyFont="1"/>
    <xf numFmtId="0" fontId="202" fillId="0" borderId="0" xfId="0" applyFont="1" applyFill="1" applyBorder="1" applyAlignment="1">
      <alignment vertical="center" wrapText="1"/>
    </xf>
    <xf numFmtId="0" fontId="188" fillId="0" borderId="0" xfId="0" applyFont="1"/>
    <xf numFmtId="0" fontId="202" fillId="0" borderId="0" xfId="0" applyFont="1"/>
    <xf numFmtId="2" fontId="159" fillId="0" borderId="29" xfId="188" applyNumberFormat="1" applyFont="1" applyFill="1" applyBorder="1" applyAlignment="1">
      <alignment horizontal="right"/>
    </xf>
    <xf numFmtId="0" fontId="0" fillId="69" borderId="0" xfId="0" applyFill="1"/>
    <xf numFmtId="0" fontId="165" fillId="69" borderId="0" xfId="0" applyFont="1" applyFill="1"/>
    <xf numFmtId="0" fontId="166" fillId="69" borderId="0" xfId="0" applyFont="1" applyFill="1" applyAlignment="1"/>
    <xf numFmtId="0" fontId="168" fillId="69" borderId="0" xfId="0" applyFont="1" applyFill="1" applyAlignment="1">
      <alignment vertical="center"/>
    </xf>
    <xf numFmtId="0" fontId="156" fillId="0" borderId="0" xfId="0" applyFont="1"/>
    <xf numFmtId="0" fontId="175" fillId="0" borderId="0" xfId="0" applyFont="1"/>
    <xf numFmtId="0" fontId="174" fillId="69" borderId="0" xfId="237" applyFont="1" applyFill="1" applyAlignment="1">
      <alignment horizontal="left"/>
    </xf>
    <xf numFmtId="0" fontId="173" fillId="69" borderId="0" xfId="237" applyFont="1" applyFill="1"/>
    <xf numFmtId="0" fontId="173" fillId="0" borderId="0" xfId="237" applyFont="1" applyFill="1"/>
    <xf numFmtId="2" fontId="185" fillId="69" borderId="0" xfId="237" applyNumberFormat="1" applyFont="1" applyFill="1"/>
    <xf numFmtId="0" fontId="189" fillId="69" borderId="0" xfId="237" applyFont="1" applyFill="1"/>
    <xf numFmtId="14" fontId="156" fillId="0" borderId="47" xfId="0" applyNumberFormat="1" applyFont="1" applyBorder="1" applyAlignment="1">
      <alignment horizontal="center" vertical="center" wrapText="1"/>
    </xf>
    <xf numFmtId="0" fontId="173" fillId="0" borderId="0" xfId="0" applyFont="1" applyAlignment="1">
      <alignment horizontal="right"/>
    </xf>
    <xf numFmtId="0" fontId="5" fillId="0" borderId="0" xfId="0" applyFont="1"/>
    <xf numFmtId="0" fontId="74" fillId="0" borderId="33" xfId="0" applyFont="1" applyBorder="1"/>
    <xf numFmtId="0" fontId="72" fillId="0" borderId="32" xfId="51" applyFont="1" applyBorder="1"/>
    <xf numFmtId="0" fontId="72" fillId="0" borderId="9" xfId="51" applyFont="1" applyBorder="1"/>
    <xf numFmtId="0" fontId="156" fillId="0" borderId="0" xfId="51" applyFont="1"/>
    <xf numFmtId="0" fontId="158" fillId="0" borderId="46" xfId="51" applyFont="1" applyBorder="1" applyAlignment="1">
      <alignment horizontal="left"/>
    </xf>
    <xf numFmtId="0" fontId="97" fillId="0" borderId="0" xfId="0" applyFont="1"/>
    <xf numFmtId="14" fontId="174" fillId="2" borderId="22" xfId="0" applyNumberFormat="1" applyFont="1" applyFill="1" applyBorder="1" applyAlignment="1">
      <alignment horizontal="center" vertical="center" wrapText="1"/>
    </xf>
    <xf numFmtId="14" fontId="174" fillId="0" borderId="30" xfId="0" applyNumberFormat="1" applyFont="1" applyFill="1" applyBorder="1" applyAlignment="1">
      <alignment horizontal="center" vertical="center" wrapText="1"/>
    </xf>
    <xf numFmtId="0" fontId="218" fillId="0" borderId="23" xfId="0" applyFont="1" applyBorder="1" applyAlignment="1">
      <alignment horizontal="center" vertical="center" wrapText="1"/>
    </xf>
    <xf numFmtId="0" fontId="218" fillId="0" borderId="30" xfId="0" applyFont="1" applyBorder="1" applyAlignment="1">
      <alignment horizontal="center" vertical="center" wrapText="1"/>
    </xf>
    <xf numFmtId="2" fontId="174" fillId="2" borderId="18" xfId="0" quotePrefix="1" applyNumberFormat="1" applyFont="1" applyFill="1" applyBorder="1" applyAlignment="1">
      <alignment horizontal="right" vertical="center" wrapText="1"/>
    </xf>
    <xf numFmtId="2" fontId="173" fillId="0" borderId="7" xfId="0" applyNumberFormat="1" applyFont="1" applyBorder="1" applyAlignment="1">
      <alignment horizontal="right" vertical="center" wrapText="1"/>
    </xf>
    <xf numFmtId="165" fontId="202" fillId="0" borderId="19" xfId="0" quotePrefix="1" applyNumberFormat="1" applyFont="1" applyBorder="1" applyAlignment="1">
      <alignment horizontal="right" vertical="center" wrapText="1"/>
    </xf>
    <xf numFmtId="165" fontId="202" fillId="0" borderId="7" xfId="0" quotePrefix="1" applyNumberFormat="1" applyFont="1" applyBorder="1" applyAlignment="1">
      <alignment horizontal="right" vertical="center" wrapText="1"/>
    </xf>
    <xf numFmtId="2" fontId="174" fillId="2" borderId="22" xfId="0" quotePrefix="1" applyNumberFormat="1" applyFont="1" applyFill="1" applyBorder="1" applyAlignment="1">
      <alignment horizontal="right" vertical="center" wrapText="1"/>
    </xf>
    <xf numFmtId="2" fontId="173" fillId="0" borderId="30" xfId="0" applyNumberFormat="1" applyFont="1" applyBorder="1" applyAlignment="1">
      <alignment horizontal="right" vertical="center" wrapText="1"/>
    </xf>
    <xf numFmtId="165" fontId="202" fillId="0" borderId="23" xfId="0" quotePrefix="1" applyNumberFormat="1" applyFont="1" applyBorder="1" applyAlignment="1">
      <alignment horizontal="right" vertical="center" wrapText="1"/>
    </xf>
    <xf numFmtId="165" fontId="202" fillId="0" borderId="30" xfId="0" quotePrefix="1" applyNumberFormat="1" applyFont="1" applyBorder="1" applyAlignment="1">
      <alignment horizontal="right" vertical="center" wrapText="1"/>
    </xf>
    <xf numFmtId="4" fontId="173" fillId="0" borderId="39" xfId="0" quotePrefix="1" applyNumberFormat="1" applyFont="1" applyBorder="1" applyAlignment="1">
      <alignment horizontal="right" vertical="center" wrapText="1"/>
    </xf>
    <xf numFmtId="0" fontId="156" fillId="0" borderId="16" xfId="188" applyFont="1" applyFill="1" applyBorder="1" applyAlignment="1">
      <alignment horizontal="center" vertical="center" wrapText="1"/>
    </xf>
    <xf numFmtId="0" fontId="156" fillId="0" borderId="17" xfId="188" applyFont="1" applyFill="1" applyBorder="1" applyAlignment="1">
      <alignment horizontal="center" vertical="center" wrapText="1"/>
    </xf>
    <xf numFmtId="0" fontId="156" fillId="0" borderId="55" xfId="188" applyFont="1" applyFill="1" applyBorder="1" applyAlignment="1">
      <alignment horizontal="center" vertical="center" wrapText="1"/>
    </xf>
    <xf numFmtId="0" fontId="157" fillId="0" borderId="27" xfId="188" applyFont="1" applyBorder="1" applyAlignment="1">
      <alignment horizontal="center" vertical="center" wrapText="1"/>
    </xf>
    <xf numFmtId="0" fontId="156" fillId="0" borderId="6" xfId="188" applyFont="1" applyFill="1" applyBorder="1" applyAlignment="1">
      <alignment horizontal="center" vertical="center" wrapText="1"/>
    </xf>
    <xf numFmtId="0" fontId="156" fillId="0" borderId="44" xfId="188" applyFont="1" applyFill="1" applyBorder="1" applyAlignment="1">
      <alignment horizontal="center" vertical="center" wrapText="1"/>
    </xf>
    <xf numFmtId="0" fontId="157" fillId="0" borderId="45" xfId="188" applyFont="1" applyBorder="1" applyAlignment="1">
      <alignment horizontal="center" vertical="center" wrapText="1"/>
    </xf>
    <xf numFmtId="0" fontId="158" fillId="0" borderId="0" xfId="188" applyFont="1"/>
    <xf numFmtId="3" fontId="156" fillId="0" borderId="44" xfId="188" applyNumberFormat="1" applyFont="1" applyFill="1" applyBorder="1" applyAlignment="1">
      <alignment horizontal="center" vertical="center" wrapText="1"/>
    </xf>
    <xf numFmtId="3" fontId="158" fillId="0" borderId="0" xfId="188" applyNumberFormat="1" applyFont="1"/>
    <xf numFmtId="0" fontId="158" fillId="0" borderId="0" xfId="188" applyFont="1" applyBorder="1"/>
    <xf numFmtId="0" fontId="219" fillId="0" borderId="0" xfId="188" applyFont="1" applyFill="1"/>
    <xf numFmtId="0" fontId="175" fillId="0" borderId="0" xfId="188" applyFont="1"/>
    <xf numFmtId="170" fontId="5" fillId="0" borderId="49" xfId="239" applyNumberFormat="1" applyFont="1" applyFill="1" applyBorder="1" applyAlignment="1" applyProtection="1">
      <alignment horizontal="right"/>
    </xf>
    <xf numFmtId="170" fontId="5" fillId="0" borderId="52" xfId="239" applyNumberFormat="1" applyFont="1" applyFill="1" applyBorder="1" applyAlignment="1" applyProtection="1">
      <alignment horizontal="right"/>
    </xf>
    <xf numFmtId="0" fontId="134" fillId="64" borderId="0" xfId="96" applyFont="1" applyFill="1" applyAlignment="1" applyProtection="1">
      <alignment horizontal="left" vertical="center" indent="1"/>
      <protection locked="0"/>
    </xf>
    <xf numFmtId="2" fontId="135" fillId="64" borderId="0" xfId="96" applyNumberFormat="1" applyFont="1" applyFill="1" applyAlignment="1" applyProtection="1">
      <alignment vertical="center"/>
      <protection locked="0"/>
    </xf>
    <xf numFmtId="2" fontId="135" fillId="64" borderId="0" xfId="96" applyNumberFormat="1" applyFont="1" applyFill="1" applyAlignment="1">
      <alignment vertical="center"/>
    </xf>
    <xf numFmtId="0" fontId="136" fillId="64" borderId="0" xfId="96" applyFont="1" applyFill="1" applyAlignment="1" applyProtection="1">
      <alignment horizontal="right" vertical="center" indent="1"/>
      <protection locked="0"/>
    </xf>
    <xf numFmtId="0" fontId="134" fillId="59" borderId="0" xfId="96" applyFont="1" applyFill="1" applyAlignment="1" applyProtection="1">
      <alignment horizontal="left" vertical="center" indent="1"/>
      <protection locked="0"/>
    </xf>
    <xf numFmtId="2" fontId="135" fillId="59" borderId="0" xfId="96" applyNumberFormat="1" applyFont="1" applyFill="1" applyAlignment="1" applyProtection="1">
      <alignment vertical="center"/>
      <protection locked="0"/>
    </xf>
    <xf numFmtId="2" fontId="135" fillId="59" borderId="0" xfId="96" applyNumberFormat="1" applyFont="1" applyFill="1" applyAlignment="1">
      <alignment vertical="center"/>
    </xf>
    <xf numFmtId="16" fontId="137" fillId="0" borderId="0" xfId="96" applyNumberFormat="1" applyFont="1" applyAlignment="1">
      <alignment horizontal="right" vertical="top"/>
    </xf>
    <xf numFmtId="0" fontId="122" fillId="0" borderId="0" xfId="97" applyFont="1"/>
    <xf numFmtId="0" fontId="25" fillId="0" borderId="0" xfId="174"/>
    <xf numFmtId="180" fontId="25" fillId="0" borderId="0" xfId="174" applyNumberFormat="1"/>
    <xf numFmtId="0" fontId="151" fillId="67" borderId="32" xfId="174" applyFont="1" applyFill="1" applyBorder="1" applyAlignment="1">
      <alignment horizontal="left" vertical="center"/>
    </xf>
    <xf numFmtId="0" fontId="151" fillId="67" borderId="33" xfId="174" applyFont="1" applyFill="1" applyBorder="1" applyAlignment="1">
      <alignment horizontal="center" vertical="center"/>
    </xf>
    <xf numFmtId="0" fontId="151" fillId="67" borderId="9" xfId="174" applyFont="1" applyFill="1" applyBorder="1" applyAlignment="1">
      <alignment horizontal="center" vertical="center"/>
    </xf>
    <xf numFmtId="0" fontId="25" fillId="0" borderId="2" xfId="174" applyBorder="1" applyAlignment="1">
      <alignment vertical="center"/>
    </xf>
    <xf numFmtId="0" fontId="152" fillId="0" borderId="16" xfId="174" applyFont="1" applyBorder="1" applyAlignment="1">
      <alignment horizontal="center" vertical="center"/>
    </xf>
    <xf numFmtId="0" fontId="152" fillId="0" borderId="55" xfId="174" applyFont="1" applyBorder="1" applyAlignment="1">
      <alignment horizontal="center" vertical="center"/>
    </xf>
    <xf numFmtId="0" fontId="152" fillId="0" borderId="56" xfId="174" applyFont="1" applyBorder="1" applyAlignment="1">
      <alignment horizontal="center" vertical="center"/>
    </xf>
    <xf numFmtId="0" fontId="152" fillId="0" borderId="65" xfId="174" applyFont="1" applyBorder="1" applyAlignment="1">
      <alignment horizontal="center" vertical="center"/>
    </xf>
    <xf numFmtId="0" fontId="153" fillId="0" borderId="34" xfId="174" applyFont="1" applyBorder="1"/>
    <xf numFmtId="0" fontId="25" fillId="0" borderId="96" xfId="174" applyBorder="1"/>
    <xf numFmtId="0" fontId="25" fillId="0" borderId="97" xfId="174" applyBorder="1"/>
    <xf numFmtId="0" fontId="25" fillId="0" borderId="99" xfId="174" applyBorder="1"/>
    <xf numFmtId="0" fontId="152" fillId="67" borderId="100" xfId="174" applyFont="1" applyFill="1" applyBorder="1" applyAlignment="1">
      <alignment horizontal="right"/>
    </xf>
    <xf numFmtId="0" fontId="25" fillId="0" borderId="34" xfId="174" applyBorder="1" applyAlignment="1">
      <alignment horizontal="right"/>
    </xf>
    <xf numFmtId="0" fontId="154" fillId="0" borderId="34" xfId="174" applyFont="1" applyBorder="1" applyAlignment="1">
      <alignment horizontal="right"/>
    </xf>
    <xf numFmtId="1" fontId="154" fillId="0" borderId="10" xfId="174" applyNumberFormat="1" applyFont="1" applyBorder="1"/>
    <xf numFmtId="1" fontId="154" fillId="0" borderId="52" xfId="174" applyNumberFormat="1" applyFont="1" applyBorder="1"/>
    <xf numFmtId="1" fontId="154" fillId="0" borderId="49" xfId="174" applyNumberFormat="1" applyFont="1" applyBorder="1"/>
    <xf numFmtId="0" fontId="154" fillId="0" borderId="38" xfId="174" applyFont="1" applyBorder="1"/>
    <xf numFmtId="0" fontId="155" fillId="0" borderId="34" xfId="174" applyFont="1" applyBorder="1" applyAlignment="1">
      <alignment horizontal="right"/>
    </xf>
    <xf numFmtId="2" fontId="155" fillId="0" borderId="10" xfId="174" applyNumberFormat="1" applyFont="1" applyBorder="1"/>
    <xf numFmtId="2" fontId="155" fillId="0" borderId="52" xfId="174" applyNumberFormat="1" applyFont="1" applyBorder="1"/>
    <xf numFmtId="2" fontId="155" fillId="0" borderId="49" xfId="174" applyNumberFormat="1" applyFont="1" applyBorder="1"/>
    <xf numFmtId="2" fontId="155" fillId="0" borderId="37" xfId="174" applyNumberFormat="1" applyFont="1" applyBorder="1"/>
    <xf numFmtId="1" fontId="155" fillId="0" borderId="38" xfId="174" applyNumberFormat="1" applyFont="1" applyBorder="1"/>
    <xf numFmtId="0" fontId="25" fillId="0" borderId="112" xfId="174" applyBorder="1"/>
    <xf numFmtId="0" fontId="25" fillId="0" borderId="113" xfId="174" applyBorder="1"/>
    <xf numFmtId="0" fontId="25" fillId="0" borderId="103" xfId="174" applyBorder="1"/>
    <xf numFmtId="2" fontId="154" fillId="0" borderId="52" xfId="174" applyNumberFormat="1" applyFont="1" applyBorder="1"/>
    <xf numFmtId="0" fontId="155" fillId="0" borderId="50" xfId="174" applyFont="1" applyBorder="1" applyAlignment="1">
      <alignment horizontal="right"/>
    </xf>
    <xf numFmtId="2" fontId="155" fillId="0" borderId="26" xfId="174" applyNumberFormat="1" applyFont="1" applyBorder="1"/>
    <xf numFmtId="2" fontId="155" fillId="0" borderId="43" xfId="174" applyNumberFormat="1" applyFont="1" applyBorder="1"/>
    <xf numFmtId="2" fontId="155" fillId="0" borderId="114" xfId="174" applyNumberFormat="1" applyFont="1" applyBorder="1"/>
    <xf numFmtId="2" fontId="155" fillId="0" borderId="39" xfId="174" applyNumberFormat="1" applyFont="1" applyBorder="1"/>
    <xf numFmtId="1" fontId="155" fillId="0" borderId="40" xfId="174" applyNumberFormat="1" applyFont="1" applyBorder="1"/>
    <xf numFmtId="0" fontId="151" fillId="67" borderId="32" xfId="174" applyFont="1" applyFill="1" applyBorder="1" applyAlignment="1">
      <alignment horizontal="center" vertical="center"/>
    </xf>
    <xf numFmtId="0" fontId="25" fillId="0" borderId="52" xfId="174" applyBorder="1"/>
    <xf numFmtId="4" fontId="25" fillId="0" borderId="52" xfId="174" applyNumberFormat="1" applyBorder="1"/>
    <xf numFmtId="4" fontId="25" fillId="0" borderId="49" xfId="174" applyNumberFormat="1" applyBorder="1"/>
    <xf numFmtId="1" fontId="154" fillId="0" borderId="38" xfId="174" applyNumberFormat="1" applyFont="1" applyBorder="1"/>
    <xf numFmtId="0" fontId="152" fillId="67" borderId="96" xfId="174" applyFont="1" applyFill="1" applyBorder="1" applyAlignment="1">
      <alignment horizontal="right"/>
    </xf>
    <xf numFmtId="2" fontId="152" fillId="0" borderId="115" xfId="174" applyNumberFormat="1" applyFont="1" applyBorder="1"/>
    <xf numFmtId="0" fontId="152" fillId="0" borderId="116" xfId="174" applyFont="1" applyBorder="1"/>
    <xf numFmtId="2" fontId="152" fillId="0" borderId="116" xfId="174" applyNumberFormat="1" applyFont="1" applyBorder="1"/>
    <xf numFmtId="2" fontId="152" fillId="0" borderId="99" xfId="174" applyNumberFormat="1" applyFont="1" applyBorder="1"/>
    <xf numFmtId="0" fontId="42" fillId="0" borderId="34" xfId="174" applyFont="1" applyBorder="1" applyAlignment="1">
      <alignment horizontal="right"/>
    </xf>
    <xf numFmtId="4" fontId="42" fillId="0" borderId="10" xfId="174" applyNumberFormat="1" applyFont="1" applyBorder="1"/>
    <xf numFmtId="4" fontId="42" fillId="0" borderId="52" xfId="174" applyNumberFormat="1" applyFont="1" applyBorder="1"/>
    <xf numFmtId="4" fontId="42" fillId="0" borderId="49" xfId="174" applyNumberFormat="1" applyFont="1" applyBorder="1"/>
    <xf numFmtId="4" fontId="42" fillId="0" borderId="38" xfId="174" applyNumberFormat="1" applyFont="1" applyBorder="1"/>
    <xf numFmtId="0" fontId="127" fillId="59" borderId="0" xfId="0" applyFont="1" applyFill="1"/>
    <xf numFmtId="0" fontId="138" fillId="0" borderId="0" xfId="0" applyFont="1" applyAlignment="1">
      <alignment vertical="center"/>
    </xf>
    <xf numFmtId="0" fontId="139" fillId="0" borderId="0" xfId="0" applyFont="1"/>
    <xf numFmtId="0" fontId="139" fillId="0" borderId="0" xfId="0" applyFont="1" applyAlignment="1">
      <alignment horizontal="right"/>
    </xf>
    <xf numFmtId="177" fontId="140" fillId="0" borderId="0" xfId="0" applyNumberFormat="1" applyFont="1"/>
    <xf numFmtId="0" fontId="127" fillId="0" borderId="0" xfId="0" applyFont="1" applyAlignment="1">
      <alignment vertical="center"/>
    </xf>
    <xf numFmtId="2" fontId="152" fillId="0" borderId="109" xfId="235" applyNumberFormat="1" applyFont="1" applyBorder="1"/>
    <xf numFmtId="2" fontId="152" fillId="0" borderId="110" xfId="235" applyNumberFormat="1" applyFont="1" applyBorder="1"/>
    <xf numFmtId="2" fontId="152" fillId="0" borderId="111" xfId="235" applyNumberFormat="1" applyFont="1" applyBorder="1"/>
    <xf numFmtId="2" fontId="152" fillId="0" borderId="104" xfId="235" applyNumberFormat="1" applyFont="1" applyBorder="1"/>
    <xf numFmtId="0" fontId="129" fillId="0" borderId="0" xfId="0" applyFont="1"/>
    <xf numFmtId="2" fontId="42" fillId="0" borderId="10" xfId="235" applyNumberFormat="1" applyFont="1" applyBorder="1"/>
    <xf numFmtId="4" fontId="42" fillId="0" borderId="52" xfId="235" applyNumberFormat="1" applyFont="1" applyBorder="1"/>
    <xf numFmtId="4" fontId="42" fillId="0" borderId="49" xfId="235" applyNumberFormat="1" applyFont="1" applyBorder="1"/>
    <xf numFmtId="4" fontId="42" fillId="0" borderId="38" xfId="235" applyNumberFormat="1" applyFont="1" applyBorder="1"/>
    <xf numFmtId="176" fontId="154" fillId="0" borderId="10" xfId="235" applyNumberFormat="1" applyFont="1" applyBorder="1"/>
    <xf numFmtId="176" fontId="154" fillId="0" borderId="52" xfId="235" applyNumberFormat="1" applyFont="1" applyBorder="1"/>
    <xf numFmtId="176" fontId="129" fillId="0" borderId="52" xfId="235" applyNumberFormat="1" applyFont="1" applyBorder="1"/>
    <xf numFmtId="176" fontId="154" fillId="0" borderId="49" xfId="235" applyNumberFormat="1" applyFont="1" applyBorder="1"/>
    <xf numFmtId="176" fontId="129" fillId="0" borderId="49" xfId="235" applyNumberFormat="1" applyFont="1" applyBorder="1"/>
    <xf numFmtId="176" fontId="154" fillId="0" borderId="38" xfId="235" applyNumberFormat="1" applyFont="1" applyBorder="1"/>
    <xf numFmtId="0" fontId="130" fillId="0" borderId="0" xfId="0" applyFont="1"/>
    <xf numFmtId="14" fontId="174" fillId="0" borderId="46" xfId="0" applyNumberFormat="1" applyFont="1" applyBorder="1" applyAlignment="1">
      <alignment horizontal="center" vertical="center" wrapText="1"/>
    </xf>
    <xf numFmtId="14" fontId="174" fillId="0" borderId="47" xfId="0" applyNumberFormat="1" applyFont="1" applyBorder="1" applyAlignment="1">
      <alignment horizontal="center" vertical="center" wrapText="1"/>
    </xf>
    <xf numFmtId="0" fontId="173" fillId="0" borderId="14" xfId="0" applyFont="1" applyBorder="1"/>
    <xf numFmtId="0" fontId="173" fillId="0" borderId="20" xfId="0" applyFont="1" applyBorder="1"/>
    <xf numFmtId="3" fontId="173" fillId="0" borderId="46" xfId="0" applyNumberFormat="1" applyFont="1" applyBorder="1"/>
    <xf numFmtId="3" fontId="173" fillId="0" borderId="51" xfId="0" applyNumberFormat="1" applyFont="1" applyBorder="1"/>
    <xf numFmtId="0" fontId="174" fillId="0" borderId="14" xfId="0" applyFont="1" applyBorder="1"/>
    <xf numFmtId="3" fontId="174" fillId="0" borderId="12" xfId="0" applyNumberFormat="1" applyFont="1" applyBorder="1"/>
    <xf numFmtId="3" fontId="174" fillId="0" borderId="46" xfId="0" applyNumberFormat="1" applyFont="1" applyBorder="1"/>
    <xf numFmtId="0" fontId="174" fillId="0" borderId="20" xfId="0" applyFont="1" applyBorder="1"/>
    <xf numFmtId="0" fontId="179" fillId="0" borderId="0" xfId="0" applyFont="1" applyBorder="1" applyAlignment="1">
      <alignment vertical="center" wrapText="1"/>
    </xf>
    <xf numFmtId="0" fontId="174" fillId="0" borderId="32" xfId="0" applyFont="1" applyFill="1" applyBorder="1" applyAlignment="1">
      <alignment horizontal="center" vertical="center" wrapText="1"/>
    </xf>
    <xf numFmtId="0" fontId="173" fillId="0" borderId="32" xfId="0" applyFont="1" applyBorder="1"/>
    <xf numFmtId="0" fontId="174" fillId="0" borderId="3" xfId="0" applyFont="1" applyFill="1" applyBorder="1" applyAlignment="1">
      <alignment horizontal="left" vertical="center"/>
    </xf>
    <xf numFmtId="0" fontId="173" fillId="0" borderId="3" xfId="0" applyFont="1" applyBorder="1"/>
    <xf numFmtId="0" fontId="174" fillId="0" borderId="4" xfId="0" applyFont="1" applyFill="1" applyBorder="1" applyAlignment="1">
      <alignment horizontal="center" vertical="center" wrapText="1"/>
    </xf>
    <xf numFmtId="0" fontId="174" fillId="0" borderId="31" xfId="0" applyFont="1" applyFill="1" applyBorder="1" applyAlignment="1">
      <alignment horizontal="centerContinuous" vertical="center" wrapText="1"/>
    </xf>
    <xf numFmtId="0" fontId="174" fillId="0" borderId="35" xfId="0" applyFont="1" applyFill="1" applyBorder="1" applyAlignment="1">
      <alignment horizontal="centerContinuous" vertical="center" wrapText="1"/>
    </xf>
    <xf numFmtId="0" fontId="187" fillId="0" borderId="36" xfId="0" applyFont="1" applyFill="1" applyBorder="1" applyAlignment="1">
      <alignment horizontal="center" vertical="center" wrapText="1"/>
    </xf>
    <xf numFmtId="0" fontId="174" fillId="0" borderId="34" xfId="0" applyFont="1" applyFill="1" applyBorder="1" applyAlignment="1">
      <alignment horizontal="center" vertical="center" wrapText="1"/>
    </xf>
    <xf numFmtId="0" fontId="174" fillId="0" borderId="32" xfId="0" applyFont="1" applyBorder="1" applyAlignment="1">
      <alignment horizontal="center" vertical="center" wrapText="1"/>
    </xf>
    <xf numFmtId="0" fontId="174" fillId="0" borderId="44" xfId="0" applyFont="1" applyFill="1" applyBorder="1" applyAlignment="1">
      <alignment horizontal="center" vertical="center" wrapText="1"/>
    </xf>
    <xf numFmtId="0" fontId="174" fillId="0" borderId="1" xfId="0" applyFont="1" applyFill="1" applyBorder="1" applyAlignment="1">
      <alignment horizontal="center" vertical="center" wrapText="1"/>
    </xf>
    <xf numFmtId="0" fontId="174" fillId="0" borderId="9" xfId="0" applyFont="1" applyFill="1" applyBorder="1" applyAlignment="1">
      <alignment horizontal="center" vertical="center" wrapText="1"/>
    </xf>
    <xf numFmtId="0" fontId="174" fillId="0" borderId="14" xfId="0" applyFont="1" applyFill="1" applyBorder="1" applyAlignment="1">
      <alignment horizontal="center" vertical="center" wrapText="1"/>
    </xf>
    <xf numFmtId="0" fontId="187" fillId="0" borderId="13" xfId="0" applyFont="1" applyFill="1" applyBorder="1" applyAlignment="1">
      <alignment horizontal="center" vertical="center" wrapText="1"/>
    </xf>
    <xf numFmtId="0" fontId="187" fillId="0" borderId="38" xfId="0" applyFont="1" applyFill="1" applyBorder="1" applyAlignment="1">
      <alignment horizontal="center" vertical="center" wrapText="1"/>
    </xf>
    <xf numFmtId="0" fontId="174" fillId="0" borderId="10" xfId="0" applyFont="1" applyFill="1" applyBorder="1" applyAlignment="1">
      <alignment horizontal="center" vertical="center" wrapText="1"/>
    </xf>
    <xf numFmtId="0" fontId="187" fillId="0" borderId="37" xfId="0" applyFont="1" applyFill="1" applyBorder="1" applyAlignment="1">
      <alignment horizontal="center" vertical="center" wrapText="1"/>
    </xf>
    <xf numFmtId="0" fontId="174" fillId="0" borderId="50" xfId="0" applyFont="1" applyFill="1" applyBorder="1" applyAlignment="1">
      <alignment horizontal="center" vertical="center" wrapText="1"/>
    </xf>
    <xf numFmtId="14" fontId="174" fillId="0" borderId="51" xfId="0" applyNumberFormat="1" applyFont="1" applyBorder="1" applyAlignment="1">
      <alignment horizontal="center" vertical="center" wrapText="1"/>
    </xf>
    <xf numFmtId="0" fontId="174" fillId="0" borderId="42" xfId="0" applyFont="1" applyFill="1" applyBorder="1" applyAlignment="1">
      <alignment horizontal="center" vertical="center" wrapText="1"/>
    </xf>
    <xf numFmtId="0" fontId="187" fillId="0" borderId="39" xfId="0" applyFont="1" applyFill="1" applyBorder="1" applyAlignment="1">
      <alignment horizontal="center" vertical="center" wrapText="1"/>
    </xf>
    <xf numFmtId="0" fontId="187" fillId="0" borderId="40" xfId="0" applyFont="1" applyFill="1" applyBorder="1" applyAlignment="1">
      <alignment horizontal="center" vertical="center" wrapText="1"/>
    </xf>
    <xf numFmtId="14" fontId="187" fillId="0" borderId="39" xfId="0" applyNumberFormat="1" applyFont="1" applyFill="1" applyBorder="1" applyAlignment="1">
      <alignment horizontal="center" vertical="center" wrapText="1"/>
    </xf>
    <xf numFmtId="0" fontId="174" fillId="0" borderId="2" xfId="0" applyFont="1" applyBorder="1" applyAlignment="1">
      <alignment horizontal="center"/>
    </xf>
    <xf numFmtId="0" fontId="174" fillId="0" borderId="3" xfId="0" applyFont="1" applyBorder="1" applyAlignment="1">
      <alignment horizontal="center"/>
    </xf>
    <xf numFmtId="0" fontId="174" fillId="0" borderId="3" xfId="0" applyFont="1" applyBorder="1" applyAlignment="1">
      <alignment horizontal="centerContinuous"/>
    </xf>
    <xf numFmtId="0" fontId="174" fillId="0" borderId="4" xfId="0" applyFont="1" applyBorder="1" applyAlignment="1">
      <alignment horizontal="centerContinuous"/>
    </xf>
    <xf numFmtId="0" fontId="187" fillId="0" borderId="65" xfId="0" applyFont="1" applyBorder="1"/>
    <xf numFmtId="2" fontId="174" fillId="0" borderId="17" xfId="0" applyNumberFormat="1" applyFont="1" applyBorder="1" applyAlignment="1"/>
    <xf numFmtId="3" fontId="174" fillId="0" borderId="55" xfId="0" applyNumberFormat="1" applyFont="1" applyBorder="1" applyAlignment="1"/>
    <xf numFmtId="3" fontId="174" fillId="63" borderId="55" xfId="0" applyNumberFormat="1" applyFont="1" applyFill="1" applyBorder="1" applyAlignment="1"/>
    <xf numFmtId="165" fontId="187" fillId="0" borderId="55" xfId="0" applyNumberFormat="1" applyFont="1" applyBorder="1" applyAlignment="1"/>
    <xf numFmtId="165" fontId="174" fillId="0" borderId="55" xfId="0" applyNumberFormat="1" applyFont="1" applyBorder="1" applyAlignment="1"/>
    <xf numFmtId="165" fontId="187" fillId="0" borderId="27" xfId="0" applyNumberFormat="1" applyFont="1" applyBorder="1" applyAlignment="1"/>
    <xf numFmtId="0" fontId="173" fillId="0" borderId="81" xfId="0" applyFont="1" applyBorder="1"/>
    <xf numFmtId="2" fontId="173" fillId="0" borderId="15" xfId="0" quotePrefix="1" applyNumberFormat="1" applyFont="1" applyBorder="1" applyAlignment="1"/>
    <xf numFmtId="3" fontId="173" fillId="0" borderId="12" xfId="0" applyNumberFormat="1" applyFont="1" applyBorder="1" applyAlignment="1"/>
    <xf numFmtId="3" fontId="173" fillId="63" borderId="12" xfId="0" applyNumberFormat="1" applyFont="1" applyFill="1" applyBorder="1" applyAlignment="1"/>
    <xf numFmtId="165" fontId="202" fillId="0" borderId="53" xfId="0" applyNumberFormat="1" applyFont="1" applyBorder="1" applyAlignment="1"/>
    <xf numFmtId="165" fontId="173" fillId="0" borderId="14" xfId="0" applyNumberFormat="1" applyFont="1" applyBorder="1" applyAlignment="1"/>
    <xf numFmtId="165" fontId="202" fillId="0" borderId="12" xfId="0" applyNumberFormat="1" applyFont="1" applyBorder="1" applyAlignment="1"/>
    <xf numFmtId="165" fontId="202" fillId="0" borderId="12" xfId="0" quotePrefix="1" applyNumberFormat="1" applyFont="1" applyBorder="1" applyAlignment="1"/>
    <xf numFmtId="165" fontId="202" fillId="0" borderId="28" xfId="0" applyNumberFormat="1" applyFont="1" applyBorder="1" applyAlignment="1"/>
    <xf numFmtId="0" fontId="173" fillId="0" borderId="79" xfId="0" applyFont="1" applyBorder="1"/>
    <xf numFmtId="2" fontId="173" fillId="0" borderId="21" xfId="0" applyNumberFormat="1" applyFont="1" applyBorder="1" applyAlignment="1"/>
    <xf numFmtId="3" fontId="173" fillId="0" borderId="46" xfId="0" applyNumberFormat="1" applyFont="1" applyBorder="1" applyAlignment="1"/>
    <xf numFmtId="3" fontId="173" fillId="63" borderId="46" xfId="0" applyNumberFormat="1" applyFont="1" applyFill="1" applyBorder="1" applyAlignment="1"/>
    <xf numFmtId="165" fontId="202" fillId="0" borderId="47" xfId="0" applyNumberFormat="1" applyFont="1" applyBorder="1" applyAlignment="1"/>
    <xf numFmtId="165" fontId="173" fillId="0" borderId="20" xfId="0" applyNumberFormat="1" applyFont="1" applyBorder="1" applyAlignment="1"/>
    <xf numFmtId="165" fontId="202" fillId="0" borderId="46" xfId="0" applyNumberFormat="1" applyFont="1" applyBorder="1" applyAlignment="1"/>
    <xf numFmtId="165" fontId="202" fillId="0" borderId="29" xfId="0" applyNumberFormat="1" applyFont="1" applyBorder="1" applyAlignment="1"/>
    <xf numFmtId="2" fontId="173" fillId="0" borderId="21" xfId="0" quotePrefix="1" applyNumberFormat="1" applyFont="1" applyBorder="1" applyAlignment="1"/>
    <xf numFmtId="0" fontId="173" fillId="0" borderId="80" xfId="0" applyFont="1" applyBorder="1"/>
    <xf numFmtId="2" fontId="173" fillId="0" borderId="23" xfId="0" applyNumberFormat="1" applyFont="1" applyBorder="1" applyAlignment="1"/>
    <xf numFmtId="3" fontId="173" fillId="0" borderId="51" xfId="0" applyNumberFormat="1" applyFont="1" applyBorder="1" applyAlignment="1"/>
    <xf numFmtId="3" fontId="173" fillId="63" borderId="51" xfId="0" applyNumberFormat="1" applyFont="1" applyFill="1" applyBorder="1" applyAlignment="1"/>
    <xf numFmtId="165" fontId="202" fillId="0" borderId="60" xfId="0" applyNumberFormat="1" applyFont="1" applyBorder="1" applyAlignment="1"/>
    <xf numFmtId="165" fontId="173" fillId="0" borderId="22" xfId="0" applyNumberFormat="1" applyFont="1" applyBorder="1" applyAlignment="1"/>
    <xf numFmtId="165" fontId="202" fillId="0" borderId="51" xfId="0" applyNumberFormat="1" applyFont="1" applyBorder="1" applyAlignment="1"/>
    <xf numFmtId="165" fontId="202" fillId="0" borderId="30" xfId="0" applyNumberFormat="1" applyFont="1" applyBorder="1" applyAlignment="1"/>
    <xf numFmtId="0" fontId="174" fillId="63" borderId="3" xfId="0" applyFont="1" applyFill="1" applyBorder="1" applyAlignment="1">
      <alignment horizontal="center"/>
    </xf>
    <xf numFmtId="2" fontId="187" fillId="0" borderId="17" xfId="0" applyNumberFormat="1" applyFont="1" applyBorder="1" applyAlignment="1"/>
    <xf numFmtId="3" fontId="187" fillId="0" borderId="55" xfId="0" applyNumberFormat="1" applyFont="1" applyBorder="1" applyAlignment="1"/>
    <xf numFmtId="3" fontId="187" fillId="63" borderId="55" xfId="0" applyNumberFormat="1" applyFont="1" applyFill="1" applyBorder="1" applyAlignment="1"/>
    <xf numFmtId="2" fontId="173" fillId="0" borderId="15" xfId="0" applyNumberFormat="1" applyFont="1" applyBorder="1" applyAlignment="1"/>
    <xf numFmtId="165" fontId="202" fillId="0" borderId="28" xfId="0" quotePrefix="1" applyNumberFormat="1" applyFont="1" applyBorder="1" applyAlignment="1"/>
    <xf numFmtId="165" fontId="202" fillId="0" borderId="46" xfId="0" quotePrefix="1" applyNumberFormat="1" applyFont="1" applyBorder="1" applyAlignment="1"/>
    <xf numFmtId="165" fontId="202" fillId="0" borderId="29" xfId="0" quotePrefix="1" applyNumberFormat="1" applyFont="1" applyBorder="1" applyAlignment="1"/>
    <xf numFmtId="0" fontId="202" fillId="0" borderId="10" xfId="0" applyFont="1" applyFill="1" applyBorder="1"/>
    <xf numFmtId="0" fontId="174" fillId="0" borderId="0" xfId="0" applyFont="1" applyAlignment="1">
      <alignment horizontal="left"/>
    </xf>
    <xf numFmtId="0" fontId="173" fillId="0" borderId="0" xfId="0" applyFont="1" applyAlignment="1">
      <alignment horizontal="left"/>
    </xf>
    <xf numFmtId="0" fontId="174" fillId="0" borderId="36" xfId="0" applyFont="1" applyBorder="1" applyAlignment="1">
      <alignment horizontal="left"/>
    </xf>
    <xf numFmtId="0" fontId="174" fillId="0" borderId="78" xfId="0" applyFont="1" applyBorder="1" applyAlignment="1">
      <alignment horizontal="left"/>
    </xf>
    <xf numFmtId="0" fontId="174" fillId="0" borderId="79" xfId="0" applyFont="1" applyBorder="1" applyAlignment="1">
      <alignment horizontal="left"/>
    </xf>
    <xf numFmtId="0" fontId="174" fillId="0" borderId="80" xfId="0" applyFont="1" applyBorder="1" applyAlignment="1">
      <alignment horizontal="left"/>
    </xf>
    <xf numFmtId="0" fontId="174" fillId="0" borderId="0" xfId="0" applyFont="1" applyAlignment="1">
      <alignment horizontal="center"/>
    </xf>
    <xf numFmtId="0" fontId="187" fillId="0" borderId="36" xfId="0" applyFont="1" applyBorder="1"/>
    <xf numFmtId="0" fontId="202" fillId="0" borderId="9" xfId="0" applyFont="1" applyBorder="1"/>
    <xf numFmtId="0" fontId="187" fillId="59" borderId="20" xfId="0" applyFont="1" applyFill="1" applyBorder="1" applyAlignment="1">
      <alignment horizontal="right"/>
    </xf>
    <xf numFmtId="0" fontId="187" fillId="59" borderId="25" xfId="0" applyFont="1" applyFill="1" applyBorder="1" applyAlignment="1">
      <alignment horizontal="right"/>
    </xf>
    <xf numFmtId="165" fontId="173" fillId="59" borderId="48" xfId="0" applyNumberFormat="1" applyFont="1" applyFill="1" applyBorder="1"/>
    <xf numFmtId="165" fontId="173" fillId="59" borderId="62" xfId="0" applyNumberFormat="1" applyFont="1" applyFill="1" applyBorder="1"/>
    <xf numFmtId="0" fontId="187" fillId="59" borderId="22" xfId="0" applyFont="1" applyFill="1" applyBorder="1" applyAlignment="1">
      <alignment horizontal="right"/>
    </xf>
    <xf numFmtId="165" fontId="173" fillId="59" borderId="51" xfId="0" applyNumberFormat="1" applyFont="1" applyFill="1" applyBorder="1"/>
    <xf numFmtId="165" fontId="173" fillId="59" borderId="30" xfId="0" applyNumberFormat="1" applyFont="1" applyFill="1" applyBorder="1"/>
    <xf numFmtId="0" fontId="174" fillId="0" borderId="0" xfId="0" applyFont="1"/>
    <xf numFmtId="0" fontId="215" fillId="0" borderId="0" xfId="0" applyFont="1"/>
    <xf numFmtId="165" fontId="173" fillId="59" borderId="46" xfId="0" applyNumberFormat="1" applyFont="1" applyFill="1" applyBorder="1" applyAlignment="1">
      <alignment horizontal="right"/>
    </xf>
    <xf numFmtId="165" fontId="173" fillId="59" borderId="29" xfId="0" applyNumberFormat="1" applyFont="1" applyFill="1" applyBorder="1" applyAlignment="1">
      <alignment horizontal="right"/>
    </xf>
    <xf numFmtId="0" fontId="174" fillId="0" borderId="57" xfId="0" applyFont="1" applyBorder="1" applyAlignment="1">
      <alignment horizontal="centerContinuous" vertical="center"/>
    </xf>
    <xf numFmtId="0" fontId="187" fillId="0" borderId="45" xfId="0" applyFont="1" applyBorder="1" applyAlignment="1">
      <alignment horizontal="centerContinuous" vertical="center" wrapText="1"/>
    </xf>
    <xf numFmtId="14" fontId="174" fillId="0" borderId="46" xfId="0" applyNumberFormat="1" applyFont="1" applyBorder="1" applyAlignment="1">
      <alignment vertical="center" wrapText="1"/>
    </xf>
    <xf numFmtId="14" fontId="174" fillId="0" borderId="15" xfId="0" applyNumberFormat="1" applyFont="1" applyFill="1" applyBorder="1" applyAlignment="1">
      <alignment horizontal="center" vertical="center" wrapText="1"/>
    </xf>
    <xf numFmtId="0" fontId="187" fillId="0" borderId="28" xfId="0" applyFont="1" applyFill="1" applyBorder="1" applyAlignment="1">
      <alignment horizontal="center" vertical="center" wrapText="1"/>
    </xf>
    <xf numFmtId="49" fontId="174" fillId="0" borderId="31" xfId="0" applyNumberFormat="1" applyFont="1" applyBorder="1" applyAlignment="1">
      <alignment horizontal="centerContinuous" vertical="center"/>
    </xf>
    <xf numFmtId="49" fontId="173" fillId="0" borderId="82" xfId="0" applyNumberFormat="1" applyFont="1" applyBorder="1" applyAlignment="1">
      <alignment horizontal="centerContinuous" vertical="center" wrapText="1"/>
    </xf>
    <xf numFmtId="49" fontId="202" fillId="0" borderId="82" xfId="0" applyNumberFormat="1" applyFont="1" applyBorder="1" applyAlignment="1">
      <alignment horizontal="centerContinuous" vertical="center" wrapText="1"/>
    </xf>
    <xf numFmtId="49" fontId="173" fillId="0" borderId="19" xfId="0" applyNumberFormat="1" applyFont="1" applyFill="1" applyBorder="1" applyAlignment="1">
      <alignment horizontal="centerContinuous" vertical="center" wrapText="1"/>
    </xf>
    <xf numFmtId="49" fontId="202" fillId="0" borderId="19" xfId="0" applyNumberFormat="1" applyFont="1" applyFill="1" applyBorder="1" applyAlignment="1">
      <alignment horizontal="centerContinuous" vertical="center" wrapText="1"/>
    </xf>
    <xf numFmtId="49" fontId="202" fillId="0" borderId="7" xfId="0" applyNumberFormat="1" applyFont="1" applyFill="1" applyBorder="1" applyAlignment="1">
      <alignment horizontal="centerContinuous" vertical="center" wrapText="1"/>
    </xf>
    <xf numFmtId="165" fontId="187" fillId="4" borderId="29" xfId="0" applyNumberFormat="1" applyFont="1" applyFill="1" applyBorder="1"/>
    <xf numFmtId="2" fontId="174" fillId="0" borderId="46" xfId="0" applyNumberFormat="1" applyFont="1" applyFill="1" applyBorder="1"/>
    <xf numFmtId="2" fontId="174" fillId="0" borderId="21" xfId="0" applyNumberFormat="1" applyFont="1" applyFill="1" applyBorder="1"/>
    <xf numFmtId="165" fontId="187" fillId="0" borderId="21" xfId="0" quotePrefix="1" applyNumberFormat="1" applyFont="1" applyFill="1" applyBorder="1" applyAlignment="1">
      <alignment horizontal="center"/>
    </xf>
    <xf numFmtId="165" fontId="187" fillId="0" borderId="29" xfId="0" applyNumberFormat="1" applyFont="1" applyFill="1" applyBorder="1"/>
    <xf numFmtId="165" fontId="202" fillId="4" borderId="29" xfId="0" applyNumberFormat="1" applyFont="1" applyFill="1" applyBorder="1"/>
    <xf numFmtId="2" fontId="173" fillId="0" borderId="46" xfId="0" applyNumberFormat="1" applyFont="1" applyFill="1" applyBorder="1"/>
    <xf numFmtId="2" fontId="173" fillId="0" borderId="21" xfId="0" applyNumberFormat="1" applyFont="1" applyFill="1" applyBorder="1"/>
    <xf numFmtId="165" fontId="202" fillId="0" borderId="21" xfId="0" applyNumberFormat="1" applyFont="1" applyFill="1" applyBorder="1"/>
    <xf numFmtId="165" fontId="202" fillId="0" borderId="29" xfId="0" applyNumberFormat="1" applyFont="1" applyFill="1" applyBorder="1"/>
    <xf numFmtId="0" fontId="173" fillId="0" borderId="22" xfId="0" applyFont="1" applyBorder="1" applyAlignment="1">
      <alignment wrapText="1"/>
    </xf>
    <xf numFmtId="165" fontId="202" fillId="4" borderId="30" xfId="0" applyNumberFormat="1" applyFont="1" applyFill="1" applyBorder="1"/>
    <xf numFmtId="2" fontId="173" fillId="0" borderId="51" xfId="0" applyNumberFormat="1" applyFont="1" applyFill="1" applyBorder="1"/>
    <xf numFmtId="2" fontId="173" fillId="0" borderId="23" xfId="0" applyNumberFormat="1" applyFont="1" applyFill="1" applyBorder="1"/>
    <xf numFmtId="165" fontId="202" fillId="0" borderId="23" xfId="0" applyNumberFormat="1" applyFont="1" applyFill="1" applyBorder="1"/>
    <xf numFmtId="165" fontId="202" fillId="0" borderId="30" xfId="0" applyNumberFormat="1" applyFont="1" applyFill="1" applyBorder="1"/>
    <xf numFmtId="165" fontId="187" fillId="4" borderId="28" xfId="0" applyNumberFormat="1" applyFont="1" applyFill="1" applyBorder="1"/>
    <xf numFmtId="2" fontId="174" fillId="0" borderId="12" xfId="0" applyNumberFormat="1" applyFont="1" applyFill="1" applyBorder="1"/>
    <xf numFmtId="2" fontId="174" fillId="0" borderId="15" xfId="0" applyNumberFormat="1" applyFont="1" applyFill="1" applyBorder="1"/>
    <xf numFmtId="165" fontId="187" fillId="0" borderId="15" xfId="0" quotePrefix="1" applyNumberFormat="1" applyFont="1" applyFill="1" applyBorder="1" applyAlignment="1">
      <alignment horizontal="center"/>
    </xf>
    <xf numFmtId="165" fontId="187" fillId="0" borderId="28" xfId="0" applyNumberFormat="1" applyFont="1" applyFill="1" applyBorder="1"/>
    <xf numFmtId="0" fontId="173" fillId="0" borderId="20" xfId="0" applyFont="1" applyBorder="1" applyAlignment="1">
      <alignment wrapText="1"/>
    </xf>
    <xf numFmtId="167" fontId="173" fillId="0" borderId="82" xfId="0" applyNumberFormat="1" applyFont="1" applyBorder="1" applyAlignment="1">
      <alignment horizontal="centerContinuous" vertical="center" wrapText="1"/>
    </xf>
    <xf numFmtId="2" fontId="202" fillId="0" borderId="82" xfId="0" applyNumberFormat="1" applyFont="1" applyBorder="1" applyAlignment="1">
      <alignment horizontal="centerContinuous" vertical="center" wrapText="1"/>
    </xf>
    <xf numFmtId="2" fontId="173" fillId="0" borderId="19" xfId="0" applyNumberFormat="1" applyFont="1" applyFill="1" applyBorder="1" applyAlignment="1">
      <alignment horizontal="centerContinuous" vertical="center" wrapText="1"/>
    </xf>
    <xf numFmtId="165" fontId="202" fillId="0" borderId="19" xfId="0" applyNumberFormat="1" applyFont="1" applyFill="1" applyBorder="1" applyAlignment="1">
      <alignment horizontal="centerContinuous" vertical="center" wrapText="1"/>
    </xf>
    <xf numFmtId="165" fontId="202" fillId="0" borderId="7" xfId="0" applyNumberFormat="1" applyFont="1" applyFill="1" applyBorder="1" applyAlignment="1">
      <alignment horizontal="centerContinuous" vertical="center" wrapText="1"/>
    </xf>
    <xf numFmtId="167" fontId="174" fillId="0" borderId="46" xfId="0" applyNumberFormat="1" applyFont="1" applyBorder="1"/>
    <xf numFmtId="0" fontId="174" fillId="0" borderId="57" xfId="0" applyFont="1" applyBorder="1" applyAlignment="1">
      <alignment horizontal="centerContinuous" vertical="top" wrapText="1"/>
    </xf>
    <xf numFmtId="0" fontId="174" fillId="0" borderId="82" xfId="0" applyFont="1" applyBorder="1" applyAlignment="1">
      <alignment horizontal="centerContinuous" vertical="center" wrapText="1"/>
    </xf>
    <xf numFmtId="0" fontId="187" fillId="0" borderId="57" xfId="0" applyFont="1" applyBorder="1" applyAlignment="1">
      <alignment horizontal="centerContinuous" vertical="center" wrapText="1"/>
    </xf>
    <xf numFmtId="0" fontId="187" fillId="0" borderId="35" xfId="0" applyFont="1" applyBorder="1" applyAlignment="1">
      <alignment horizontal="centerContinuous" vertical="center" wrapText="1"/>
    </xf>
    <xf numFmtId="0" fontId="187" fillId="0" borderId="9" xfId="0" applyFont="1" applyBorder="1" applyAlignment="1">
      <alignment horizontal="centerContinuous" vertical="center" wrapText="1"/>
    </xf>
    <xf numFmtId="0" fontId="174" fillId="60" borderId="117" xfId="0" applyFont="1" applyFill="1" applyBorder="1" applyAlignment="1">
      <alignment horizontal="center" vertical="center"/>
    </xf>
    <xf numFmtId="0" fontId="174" fillId="60" borderId="43" xfId="0" applyFont="1" applyFill="1" applyBorder="1" applyAlignment="1">
      <alignment horizontal="center" vertical="center"/>
    </xf>
    <xf numFmtId="0" fontId="174" fillId="60" borderId="114" xfId="0" applyFont="1" applyFill="1" applyBorder="1" applyAlignment="1">
      <alignment horizontal="center" vertical="center" wrapText="1"/>
    </xf>
    <xf numFmtId="0" fontId="187" fillId="60" borderId="51" xfId="0" applyFont="1" applyFill="1" applyBorder="1" applyAlignment="1">
      <alignment horizontal="center" vertical="center"/>
    </xf>
    <xf numFmtId="0" fontId="187" fillId="60" borderId="30" xfId="0" applyFont="1" applyFill="1" applyBorder="1" applyAlignment="1">
      <alignment horizontal="center" vertical="center" wrapText="1"/>
    </xf>
    <xf numFmtId="0" fontId="187" fillId="0" borderId="16" xfId="0" applyFont="1" applyBorder="1" applyAlignment="1">
      <alignment vertical="center"/>
    </xf>
    <xf numFmtId="0" fontId="173" fillId="0" borderId="18" xfId="0" applyFont="1" applyBorder="1" applyAlignment="1">
      <alignment vertical="center"/>
    </xf>
    <xf numFmtId="0" fontId="173" fillId="0" borderId="20" xfId="0" applyFont="1" applyBorder="1" applyAlignment="1">
      <alignment vertical="center"/>
    </xf>
    <xf numFmtId="0" fontId="173" fillId="0" borderId="26" xfId="0" applyFont="1" applyBorder="1" applyAlignment="1">
      <alignment vertical="center"/>
    </xf>
    <xf numFmtId="49" fontId="173" fillId="0" borderId="33" xfId="0" applyNumberFormat="1" applyFont="1" applyBorder="1" applyAlignment="1">
      <alignment horizontal="centerContinuous" vertical="center" wrapText="1"/>
    </xf>
    <xf numFmtId="49" fontId="202" fillId="0" borderId="9" xfId="0" applyNumberFormat="1" applyFont="1" applyBorder="1" applyAlignment="1">
      <alignment horizontal="centerContinuous" vertical="center" wrapText="1"/>
    </xf>
    <xf numFmtId="0" fontId="173" fillId="0" borderId="25" xfId="0" applyFont="1" applyBorder="1" applyAlignment="1">
      <alignment wrapText="1"/>
    </xf>
    <xf numFmtId="0" fontId="174" fillId="0" borderId="5" xfId="0" applyFont="1" applyBorder="1" applyAlignment="1">
      <alignment horizontal="centerContinuous" vertical="top" wrapText="1"/>
    </xf>
    <xf numFmtId="0" fontId="174" fillId="0" borderId="44" xfId="0" applyFont="1" applyBorder="1" applyAlignment="1">
      <alignment horizontal="centerContinuous" vertical="center" wrapText="1"/>
    </xf>
    <xf numFmtId="0" fontId="174" fillId="0" borderId="45" xfId="0" applyFont="1" applyBorder="1" applyAlignment="1">
      <alignment horizontal="centerContinuous" vertical="center" wrapText="1"/>
    </xf>
    <xf numFmtId="0" fontId="187" fillId="0" borderId="5" xfId="0" applyFont="1" applyBorder="1" applyAlignment="1">
      <alignment horizontal="centerContinuous" vertical="center" wrapText="1"/>
    </xf>
    <xf numFmtId="0" fontId="187" fillId="0" borderId="44" xfId="0" applyFont="1" applyBorder="1" applyAlignment="1">
      <alignment horizontal="centerContinuous" vertical="center" wrapText="1"/>
    </xf>
    <xf numFmtId="0" fontId="174" fillId="60" borderId="18" xfId="0" applyFont="1" applyFill="1" applyBorder="1" applyAlignment="1">
      <alignment horizontal="center" vertical="center"/>
    </xf>
    <xf numFmtId="0" fontId="174" fillId="60" borderId="1" xfId="0" applyFont="1" applyFill="1" applyBorder="1" applyAlignment="1">
      <alignment horizontal="center" vertical="center"/>
    </xf>
    <xf numFmtId="0" fontId="174" fillId="60" borderId="7" xfId="0" applyFont="1" applyFill="1" applyBorder="1" applyAlignment="1">
      <alignment horizontal="center" vertical="center" wrapText="1"/>
    </xf>
    <xf numFmtId="0" fontId="187" fillId="60" borderId="18" xfId="0" applyFont="1" applyFill="1" applyBorder="1" applyAlignment="1">
      <alignment horizontal="center" vertical="center"/>
    </xf>
    <xf numFmtId="0" fontId="187" fillId="60" borderId="1" xfId="0" applyFont="1" applyFill="1" applyBorder="1" applyAlignment="1">
      <alignment horizontal="center" vertical="center"/>
    </xf>
    <xf numFmtId="0" fontId="187" fillId="60" borderId="7" xfId="0" applyFont="1" applyFill="1" applyBorder="1" applyAlignment="1">
      <alignment horizontal="center" vertical="center" wrapText="1"/>
    </xf>
    <xf numFmtId="0" fontId="174" fillId="0" borderId="78" xfId="0" applyFont="1" applyBorder="1" applyAlignment="1">
      <alignment vertical="center" wrapText="1"/>
    </xf>
    <xf numFmtId="0" fontId="205" fillId="0" borderId="82" xfId="0" applyFont="1" applyBorder="1" applyAlignment="1">
      <alignment horizontal="center" vertical="center" wrapText="1"/>
    </xf>
    <xf numFmtId="0" fontId="174" fillId="0" borderId="80" xfId="0" applyFont="1" applyBorder="1" applyAlignment="1">
      <alignment vertical="center" wrapText="1"/>
    </xf>
    <xf numFmtId="0" fontId="205" fillId="0" borderId="95" xfId="0" applyFont="1" applyBorder="1" applyAlignment="1">
      <alignment horizontal="center" vertical="center" wrapText="1"/>
    </xf>
    <xf numFmtId="0" fontId="174" fillId="0" borderId="40" xfId="0" applyFont="1" applyBorder="1" applyAlignment="1">
      <alignment vertical="center" wrapText="1"/>
    </xf>
    <xf numFmtId="0" fontId="173" fillId="0" borderId="41" xfId="0" applyFont="1" applyBorder="1" applyAlignment="1">
      <alignment horizontal="center" vertical="center" wrapText="1"/>
    </xf>
    <xf numFmtId="14" fontId="221" fillId="65" borderId="51" xfId="234" applyNumberFormat="1" applyFont="1" applyFill="1" applyBorder="1" applyAlignment="1">
      <alignment horizontal="center" vertical="center"/>
    </xf>
    <xf numFmtId="14" fontId="221" fillId="66" borderId="51" xfId="234" applyNumberFormat="1" applyFont="1" applyFill="1" applyBorder="1" applyAlignment="1">
      <alignment horizontal="center" vertical="center"/>
    </xf>
    <xf numFmtId="0" fontId="222" fillId="0" borderId="18" xfId="234" applyFont="1" applyBorder="1"/>
    <xf numFmtId="4" fontId="222" fillId="65" borderId="1" xfId="234" applyNumberFormat="1" applyFont="1" applyFill="1" applyBorder="1" applyAlignment="1">
      <alignment horizontal="right"/>
    </xf>
    <xf numFmtId="4" fontId="222" fillId="66" borderId="1" xfId="234" quotePrefix="1" applyNumberFormat="1" applyFont="1" applyFill="1" applyBorder="1" applyAlignment="1">
      <alignment horizontal="right"/>
    </xf>
    <xf numFmtId="165" fontId="223" fillId="0" borderId="29" xfId="234" quotePrefix="1" applyNumberFormat="1" applyFont="1" applyBorder="1" applyAlignment="1">
      <alignment horizontal="right"/>
    </xf>
    <xf numFmtId="0" fontId="222" fillId="0" borderId="20" xfId="234" applyFont="1" applyBorder="1"/>
    <xf numFmtId="4" fontId="222" fillId="65" borderId="46" xfId="234" applyNumberFormat="1" applyFont="1" applyFill="1" applyBorder="1" applyAlignment="1">
      <alignment horizontal="right"/>
    </xf>
    <xf numFmtId="4" fontId="222" fillId="66" borderId="46" xfId="234" applyNumberFormat="1" applyFont="1" applyFill="1" applyBorder="1" applyAlignment="1">
      <alignment horizontal="right"/>
    </xf>
    <xf numFmtId="0" fontId="222" fillId="0" borderId="22" xfId="234" applyFont="1" applyBorder="1"/>
    <xf numFmtId="4" fontId="222" fillId="65" borderId="51" xfId="234" applyNumberFormat="1" applyFont="1" applyFill="1" applyBorder="1" applyAlignment="1"/>
    <xf numFmtId="4" fontId="222" fillId="66" borderId="51" xfId="234" applyNumberFormat="1" applyFont="1" applyFill="1" applyBorder="1" applyAlignment="1"/>
    <xf numFmtId="165" fontId="223" fillId="0" borderId="30" xfId="234" quotePrefix="1" applyNumberFormat="1" applyFont="1" applyBorder="1" applyAlignment="1">
      <alignment horizontal="right"/>
    </xf>
    <xf numFmtId="0" fontId="222" fillId="0" borderId="16" xfId="234" applyFont="1" applyBorder="1"/>
    <xf numFmtId="4" fontId="222" fillId="65" borderId="55" xfId="234" applyNumberFormat="1" applyFont="1" applyFill="1" applyBorder="1" applyAlignment="1">
      <alignment horizontal="right"/>
    </xf>
    <xf numFmtId="4" fontId="222" fillId="66" borderId="55" xfId="234" applyNumberFormat="1" applyFont="1" applyFill="1" applyBorder="1" applyAlignment="1">
      <alignment horizontal="right"/>
    </xf>
    <xf numFmtId="165" fontId="224" fillId="0" borderId="27" xfId="234" quotePrefix="1" applyNumberFormat="1" applyFont="1" applyBorder="1" applyAlignment="1">
      <alignment horizontal="right"/>
    </xf>
    <xf numFmtId="2" fontId="135" fillId="0" borderId="0" xfId="96" applyNumberFormat="1" applyFont="1" applyAlignment="1">
      <alignment vertical="center"/>
    </xf>
    <xf numFmtId="3" fontId="158" fillId="0" borderId="0" xfId="188" applyNumberFormat="1" applyFont="1" applyFill="1" applyBorder="1" applyAlignment="1"/>
    <xf numFmtId="0" fontId="200" fillId="0" borderId="0" xfId="188" applyFont="1" applyAlignment="1">
      <alignment vertical="center" wrapText="1"/>
    </xf>
    <xf numFmtId="0" fontId="198" fillId="0" borderId="0" xfId="188" applyFont="1"/>
    <xf numFmtId="0" fontId="200" fillId="0" borderId="0" xfId="188" applyFont="1" applyAlignment="1">
      <alignment vertical="center"/>
    </xf>
    <xf numFmtId="3" fontId="198" fillId="0" borderId="0" xfId="188" applyNumberFormat="1" applyFont="1"/>
    <xf numFmtId="49" fontId="200" fillId="0" borderId="0" xfId="188" applyNumberFormat="1" applyFont="1" applyAlignment="1">
      <alignment vertical="center"/>
    </xf>
    <xf numFmtId="49" fontId="200" fillId="0" borderId="0" xfId="188" applyNumberFormat="1" applyFont="1"/>
    <xf numFmtId="0" fontId="173" fillId="0" borderId="0" xfId="0" applyFont="1" applyFill="1"/>
    <xf numFmtId="165" fontId="223" fillId="0" borderId="7" xfId="234" quotePrefix="1" applyNumberFormat="1" applyFont="1" applyBorder="1" applyAlignment="1">
      <alignment horizontal="right"/>
    </xf>
    <xf numFmtId="3" fontId="175" fillId="59" borderId="55" xfId="0" applyNumberFormat="1" applyFont="1" applyFill="1" applyBorder="1" applyAlignment="1">
      <alignment vertical="center"/>
    </xf>
    <xf numFmtId="3" fontId="175" fillId="59" borderId="56" xfId="0" applyNumberFormat="1" applyFont="1" applyFill="1" applyBorder="1" applyAlignment="1">
      <alignment horizontal="right" vertical="center"/>
    </xf>
    <xf numFmtId="165" fontId="188" fillId="59" borderId="55" xfId="0" applyNumberFormat="1" applyFont="1" applyFill="1" applyBorder="1" applyAlignment="1">
      <alignment horizontal="center" vertical="center"/>
    </xf>
    <xf numFmtId="165" fontId="188" fillId="59" borderId="27" xfId="0" quotePrefix="1" applyNumberFormat="1" applyFont="1" applyFill="1" applyBorder="1" applyAlignment="1">
      <alignment horizontal="center" vertical="center"/>
    </xf>
    <xf numFmtId="3" fontId="165" fillId="0" borderId="1" xfId="0" applyNumberFormat="1" applyFont="1" applyFill="1" applyBorder="1" applyAlignment="1">
      <alignment vertical="center"/>
    </xf>
    <xf numFmtId="3" fontId="165" fillId="0" borderId="1" xfId="0" quotePrefix="1" applyNumberFormat="1" applyFont="1" applyFill="1" applyBorder="1" applyAlignment="1">
      <alignment horizontal="right" vertical="center"/>
    </xf>
    <xf numFmtId="165" fontId="188" fillId="0" borderId="1" xfId="0" quotePrefix="1" applyNumberFormat="1" applyFont="1" applyFill="1" applyBorder="1" applyAlignment="1">
      <alignment horizontal="center" vertical="center"/>
    </xf>
    <xf numFmtId="165" fontId="188" fillId="0" borderId="7" xfId="0" quotePrefix="1" applyNumberFormat="1" applyFont="1" applyFill="1" applyBorder="1" applyAlignment="1">
      <alignment horizontal="center" vertical="center"/>
    </xf>
    <xf numFmtId="3" fontId="165" fillId="0" borderId="46" xfId="0" applyNumberFormat="1" applyFont="1" applyFill="1" applyBorder="1" applyAlignment="1">
      <alignment horizontal="right" vertical="center"/>
    </xf>
    <xf numFmtId="165" fontId="188" fillId="0" borderId="46" xfId="0" quotePrefix="1" applyNumberFormat="1" applyFont="1" applyFill="1" applyBorder="1" applyAlignment="1">
      <alignment horizontal="center" vertical="center"/>
    </xf>
    <xf numFmtId="165" fontId="188" fillId="0" borderId="29" xfId="0" quotePrefix="1" applyNumberFormat="1" applyFont="1" applyFill="1" applyBorder="1" applyAlignment="1">
      <alignment horizontal="center" vertical="center"/>
    </xf>
    <xf numFmtId="3" fontId="165" fillId="59" borderId="43" xfId="0" quotePrefix="1" applyNumberFormat="1" applyFont="1" applyFill="1" applyBorder="1" applyAlignment="1">
      <alignment horizontal="right" vertical="center"/>
    </xf>
    <xf numFmtId="3" fontId="165" fillId="0" borderId="43" xfId="0" quotePrefix="1" applyNumberFormat="1" applyFont="1" applyFill="1" applyBorder="1" applyAlignment="1">
      <alignment horizontal="right" vertical="center"/>
    </xf>
    <xf numFmtId="3" fontId="165" fillId="0" borderId="51" xfId="0" quotePrefix="1" applyNumberFormat="1" applyFont="1" applyFill="1" applyBorder="1" applyAlignment="1">
      <alignment horizontal="right" vertical="center"/>
    </xf>
    <xf numFmtId="3" fontId="165" fillId="0" borderId="51" xfId="0" quotePrefix="1" applyNumberFormat="1" applyFont="1" applyFill="1" applyBorder="1" applyAlignment="1">
      <alignment horizontal="center" vertical="center"/>
    </xf>
    <xf numFmtId="3" fontId="165" fillId="0" borderId="30" xfId="0" quotePrefix="1" applyNumberFormat="1" applyFont="1" applyFill="1" applyBorder="1" applyAlignment="1">
      <alignment horizontal="center" vertical="center"/>
    </xf>
    <xf numFmtId="3" fontId="175" fillId="59" borderId="22" xfId="0" applyNumberFormat="1" applyFont="1" applyFill="1" applyBorder="1" applyAlignment="1"/>
    <xf numFmtId="3" fontId="175" fillId="59" borderId="51" xfId="0" applyNumberFormat="1" applyFont="1" applyFill="1" applyBorder="1" applyAlignment="1"/>
    <xf numFmtId="3" fontId="175" fillId="59" borderId="30" xfId="0" quotePrefix="1" applyNumberFormat="1" applyFont="1" applyFill="1" applyBorder="1" applyAlignment="1">
      <alignment horizontal="right"/>
    </xf>
    <xf numFmtId="165" fontId="188" fillId="59" borderId="22" xfId="0" quotePrefix="1" applyNumberFormat="1" applyFont="1" applyFill="1" applyBorder="1" applyAlignment="1">
      <alignment horizontal="center"/>
    </xf>
    <xf numFmtId="165" fontId="188" fillId="59" borderId="51" xfId="0" applyNumberFormat="1" applyFont="1" applyFill="1" applyBorder="1" applyAlignment="1">
      <alignment horizontal="center"/>
    </xf>
    <xf numFmtId="165" fontId="188" fillId="59" borderId="30" xfId="0" quotePrefix="1" applyNumberFormat="1" applyFont="1" applyFill="1" applyBorder="1" applyAlignment="1">
      <alignment horizontal="center"/>
    </xf>
    <xf numFmtId="165" fontId="202" fillId="59" borderId="29" xfId="0" applyNumberFormat="1" applyFont="1" applyFill="1" applyBorder="1" applyAlignment="1">
      <alignment horizontal="center" vertical="center"/>
    </xf>
    <xf numFmtId="0" fontId="204" fillId="59" borderId="65" xfId="188" applyFont="1" applyFill="1" applyBorder="1" applyAlignment="1">
      <alignment horizontal="center" vertical="center" wrapText="1"/>
    </xf>
    <xf numFmtId="0" fontId="204" fillId="59" borderId="4" xfId="188" applyFont="1" applyFill="1" applyBorder="1" applyAlignment="1">
      <alignment horizontal="center" vertical="center" wrapText="1"/>
    </xf>
    <xf numFmtId="2" fontId="159" fillId="0" borderId="7" xfId="188" applyNumberFormat="1" applyFont="1" applyFill="1" applyBorder="1" applyAlignment="1">
      <alignment horizontal="right"/>
    </xf>
    <xf numFmtId="0" fontId="156" fillId="0" borderId="5" xfId="0" applyFont="1" applyBorder="1" applyAlignment="1">
      <alignment horizontal="center"/>
    </xf>
    <xf numFmtId="165" fontId="188" fillId="63" borderId="4" xfId="0" applyNumberFormat="1" applyFont="1" applyFill="1" applyBorder="1"/>
    <xf numFmtId="3" fontId="165" fillId="0" borderId="10" xfId="0" quotePrefix="1" applyNumberFormat="1" applyFont="1" applyBorder="1" applyAlignment="1">
      <alignment horizontal="right"/>
    </xf>
    <xf numFmtId="3" fontId="165" fillId="0" borderId="37" xfId="0" quotePrefix="1" applyNumberFormat="1" applyFont="1" applyBorder="1" applyAlignment="1">
      <alignment horizontal="right"/>
    </xf>
    <xf numFmtId="3" fontId="165" fillId="0" borderId="20" xfId="0" quotePrefix="1" applyNumberFormat="1" applyFont="1" applyBorder="1" applyAlignment="1">
      <alignment horizontal="right"/>
    </xf>
    <xf numFmtId="3" fontId="165" fillId="0" borderId="29" xfId="0" quotePrefix="1" applyNumberFormat="1" applyFont="1" applyBorder="1" applyAlignment="1">
      <alignment horizontal="right"/>
    </xf>
    <xf numFmtId="165" fontId="188" fillId="63" borderId="58" xfId="0" applyNumberFormat="1" applyFont="1" applyFill="1" applyBorder="1"/>
    <xf numFmtId="3" fontId="165" fillId="0" borderId="10" xfId="0" applyNumberFormat="1" applyFont="1" applyBorder="1"/>
    <xf numFmtId="3" fontId="165" fillId="0" borderId="37" xfId="0" applyNumberFormat="1" applyFont="1" applyBorder="1"/>
    <xf numFmtId="165" fontId="188" fillId="63" borderId="42" xfId="0" applyNumberFormat="1" applyFont="1" applyFill="1" applyBorder="1"/>
    <xf numFmtId="3" fontId="165" fillId="0" borderId="5" xfId="0" quotePrefix="1" applyNumberFormat="1" applyFont="1" applyBorder="1" applyAlignment="1">
      <alignment horizontal="right"/>
    </xf>
    <xf numFmtId="3" fontId="165" fillId="0" borderId="45" xfId="0" quotePrefix="1" applyNumberFormat="1" applyFont="1" applyBorder="1" applyAlignment="1">
      <alignment horizontal="right"/>
    </xf>
    <xf numFmtId="3" fontId="165" fillId="0" borderId="26" xfId="0" applyNumberFormat="1" applyFont="1" applyBorder="1"/>
    <xf numFmtId="3" fontId="165" fillId="0" borderId="39" xfId="0" applyNumberFormat="1" applyFont="1" applyBorder="1"/>
    <xf numFmtId="0" fontId="174" fillId="59" borderId="16" xfId="0" applyFont="1" applyFill="1" applyBorder="1"/>
    <xf numFmtId="3" fontId="175" fillId="59" borderId="16" xfId="0" applyNumberFormat="1" applyFont="1" applyFill="1" applyBorder="1"/>
    <xf numFmtId="3" fontId="175" fillId="59" borderId="27" xfId="0" applyNumberFormat="1" applyFont="1" applyFill="1" applyBorder="1"/>
    <xf numFmtId="0" fontId="156" fillId="0" borderId="0" xfId="51" applyFont="1" applyBorder="1" applyAlignment="1">
      <alignment vertical="center"/>
    </xf>
    <xf numFmtId="14" fontId="174" fillId="0" borderId="51" xfId="0" applyNumberFormat="1" applyFont="1" applyBorder="1" applyAlignment="1">
      <alignment vertical="center" wrapText="1"/>
    </xf>
    <xf numFmtId="170" fontId="5" fillId="0" borderId="0" xfId="239" applyNumberFormat="1" applyFont="1" applyFill="1" applyBorder="1" applyAlignment="1" applyProtection="1">
      <alignment horizontal="right"/>
    </xf>
    <xf numFmtId="170" fontId="5" fillId="0" borderId="37" xfId="239" applyNumberFormat="1" applyFont="1" applyFill="1" applyBorder="1" applyAlignment="1" applyProtection="1">
      <alignment horizontal="right"/>
    </xf>
    <xf numFmtId="165" fontId="188" fillId="63" borderId="9" xfId="0" quotePrefix="1" applyNumberFormat="1" applyFont="1" applyFill="1" applyBorder="1" applyAlignment="1">
      <alignment horizontal="right"/>
    </xf>
    <xf numFmtId="165" fontId="188" fillId="63" borderId="58" xfId="0" quotePrefix="1" applyNumberFormat="1" applyFont="1" applyFill="1" applyBorder="1" applyAlignment="1">
      <alignment horizontal="right"/>
    </xf>
    <xf numFmtId="0" fontId="174" fillId="0" borderId="16" xfId="0" applyFont="1" applyBorder="1"/>
    <xf numFmtId="0" fontId="174" fillId="0" borderId="17" xfId="0" applyFont="1" applyBorder="1" applyAlignment="1">
      <alignment horizontal="center"/>
    </xf>
    <xf numFmtId="0" fontId="174" fillId="0" borderId="2" xfId="0" applyFont="1" applyFill="1" applyBorder="1"/>
    <xf numFmtId="0" fontId="174" fillId="0" borderId="3" xfId="0" applyFont="1" applyFill="1" applyBorder="1" applyAlignment="1">
      <alignment horizontal="center"/>
    </xf>
    <xf numFmtId="0" fontId="173" fillId="0" borderId="18" xfId="0" applyFont="1" applyBorder="1"/>
    <xf numFmtId="0" fontId="173" fillId="0" borderId="19" xfId="0" applyFont="1" applyBorder="1" applyAlignment="1">
      <alignment horizontal="center"/>
    </xf>
    <xf numFmtId="0" fontId="173" fillId="0" borderId="15" xfId="0" applyFont="1" applyBorder="1" applyAlignment="1">
      <alignment horizontal="center"/>
    </xf>
    <xf numFmtId="0" fontId="173" fillId="0" borderId="21" xfId="0" applyFont="1" applyBorder="1" applyAlignment="1">
      <alignment horizontal="center"/>
    </xf>
    <xf numFmtId="0" fontId="173" fillId="0" borderId="22" xfId="0" applyFont="1" applyBorder="1"/>
    <xf numFmtId="0" fontId="173" fillId="0" borderId="23" xfId="0" applyFont="1" applyBorder="1" applyAlignment="1">
      <alignment horizontal="center"/>
    </xf>
    <xf numFmtId="0" fontId="174" fillId="0" borderId="3" xfId="0" applyFont="1" applyFill="1" applyBorder="1"/>
    <xf numFmtId="0" fontId="174" fillId="0" borderId="15" xfId="0" applyFont="1" applyBorder="1"/>
    <xf numFmtId="0" fontId="173" fillId="0" borderId="21" xfId="0" applyFont="1" applyBorder="1"/>
    <xf numFmtId="0" fontId="174" fillId="0" borderId="21" xfId="0" applyFont="1" applyBorder="1"/>
    <xf numFmtId="0" fontId="173" fillId="0" borderId="10" xfId="0" applyFont="1" applyBorder="1"/>
    <xf numFmtId="0" fontId="173" fillId="0" borderId="24" xfId="0" applyFont="1" applyBorder="1"/>
    <xf numFmtId="0" fontId="173" fillId="0" borderId="2" xfId="0" applyFont="1" applyFill="1" applyBorder="1"/>
    <xf numFmtId="0" fontId="173" fillId="0" borderId="3" xfId="0" applyFont="1" applyFill="1" applyBorder="1"/>
    <xf numFmtId="0" fontId="173" fillId="0" borderId="11" xfId="0" applyFont="1" applyBorder="1"/>
    <xf numFmtId="0" fontId="173" fillId="0" borderId="25" xfId="0" applyFont="1" applyBorder="1"/>
    <xf numFmtId="0" fontId="173" fillId="0" borderId="26" xfId="0" applyFont="1" applyBorder="1"/>
    <xf numFmtId="0" fontId="173" fillId="0" borderId="23" xfId="0" applyFont="1" applyBorder="1"/>
    <xf numFmtId="165" fontId="202" fillId="4" borderId="29" xfId="0" quotePrefix="1" applyNumberFormat="1" applyFont="1" applyFill="1" applyBorder="1"/>
    <xf numFmtId="0" fontId="226" fillId="0" borderId="0" xfId="0" applyFont="1"/>
    <xf numFmtId="0" fontId="193" fillId="0" borderId="0" xfId="51" applyFont="1"/>
    <xf numFmtId="0" fontId="227" fillId="0" borderId="0" xfId="0" applyFont="1"/>
    <xf numFmtId="0" fontId="10" fillId="0" borderId="10" xfId="0" applyFont="1" applyBorder="1"/>
    <xf numFmtId="0" fontId="10" fillId="0" borderId="10" xfId="0" applyFont="1" applyBorder="1" applyAlignment="1">
      <alignment horizontal="left"/>
    </xf>
    <xf numFmtId="0" fontId="120" fillId="0" borderId="0" xfId="0" applyFont="1" applyBorder="1"/>
    <xf numFmtId="0" fontId="228" fillId="0" borderId="0" xfId="51" applyFont="1"/>
    <xf numFmtId="0" fontId="50" fillId="0" borderId="32" xfId="0" applyFont="1" applyBorder="1" applyAlignment="1">
      <alignment horizontal="center"/>
    </xf>
    <xf numFmtId="0" fontId="50" fillId="0" borderId="33" xfId="0" applyFont="1" applyBorder="1" applyAlignment="1">
      <alignment horizontal="center"/>
    </xf>
    <xf numFmtId="0" fontId="50" fillId="0" borderId="9" xfId="0" applyFont="1" applyBorder="1" applyAlignment="1">
      <alignment horizontal="center"/>
    </xf>
    <xf numFmtId="0" fontId="165" fillId="0" borderId="0" xfId="104" applyFont="1"/>
    <xf numFmtId="0" fontId="229" fillId="68" borderId="0" xfId="104" applyFont="1" applyFill="1"/>
    <xf numFmtId="0" fontId="165" fillId="68" borderId="0" xfId="104" applyFont="1" applyFill="1"/>
    <xf numFmtId="0" fontId="174" fillId="4" borderId="0" xfId="104" applyFont="1" applyFill="1"/>
    <xf numFmtId="0" fontId="165" fillId="4" borderId="0" xfId="104" applyFont="1" applyFill="1"/>
    <xf numFmtId="0" fontId="198" fillId="4" borderId="0" xfId="104" applyFont="1" applyFill="1"/>
    <xf numFmtId="2" fontId="165" fillId="4" borderId="0" xfId="104" applyNumberFormat="1" applyFont="1" applyFill="1" applyBorder="1"/>
    <xf numFmtId="0" fontId="174" fillId="4" borderId="0" xfId="104" applyFont="1" applyFill="1" applyAlignment="1">
      <alignment horizontal="center"/>
    </xf>
    <xf numFmtId="0" fontId="175" fillId="4" borderId="32" xfId="104" applyFont="1" applyFill="1" applyBorder="1"/>
    <xf numFmtId="0" fontId="175" fillId="4" borderId="33" xfId="104" applyFont="1" applyFill="1" applyBorder="1" applyAlignment="1">
      <alignment horizontal="center"/>
    </xf>
    <xf numFmtId="0" fontId="175" fillId="4" borderId="9" xfId="104" applyFont="1" applyFill="1" applyBorder="1" applyAlignment="1">
      <alignment horizontal="center"/>
    </xf>
    <xf numFmtId="0" fontId="175" fillId="4" borderId="2" xfId="104" applyFont="1" applyFill="1" applyBorder="1"/>
    <xf numFmtId="0" fontId="188" fillId="4" borderId="45" xfId="104" applyFont="1" applyFill="1" applyBorder="1" applyAlignment="1">
      <alignment horizontal="center"/>
    </xf>
    <xf numFmtId="0" fontId="175" fillId="4" borderId="16" xfId="104" applyFont="1" applyFill="1" applyBorder="1"/>
    <xf numFmtId="2" fontId="175" fillId="4" borderId="55" xfId="104" applyNumberFormat="1" applyFont="1" applyFill="1" applyBorder="1"/>
    <xf numFmtId="2" fontId="175" fillId="4" borderId="55" xfId="104" applyNumberFormat="1" applyFont="1" applyFill="1" applyBorder="1" applyAlignment="1">
      <alignment horizontal="center"/>
    </xf>
    <xf numFmtId="2" fontId="231" fillId="4" borderId="55" xfId="104" applyNumberFormat="1" applyFont="1" applyFill="1" applyBorder="1"/>
    <xf numFmtId="2" fontId="175" fillId="4" borderId="27" xfId="104" applyNumberFormat="1" applyFont="1" applyFill="1" applyBorder="1"/>
    <xf numFmtId="0" fontId="165" fillId="4" borderId="2" xfId="104" applyFont="1" applyFill="1" applyBorder="1"/>
    <xf numFmtId="2" fontId="175" fillId="4" borderId="65" xfId="104" applyNumberFormat="1" applyFont="1" applyFill="1" applyBorder="1" applyAlignment="1">
      <alignment horizontal="center"/>
    </xf>
    <xf numFmtId="0" fontId="165" fillId="4" borderId="14" xfId="104" applyFont="1" applyFill="1" applyBorder="1"/>
    <xf numFmtId="2" fontId="165" fillId="4" borderId="12" xfId="104" applyNumberFormat="1" applyFont="1" applyFill="1" applyBorder="1"/>
    <xf numFmtId="2" fontId="165" fillId="4" borderId="12" xfId="104" applyNumberFormat="1" applyFont="1" applyFill="1" applyBorder="1" applyAlignment="1">
      <alignment horizontal="center"/>
    </xf>
    <xf numFmtId="2" fontId="165" fillId="4" borderId="12" xfId="104" applyNumberFormat="1" applyFont="1" applyFill="1" applyBorder="1" applyAlignment="1">
      <alignment horizontal="right"/>
    </xf>
    <xf numFmtId="2" fontId="232" fillId="4" borderId="12" xfId="104" applyNumberFormat="1" applyFont="1" applyFill="1" applyBorder="1"/>
    <xf numFmtId="2" fontId="165" fillId="4" borderId="28" xfId="104" applyNumberFormat="1" applyFont="1" applyFill="1" applyBorder="1"/>
    <xf numFmtId="0" fontId="165" fillId="4" borderId="34" xfId="104" applyFont="1" applyFill="1" applyBorder="1"/>
    <xf numFmtId="2" fontId="165" fillId="4" borderId="81" xfId="104" applyNumberFormat="1" applyFont="1" applyFill="1" applyBorder="1" applyAlignment="1">
      <alignment horizontal="center"/>
    </xf>
    <xf numFmtId="0" fontId="165" fillId="4" borderId="20" xfId="104" applyFont="1" applyFill="1" applyBorder="1"/>
    <xf numFmtId="2" fontId="165" fillId="4" borderId="46" xfId="104" applyNumberFormat="1" applyFont="1" applyFill="1" applyBorder="1"/>
    <xf numFmtId="2" fontId="165" fillId="4" borderId="46" xfId="104" applyNumberFormat="1" applyFont="1" applyFill="1" applyBorder="1" applyAlignment="1">
      <alignment horizontal="center"/>
    </xf>
    <xf numFmtId="2" fontId="165" fillId="4" borderId="29" xfId="104" applyNumberFormat="1" applyFont="1" applyFill="1" applyBorder="1"/>
    <xf numFmtId="2" fontId="165" fillId="4" borderId="79" xfId="104" applyNumberFormat="1" applyFont="1" applyFill="1" applyBorder="1"/>
    <xf numFmtId="2" fontId="165" fillId="4" borderId="46" xfId="104" quotePrefix="1" applyNumberFormat="1" applyFont="1" applyFill="1" applyBorder="1" applyAlignment="1">
      <alignment horizontal="center"/>
    </xf>
    <xf numFmtId="0" fontId="165" fillId="4" borderId="22" xfId="104" applyFont="1" applyFill="1" applyBorder="1"/>
    <xf numFmtId="2" fontId="165" fillId="4" borderId="51" xfId="104" applyNumberFormat="1" applyFont="1" applyFill="1" applyBorder="1" applyAlignment="1">
      <alignment horizontal="center"/>
    </xf>
    <xf numFmtId="2" fontId="165" fillId="4" borderId="51" xfId="104" applyNumberFormat="1" applyFont="1" applyFill="1" applyBorder="1"/>
    <xf numFmtId="2" fontId="165" fillId="4" borderId="30" xfId="104" applyNumberFormat="1" applyFont="1" applyFill="1" applyBorder="1"/>
    <xf numFmtId="0" fontId="165" fillId="4" borderId="50" xfId="104" applyFont="1" applyFill="1" applyBorder="1"/>
    <xf numFmtId="2" fontId="165" fillId="4" borderId="80" xfId="104" applyNumberFormat="1" applyFont="1" applyFill="1" applyBorder="1"/>
    <xf numFmtId="2" fontId="175" fillId="4" borderId="55" xfId="104" applyNumberFormat="1" applyFont="1" applyFill="1" applyBorder="1" applyAlignment="1">
      <alignment horizontal="right"/>
    </xf>
    <xf numFmtId="0" fontId="165" fillId="4" borderId="18" xfId="104" applyFont="1" applyFill="1" applyBorder="1"/>
    <xf numFmtId="2" fontId="165" fillId="4" borderId="1" xfId="104" applyNumberFormat="1" applyFont="1" applyFill="1" applyBorder="1" applyAlignment="1">
      <alignment horizontal="right"/>
    </xf>
    <xf numFmtId="2" fontId="165" fillId="4" borderId="1" xfId="104" applyNumberFormat="1" applyFont="1" applyFill="1" applyBorder="1"/>
    <xf numFmtId="2" fontId="232" fillId="4" borderId="1" xfId="104" applyNumberFormat="1" applyFont="1" applyFill="1" applyBorder="1"/>
    <xf numFmtId="2" fontId="165" fillId="4" borderId="7" xfId="104" applyNumberFormat="1" applyFont="1" applyFill="1" applyBorder="1"/>
    <xf numFmtId="2" fontId="165" fillId="4" borderId="46" xfId="104" applyNumberFormat="1" applyFont="1" applyFill="1" applyBorder="1" applyAlignment="1">
      <alignment horizontal="right"/>
    </xf>
    <xf numFmtId="2" fontId="165" fillId="4" borderId="46" xfId="104" quotePrefix="1" applyNumberFormat="1" applyFont="1" applyFill="1" applyBorder="1" applyAlignment="1">
      <alignment horizontal="right"/>
    </xf>
    <xf numFmtId="2" fontId="165" fillId="4" borderId="51" xfId="104" applyNumberFormat="1" applyFont="1" applyFill="1" applyBorder="1" applyAlignment="1">
      <alignment horizontal="right"/>
    </xf>
    <xf numFmtId="0" fontId="165" fillId="59" borderId="0" xfId="104" applyFont="1" applyFill="1" applyBorder="1"/>
    <xf numFmtId="2" fontId="165" fillId="59" borderId="0" xfId="104" applyNumberFormat="1" applyFont="1" applyFill="1" applyBorder="1" applyAlignment="1">
      <alignment horizontal="right"/>
    </xf>
    <xf numFmtId="2" fontId="165" fillId="59" borderId="0" xfId="104" applyNumberFormat="1" applyFont="1" applyFill="1" applyBorder="1"/>
    <xf numFmtId="0" fontId="165" fillId="59" borderId="0" xfId="104" applyFont="1" applyFill="1"/>
    <xf numFmtId="0" fontId="233" fillId="68" borderId="0" xfId="104" applyFont="1" applyFill="1"/>
    <xf numFmtId="2" fontId="232" fillId="59" borderId="0" xfId="104" applyNumberFormat="1" applyFont="1" applyFill="1" applyBorder="1"/>
    <xf numFmtId="0" fontId="198" fillId="59" borderId="0" xfId="104" applyFont="1" applyFill="1"/>
    <xf numFmtId="0" fontId="174" fillId="36" borderId="0" xfId="104" applyFont="1" applyFill="1"/>
    <xf numFmtId="0" fontId="165" fillId="36" borderId="0" xfId="104" applyFont="1" applyFill="1"/>
    <xf numFmtId="0" fontId="198" fillId="36" borderId="0" xfId="104" applyFont="1" applyFill="1"/>
    <xf numFmtId="0" fontId="175" fillId="36" borderId="32" xfId="104" applyFont="1" applyFill="1" applyBorder="1"/>
    <xf numFmtId="0" fontId="175" fillId="36" borderId="33" xfId="104" applyFont="1" applyFill="1" applyBorder="1" applyAlignment="1">
      <alignment horizontal="center"/>
    </xf>
    <xf numFmtId="0" fontId="175" fillId="36" borderId="9" xfId="104" applyFont="1" applyFill="1" applyBorder="1" applyAlignment="1">
      <alignment horizontal="center"/>
    </xf>
    <xf numFmtId="0" fontId="175" fillId="36" borderId="2" xfId="104" applyFont="1" applyFill="1" applyBorder="1"/>
    <xf numFmtId="0" fontId="188" fillId="36" borderId="45" xfId="104" applyFont="1" applyFill="1" applyBorder="1" applyAlignment="1">
      <alignment horizontal="center"/>
    </xf>
    <xf numFmtId="0" fontId="165" fillId="36" borderId="2" xfId="104" applyFont="1" applyFill="1" applyBorder="1"/>
    <xf numFmtId="2" fontId="165" fillId="36" borderId="16" xfId="104" applyNumberFormat="1" applyFont="1" applyFill="1" applyBorder="1"/>
    <xf numFmtId="2" fontId="165" fillId="36" borderId="55" xfId="104" applyNumberFormat="1" applyFont="1" applyFill="1" applyBorder="1"/>
    <xf numFmtId="2" fontId="165" fillId="36" borderId="27" xfId="104" applyNumberFormat="1" applyFont="1" applyFill="1" applyBorder="1"/>
    <xf numFmtId="0" fontId="165" fillId="36" borderId="32" xfId="104" applyFont="1" applyFill="1" applyBorder="1"/>
    <xf numFmtId="2" fontId="165" fillId="36" borderId="65" xfId="104" applyNumberFormat="1" applyFont="1" applyFill="1" applyBorder="1"/>
    <xf numFmtId="0" fontId="165" fillId="36" borderId="49" xfId="104" applyFont="1" applyFill="1" applyBorder="1"/>
    <xf numFmtId="0" fontId="165" fillId="36" borderId="78" xfId="104" applyFont="1" applyFill="1" applyBorder="1"/>
    <xf numFmtId="0" fontId="165" fillId="36" borderId="79" xfId="104" applyFont="1" applyFill="1" applyBorder="1"/>
    <xf numFmtId="0" fontId="165" fillId="36" borderId="53" xfId="104" applyFont="1" applyFill="1" applyBorder="1"/>
    <xf numFmtId="0" fontId="165" fillId="36" borderId="80" xfId="104" applyFont="1" applyFill="1" applyBorder="1"/>
    <xf numFmtId="0" fontId="165" fillId="0" borderId="0" xfId="104" applyFont="1" applyFill="1"/>
    <xf numFmtId="165" fontId="165" fillId="0" borderId="0" xfId="104" applyNumberFormat="1" applyFont="1" applyFill="1" applyBorder="1"/>
    <xf numFmtId="0" fontId="165" fillId="0" borderId="0" xfId="104" applyFont="1" applyFill="1" applyBorder="1"/>
    <xf numFmtId="0" fontId="198" fillId="0" borderId="0" xfId="104" applyFont="1" applyFill="1"/>
    <xf numFmtId="0" fontId="174" fillId="2" borderId="0" xfId="104" applyFont="1" applyFill="1"/>
    <xf numFmtId="0" fontId="165" fillId="2" borderId="0" xfId="104" applyFont="1" applyFill="1"/>
    <xf numFmtId="0" fontId="198" fillId="2" borderId="0" xfId="104" applyFont="1" applyFill="1"/>
    <xf numFmtId="0" fontId="175" fillId="2" borderId="2" xfId="104" applyFont="1" applyFill="1" applyBorder="1"/>
    <xf numFmtId="0" fontId="175" fillId="2" borderId="33" xfId="104" applyFont="1" applyFill="1" applyBorder="1" applyAlignment="1">
      <alignment horizontal="center"/>
    </xf>
    <xf numFmtId="0" fontId="175" fillId="2" borderId="9" xfId="104" applyFont="1" applyFill="1" applyBorder="1" applyAlignment="1">
      <alignment horizontal="center"/>
    </xf>
    <xf numFmtId="0" fontId="165" fillId="2" borderId="32" xfId="104" applyFont="1" applyFill="1" applyBorder="1"/>
    <xf numFmtId="2" fontId="165" fillId="2" borderId="16" xfId="104" applyNumberFormat="1" applyFont="1" applyFill="1" applyBorder="1" applyAlignment="1">
      <alignment horizontal="center"/>
    </xf>
    <xf numFmtId="2" fontId="165" fillId="2" borderId="16" xfId="104" applyNumberFormat="1" applyFont="1" applyFill="1" applyBorder="1" applyAlignment="1" applyProtection="1">
      <alignment horizontal="center"/>
    </xf>
    <xf numFmtId="2" fontId="165" fillId="2" borderId="65" xfId="104" applyNumberFormat="1" applyFont="1" applyFill="1" applyBorder="1" applyAlignment="1">
      <alignment horizontal="center"/>
    </xf>
    <xf numFmtId="0" fontId="165" fillId="2" borderId="16" xfId="104" applyFont="1" applyFill="1" applyBorder="1"/>
    <xf numFmtId="2" fontId="165" fillId="2" borderId="55" xfId="104" applyNumberFormat="1" applyFont="1" applyFill="1" applyBorder="1" applyAlignment="1">
      <alignment horizontal="center"/>
    </xf>
    <xf numFmtId="0" fontId="165" fillId="2" borderId="78" xfId="104" applyFont="1" applyFill="1" applyBorder="1"/>
    <xf numFmtId="2" fontId="165" fillId="2" borderId="15" xfId="104" applyNumberFormat="1" applyFont="1" applyFill="1" applyBorder="1" applyAlignment="1">
      <alignment horizontal="center"/>
    </xf>
    <xf numFmtId="2" fontId="165" fillId="2" borderId="14" xfId="104" applyNumberFormat="1" applyFont="1" applyFill="1" applyBorder="1" applyAlignment="1">
      <alignment horizontal="center"/>
    </xf>
    <xf numFmtId="2" fontId="165" fillId="2" borderId="14" xfId="104" applyNumberFormat="1" applyFont="1" applyFill="1" applyBorder="1" applyAlignment="1" applyProtection="1">
      <alignment horizontal="center"/>
    </xf>
    <xf numFmtId="0" fontId="165" fillId="2" borderId="18" xfId="104" applyFont="1" applyFill="1" applyBorder="1"/>
    <xf numFmtId="2" fontId="165" fillId="2" borderId="12" xfId="104" applyNumberFormat="1" applyFont="1" applyFill="1" applyBorder="1" applyAlignment="1">
      <alignment horizontal="center"/>
    </xf>
    <xf numFmtId="0" fontId="165" fillId="2" borderId="79" xfId="104" applyFont="1" applyFill="1" applyBorder="1"/>
    <xf numFmtId="2" fontId="165" fillId="2" borderId="21" xfId="104" applyNumberFormat="1" applyFont="1" applyFill="1" applyBorder="1" applyAlignment="1">
      <alignment horizontal="center"/>
    </xf>
    <xf numFmtId="2" fontId="165" fillId="2" borderId="20" xfId="104" applyNumberFormat="1" applyFont="1" applyFill="1" applyBorder="1" applyAlignment="1">
      <alignment horizontal="center"/>
    </xf>
    <xf numFmtId="2" fontId="165" fillId="2" borderId="20" xfId="104" applyNumberFormat="1" applyFont="1" applyFill="1" applyBorder="1" applyAlignment="1" applyProtection="1">
      <alignment horizontal="center"/>
    </xf>
    <xf numFmtId="0" fontId="165" fillId="2" borderId="20" xfId="104" applyFont="1" applyFill="1" applyBorder="1"/>
    <xf numFmtId="2" fontId="165" fillId="2" borderId="46" xfId="104" applyNumberFormat="1" applyFont="1" applyFill="1" applyBorder="1" applyAlignment="1">
      <alignment horizontal="center"/>
    </xf>
    <xf numFmtId="0" fontId="165" fillId="2" borderId="80" xfId="104" applyFont="1" applyFill="1" applyBorder="1"/>
    <xf numFmtId="2" fontId="165" fillId="2" borderId="22" xfId="104" applyNumberFormat="1" applyFont="1" applyFill="1" applyBorder="1" applyAlignment="1">
      <alignment horizontal="center"/>
    </xf>
    <xf numFmtId="2" fontId="165" fillId="2" borderId="22" xfId="104" applyNumberFormat="1" applyFont="1" applyFill="1" applyBorder="1" applyAlignment="1" applyProtection="1">
      <alignment horizontal="center"/>
    </xf>
    <xf numFmtId="0" fontId="165" fillId="2" borderId="22" xfId="104" applyFont="1" applyFill="1" applyBorder="1"/>
    <xf numFmtId="2" fontId="165" fillId="2" borderId="51" xfId="104" applyNumberFormat="1" applyFont="1" applyFill="1" applyBorder="1" applyAlignment="1">
      <alignment horizontal="center"/>
    </xf>
    <xf numFmtId="2" fontId="165" fillId="2" borderId="1" xfId="104" applyNumberFormat="1" applyFont="1" applyFill="1" applyBorder="1" applyAlignment="1">
      <alignment horizontal="center"/>
    </xf>
    <xf numFmtId="2" fontId="165" fillId="2" borderId="1" xfId="104" applyNumberFormat="1" applyFont="1" applyFill="1" applyBorder="1" applyAlignment="1" applyProtection="1">
      <alignment horizontal="center"/>
    </xf>
    <xf numFmtId="2" fontId="165" fillId="2" borderId="7" xfId="104" applyNumberFormat="1" applyFont="1" applyFill="1" applyBorder="1" applyAlignment="1">
      <alignment horizontal="center"/>
    </xf>
    <xf numFmtId="2" fontId="165" fillId="2" borderId="46" xfId="104" applyNumberFormat="1" applyFont="1" applyFill="1" applyBorder="1" applyAlignment="1" applyProtection="1">
      <alignment horizontal="center"/>
    </xf>
    <xf numFmtId="2" fontId="165" fillId="2" borderId="29" xfId="104" applyNumberFormat="1" applyFont="1" applyFill="1" applyBorder="1" applyAlignment="1">
      <alignment horizontal="center"/>
    </xf>
    <xf numFmtId="2" fontId="165" fillId="2" borderId="51" xfId="104" applyNumberFormat="1" applyFont="1" applyFill="1" applyBorder="1" applyAlignment="1" applyProtection="1">
      <alignment horizontal="center"/>
    </xf>
    <xf numFmtId="2" fontId="165" fillId="2" borderId="30" xfId="104" applyNumberFormat="1" applyFont="1" applyFill="1" applyBorder="1" applyAlignment="1">
      <alignment horizontal="center"/>
    </xf>
    <xf numFmtId="0" fontId="231" fillId="0" borderId="0" xfId="104" applyFont="1" applyFill="1" applyBorder="1"/>
    <xf numFmtId="0" fontId="235" fillId="0" borderId="16" xfId="104" applyFont="1" applyFill="1" applyBorder="1"/>
    <xf numFmtId="169" fontId="235" fillId="0" borderId="27" xfId="104" applyNumberFormat="1" applyFont="1" applyFill="1" applyBorder="1"/>
    <xf numFmtId="0" fontId="236" fillId="0" borderId="14" xfId="104" applyFont="1" applyFill="1" applyBorder="1"/>
    <xf numFmtId="169" fontId="236" fillId="0" borderId="28" xfId="104" applyNumberFormat="1" applyFont="1" applyFill="1" applyBorder="1"/>
    <xf numFmtId="0" fontId="236" fillId="0" borderId="20" xfId="104" applyFont="1" applyFill="1" applyBorder="1"/>
    <xf numFmtId="169" fontId="236" fillId="0" borderId="29" xfId="104" applyNumberFormat="1" applyFont="1" applyFill="1" applyBorder="1"/>
    <xf numFmtId="0" fontId="236" fillId="0" borderId="22" xfId="104" applyFont="1" applyFill="1" applyBorder="1"/>
    <xf numFmtId="169" fontId="236" fillId="0" borderId="30" xfId="104" applyNumberFormat="1" applyFont="1" applyFill="1" applyBorder="1"/>
    <xf numFmtId="0" fontId="236" fillId="0" borderId="0" xfId="104" applyFont="1"/>
    <xf numFmtId="0" fontId="236" fillId="0" borderId="18" xfId="104" applyFont="1" applyBorder="1"/>
    <xf numFmtId="0" fontId="198" fillId="0" borderId="0" xfId="104" applyFont="1" applyFill="1" applyBorder="1"/>
    <xf numFmtId="0" fontId="175" fillId="0" borderId="0" xfId="104" applyFont="1" applyFill="1" applyBorder="1" applyAlignment="1">
      <alignment horizontal="center"/>
    </xf>
    <xf numFmtId="2" fontId="175" fillId="0" borderId="0" xfId="104" applyNumberFormat="1" applyFont="1" applyFill="1" applyBorder="1"/>
    <xf numFmtId="2" fontId="231" fillId="0" borderId="0" xfId="104" applyNumberFormat="1" applyFont="1" applyFill="1" applyBorder="1"/>
    <xf numFmtId="2" fontId="165" fillId="0" borderId="0" xfId="104" applyNumberFormat="1" applyFont="1" applyFill="1" applyBorder="1"/>
    <xf numFmtId="2" fontId="232" fillId="0" borderId="0" xfId="104" applyNumberFormat="1" applyFont="1" applyFill="1" applyBorder="1"/>
    <xf numFmtId="165" fontId="187" fillId="4" borderId="29" xfId="0" quotePrefix="1" applyNumberFormat="1" applyFont="1" applyFill="1" applyBorder="1"/>
    <xf numFmtId="165" fontId="187" fillId="4" borderId="28" xfId="0" quotePrefix="1" applyNumberFormat="1" applyFont="1" applyFill="1" applyBorder="1"/>
    <xf numFmtId="165" fontId="187" fillId="0" borderId="29" xfId="0" quotePrefix="1" applyNumberFormat="1" applyFont="1" applyFill="1" applyBorder="1"/>
    <xf numFmtId="165" fontId="202" fillId="0" borderId="30" xfId="0" quotePrefix="1" applyNumberFormat="1" applyFont="1" applyFill="1" applyBorder="1"/>
    <xf numFmtId="0" fontId="156" fillId="0" borderId="0" xfId="0" applyFont="1" applyAlignment="1">
      <alignment vertical="center"/>
    </xf>
    <xf numFmtId="0" fontId="158" fillId="0" borderId="0" xfId="0" quotePrefix="1" applyFont="1" applyAlignment="1">
      <alignment vertical="center"/>
    </xf>
    <xf numFmtId="0" fontId="156" fillId="59" borderId="5" xfId="188" applyFont="1" applyFill="1" applyBorder="1" applyAlignment="1">
      <alignment horizontal="center" vertical="center" wrapText="1"/>
    </xf>
    <xf numFmtId="0" fontId="237" fillId="0" borderId="0" xfId="0" applyFont="1" applyAlignment="1">
      <alignment vertical="center"/>
    </xf>
    <xf numFmtId="0" fontId="165" fillId="0" borderId="0" xfId="0" applyFont="1" applyAlignment="1">
      <alignment vertical="center"/>
    </xf>
    <xf numFmtId="0" fontId="238" fillId="0" borderId="0" xfId="0" applyFont="1" applyAlignment="1">
      <alignment vertical="center"/>
    </xf>
    <xf numFmtId="0" fontId="239" fillId="0" borderId="2" xfId="0" applyFont="1" applyBorder="1" applyAlignment="1">
      <alignment horizontal="centerContinuous"/>
    </xf>
    <xf numFmtId="0" fontId="192" fillId="0" borderId="3" xfId="0" applyFont="1" applyBorder="1" applyAlignment="1">
      <alignment horizontal="centerContinuous"/>
    </xf>
    <xf numFmtId="0" fontId="192" fillId="0" borderId="4" xfId="0" applyFont="1" applyBorder="1" applyAlignment="1">
      <alignment horizontal="centerContinuous"/>
    </xf>
    <xf numFmtId="0" fontId="175" fillId="0" borderId="5" xfId="0" applyFont="1" applyBorder="1" applyAlignment="1">
      <alignment horizontal="center" vertical="center" wrapText="1"/>
    </xf>
    <xf numFmtId="0" fontId="175" fillId="0" borderId="6" xfId="0" applyFont="1" applyBorder="1" applyAlignment="1">
      <alignment horizontal="center" vertical="center" wrapText="1"/>
    </xf>
    <xf numFmtId="0" fontId="175" fillId="0" borderId="1" xfId="0" applyFont="1" applyBorder="1" applyAlignment="1">
      <alignment horizontal="centerContinuous" vertical="center"/>
    </xf>
    <xf numFmtId="0" fontId="175" fillId="0" borderId="7" xfId="0" applyFont="1" applyFill="1" applyBorder="1" applyAlignment="1">
      <alignment horizontal="centerContinuous" vertical="center" wrapText="1"/>
    </xf>
    <xf numFmtId="0" fontId="175" fillId="0" borderId="8" xfId="0" applyFont="1" applyFill="1" applyBorder="1" applyAlignment="1">
      <alignment horizontal="centerContinuous" vertical="center"/>
    </xf>
    <xf numFmtId="0" fontId="175" fillId="0" borderId="8" xfId="0" applyFont="1" applyFill="1" applyBorder="1" applyAlignment="1">
      <alignment horizontal="centerContinuous" vertical="center" wrapText="1"/>
    </xf>
    <xf numFmtId="0" fontId="175" fillId="0" borderId="9" xfId="0" applyFont="1" applyFill="1" applyBorder="1" applyAlignment="1">
      <alignment horizontal="centerContinuous" vertical="center" wrapText="1"/>
    </xf>
    <xf numFmtId="0" fontId="156" fillId="0" borderId="10" xfId="0" applyFont="1" applyBorder="1" applyAlignment="1">
      <alignment horizontal="center" vertical="center" wrapText="1"/>
    </xf>
    <xf numFmtId="0" fontId="156" fillId="0" borderId="11" xfId="0" applyFont="1" applyBorder="1" applyAlignment="1">
      <alignment horizontal="center" vertical="center" wrapText="1"/>
    </xf>
    <xf numFmtId="0" fontId="175" fillId="0" borderId="12" xfId="0" applyFont="1" applyBorder="1" applyAlignment="1">
      <alignment horizontal="centerContinuous" vertical="center"/>
    </xf>
    <xf numFmtId="0" fontId="175" fillId="2" borderId="52" xfId="0" applyFont="1" applyFill="1" applyBorder="1" applyAlignment="1">
      <alignment horizontal="centerContinuous" vertical="center"/>
    </xf>
    <xf numFmtId="0" fontId="175" fillId="2" borderId="12" xfId="0" applyFont="1" applyFill="1" applyBorder="1" applyAlignment="1">
      <alignment horizontal="centerContinuous" vertical="center"/>
    </xf>
    <xf numFmtId="0" fontId="175" fillId="0" borderId="0" xfId="0" applyFont="1" applyFill="1" applyBorder="1" applyAlignment="1">
      <alignment horizontal="center" vertical="center" wrapText="1"/>
    </xf>
    <xf numFmtId="0" fontId="175" fillId="0" borderId="52" xfId="0" applyFont="1" applyFill="1" applyBorder="1" applyAlignment="1">
      <alignment horizontal="centerContinuous" vertical="center"/>
    </xf>
    <xf numFmtId="0" fontId="175" fillId="0" borderId="54" xfId="0" applyFont="1" applyFill="1" applyBorder="1" applyAlignment="1">
      <alignment horizontal="centerContinuous" vertical="center" wrapText="1"/>
    </xf>
    <xf numFmtId="0" fontId="175" fillId="0" borderId="13" xfId="0" applyFont="1" applyFill="1" applyBorder="1" applyAlignment="1">
      <alignment horizontal="centerContinuous" vertical="center" wrapText="1"/>
    </xf>
    <xf numFmtId="0" fontId="156" fillId="0" borderId="14" xfId="0" applyFont="1" applyBorder="1" applyAlignment="1">
      <alignment horizontal="center" vertical="center"/>
    </xf>
    <xf numFmtId="0" fontId="156" fillId="0" borderId="15" xfId="0" applyFont="1" applyBorder="1" applyAlignment="1">
      <alignment horizontal="center" vertical="center"/>
    </xf>
    <xf numFmtId="14" fontId="175" fillId="0" borderId="46" xfId="0" applyNumberFormat="1" applyFont="1" applyBorder="1" applyAlignment="1">
      <alignment horizontal="center" vertical="center" wrapText="1"/>
    </xf>
    <xf numFmtId="14" fontId="175" fillId="0" borderId="47" xfId="0" applyNumberFormat="1" applyFont="1" applyBorder="1" applyAlignment="1">
      <alignment horizontal="center" vertical="center" wrapText="1"/>
    </xf>
    <xf numFmtId="14" fontId="175" fillId="2" borderId="51" xfId="0" applyNumberFormat="1" applyFont="1" applyFill="1" applyBorder="1" applyAlignment="1">
      <alignment horizontal="center" vertical="center" wrapText="1"/>
    </xf>
    <xf numFmtId="14" fontId="175" fillId="2" borderId="21" xfId="0" applyNumberFormat="1" applyFont="1" applyFill="1" applyBorder="1" applyAlignment="1">
      <alignment horizontal="center" vertical="center" wrapText="1"/>
    </xf>
    <xf numFmtId="0" fontId="175" fillId="0" borderId="13" xfId="0" applyFont="1" applyFill="1" applyBorder="1" applyAlignment="1">
      <alignment horizontal="center" vertical="center" wrapText="1"/>
    </xf>
    <xf numFmtId="0" fontId="175" fillId="0" borderId="53" xfId="0" applyFont="1" applyFill="1" applyBorder="1" applyAlignment="1">
      <alignment horizontal="center" vertical="center" wrapText="1"/>
    </xf>
    <xf numFmtId="0" fontId="175" fillId="0" borderId="12" xfId="0" applyFont="1" applyFill="1" applyBorder="1" applyAlignment="1">
      <alignment horizontal="center" vertical="center" wrapText="1"/>
    </xf>
    <xf numFmtId="14" fontId="175" fillId="0" borderId="12" xfId="0" applyNumberFormat="1" applyFont="1" applyFill="1" applyBorder="1" applyAlignment="1">
      <alignment horizontal="center" vertical="center" wrapText="1"/>
    </xf>
    <xf numFmtId="14" fontId="175" fillId="0" borderId="46" xfId="0" applyNumberFormat="1" applyFont="1" applyFill="1" applyBorder="1" applyAlignment="1">
      <alignment horizontal="center" vertical="center" wrapText="1"/>
    </xf>
    <xf numFmtId="14" fontId="175" fillId="0" borderId="29" xfId="0" applyNumberFormat="1" applyFont="1" applyFill="1" applyBorder="1" applyAlignment="1">
      <alignment horizontal="center" vertical="center" wrapText="1"/>
    </xf>
    <xf numFmtId="3" fontId="175" fillId="0" borderId="55" xfId="0" applyNumberFormat="1" applyFont="1" applyBorder="1"/>
    <xf numFmtId="3" fontId="175" fillId="2" borderId="43" xfId="0" applyNumberFormat="1" applyFont="1" applyFill="1" applyBorder="1"/>
    <xf numFmtId="3" fontId="175" fillId="2" borderId="55" xfId="0" applyNumberFormat="1" applyFont="1" applyFill="1" applyBorder="1"/>
    <xf numFmtId="2" fontId="175" fillId="0" borderId="4" xfId="0" applyNumberFormat="1" applyFont="1" applyFill="1" applyBorder="1"/>
    <xf numFmtId="165" fontId="175" fillId="0" borderId="56" xfId="0" applyNumberFormat="1" applyFont="1" applyFill="1" applyBorder="1"/>
    <xf numFmtId="165" fontId="175" fillId="0" borderId="3" xfId="0" applyNumberFormat="1" applyFont="1" applyFill="1" applyBorder="1"/>
    <xf numFmtId="165" fontId="175" fillId="0" borderId="27" xfId="0" applyNumberFormat="1" applyFont="1" applyFill="1" applyBorder="1"/>
    <xf numFmtId="3" fontId="175" fillId="0" borderId="3" xfId="0" applyNumberFormat="1" applyFont="1" applyFill="1" applyBorder="1"/>
    <xf numFmtId="2" fontId="175" fillId="0" borderId="3" xfId="0" applyNumberFormat="1" applyFont="1" applyFill="1" applyBorder="1"/>
    <xf numFmtId="165" fontId="175" fillId="0" borderId="4" xfId="0" applyNumberFormat="1" applyFont="1" applyFill="1" applyBorder="1"/>
    <xf numFmtId="3" fontId="165" fillId="0" borderId="1" xfId="0" applyNumberFormat="1" applyFont="1" applyBorder="1"/>
    <xf numFmtId="3" fontId="165" fillId="2" borderId="1" xfId="0" applyNumberFormat="1" applyFont="1" applyFill="1" applyBorder="1"/>
    <xf numFmtId="2" fontId="165" fillId="0" borderId="35" xfId="0" applyNumberFormat="1" applyFont="1" applyFill="1" applyBorder="1"/>
    <xf numFmtId="165" fontId="165" fillId="0" borderId="57" xfId="0" applyNumberFormat="1" applyFont="1" applyFill="1" applyBorder="1"/>
    <xf numFmtId="165" fontId="165" fillId="0" borderId="7" xfId="0" applyNumberFormat="1" applyFont="1" applyFill="1" applyBorder="1"/>
    <xf numFmtId="3" fontId="165" fillId="0" borderId="12" xfId="0" applyNumberFormat="1" applyFont="1" applyBorder="1"/>
    <xf numFmtId="3" fontId="165" fillId="2" borderId="12" xfId="0" applyNumberFormat="1" applyFont="1" applyFill="1" applyBorder="1"/>
    <xf numFmtId="2" fontId="165" fillId="0" borderId="13" xfId="0" applyNumberFormat="1" applyFont="1" applyFill="1" applyBorder="1"/>
    <xf numFmtId="165" fontId="165" fillId="0" borderId="53" xfId="0" applyNumberFormat="1" applyFont="1" applyFill="1" applyBorder="1"/>
    <xf numFmtId="165" fontId="165" fillId="0" borderId="28" xfId="0" applyNumberFormat="1" applyFont="1" applyFill="1" applyBorder="1"/>
    <xf numFmtId="3" fontId="165" fillId="0" borderId="46" xfId="0" applyNumberFormat="1" applyFont="1" applyBorder="1"/>
    <xf numFmtId="3" fontId="165" fillId="2" borderId="46" xfId="0" applyNumberFormat="1" applyFont="1" applyFill="1" applyBorder="1"/>
    <xf numFmtId="2" fontId="165" fillId="0" borderId="58" xfId="0" applyNumberFormat="1" applyFont="1" applyFill="1" applyBorder="1"/>
    <xf numFmtId="165" fontId="165" fillId="0" borderId="47" xfId="0" applyNumberFormat="1" applyFont="1" applyFill="1" applyBorder="1"/>
    <xf numFmtId="165" fontId="165" fillId="0" borderId="29" xfId="0" applyNumberFormat="1" applyFont="1" applyFill="1" applyBorder="1"/>
    <xf numFmtId="3" fontId="165" fillId="0" borderId="51" xfId="0" applyNumberFormat="1" applyFont="1" applyBorder="1"/>
    <xf numFmtId="3" fontId="165" fillId="2" borderId="51" xfId="0" applyNumberFormat="1" applyFont="1" applyFill="1" applyBorder="1"/>
    <xf numFmtId="2" fontId="165" fillId="0" borderId="59" xfId="0" applyNumberFormat="1" applyFont="1" applyFill="1" applyBorder="1"/>
    <xf numFmtId="165" fontId="165" fillId="0" borderId="60" xfId="0" applyNumberFormat="1" applyFont="1" applyFill="1" applyBorder="1"/>
    <xf numFmtId="165" fontId="165" fillId="0" borderId="30" xfId="0" applyNumberFormat="1" applyFont="1" applyFill="1" applyBorder="1"/>
    <xf numFmtId="3" fontId="175" fillId="0" borderId="12" xfId="0" applyNumberFormat="1" applyFont="1" applyBorder="1"/>
    <xf numFmtId="3" fontId="175" fillId="2" borderId="12" xfId="0" applyNumberFormat="1" applyFont="1" applyFill="1" applyBorder="1"/>
    <xf numFmtId="2" fontId="175" fillId="0" borderId="13" xfId="0" applyNumberFormat="1" applyFont="1" applyFill="1" applyBorder="1"/>
    <xf numFmtId="165" fontId="175" fillId="0" borderId="53" xfId="0" applyNumberFormat="1" applyFont="1" applyFill="1" applyBorder="1"/>
    <xf numFmtId="165" fontId="175" fillId="0" borderId="49" xfId="0" applyNumberFormat="1" applyFont="1" applyFill="1" applyBorder="1"/>
    <xf numFmtId="165" fontId="175" fillId="0" borderId="37" xfId="0" applyNumberFormat="1" applyFont="1" applyFill="1" applyBorder="1"/>
    <xf numFmtId="165" fontId="165" fillId="0" borderId="61" xfId="0" applyNumberFormat="1" applyFont="1" applyFill="1" applyBorder="1"/>
    <xf numFmtId="165" fontId="165" fillId="0" borderId="62" xfId="0" applyNumberFormat="1" applyFont="1" applyFill="1" applyBorder="1"/>
    <xf numFmtId="3" fontId="175" fillId="0" borderId="46" xfId="0" applyNumberFormat="1" applyFont="1" applyBorder="1"/>
    <xf numFmtId="3" fontId="175" fillId="2" borderId="46" xfId="0" applyNumberFormat="1" applyFont="1" applyFill="1" applyBorder="1"/>
    <xf numFmtId="2" fontId="175" fillId="0" borderId="58" xfId="0" applyNumberFormat="1" applyFont="1" applyFill="1" applyBorder="1"/>
    <xf numFmtId="165" fontId="175" fillId="0" borderId="47" xfId="0" applyNumberFormat="1" applyFont="1" applyFill="1" applyBorder="1"/>
    <xf numFmtId="165" fontId="175" fillId="0" borderId="61" xfId="0" applyNumberFormat="1" applyFont="1" applyFill="1" applyBorder="1"/>
    <xf numFmtId="165" fontId="175" fillId="0" borderId="62" xfId="0" applyNumberFormat="1" applyFont="1" applyFill="1" applyBorder="1"/>
    <xf numFmtId="3" fontId="165" fillId="0" borderId="48" xfId="0" applyNumberFormat="1" applyFont="1" applyBorder="1"/>
    <xf numFmtId="3" fontId="165" fillId="2" borderId="48" xfId="0" applyNumberFormat="1" applyFont="1" applyFill="1" applyBorder="1"/>
    <xf numFmtId="2" fontId="165" fillId="0" borderId="63" xfId="0" applyNumberFormat="1" applyFont="1" applyFill="1" applyBorder="1"/>
    <xf numFmtId="3" fontId="165" fillId="0" borderId="3" xfId="0" applyNumberFormat="1" applyFont="1" applyFill="1" applyBorder="1"/>
    <xf numFmtId="2" fontId="165" fillId="0" borderId="3" xfId="0" applyNumberFormat="1" applyFont="1" applyFill="1" applyBorder="1"/>
    <xf numFmtId="165" fontId="165" fillId="0" borderId="3" xfId="0" applyNumberFormat="1" applyFont="1" applyFill="1" applyBorder="1"/>
    <xf numFmtId="165" fontId="165" fillId="0" borderId="4" xfId="0" applyNumberFormat="1" applyFont="1" applyFill="1" applyBorder="1"/>
    <xf numFmtId="3" fontId="165" fillId="0" borderId="52" xfId="0" applyNumberFormat="1" applyFont="1" applyBorder="1"/>
    <xf numFmtId="3" fontId="165" fillId="2" borderId="52" xfId="0" applyNumberFormat="1" applyFont="1" applyFill="1" applyBorder="1"/>
    <xf numFmtId="2" fontId="165" fillId="0" borderId="64" xfId="0" applyNumberFormat="1" applyFont="1" applyFill="1" applyBorder="1"/>
    <xf numFmtId="165" fontId="165" fillId="0" borderId="49" xfId="0" applyNumberFormat="1" applyFont="1" applyFill="1" applyBorder="1"/>
    <xf numFmtId="165" fontId="165" fillId="0" borderId="37" xfId="0" applyNumberFormat="1" applyFont="1" applyFill="1" applyBorder="1"/>
    <xf numFmtId="4" fontId="165" fillId="0" borderId="0" xfId="0" applyNumberFormat="1" applyFont="1"/>
    <xf numFmtId="0" fontId="165" fillId="0" borderId="0" xfId="0" applyFont="1" applyFill="1"/>
    <xf numFmtId="0" fontId="165" fillId="0" borderId="41" xfId="0" applyFont="1" applyFill="1" applyBorder="1"/>
    <xf numFmtId="0" fontId="192" fillId="0" borderId="3" xfId="0" applyFont="1" applyFill="1" applyBorder="1" applyAlignment="1">
      <alignment horizontal="centerContinuous"/>
    </xf>
    <xf numFmtId="0" fontId="192" fillId="0" borderId="4" xfId="0" applyFont="1" applyFill="1" applyBorder="1" applyAlignment="1">
      <alignment horizontal="centerContinuous"/>
    </xf>
    <xf numFmtId="0" fontId="165" fillId="0" borderId="0" xfId="0" applyFont="1" applyFill="1" applyBorder="1"/>
    <xf numFmtId="0" fontId="108" fillId="0" borderId="118" xfId="0" applyFont="1" applyBorder="1" applyAlignment="1">
      <alignment horizontal="left" indent="1"/>
    </xf>
    <xf numFmtId="3" fontId="0" fillId="0" borderId="25" xfId="0" applyNumberFormat="1" applyBorder="1"/>
    <xf numFmtId="3" fontId="0" fillId="0" borderId="48" xfId="0" applyNumberFormat="1" applyBorder="1"/>
    <xf numFmtId="3" fontId="0" fillId="0" borderId="48" xfId="0" quotePrefix="1" applyNumberFormat="1" applyBorder="1"/>
    <xf numFmtId="3" fontId="0" fillId="0" borderId="62" xfId="0" applyNumberFormat="1" applyBorder="1"/>
    <xf numFmtId="3" fontId="0" fillId="0" borderId="24" xfId="0" applyNumberFormat="1" applyBorder="1"/>
    <xf numFmtId="0" fontId="25" fillId="0" borderId="0" xfId="96" applyAlignment="1">
      <alignment vertical="center"/>
    </xf>
    <xf numFmtId="0" fontId="145" fillId="0" borderId="0" xfId="96" applyFont="1" applyAlignment="1">
      <alignment horizontal="right"/>
    </xf>
    <xf numFmtId="179" fontId="131" fillId="0" borderId="0" xfId="96" applyNumberFormat="1" applyFont="1" applyAlignment="1">
      <alignment horizontal="right"/>
    </xf>
    <xf numFmtId="0" fontId="145" fillId="0" borderId="0" xfId="96" applyFont="1" applyAlignment="1">
      <alignment horizontal="right" vertical="top"/>
    </xf>
    <xf numFmtId="179" fontId="131" fillId="0" borderId="0" xfId="96" applyNumberFormat="1" applyFont="1" applyAlignment="1">
      <alignment horizontal="right" vertical="top"/>
    </xf>
    <xf numFmtId="0" fontId="122" fillId="62" borderId="0" xfId="96" applyFont="1" applyFill="1" applyAlignment="1">
      <alignment horizontal="center" vertical="center"/>
    </xf>
    <xf numFmtId="0" fontId="109" fillId="0" borderId="0" xfId="96" applyFont="1" applyAlignment="1">
      <alignment vertical="center"/>
    </xf>
    <xf numFmtId="0" fontId="109" fillId="59" borderId="0" xfId="96" applyFont="1" applyFill="1" applyAlignment="1">
      <alignment horizontal="center" vertical="center"/>
    </xf>
    <xf numFmtId="0" fontId="109" fillId="59" borderId="0" xfId="96" applyFont="1" applyFill="1" applyAlignment="1">
      <alignment vertical="center"/>
    </xf>
    <xf numFmtId="0" fontId="111" fillId="59" borderId="0" xfId="96" applyFont="1" applyFill="1" applyAlignment="1">
      <alignment vertical="center"/>
    </xf>
    <xf numFmtId="0" fontId="110" fillId="62" borderId="0" xfId="96" quotePrefix="1" applyFont="1" applyFill="1" applyAlignment="1">
      <alignment horizontal="center" vertical="center"/>
    </xf>
    <xf numFmtId="0" fontId="113" fillId="62" borderId="0" xfId="96" applyFont="1" applyFill="1" applyAlignment="1" applyProtection="1">
      <alignment horizontal="center"/>
      <protection locked="0"/>
    </xf>
    <xf numFmtId="0" fontId="114" fillId="62" borderId="0" xfId="96" applyFont="1" applyFill="1" applyAlignment="1" applyProtection="1">
      <alignment horizontal="center"/>
      <protection locked="0"/>
    </xf>
    <xf numFmtId="0" fontId="113" fillId="62" borderId="0" xfId="96" applyFont="1" applyFill="1" applyAlignment="1">
      <alignment horizontal="center"/>
    </xf>
    <xf numFmtId="0" fontId="110" fillId="62" borderId="0" xfId="96" applyFont="1" applyFill="1" applyAlignment="1" applyProtection="1">
      <alignment horizontal="center"/>
      <protection locked="0"/>
    </xf>
    <xf numFmtId="0" fontId="113" fillId="62" borderId="0" xfId="96" applyFont="1" applyFill="1" applyAlignment="1" applyProtection="1">
      <alignment horizontal="center" vertical="top"/>
      <protection locked="0"/>
    </xf>
    <xf numFmtId="0" fontId="114" fillId="62" borderId="0" xfId="96" applyFont="1" applyFill="1" applyAlignment="1" applyProtection="1">
      <alignment horizontal="center" vertical="top"/>
      <protection locked="0"/>
    </xf>
    <xf numFmtId="0" fontId="113" fillId="59" borderId="0" xfId="96" applyFont="1" applyFill="1" applyAlignment="1" applyProtection="1">
      <alignment horizontal="center" vertical="center"/>
      <protection locked="0"/>
    </xf>
    <xf numFmtId="0" fontId="113" fillId="62" borderId="0" xfId="96" applyFont="1" applyFill="1" applyAlignment="1">
      <alignment horizontal="center" vertical="top"/>
    </xf>
    <xf numFmtId="0" fontId="110" fillId="62" borderId="0" xfId="96" applyFont="1" applyFill="1" applyAlignment="1" applyProtection="1">
      <alignment horizontal="center" vertical="top"/>
      <protection locked="0"/>
    </xf>
    <xf numFmtId="2" fontId="113" fillId="59" borderId="2" xfId="96" applyNumberFormat="1" applyFont="1" applyFill="1" applyBorder="1" applyAlignment="1" applyProtection="1">
      <alignment horizontal="center" vertical="center"/>
      <protection locked="0"/>
    </xf>
    <xf numFmtId="2" fontId="113" fillId="59" borderId="3" xfId="96" applyNumberFormat="1" applyFont="1" applyFill="1" applyBorder="1" applyAlignment="1" applyProtection="1">
      <alignment horizontal="center" vertical="center"/>
      <protection locked="0"/>
    </xf>
    <xf numFmtId="2" fontId="113" fillId="59" borderId="3" xfId="96" applyNumberFormat="1" applyFont="1" applyFill="1" applyBorder="1" applyAlignment="1">
      <alignment horizontal="center" vertical="center"/>
    </xf>
    <xf numFmtId="2" fontId="113" fillId="62" borderId="3" xfId="96" applyNumberFormat="1" applyFont="1" applyFill="1" applyBorder="1" applyAlignment="1" applyProtection="1">
      <alignment horizontal="center" vertical="center"/>
      <protection locked="0"/>
    </xf>
    <xf numFmtId="2" fontId="112" fillId="62" borderId="2" xfId="96" applyNumberFormat="1" applyFont="1" applyFill="1" applyBorder="1" applyAlignment="1">
      <alignment horizontal="center" vertical="center"/>
    </xf>
    <xf numFmtId="2" fontId="113" fillId="59" borderId="0" xfId="96" applyNumberFormat="1" applyFont="1" applyFill="1" applyAlignment="1" applyProtection="1">
      <alignment horizontal="center" vertical="center"/>
      <protection locked="0"/>
    </xf>
    <xf numFmtId="2" fontId="112" fillId="59" borderId="0" xfId="96" applyNumberFormat="1" applyFont="1" applyFill="1" applyAlignment="1">
      <alignment horizontal="center" vertical="center"/>
    </xf>
    <xf numFmtId="10" fontId="117" fillId="59" borderId="33" xfId="96" applyNumberFormat="1" applyFont="1" applyFill="1" applyBorder="1" applyAlignment="1">
      <alignment horizontal="center" vertical="center"/>
    </xf>
    <xf numFmtId="0" fontId="113" fillId="59" borderId="0" xfId="96" applyFont="1" applyFill="1" applyAlignment="1">
      <alignment horizontal="center" vertical="center"/>
    </xf>
    <xf numFmtId="169" fontId="109" fillId="59" borderId="0" xfId="96" applyNumberFormat="1" applyFont="1" applyFill="1" applyAlignment="1">
      <alignment horizontal="center" vertical="center"/>
    </xf>
    <xf numFmtId="0" fontId="113" fillId="62" borderId="0" xfId="96" applyFont="1" applyFill="1" applyAlignment="1" applyProtection="1">
      <alignment horizontal="center" vertical="center"/>
      <protection locked="0"/>
    </xf>
    <xf numFmtId="0" fontId="109" fillId="62" borderId="0" xfId="96" applyFont="1" applyFill="1" applyAlignment="1">
      <alignment horizontal="center" vertical="center"/>
    </xf>
    <xf numFmtId="0" fontId="113" fillId="62" borderId="0" xfId="96" applyFont="1" applyFill="1" applyAlignment="1">
      <alignment horizontal="center" vertical="center"/>
    </xf>
    <xf numFmtId="0" fontId="112" fillId="62" borderId="36" xfId="96" applyFont="1" applyFill="1" applyBorder="1" applyAlignment="1" applyProtection="1">
      <alignment horizontal="center" vertical="center"/>
      <protection locked="0"/>
    </xf>
    <xf numFmtId="2" fontId="113" fillId="59" borderId="96" xfId="96" applyNumberFormat="1" applyFont="1" applyFill="1" applyBorder="1" applyAlignment="1">
      <alignment horizontal="center" vertical="center"/>
    </xf>
    <xf numFmtId="2" fontId="113" fillId="59" borderId="97" xfId="96" applyNumberFormat="1" applyFont="1" applyFill="1" applyBorder="1" applyAlignment="1">
      <alignment horizontal="center" vertical="center"/>
    </xf>
    <xf numFmtId="2" fontId="113" fillId="62" borderId="97" xfId="96" applyNumberFormat="1" applyFont="1" applyFill="1" applyBorder="1" applyAlignment="1">
      <alignment horizontal="center" vertical="center"/>
    </xf>
    <xf numFmtId="169" fontId="113" fillId="59" borderId="0" xfId="96" applyNumberFormat="1" applyFont="1" applyFill="1" applyAlignment="1" applyProtection="1">
      <alignment horizontal="center" vertical="center"/>
      <protection locked="0"/>
    </xf>
    <xf numFmtId="2" fontId="113" fillId="62" borderId="99" xfId="96" applyNumberFormat="1" applyFont="1" applyFill="1" applyBorder="1" applyAlignment="1">
      <alignment horizontal="center" vertical="center"/>
    </xf>
    <xf numFmtId="0" fontId="109" fillId="59" borderId="0" xfId="96" applyFont="1" applyFill="1"/>
    <xf numFmtId="0" fontId="109" fillId="0" borderId="0" xfId="96" applyFont="1"/>
    <xf numFmtId="0" fontId="112" fillId="62" borderId="38" xfId="96" applyFont="1" applyFill="1" applyBorder="1" applyAlignment="1" applyProtection="1">
      <alignment horizontal="center" vertical="center"/>
      <protection locked="0"/>
    </xf>
    <xf numFmtId="2" fontId="113" fillId="59" borderId="100" xfId="96" applyNumberFormat="1" applyFont="1" applyFill="1" applyBorder="1" applyAlignment="1">
      <alignment horizontal="center" vertical="center"/>
    </xf>
    <xf numFmtId="2" fontId="113" fillId="59" borderId="101" xfId="96" applyNumberFormat="1" applyFont="1" applyFill="1" applyBorder="1" applyAlignment="1">
      <alignment horizontal="center" vertical="center"/>
    </xf>
    <xf numFmtId="2" fontId="113" fillId="62" borderId="101" xfId="96" applyNumberFormat="1" applyFont="1" applyFill="1" applyBorder="1" applyAlignment="1">
      <alignment horizontal="center" vertical="center"/>
    </xf>
    <xf numFmtId="2" fontId="113" fillId="62" borderId="103" xfId="96" applyNumberFormat="1" applyFont="1" applyFill="1" applyBorder="1" applyAlignment="1">
      <alignment horizontal="center" vertical="center"/>
    </xf>
    <xf numFmtId="2" fontId="113" fillId="62" borderId="104" xfId="96" applyNumberFormat="1" applyFont="1" applyFill="1" applyBorder="1" applyAlignment="1">
      <alignment horizontal="center" vertical="center"/>
    </xf>
    <xf numFmtId="2" fontId="113" fillId="59" borderId="100" xfId="96" applyNumberFormat="1" applyFont="1" applyFill="1" applyBorder="1" applyAlignment="1" applyProtection="1">
      <alignment horizontal="center" vertical="center"/>
      <protection locked="0"/>
    </xf>
    <xf numFmtId="2" fontId="113" fillId="59" borderId="101" xfId="96" applyNumberFormat="1" applyFont="1" applyFill="1" applyBorder="1" applyAlignment="1" applyProtection="1">
      <alignment horizontal="center" vertical="center"/>
      <protection locked="0"/>
    </xf>
    <xf numFmtId="2" fontId="113" fillId="62" borderId="101" xfId="96" applyNumberFormat="1" applyFont="1" applyFill="1" applyBorder="1" applyAlignment="1" applyProtection="1">
      <alignment horizontal="center" vertical="center"/>
      <protection locked="0"/>
    </xf>
    <xf numFmtId="169" fontId="113" fillId="59" borderId="0" xfId="96" applyNumberFormat="1" applyFont="1" applyFill="1" applyAlignment="1">
      <alignment horizontal="center" vertical="center"/>
    </xf>
    <xf numFmtId="0" fontId="112" fillId="62" borderId="40" xfId="96" applyFont="1" applyFill="1" applyBorder="1" applyAlignment="1" applyProtection="1">
      <alignment horizontal="center" vertical="center"/>
      <protection locked="0"/>
    </xf>
    <xf numFmtId="2" fontId="113" fillId="59" borderId="105" xfId="96" applyNumberFormat="1" applyFont="1" applyFill="1" applyBorder="1" applyAlignment="1">
      <alignment horizontal="center" vertical="center"/>
    </xf>
    <xf numFmtId="2" fontId="113" fillId="59" borderId="106" xfId="96" applyNumberFormat="1" applyFont="1" applyFill="1" applyBorder="1" applyAlignment="1">
      <alignment horizontal="center" vertical="center"/>
    </xf>
    <xf numFmtId="2" fontId="113" fillId="62" borderId="106" xfId="96" applyNumberFormat="1" applyFont="1" applyFill="1" applyBorder="1" applyAlignment="1">
      <alignment horizontal="center" vertical="center"/>
    </xf>
    <xf numFmtId="2" fontId="113" fillId="62" borderId="108" xfId="96" applyNumberFormat="1" applyFont="1" applyFill="1" applyBorder="1" applyAlignment="1">
      <alignment horizontal="center" vertical="center"/>
    </xf>
    <xf numFmtId="0" fontId="110" fillId="0" borderId="0" xfId="96" applyFont="1" applyAlignment="1" applyProtection="1">
      <alignment horizontal="left" vertical="center"/>
      <protection locked="0"/>
    </xf>
    <xf numFmtId="0" fontId="160" fillId="0" borderId="0" xfId="239" applyFont="1" applyBorder="1" applyAlignment="1">
      <alignment horizontal="left" vertical="center"/>
    </xf>
    <xf numFmtId="0" fontId="185" fillId="0" borderId="0" xfId="0" applyFont="1" applyBorder="1" applyAlignment="1">
      <alignment vertical="center" wrapText="1"/>
    </xf>
    <xf numFmtId="0" fontId="159" fillId="0" borderId="0" xfId="0" applyFont="1" applyAlignment="1">
      <alignment horizontal="left" vertical="center" wrapText="1"/>
    </xf>
    <xf numFmtId="0" fontId="156" fillId="0" borderId="82" xfId="0" applyFont="1" applyFill="1" applyBorder="1" applyAlignment="1">
      <alignment horizontal="center" vertical="center" wrapText="1"/>
    </xf>
    <xf numFmtId="0" fontId="156" fillId="0" borderId="19" xfId="0" applyFont="1" applyFill="1" applyBorder="1" applyAlignment="1">
      <alignment horizontal="center" vertical="center" wrapText="1"/>
    </xf>
    <xf numFmtId="0" fontId="156" fillId="0" borderId="57" xfId="0" applyFont="1" applyFill="1" applyBorder="1" applyAlignment="1">
      <alignment horizontal="center" vertical="center" wrapText="1"/>
    </xf>
    <xf numFmtId="0" fontId="156" fillId="0" borderId="35" xfId="0" applyFont="1" applyFill="1" applyBorder="1" applyAlignment="1">
      <alignment horizontal="center" vertical="center" wrapText="1"/>
    </xf>
    <xf numFmtId="0" fontId="156" fillId="0" borderId="2" xfId="0" applyFont="1" applyFill="1" applyBorder="1" applyAlignment="1">
      <alignment horizontal="center" vertical="center"/>
    </xf>
    <xf numFmtId="0" fontId="156" fillId="0" borderId="3" xfId="0" applyFont="1" applyFill="1" applyBorder="1" applyAlignment="1">
      <alignment horizontal="center" vertical="center"/>
    </xf>
    <xf numFmtId="0" fontId="156" fillId="0" borderId="4" xfId="0" applyFont="1" applyFill="1" applyBorder="1" applyAlignment="1">
      <alignment horizontal="center" vertical="center"/>
    </xf>
    <xf numFmtId="0" fontId="163" fillId="0" borderId="44" xfId="0" applyFont="1" applyFill="1" applyBorder="1" applyAlignment="1">
      <alignment horizontal="center" vertical="center" wrapText="1"/>
    </xf>
    <xf numFmtId="0" fontId="163" fillId="0" borderId="12" xfId="0" applyFont="1" applyFill="1" applyBorder="1" applyAlignment="1">
      <alignment horizontal="center" vertical="center" wrapText="1"/>
    </xf>
    <xf numFmtId="0" fontId="185" fillId="0" borderId="41" xfId="0" applyFont="1" applyBorder="1" applyAlignment="1">
      <alignment vertical="center" wrapText="1"/>
    </xf>
    <xf numFmtId="0" fontId="220" fillId="0" borderId="33" xfId="0" applyFont="1" applyBorder="1" applyAlignment="1">
      <alignment horizontal="left"/>
    </xf>
    <xf numFmtId="0" fontId="174" fillId="0" borderId="2" xfId="0" applyFont="1" applyBorder="1" applyAlignment="1">
      <alignment horizontal="left"/>
    </xf>
    <xf numFmtId="0" fontId="174" fillId="0" borderId="3" xfId="0" applyFont="1" applyBorder="1" applyAlignment="1">
      <alignment horizontal="left"/>
    </xf>
    <xf numFmtId="0" fontId="174" fillId="0" borderId="4" xfId="0" applyFont="1" applyBorder="1" applyAlignment="1">
      <alignment horizontal="left"/>
    </xf>
    <xf numFmtId="0" fontId="173" fillId="0" borderId="76" xfId="0" applyFont="1" applyBorder="1" applyAlignment="1">
      <alignment horizontal="left"/>
    </xf>
    <xf numFmtId="0" fontId="173" fillId="0" borderId="93" xfId="0" applyFont="1" applyBorder="1" applyAlignment="1">
      <alignment horizontal="left"/>
    </xf>
    <xf numFmtId="0" fontId="173" fillId="0" borderId="58" xfId="0" applyFont="1" applyBorder="1" applyAlignment="1">
      <alignment horizontal="left"/>
    </xf>
    <xf numFmtId="0" fontId="173" fillId="0" borderId="31" xfId="0" applyFont="1" applyBorder="1" applyAlignment="1">
      <alignment horizontal="left"/>
    </xf>
    <xf numFmtId="0" fontId="173" fillId="0" borderId="82" xfId="0" applyFont="1" applyBorder="1" applyAlignment="1">
      <alignment horizontal="left"/>
    </xf>
    <xf numFmtId="0" fontId="173" fillId="0" borderId="35" xfId="0" applyFont="1" applyBorder="1" applyAlignment="1">
      <alignment horizontal="left"/>
    </xf>
    <xf numFmtId="0" fontId="173" fillId="0" borderId="77" xfId="0" applyFont="1" applyBorder="1" applyAlignment="1">
      <alignment horizontal="left"/>
    </xf>
    <xf numFmtId="0" fontId="173" fillId="0" borderId="95" xfId="0" applyFont="1" applyBorder="1" applyAlignment="1">
      <alignment horizontal="left"/>
    </xf>
    <xf numFmtId="0" fontId="173" fillId="0" borderId="59" xfId="0" applyFont="1" applyBorder="1" applyAlignment="1">
      <alignment horizontal="left"/>
    </xf>
    <xf numFmtId="0" fontId="156" fillId="0" borderId="2" xfId="0" applyFont="1" applyBorder="1" applyAlignment="1">
      <alignment horizontal="center"/>
    </xf>
    <xf numFmtId="0" fontId="156" fillId="0" borderId="3" xfId="0" applyFont="1" applyBorder="1" applyAlignment="1">
      <alignment horizontal="center"/>
    </xf>
    <xf numFmtId="0" fontId="156" fillId="0" borderId="4" xfId="0" applyFont="1" applyBorder="1" applyAlignment="1">
      <alignment horizontal="center"/>
    </xf>
    <xf numFmtId="0" fontId="175" fillId="0" borderId="32" xfId="0" applyFont="1" applyFill="1" applyBorder="1" applyAlignment="1">
      <alignment horizontal="center" vertical="center" wrapText="1"/>
    </xf>
    <xf numFmtId="0" fontId="175" fillId="0" borderId="6" xfId="0" applyFont="1" applyFill="1" applyBorder="1" applyAlignment="1">
      <alignment horizontal="center" vertical="center" wrapText="1"/>
    </xf>
    <xf numFmtId="0" fontId="175" fillId="0" borderId="66" xfId="0" applyFont="1" applyFill="1" applyBorder="1" applyAlignment="1">
      <alignment horizontal="center" vertical="center" wrapText="1"/>
    </xf>
    <xf numFmtId="0" fontId="175" fillId="0" borderId="54" xfId="0" applyFont="1" applyFill="1" applyBorder="1" applyAlignment="1">
      <alignment horizontal="center" vertical="center" wrapText="1"/>
    </xf>
    <xf numFmtId="0" fontId="161" fillId="0" borderId="0" xfId="51" applyFont="1" applyAlignment="1">
      <alignment horizontal="left" wrapText="1"/>
    </xf>
    <xf numFmtId="0" fontId="185" fillId="0" borderId="41" xfId="51" applyFont="1" applyFill="1" applyBorder="1" applyAlignment="1">
      <alignment vertical="center" wrapText="1"/>
    </xf>
    <xf numFmtId="0" fontId="174" fillId="0" borderId="57" xfId="0" applyFont="1" applyFill="1" applyBorder="1" applyAlignment="1">
      <alignment horizontal="center" vertical="center" wrapText="1"/>
    </xf>
    <xf numFmtId="0" fontId="173" fillId="0" borderId="82" xfId="0" applyFont="1" applyFill="1" applyBorder="1" applyAlignment="1">
      <alignment horizontal="center" vertical="center" wrapText="1"/>
    </xf>
    <xf numFmtId="0" fontId="173" fillId="0" borderId="35" xfId="0" applyFont="1" applyFill="1" applyBorder="1" applyAlignment="1">
      <alignment horizontal="center" vertical="center" wrapText="1"/>
    </xf>
    <xf numFmtId="0" fontId="161" fillId="0" borderId="0" xfId="51" applyFont="1" applyAlignment="1">
      <alignment horizontal="left"/>
    </xf>
    <xf numFmtId="0" fontId="158" fillId="0" borderId="47" xfId="51" applyFont="1" applyBorder="1" applyAlignment="1">
      <alignment horizontal="left"/>
    </xf>
    <xf numFmtId="0" fontId="158" fillId="0" borderId="93" xfId="51" applyFont="1" applyBorder="1" applyAlignment="1">
      <alignment horizontal="left"/>
    </xf>
    <xf numFmtId="0" fontId="158" fillId="0" borderId="21" xfId="51" applyFont="1" applyBorder="1" applyAlignment="1">
      <alignment horizontal="left"/>
    </xf>
    <xf numFmtId="0" fontId="174" fillId="0" borderId="5" xfId="0" applyFont="1" applyBorder="1" applyAlignment="1">
      <alignment horizontal="center" vertical="center"/>
    </xf>
    <xf numFmtId="0" fontId="174" fillId="0" borderId="26" xfId="0" applyFont="1" applyBorder="1" applyAlignment="1">
      <alignment horizontal="center" vertical="center"/>
    </xf>
    <xf numFmtId="0" fontId="156" fillId="0" borderId="0" xfId="51" applyFont="1" applyFill="1" applyBorder="1" applyAlignment="1">
      <alignment vertical="center" wrapText="1"/>
    </xf>
    <xf numFmtId="0" fontId="187" fillId="59" borderId="45" xfId="0" applyFont="1" applyFill="1" applyBorder="1" applyAlignment="1">
      <alignment horizontal="center" vertical="center" wrapText="1"/>
    </xf>
    <xf numFmtId="0" fontId="187" fillId="59" borderId="39" xfId="0" applyFont="1" applyFill="1" applyBorder="1" applyAlignment="1">
      <alignment horizontal="center" vertical="center" wrapText="1"/>
    </xf>
    <xf numFmtId="0" fontId="174" fillId="0" borderId="32" xfId="0" applyFont="1" applyBorder="1" applyAlignment="1">
      <alignment horizontal="center" vertical="center"/>
    </xf>
    <xf numFmtId="0" fontId="174" fillId="0" borderId="50" xfId="0" applyFont="1" applyBorder="1" applyAlignment="1">
      <alignment horizontal="center" vertical="center"/>
    </xf>
    <xf numFmtId="0" fontId="204" fillId="0" borderId="36" xfId="0" applyFont="1" applyBorder="1" applyAlignment="1">
      <alignment horizontal="center" vertical="center" wrapText="1"/>
    </xf>
    <xf numFmtId="0" fontId="204" fillId="0" borderId="40" xfId="0" applyFont="1" applyBorder="1" applyAlignment="1">
      <alignment horizontal="center" vertical="center" wrapText="1"/>
    </xf>
    <xf numFmtId="0" fontId="218" fillId="0" borderId="31" xfId="0" applyFont="1" applyBorder="1" applyAlignment="1">
      <alignment horizontal="center" vertical="center" wrapText="1"/>
    </xf>
    <xf numFmtId="0" fontId="218" fillId="0" borderId="35" xfId="0" applyFont="1" applyBorder="1" applyAlignment="1">
      <alignment horizontal="center" vertical="center" wrapText="1"/>
    </xf>
    <xf numFmtId="0" fontId="185" fillId="0" borderId="0" xfId="0" applyFont="1" applyAlignment="1">
      <alignment horizontal="left" vertical="center" wrapText="1"/>
    </xf>
    <xf numFmtId="0" fontId="204" fillId="0" borderId="31" xfId="0" applyFont="1" applyBorder="1" applyAlignment="1">
      <alignment horizontal="center" vertical="center" wrapText="1"/>
    </xf>
    <xf numFmtId="0" fontId="204" fillId="0" borderId="82" xfId="0" applyFont="1" applyBorder="1" applyAlignment="1">
      <alignment horizontal="center" vertical="center" wrapText="1"/>
    </xf>
    <xf numFmtId="0" fontId="204" fillId="0" borderId="35" xfId="0" applyFont="1" applyBorder="1" applyAlignment="1">
      <alignment horizontal="center" vertical="center" wrapText="1"/>
    </xf>
    <xf numFmtId="0" fontId="221" fillId="0" borderId="5" xfId="234" applyFont="1" applyBorder="1" applyAlignment="1">
      <alignment horizontal="center" vertical="center"/>
    </xf>
    <xf numFmtId="0" fontId="221" fillId="0" borderId="22" xfId="234" applyFont="1" applyBorder="1" applyAlignment="1">
      <alignment horizontal="center" vertical="center"/>
    </xf>
    <xf numFmtId="0" fontId="221" fillId="0" borderId="57" xfId="234" applyFont="1" applyBorder="1" applyAlignment="1">
      <alignment horizontal="center" vertical="center"/>
    </xf>
    <xf numFmtId="0" fontId="221" fillId="0" borderId="1" xfId="234" applyFont="1" applyBorder="1" applyAlignment="1">
      <alignment horizontal="center" vertical="center"/>
    </xf>
    <xf numFmtId="0" fontId="221" fillId="0" borderId="45" xfId="234" applyFont="1" applyBorder="1" applyAlignment="1">
      <alignment horizontal="center" vertical="center" wrapText="1"/>
    </xf>
    <xf numFmtId="0" fontId="221" fillId="0" borderId="30" xfId="234" applyFont="1" applyBorder="1" applyAlignment="1">
      <alignment horizontal="center" vertical="center" wrapText="1"/>
    </xf>
    <xf numFmtId="0" fontId="221" fillId="0" borderId="32" xfId="234" applyFont="1" applyBorder="1" applyAlignment="1">
      <alignment horizontal="left"/>
    </xf>
    <xf numFmtId="0" fontId="221" fillId="0" borderId="33" xfId="234" applyFont="1" applyBorder="1" applyAlignment="1">
      <alignment horizontal="left"/>
    </xf>
    <xf numFmtId="0" fontId="221" fillId="0" borderId="9" xfId="234" applyFont="1" applyBorder="1" applyAlignment="1">
      <alignment horizontal="left"/>
    </xf>
    <xf numFmtId="0" fontId="221" fillId="0" borderId="2" xfId="234" applyFont="1" applyBorder="1" applyAlignment="1">
      <alignment horizontal="left"/>
    </xf>
    <xf numFmtId="178" fontId="131" fillId="0" borderId="0" xfId="96" applyNumberFormat="1" applyFont="1" applyAlignment="1">
      <alignment horizontal="right" vertical="center"/>
    </xf>
    <xf numFmtId="0" fontId="122" fillId="62" borderId="0" xfId="96" applyFont="1" applyFill="1" applyAlignment="1">
      <alignment horizontal="center" vertical="center"/>
    </xf>
    <xf numFmtId="0" fontId="112" fillId="59" borderId="2" xfId="96" applyFont="1" applyFill="1" applyBorder="1" applyAlignment="1" applyProtection="1">
      <alignment horizontal="center" vertical="center"/>
      <protection locked="0"/>
    </xf>
    <xf numFmtId="0" fontId="112" fillId="59" borderId="3" xfId="96" applyFont="1" applyFill="1" applyBorder="1" applyAlignment="1" applyProtection="1">
      <alignment horizontal="center" vertical="center"/>
      <protection locked="0"/>
    </xf>
    <xf numFmtId="0" fontId="112" fillId="59" borderId="4" xfId="96" applyFont="1" applyFill="1" applyBorder="1" applyAlignment="1" applyProtection="1">
      <alignment horizontal="center" vertical="center"/>
      <protection locked="0"/>
    </xf>
    <xf numFmtId="0" fontId="112" fillId="59" borderId="2" xfId="96" applyFont="1" applyFill="1" applyBorder="1" applyAlignment="1">
      <alignment horizontal="center" vertical="center"/>
    </xf>
    <xf numFmtId="0" fontId="112" fillId="59" borderId="3" xfId="96" applyFont="1" applyFill="1" applyBorder="1" applyAlignment="1">
      <alignment horizontal="center" vertical="center"/>
    </xf>
    <xf numFmtId="0" fontId="112" fillId="59" borderId="4" xfId="96" applyFont="1" applyFill="1" applyBorder="1" applyAlignment="1">
      <alignment horizontal="center" vertical="center"/>
    </xf>
    <xf numFmtId="0" fontId="113" fillId="62" borderId="0" xfId="96" applyFont="1" applyFill="1" applyAlignment="1" applyProtection="1">
      <alignment horizontal="center" vertical="center"/>
      <protection locked="0"/>
    </xf>
    <xf numFmtId="0" fontId="113" fillId="62" borderId="41" xfId="96" applyFont="1" applyFill="1" applyBorder="1" applyAlignment="1" applyProtection="1">
      <alignment horizontal="center" vertical="center"/>
      <protection locked="0"/>
    </xf>
    <xf numFmtId="0" fontId="113" fillId="62" borderId="33" xfId="96" applyFont="1" applyFill="1" applyBorder="1" applyAlignment="1" applyProtection="1">
      <alignment horizontal="center" vertical="center"/>
      <protection locked="0"/>
    </xf>
    <xf numFmtId="0" fontId="113" fillId="62" borderId="0" xfId="96" applyFont="1" applyFill="1" applyAlignment="1">
      <alignment horizontal="center" vertical="center"/>
    </xf>
    <xf numFmtId="0" fontId="113" fillId="62" borderId="41" xfId="96" applyFont="1" applyFill="1" applyBorder="1" applyAlignment="1">
      <alignment horizontal="center" vertical="center"/>
    </xf>
    <xf numFmtId="0" fontId="150" fillId="67" borderId="0" xfId="174" applyFont="1" applyFill="1" applyAlignment="1">
      <alignment horizontal="center"/>
    </xf>
    <xf numFmtId="0" fontId="209" fillId="0" borderId="0" xfId="188" applyFont="1" applyFill="1" applyBorder="1" applyAlignment="1">
      <alignment horizontal="center"/>
    </xf>
    <xf numFmtId="0" fontId="174" fillId="0" borderId="41" xfId="188" applyFont="1" applyBorder="1" applyAlignment="1">
      <alignment horizontal="justify" wrapText="1"/>
    </xf>
    <xf numFmtId="0" fontId="204" fillId="59" borderId="36" xfId="188" applyFont="1" applyFill="1" applyBorder="1" applyAlignment="1">
      <alignment horizontal="center" wrapText="1"/>
    </xf>
    <xf numFmtId="0" fontId="204" fillId="59" borderId="38" xfId="188" applyFont="1" applyFill="1" applyBorder="1" applyAlignment="1">
      <alignment horizontal="center" wrapText="1"/>
    </xf>
    <xf numFmtId="0" fontId="160" fillId="59" borderId="2" xfId="188" applyFont="1" applyFill="1" applyBorder="1" applyAlignment="1">
      <alignment horizontal="center" wrapText="1"/>
    </xf>
    <xf numFmtId="0" fontId="160" fillId="59" borderId="3" xfId="188" applyFont="1" applyFill="1" applyBorder="1" applyAlignment="1">
      <alignment horizontal="center" wrapText="1"/>
    </xf>
    <xf numFmtId="0" fontId="160" fillId="59" borderId="4" xfId="188" applyFont="1" applyFill="1" applyBorder="1" applyAlignment="1">
      <alignment horizontal="center" wrapText="1"/>
    </xf>
    <xf numFmtId="0" fontId="160" fillId="59" borderId="36" xfId="188" applyFont="1" applyFill="1" applyBorder="1" applyAlignment="1">
      <alignment horizontal="center" vertical="center" wrapText="1"/>
    </xf>
    <xf numFmtId="0" fontId="160" fillId="59" borderId="38" xfId="188" applyFont="1" applyFill="1" applyBorder="1" applyAlignment="1">
      <alignment horizontal="center" vertical="center" wrapText="1"/>
    </xf>
    <xf numFmtId="0" fontId="204" fillId="59" borderId="36" xfId="188" applyFont="1" applyFill="1" applyBorder="1" applyAlignment="1">
      <alignment horizontal="center" vertical="center" wrapText="1"/>
    </xf>
    <xf numFmtId="0" fontId="204" fillId="59" borderId="38" xfId="188" applyFont="1" applyFill="1" applyBorder="1" applyAlignment="1">
      <alignment horizontal="center" vertical="center" wrapText="1"/>
    </xf>
    <xf numFmtId="0" fontId="204" fillId="0" borderId="36" xfId="188" applyFont="1" applyBorder="1" applyAlignment="1">
      <alignment horizontal="center" wrapText="1"/>
    </xf>
    <xf numFmtId="0" fontId="204" fillId="0" borderId="40" xfId="188" applyFont="1" applyBorder="1" applyAlignment="1">
      <alignment horizontal="center" wrapText="1"/>
    </xf>
    <xf numFmtId="0" fontId="160" fillId="59" borderId="40" xfId="188" applyFont="1" applyFill="1" applyBorder="1" applyAlignment="1">
      <alignment horizontal="center" vertical="center" wrapText="1"/>
    </xf>
    <xf numFmtId="0" fontId="204" fillId="59" borderId="83" xfId="188" applyFont="1" applyFill="1" applyBorder="1" applyAlignment="1">
      <alignment horizontal="center" vertical="center" wrapText="1"/>
    </xf>
    <xf numFmtId="0" fontId="200" fillId="0" borderId="41" xfId="188" applyFont="1" applyBorder="1" applyAlignment="1">
      <alignment horizontal="center" vertical="center" wrapText="1"/>
    </xf>
    <xf numFmtId="0" fontId="212" fillId="0" borderId="0" xfId="188" applyFont="1" applyAlignment="1">
      <alignment horizontal="left" vertical="center" wrapText="1"/>
    </xf>
    <xf numFmtId="0" fontId="186" fillId="0" borderId="0" xfId="188" applyFont="1" applyAlignment="1">
      <alignment horizontal="left" vertical="center" wrapText="1"/>
    </xf>
    <xf numFmtId="0" fontId="186" fillId="0" borderId="0" xfId="188" applyFont="1" applyAlignment="1">
      <alignment horizontal="center" vertical="center" wrapText="1"/>
    </xf>
    <xf numFmtId="0" fontId="214" fillId="0" borderId="41" xfId="188" applyFont="1" applyBorder="1" applyAlignment="1">
      <alignment horizontal="center" vertical="center" wrapText="1"/>
    </xf>
    <xf numFmtId="0" fontId="11" fillId="0" borderId="41" xfId="188" applyFont="1" applyBorder="1" applyAlignment="1">
      <alignment horizontal="justify" wrapText="1"/>
    </xf>
    <xf numFmtId="0" fontId="20" fillId="59" borderId="36" xfId="188" applyFont="1" applyFill="1" applyBorder="1" applyAlignment="1">
      <alignment horizontal="center" wrapText="1"/>
    </xf>
    <xf numFmtId="0" fontId="20" fillId="59" borderId="38" xfId="188" applyFont="1" applyFill="1" applyBorder="1" applyAlignment="1">
      <alignment horizontal="center" wrapText="1"/>
    </xf>
    <xf numFmtId="0" fontId="76" fillId="59" borderId="2" xfId="188" applyFont="1" applyFill="1" applyBorder="1" applyAlignment="1">
      <alignment horizontal="center" wrapText="1"/>
    </xf>
    <xf numFmtId="0" fontId="76" fillId="59" borderId="3" xfId="188" applyFont="1" applyFill="1" applyBorder="1" applyAlignment="1">
      <alignment horizontal="center" wrapText="1"/>
    </xf>
    <xf numFmtId="0" fontId="76" fillId="59" borderId="4" xfId="188" applyFont="1" applyFill="1" applyBorder="1" applyAlignment="1">
      <alignment horizontal="center" wrapText="1"/>
    </xf>
    <xf numFmtId="0" fontId="76" fillId="59" borderId="36" xfId="188" applyFont="1" applyFill="1" applyBorder="1" applyAlignment="1">
      <alignment horizontal="center" vertical="center" wrapText="1"/>
    </xf>
    <xf numFmtId="0" fontId="76" fillId="59" borderId="38" xfId="188" applyFont="1" applyFill="1" applyBorder="1" applyAlignment="1">
      <alignment horizontal="center" vertical="center" wrapText="1"/>
    </xf>
    <xf numFmtId="0" fontId="20" fillId="59" borderId="36" xfId="188" applyFont="1" applyFill="1" applyBorder="1" applyAlignment="1">
      <alignment horizontal="center" vertical="center" wrapText="1"/>
    </xf>
    <xf numFmtId="0" fontId="20" fillId="59" borderId="38" xfId="188" applyFont="1" applyFill="1" applyBorder="1" applyAlignment="1">
      <alignment horizontal="center" vertical="center" wrapText="1"/>
    </xf>
    <xf numFmtId="0" fontId="65" fillId="0" borderId="0" xfId="188" applyFont="1" applyFill="1" applyBorder="1" applyAlignment="1">
      <alignment horizontal="center"/>
    </xf>
    <xf numFmtId="0" fontId="20" fillId="0" borderId="36" xfId="188" applyFont="1" applyBorder="1" applyAlignment="1">
      <alignment horizontal="center" wrapText="1"/>
    </xf>
    <xf numFmtId="0" fontId="20" fillId="0" borderId="40" xfId="188" applyFont="1" applyBorder="1" applyAlignment="1">
      <alignment horizontal="center" wrapText="1"/>
    </xf>
    <xf numFmtId="0" fontId="76" fillId="59" borderId="40" xfId="188" applyFont="1" applyFill="1" applyBorder="1" applyAlignment="1">
      <alignment horizontal="center" vertical="center" wrapText="1"/>
    </xf>
    <xf numFmtId="0" fontId="20" fillId="59" borderId="83" xfId="188" applyFont="1" applyFill="1" applyBorder="1" applyAlignment="1">
      <alignment horizontal="center" vertical="center" wrapText="1"/>
    </xf>
    <xf numFmtId="0" fontId="66" fillId="0" borderId="0" xfId="188" applyFont="1" applyAlignment="1">
      <alignment horizontal="left" vertical="center" wrapText="1"/>
    </xf>
    <xf numFmtId="0" fontId="104" fillId="0" borderId="0" xfId="188" applyFont="1" applyAlignment="1">
      <alignment horizontal="center" vertical="center" wrapText="1"/>
    </xf>
    <xf numFmtId="0" fontId="68" fillId="0" borderId="41" xfId="188" applyFont="1" applyBorder="1" applyAlignment="1">
      <alignment horizontal="center" vertical="center" wrapText="1"/>
    </xf>
    <xf numFmtId="0" fontId="104" fillId="0" borderId="0" xfId="188" applyFont="1" applyAlignment="1">
      <alignment horizontal="left" vertical="center" wrapText="1"/>
    </xf>
    <xf numFmtId="0" fontId="73" fillId="0" borderId="0" xfId="188" applyFont="1" applyFill="1" applyBorder="1" applyAlignment="1">
      <alignment horizontal="left" wrapText="1"/>
    </xf>
    <xf numFmtId="0" fontId="20" fillId="59" borderId="83" xfId="188" applyFont="1" applyFill="1" applyBorder="1" applyAlignment="1">
      <alignment horizontal="center" wrapText="1"/>
    </xf>
    <xf numFmtId="0" fontId="99" fillId="0" borderId="0" xfId="188" applyFont="1" applyAlignment="1">
      <alignment horizontal="left" vertical="center" wrapText="1"/>
    </xf>
    <xf numFmtId="0" fontId="19" fillId="0" borderId="0" xfId="0" applyFont="1" applyBorder="1" applyAlignment="1">
      <alignment horizontal="center"/>
    </xf>
    <xf numFmtId="0" fontId="19" fillId="0" borderId="64" xfId="0" applyFont="1" applyBorder="1" applyAlignment="1">
      <alignment horizontal="center"/>
    </xf>
    <xf numFmtId="0" fontId="11" fillId="0" borderId="0" xfId="0" applyFont="1" applyBorder="1" applyAlignment="1">
      <alignment horizontal="center"/>
    </xf>
    <xf numFmtId="0" fontId="11" fillId="0" borderId="64" xfId="0" applyFont="1" applyBorder="1" applyAlignment="1">
      <alignment horizontal="center"/>
    </xf>
    <xf numFmtId="0" fontId="18" fillId="0" borderId="25" xfId="0" applyFont="1" applyBorder="1" applyAlignment="1">
      <alignment horizontal="center" vertical="center"/>
    </xf>
    <xf numFmtId="0" fontId="18" fillId="0" borderId="10" xfId="0" applyFont="1" applyBorder="1" applyAlignment="1">
      <alignment horizontal="center" vertical="center"/>
    </xf>
    <xf numFmtId="0" fontId="5" fillId="0" borderId="48" xfId="0" applyFont="1" applyBorder="1" applyAlignment="1">
      <alignment horizontal="center" vertical="center" wrapText="1"/>
    </xf>
    <xf numFmtId="0" fontId="5" fillId="0" borderId="52" xfId="0" applyFont="1" applyBorder="1" applyAlignment="1">
      <alignment horizontal="center" vertical="center" wrapText="1"/>
    </xf>
    <xf numFmtId="0" fontId="5" fillId="0" borderId="47" xfId="0" applyFont="1" applyBorder="1" applyAlignment="1">
      <alignment horizontal="center" vertical="center"/>
    </xf>
    <xf numFmtId="0" fontId="5" fillId="0" borderId="93" xfId="0" applyFont="1" applyBorder="1" applyAlignment="1">
      <alignment horizontal="center" vertical="center"/>
    </xf>
    <xf numFmtId="0" fontId="5" fillId="0" borderId="21" xfId="0" applyFont="1" applyBorder="1" applyAlignment="1">
      <alignment horizontal="center" vertical="center"/>
    </xf>
    <xf numFmtId="0" fontId="5" fillId="0" borderId="24"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61" xfId="0" applyFont="1" applyBorder="1" applyAlignment="1">
      <alignment horizontal="center" vertical="center"/>
    </xf>
    <xf numFmtId="0" fontId="5" fillId="0" borderId="94" xfId="0" applyFont="1" applyBorder="1" applyAlignment="1">
      <alignment horizontal="center" vertical="center"/>
    </xf>
    <xf numFmtId="0" fontId="5" fillId="0" borderId="63" xfId="0" applyFont="1" applyBorder="1" applyAlignment="1">
      <alignment horizontal="center" vertical="center"/>
    </xf>
    <xf numFmtId="0" fontId="5" fillId="0" borderId="48" xfId="0" applyFont="1" applyBorder="1" applyAlignment="1">
      <alignment horizontal="center" vertical="center"/>
    </xf>
    <xf numFmtId="0" fontId="5" fillId="0" borderId="52" xfId="0" applyFont="1" applyBorder="1" applyAlignment="1">
      <alignment horizontal="center" vertical="center"/>
    </xf>
    <xf numFmtId="0" fontId="5" fillId="0" borderId="12" xfId="0" applyFont="1" applyBorder="1" applyAlignment="1">
      <alignment horizontal="center" vertical="center"/>
    </xf>
    <xf numFmtId="0" fontId="5" fillId="0" borderId="62" xfId="0" applyFont="1" applyBorder="1" applyAlignment="1">
      <alignment horizontal="center" vertical="center" wrapText="1"/>
    </xf>
    <xf numFmtId="0" fontId="5" fillId="0" borderId="28" xfId="0" applyFont="1" applyBorder="1" applyAlignment="1">
      <alignment horizontal="center" vertical="center" wrapText="1"/>
    </xf>
    <xf numFmtId="0" fontId="50" fillId="0" borderId="0" xfId="0" applyFont="1" applyBorder="1" applyAlignment="1">
      <alignment horizontal="center"/>
    </xf>
    <xf numFmtId="0" fontId="5" fillId="0" borderId="5" xfId="0" applyFont="1" applyBorder="1" applyAlignment="1">
      <alignment horizontal="center" vertical="center"/>
    </xf>
    <xf numFmtId="0" fontId="5" fillId="0" borderId="10" xfId="0" applyFont="1" applyBorder="1" applyAlignment="1">
      <alignment horizontal="center" vertical="center"/>
    </xf>
    <xf numFmtId="0" fontId="5" fillId="0" borderId="26" xfId="0" applyFont="1" applyBorder="1" applyAlignment="1">
      <alignment horizontal="center" vertical="center"/>
    </xf>
    <xf numFmtId="0" fontId="5" fillId="0" borderId="44" xfId="0" applyFont="1" applyBorder="1" applyAlignment="1">
      <alignment horizontal="center" vertical="center" wrapText="1"/>
    </xf>
    <xf numFmtId="0" fontId="5" fillId="0" borderId="43" xfId="0" applyFont="1" applyBorder="1" applyAlignment="1">
      <alignment horizontal="center" vertical="center" wrapText="1"/>
    </xf>
    <xf numFmtId="0" fontId="5" fillId="0" borderId="8" xfId="0" applyFont="1" applyBorder="1" applyAlignment="1">
      <alignment horizontal="center" vertical="center"/>
    </xf>
    <xf numFmtId="0" fontId="5" fillId="0" borderId="33" xfId="0" applyFont="1" applyBorder="1" applyAlignment="1">
      <alignment horizontal="center" vertical="center"/>
    </xf>
    <xf numFmtId="0" fontId="5" fillId="0" borderId="6" xfId="0" applyFont="1" applyBorder="1" applyAlignment="1">
      <alignment horizontal="center" vertical="center"/>
    </xf>
    <xf numFmtId="0" fontId="5" fillId="0" borderId="9" xfId="0" applyFont="1" applyBorder="1" applyAlignment="1">
      <alignment horizontal="center" vertical="center"/>
    </xf>
    <xf numFmtId="0" fontId="5" fillId="0" borderId="43" xfId="0" applyFont="1" applyBorder="1" applyAlignment="1">
      <alignment horizontal="center" vertical="center"/>
    </xf>
    <xf numFmtId="0" fontId="5" fillId="0" borderId="37" xfId="0" applyFont="1" applyBorder="1" applyAlignment="1">
      <alignment horizontal="center" vertical="center" wrapText="1"/>
    </xf>
    <xf numFmtId="0" fontId="5" fillId="0" borderId="39" xfId="0" applyFont="1" applyBorder="1" applyAlignment="1">
      <alignment horizontal="center" vertical="center" wrapText="1"/>
    </xf>
    <xf numFmtId="0" fontId="18" fillId="0" borderId="14" xfId="0" applyFont="1" applyBorder="1" applyAlignment="1">
      <alignment horizontal="center" vertical="center"/>
    </xf>
    <xf numFmtId="0" fontId="5" fillId="0" borderId="12" xfId="0" applyFont="1" applyBorder="1" applyAlignment="1">
      <alignment horizontal="center" vertical="center" wrapText="1"/>
    </xf>
    <xf numFmtId="0" fontId="5" fillId="0" borderId="58" xfId="0" applyFont="1" applyBorder="1" applyAlignment="1">
      <alignment horizontal="center" vertical="center"/>
    </xf>
    <xf numFmtId="0" fontId="5" fillId="0" borderId="57" xfId="0" applyFont="1" applyBorder="1" applyAlignment="1">
      <alignment horizontal="center" vertical="center"/>
    </xf>
    <xf numFmtId="0" fontId="5" fillId="0" borderId="82" xfId="0" applyFont="1" applyBorder="1" applyAlignment="1">
      <alignment horizontal="center" vertical="center"/>
    </xf>
    <xf numFmtId="0" fontId="5" fillId="0" borderId="19" xfId="0" applyFont="1" applyBorder="1" applyAlignment="1">
      <alignment horizontal="center" vertical="center"/>
    </xf>
    <xf numFmtId="0" fontId="5" fillId="0" borderId="6" xfId="0" applyFont="1" applyBorder="1" applyAlignment="1">
      <alignment horizontal="center" vertical="center" wrapText="1"/>
    </xf>
    <xf numFmtId="0" fontId="5" fillId="0" borderId="35" xfId="0" applyFont="1" applyBorder="1" applyAlignment="1">
      <alignment horizontal="center" vertical="center"/>
    </xf>
    <xf numFmtId="0" fontId="50" fillId="0" borderId="32" xfId="0" applyFont="1" applyBorder="1" applyAlignment="1">
      <alignment horizontal="center"/>
    </xf>
    <xf numFmtId="0" fontId="50" fillId="0" borderId="33" xfId="0" applyFont="1" applyBorder="1" applyAlignment="1">
      <alignment horizontal="center"/>
    </xf>
    <xf numFmtId="0" fontId="50" fillId="0" borderId="9" xfId="0" applyFont="1" applyBorder="1" applyAlignment="1">
      <alignment horizontal="center"/>
    </xf>
    <xf numFmtId="0" fontId="5" fillId="0" borderId="25" xfId="0" applyFont="1" applyBorder="1" applyAlignment="1">
      <alignment horizontal="center" vertical="center"/>
    </xf>
    <xf numFmtId="0" fontId="174" fillId="0" borderId="0" xfId="0" applyFont="1" applyAlignment="1">
      <alignment horizontal="center"/>
    </xf>
    <xf numFmtId="0" fontId="229" fillId="0" borderId="0" xfId="104" applyFont="1" applyAlignment="1">
      <alignment horizontal="left" vertical="center" wrapText="1"/>
    </xf>
    <xf numFmtId="0" fontId="15" fillId="0" borderId="0" xfId="0" applyFont="1" applyAlignment="1">
      <alignment horizontal="center"/>
    </xf>
  </cellXfs>
  <cellStyles count="241">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Comma 2" xfId="235"/>
    <cellStyle name="Comma 2 2" xfId="236"/>
    <cellStyle name="Comma 2 3" xfId="240"/>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44" xfId="233"/>
    <cellStyle name="Dziesiętny 5" xfId="52"/>
    <cellStyle name="Dziesiętny 6" xfId="55"/>
    <cellStyle name="Dziesiętny 7" xfId="57"/>
    <cellStyle name="Dziesiętny 8" xfId="61"/>
    <cellStyle name="Dziesiętny 9" xfId="64"/>
    <cellStyle name="Hiperłącze" xfId="238" builtinId="8"/>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2 2 2" xfId="239"/>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80" xfId="234"/>
    <cellStyle name="Normalny 9" xfId="60"/>
    <cellStyle name="Normalny_DROB41_0" xfId="237"/>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34">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8"/>
      </font>
    </dxf>
    <dxf>
      <font>
        <condense val="0"/>
        <extend val="0"/>
        <color indexed="17"/>
      </font>
    </dxf>
    <dxf>
      <font>
        <b val="0"/>
        <i val="0"/>
        <condense val="0"/>
        <extend val="0"/>
        <color indexed="10"/>
      </font>
    </dxf>
    <dxf>
      <font>
        <condense val="0"/>
        <extend val="0"/>
        <color indexed="9"/>
      </font>
    </dxf>
    <dxf>
      <font>
        <condense val="0"/>
        <extend val="0"/>
        <color indexed="9"/>
      </font>
    </dxf>
  </dxfs>
  <tableStyles count="0" defaultTableStyle="TableStyleMedium9" defaultPivotStyle="PivotStyleLight16"/>
  <colors>
    <mruColors>
      <color rgb="FF0000FF"/>
      <color rgb="FFFFFF99"/>
      <color rgb="FF33CC33"/>
      <color rgb="FF006600"/>
      <color rgb="FFFFFFCC"/>
      <color rgb="FF009900"/>
      <color rgb="FFFFCC99"/>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6" name="Object 2" hidden="1">
              <a:extLst>
                <a:ext uri="{63B3BB69-23CF-44E3-9099-C40C66FF867C}">
                  <a14:compatExt spid="_x0000_s1026"/>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7" name="Object 3" hidden="1">
              <a:extLst>
                <a:ext uri="{63B3BB69-23CF-44E3-9099-C40C66FF867C}">
                  <a14:compatExt spid="_x0000_s1027"/>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editAs="oneCell">
    <xdr:from>
      <xdr:col>0</xdr:col>
      <xdr:colOff>447675</xdr:colOff>
      <xdr:row>2</xdr:row>
      <xdr:rowOff>0</xdr:rowOff>
    </xdr:from>
    <xdr:to>
      <xdr:col>3</xdr:col>
      <xdr:colOff>77519</xdr:colOff>
      <xdr:row>5</xdr:row>
      <xdr:rowOff>209550</xdr:rowOff>
    </xdr:to>
    <xdr:pic>
      <xdr:nvPicPr>
        <xdr:cNvPr id="8" name="Obraz 7"/>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71475"/>
          <a:ext cx="2767965" cy="857250"/>
        </a:xfrm>
        <a:prstGeom prst="rect">
          <a:avLst/>
        </a:prstGeom>
        <a:noFill/>
      </xdr:spPr>
    </xdr:pic>
    <xdr:clientData/>
  </xdr:twoCellAnchor>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8" name="Object 4" hidden="1">
              <a:extLst>
                <a:ext uri="{63B3BB69-23CF-44E3-9099-C40C66FF867C}">
                  <a14:compatExt spid="_x0000_s1028"/>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9" name="Object 5" hidden="1">
              <a:extLst>
                <a:ext uri="{63B3BB69-23CF-44E3-9099-C40C66FF867C}">
                  <a14:compatExt spid="_x0000_s1029"/>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30" name="Object 6" hidden="1">
              <a:extLst>
                <a:ext uri="{63B3BB69-23CF-44E3-9099-C40C66FF867C}">
                  <a14:compatExt spid="_x0000_s1030"/>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twoCellAnchor editAs="oneCell">
    <xdr:from>
      <xdr:col>0</xdr:col>
      <xdr:colOff>447675</xdr:colOff>
      <xdr:row>2</xdr:row>
      <xdr:rowOff>0</xdr:rowOff>
    </xdr:from>
    <xdr:to>
      <xdr:col>3</xdr:col>
      <xdr:colOff>77519</xdr:colOff>
      <xdr:row>5</xdr:row>
      <xdr:rowOff>209550</xdr:rowOff>
    </xdr:to>
    <xdr:pic>
      <xdr:nvPicPr>
        <xdr:cNvPr id="9" name="Obraz 8"/>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352425"/>
          <a:ext cx="2763569" cy="876300"/>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549216</xdr:colOff>
      <xdr:row>20</xdr:row>
      <xdr:rowOff>233866</xdr:rowOff>
    </xdr:to>
    <xdr:pic>
      <xdr:nvPicPr>
        <xdr:cNvPr id="3" name="Obraz 2"/>
        <xdr:cNvPicPr>
          <a:picLocks noChangeAspect="1"/>
        </xdr:cNvPicPr>
      </xdr:nvPicPr>
      <xdr:blipFill>
        <a:blip xmlns:r="http://schemas.openxmlformats.org/officeDocument/2006/relationships" r:embed="rId1"/>
        <a:stretch>
          <a:fillRect/>
        </a:stretch>
      </xdr:blipFill>
      <xdr:spPr>
        <a:xfrm>
          <a:off x="0" y="0"/>
          <a:ext cx="6645216" cy="3615241"/>
        </a:xfrm>
        <a:prstGeom prst="rect">
          <a:avLst/>
        </a:prstGeom>
      </xdr:spPr>
    </xdr:pic>
    <xdr:clientData/>
  </xdr:twoCellAnchor>
  <xdr:twoCellAnchor editAs="oneCell">
    <xdr:from>
      <xdr:col>11</xdr:col>
      <xdr:colOff>0</xdr:colOff>
      <xdr:row>0</xdr:row>
      <xdr:rowOff>0</xdr:rowOff>
    </xdr:from>
    <xdr:to>
      <xdr:col>21</xdr:col>
      <xdr:colOff>549216</xdr:colOff>
      <xdr:row>21</xdr:row>
      <xdr:rowOff>0</xdr:rowOff>
    </xdr:to>
    <xdr:pic>
      <xdr:nvPicPr>
        <xdr:cNvPr id="5" name="Obraz 4"/>
        <xdr:cNvPicPr>
          <a:picLocks noChangeAspect="1"/>
        </xdr:cNvPicPr>
      </xdr:nvPicPr>
      <xdr:blipFill>
        <a:blip xmlns:r="http://schemas.openxmlformats.org/officeDocument/2006/relationships" r:embed="rId2"/>
        <a:stretch>
          <a:fillRect/>
        </a:stretch>
      </xdr:blipFill>
      <xdr:spPr>
        <a:xfrm>
          <a:off x="6705600" y="0"/>
          <a:ext cx="6645216" cy="3619500"/>
        </a:xfrm>
        <a:prstGeom prst="rect">
          <a:avLst/>
        </a:prstGeom>
      </xdr:spPr>
    </xdr:pic>
    <xdr:clientData/>
  </xdr:twoCellAnchor>
  <xdr:twoCellAnchor editAs="oneCell">
    <xdr:from>
      <xdr:col>0</xdr:col>
      <xdr:colOff>0</xdr:colOff>
      <xdr:row>22</xdr:row>
      <xdr:rowOff>0</xdr:rowOff>
    </xdr:from>
    <xdr:to>
      <xdr:col>10</xdr:col>
      <xdr:colOff>549216</xdr:colOff>
      <xdr:row>43</xdr:row>
      <xdr:rowOff>83374</xdr:rowOff>
    </xdr:to>
    <xdr:pic>
      <xdr:nvPicPr>
        <xdr:cNvPr id="7" name="Obraz 6"/>
        <xdr:cNvPicPr>
          <a:picLocks noChangeAspect="1"/>
        </xdr:cNvPicPr>
      </xdr:nvPicPr>
      <xdr:blipFill>
        <a:blip xmlns:r="http://schemas.openxmlformats.org/officeDocument/2006/relationships" r:embed="rId3"/>
        <a:stretch>
          <a:fillRect/>
        </a:stretch>
      </xdr:blipFill>
      <xdr:spPr>
        <a:xfrm>
          <a:off x="0" y="3771900"/>
          <a:ext cx="6645216" cy="3645724"/>
        </a:xfrm>
        <a:prstGeom prst="rect">
          <a:avLst/>
        </a:prstGeom>
      </xdr:spPr>
    </xdr:pic>
    <xdr:clientData/>
  </xdr:twoCellAnchor>
  <xdr:twoCellAnchor editAs="oneCell">
    <xdr:from>
      <xdr:col>11</xdr:col>
      <xdr:colOff>0</xdr:colOff>
      <xdr:row>22</xdr:row>
      <xdr:rowOff>0</xdr:rowOff>
    </xdr:from>
    <xdr:to>
      <xdr:col>21</xdr:col>
      <xdr:colOff>549216</xdr:colOff>
      <xdr:row>43</xdr:row>
      <xdr:rowOff>83374</xdr:rowOff>
    </xdr:to>
    <xdr:pic>
      <xdr:nvPicPr>
        <xdr:cNvPr id="9" name="Obraz 8"/>
        <xdr:cNvPicPr>
          <a:picLocks noChangeAspect="1"/>
        </xdr:cNvPicPr>
      </xdr:nvPicPr>
      <xdr:blipFill>
        <a:blip xmlns:r="http://schemas.openxmlformats.org/officeDocument/2006/relationships" r:embed="rId4"/>
        <a:stretch>
          <a:fillRect/>
        </a:stretch>
      </xdr:blipFill>
      <xdr:spPr>
        <a:xfrm>
          <a:off x="6705600" y="3771900"/>
          <a:ext cx="6645216" cy="36457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14006</xdr:colOff>
      <xdr:row>0</xdr:row>
      <xdr:rowOff>77041</xdr:rowOff>
    </xdr:from>
    <xdr:to>
      <xdr:col>14</xdr:col>
      <xdr:colOff>10642</xdr:colOff>
      <xdr:row>3</xdr:row>
      <xdr:rowOff>48839</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11</xdr:col>
      <xdr:colOff>14006</xdr:colOff>
      <xdr:row>0</xdr:row>
      <xdr:rowOff>77041</xdr:rowOff>
    </xdr:from>
    <xdr:to>
      <xdr:col>13</xdr:col>
      <xdr:colOff>467842</xdr:colOff>
      <xdr:row>3</xdr:row>
      <xdr:rowOff>48839</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3706" y="77041"/>
          <a:ext cx="1444436" cy="1086223"/>
        </a:xfrm>
        <a:prstGeom prst="rect">
          <a:avLst/>
        </a:prstGeom>
      </xdr:spPr>
    </xdr:pic>
    <xdr:clientData/>
  </xdr:twoCellAnchor>
  <xdr:oneCellAnchor>
    <xdr:from>
      <xdr:col>2</xdr:col>
      <xdr:colOff>333371</xdr:colOff>
      <xdr:row>58</xdr:row>
      <xdr:rowOff>63500</xdr:rowOff>
    </xdr:from>
    <xdr:ext cx="182567" cy="133766"/>
    <xdr:sp macro="" textlink="">
      <xdr:nvSpPr>
        <xdr:cNvPr id="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25</xdr:col>
      <xdr:colOff>506131</xdr:colOff>
      <xdr:row>0</xdr:row>
      <xdr:rowOff>0</xdr:rowOff>
    </xdr:from>
    <xdr:to>
      <xdr:col>29</xdr:col>
      <xdr:colOff>467842</xdr:colOff>
      <xdr:row>2</xdr:row>
      <xdr:rowOff>162298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07531" y="0"/>
          <a:ext cx="1438086" cy="1086223"/>
        </a:xfrm>
        <a:prstGeom prst="rect">
          <a:avLst/>
        </a:prstGeom>
      </xdr:spPr>
    </xdr:pic>
    <xdr:clientData/>
  </xdr:twoCellAnchor>
  <xdr:oneCellAnchor>
    <xdr:from>
      <xdr:col>2</xdr:col>
      <xdr:colOff>333371</xdr:colOff>
      <xdr:row>58</xdr:row>
      <xdr:rowOff>63500</xdr:rowOff>
    </xdr:from>
    <xdr:ext cx="182567" cy="133766"/>
    <xdr:sp macro="" textlink="">
      <xdr:nvSpPr>
        <xdr:cNvPr id="1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78705"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20</xdr:col>
      <xdr:colOff>458505</xdr:colOff>
      <xdr:row>0</xdr:row>
      <xdr:rowOff>23812</xdr:rowOff>
    </xdr:from>
    <xdr:to>
      <xdr:col>24</xdr:col>
      <xdr:colOff>396404</xdr:colOff>
      <xdr:row>2</xdr:row>
      <xdr:rowOff>167060</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2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38"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0"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2"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4"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167060</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6"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186110</xdr:rowOff>
    </xdr:to>
    <xdr:pic>
      <xdr:nvPicPr>
        <xdr:cNvPr id="4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4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5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5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6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6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7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7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8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8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9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9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oneCellAnchor>
    <xdr:from>
      <xdr:col>20</xdr:col>
      <xdr:colOff>458505</xdr:colOff>
      <xdr:row>0</xdr:row>
      <xdr:rowOff>23812</xdr:rowOff>
    </xdr:from>
    <xdr:ext cx="1469837" cy="1089398"/>
    <xdr:pic>
      <xdr:nvPicPr>
        <xdr:cNvPr id="10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69837" cy="1089398"/>
        </a:xfrm>
        <a:prstGeom prst="rect">
          <a:avLst/>
        </a:prstGeom>
      </xdr:spPr>
    </xdr:pic>
    <xdr:clientData/>
  </xdr:oneCellAnchor>
  <xdr:oneCellAnchor>
    <xdr:from>
      <xdr:col>2</xdr:col>
      <xdr:colOff>333371</xdr:colOff>
      <xdr:row>58</xdr:row>
      <xdr:rowOff>63500</xdr:rowOff>
    </xdr:from>
    <xdr:ext cx="182567" cy="133766"/>
    <xdr:sp macro="" textlink="">
      <xdr:nvSpPr>
        <xdr:cNvPr id="10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0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0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3"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7"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19"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1"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2" name="Picture 1">
          <a:extLst>
            <a:ext uri="{FF2B5EF4-FFF2-40B4-BE49-F238E27FC236}">
              <a16:creationId xmlns:a16="http://schemas.microsoft.com/office/drawing/2014/main" id="{DFAF6E2D-DC43-4B06-A56B-CB9998CCEAB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3" name="Right Arrow 11">
          <a:extLst>
            <a:ext uri="{FF2B5EF4-FFF2-40B4-BE49-F238E27FC236}">
              <a16:creationId xmlns:a16="http://schemas.microsoft.com/office/drawing/2014/main" id="{BD2A5A5E-54E8-40CF-92CC-5B374FAA3C10}"/>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4" name="Picture 1">
          <a:extLst>
            <a:ext uri="{FF2B5EF4-FFF2-40B4-BE49-F238E27FC236}">
              <a16:creationId xmlns:a16="http://schemas.microsoft.com/office/drawing/2014/main" id="{C1596DE3-1694-46CC-A9A4-85936D8AA9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5" name="Right Arrow 11">
          <a:extLst>
            <a:ext uri="{FF2B5EF4-FFF2-40B4-BE49-F238E27FC236}">
              <a16:creationId xmlns:a16="http://schemas.microsoft.com/office/drawing/2014/main" id="{553698A6-6744-43AA-B105-D1DC2F68FD13}"/>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26" name="Picture 1">
          <a:extLst>
            <a:ext uri="{FF2B5EF4-FFF2-40B4-BE49-F238E27FC236}">
              <a16:creationId xmlns:a16="http://schemas.microsoft.com/office/drawing/2014/main" id="{6D3F17D7-10FD-4CDF-A775-160BA649304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27" name="Right Arrow 11">
          <a:extLst>
            <a:ext uri="{FF2B5EF4-FFF2-40B4-BE49-F238E27FC236}">
              <a16:creationId xmlns:a16="http://schemas.microsoft.com/office/drawing/2014/main" id="{4C17424D-9A96-4DFF-99E9-1A5EAF7E6FAA}"/>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400214</xdr:colOff>
      <xdr:row>2</xdr:row>
      <xdr:rowOff>172775</xdr:rowOff>
    </xdr:to>
    <xdr:pic>
      <xdr:nvPicPr>
        <xdr:cNvPr id="128" name="Picture 1">
          <a:extLst>
            <a:ext uri="{FF2B5EF4-FFF2-40B4-BE49-F238E27FC236}">
              <a16:creationId xmlns:a16="http://schemas.microsoft.com/office/drawing/2014/main" id="{F84D527A-1255-4BDD-88DF-B190930146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7134" cy="1082413"/>
        </a:xfrm>
        <a:prstGeom prst="rect">
          <a:avLst/>
        </a:prstGeom>
      </xdr:spPr>
    </xdr:pic>
    <xdr:clientData/>
  </xdr:twoCellAnchor>
  <xdr:oneCellAnchor>
    <xdr:from>
      <xdr:col>2</xdr:col>
      <xdr:colOff>333371</xdr:colOff>
      <xdr:row>58</xdr:row>
      <xdr:rowOff>63500</xdr:rowOff>
    </xdr:from>
    <xdr:ext cx="182567" cy="133766"/>
    <xdr:sp macro="" textlink="">
      <xdr:nvSpPr>
        <xdr:cNvPr id="129" name="Right Arrow 11">
          <a:extLst>
            <a:ext uri="{FF2B5EF4-FFF2-40B4-BE49-F238E27FC236}">
              <a16:creationId xmlns:a16="http://schemas.microsoft.com/office/drawing/2014/main" id="{EE39CA81-EB56-4B67-A22F-6EE935095577}"/>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400214</xdr:colOff>
      <xdr:row>2</xdr:row>
      <xdr:rowOff>172775</xdr:rowOff>
    </xdr:to>
    <xdr:pic>
      <xdr:nvPicPr>
        <xdr:cNvPr id="130" name="Picture 1">
          <a:extLst>
            <a:ext uri="{FF2B5EF4-FFF2-40B4-BE49-F238E27FC236}">
              <a16:creationId xmlns:a16="http://schemas.microsoft.com/office/drawing/2014/main" id="{CF6050EF-7C32-438E-A693-3D0DBCFE0CE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7134" cy="1082413"/>
        </a:xfrm>
        <a:prstGeom prst="rect">
          <a:avLst/>
        </a:prstGeom>
      </xdr:spPr>
    </xdr:pic>
    <xdr:clientData/>
  </xdr:twoCellAnchor>
  <xdr:oneCellAnchor>
    <xdr:from>
      <xdr:col>2</xdr:col>
      <xdr:colOff>333371</xdr:colOff>
      <xdr:row>58</xdr:row>
      <xdr:rowOff>63500</xdr:rowOff>
    </xdr:from>
    <xdr:ext cx="182567" cy="133766"/>
    <xdr:sp macro="" textlink="">
      <xdr:nvSpPr>
        <xdr:cNvPr id="131" name="Right Arrow 11">
          <a:extLst>
            <a:ext uri="{FF2B5EF4-FFF2-40B4-BE49-F238E27FC236}">
              <a16:creationId xmlns:a16="http://schemas.microsoft.com/office/drawing/2014/main" id="{EAE39314-9D00-4C80-ABA3-F8CE14C24884}"/>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2" name="Picture 1">
          <a:extLst>
            <a:ext uri="{FF2B5EF4-FFF2-40B4-BE49-F238E27FC236}">
              <a16:creationId xmlns:a16="http://schemas.microsoft.com/office/drawing/2014/main" id="{450E28D5-545B-472A-8F0B-08901110363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3" name="Right Arrow 11">
          <a:extLst>
            <a:ext uri="{FF2B5EF4-FFF2-40B4-BE49-F238E27FC236}">
              <a16:creationId xmlns:a16="http://schemas.microsoft.com/office/drawing/2014/main" id="{8C469612-28D7-4D77-B265-0DC71504C039}"/>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5" name="Right Arrow 2"/>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6" name="Picture 1">
          <a:extLst>
            <a:ext uri="{FF2B5EF4-FFF2-40B4-BE49-F238E27FC236}">
              <a16:creationId xmlns:a16="http://schemas.microsoft.com/office/drawing/2014/main" id="{39D414E0-A465-47E9-A50F-F79CA9F09A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7" name="Right Arrow 11">
          <a:extLst>
            <a:ext uri="{FF2B5EF4-FFF2-40B4-BE49-F238E27FC236}">
              <a16:creationId xmlns:a16="http://schemas.microsoft.com/office/drawing/2014/main" id="{B25AF8E9-1CED-461E-8917-B3212ECC23D1}"/>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38" name="Picture 1">
          <a:extLst>
            <a:ext uri="{FF2B5EF4-FFF2-40B4-BE49-F238E27FC236}">
              <a16:creationId xmlns:a16="http://schemas.microsoft.com/office/drawing/2014/main" id="{8C12FDAA-7D59-466F-A0E3-4859CF1E06F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39" name="Right Arrow 11">
          <a:extLst>
            <a:ext uri="{FF2B5EF4-FFF2-40B4-BE49-F238E27FC236}">
              <a16:creationId xmlns:a16="http://schemas.microsoft.com/office/drawing/2014/main" id="{120783AE-A44A-4AFC-8C2B-4C5A50ACEDAA}"/>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0" name="Picture 1">
          <a:extLst>
            <a:ext uri="{FF2B5EF4-FFF2-40B4-BE49-F238E27FC236}">
              <a16:creationId xmlns:a16="http://schemas.microsoft.com/office/drawing/2014/main" id="{F07C957C-7BAF-463F-AD0B-816EB13D0F7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1" name="Right Arrow 11">
          <a:extLst>
            <a:ext uri="{FF2B5EF4-FFF2-40B4-BE49-F238E27FC236}">
              <a16:creationId xmlns:a16="http://schemas.microsoft.com/office/drawing/2014/main" id="{6AEB4922-4E08-4F00-9EFF-ADADB7046329}"/>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2" name="Picture 1">
          <a:extLst>
            <a:ext uri="{FF2B5EF4-FFF2-40B4-BE49-F238E27FC236}">
              <a16:creationId xmlns:a16="http://schemas.microsoft.com/office/drawing/2014/main" id="{7E05CFA2-C4B3-401C-B282-5E3C23FC322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3" name="Right Arrow 11">
          <a:extLst>
            <a:ext uri="{FF2B5EF4-FFF2-40B4-BE49-F238E27FC236}">
              <a16:creationId xmlns:a16="http://schemas.microsoft.com/office/drawing/2014/main" id="{A86428E6-0E1B-4937-BC49-8E155FA07034}"/>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4" name="Picture 1">
          <a:extLst>
            <a:ext uri="{FF2B5EF4-FFF2-40B4-BE49-F238E27FC236}">
              <a16:creationId xmlns:a16="http://schemas.microsoft.com/office/drawing/2014/main" id="{9119A3DB-3BF9-4D26-BB41-9EF5A66FC17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5" name="Right Arrow 11">
          <a:extLst>
            <a:ext uri="{FF2B5EF4-FFF2-40B4-BE49-F238E27FC236}">
              <a16:creationId xmlns:a16="http://schemas.microsoft.com/office/drawing/2014/main" id="{03EB19C2-F9E0-4C9F-B44E-B99780C44D15}"/>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twoCellAnchor editAs="oneCell">
    <xdr:from>
      <xdr:col>20</xdr:col>
      <xdr:colOff>458505</xdr:colOff>
      <xdr:row>0</xdr:row>
      <xdr:rowOff>23812</xdr:rowOff>
    </xdr:from>
    <xdr:to>
      <xdr:col>24</xdr:col>
      <xdr:colOff>396404</xdr:colOff>
      <xdr:row>2</xdr:row>
      <xdr:rowOff>176585</xdr:rowOff>
    </xdr:to>
    <xdr:pic>
      <xdr:nvPicPr>
        <xdr:cNvPr id="146" name="Picture 1">
          <a:extLst>
            <a:ext uri="{FF2B5EF4-FFF2-40B4-BE49-F238E27FC236}">
              <a16:creationId xmlns:a16="http://schemas.microsoft.com/office/drawing/2014/main" id="{FAE6E243-EDA7-4A25-BD00-6DC94C88D5A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oneCellAnchor>
    <xdr:from>
      <xdr:col>2</xdr:col>
      <xdr:colOff>333371</xdr:colOff>
      <xdr:row>58</xdr:row>
      <xdr:rowOff>63500</xdr:rowOff>
    </xdr:from>
    <xdr:ext cx="182567" cy="133766"/>
    <xdr:sp macro="" textlink="">
      <xdr:nvSpPr>
        <xdr:cNvPr id="147" name="Right Arrow 11">
          <a:extLst>
            <a:ext uri="{FF2B5EF4-FFF2-40B4-BE49-F238E27FC236}">
              <a16:creationId xmlns:a16="http://schemas.microsoft.com/office/drawing/2014/main" id="{30F1367D-6C9B-4F05-879F-E82FD691CFA5}"/>
            </a:ext>
          </a:extLst>
        </xdr:cNvPr>
        <xdr:cNvSpPr>
          <a:spLocks/>
        </xdr:cNvSpPr>
      </xdr:nvSpPr>
      <xdr:spPr>
        <a:xfrm>
          <a:off x="1562096" y="10045700"/>
          <a:ext cx="182567" cy="133766"/>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7</xdr:col>
      <xdr:colOff>678180</xdr:colOff>
      <xdr:row>0</xdr:row>
      <xdr:rowOff>53340</xdr:rowOff>
    </xdr:from>
    <xdr:to>
      <xdr:col>10</xdr:col>
      <xdr:colOff>1082</xdr:colOff>
      <xdr:row>3</xdr:row>
      <xdr:rowOff>46728</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1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2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3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4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20</xdr:col>
      <xdr:colOff>458505</xdr:colOff>
      <xdr:row>0</xdr:row>
      <xdr:rowOff>23812</xdr:rowOff>
    </xdr:from>
    <xdr:to>
      <xdr:col>23</xdr:col>
      <xdr:colOff>120179</xdr:colOff>
      <xdr:row>3</xdr:row>
      <xdr:rowOff>5135</xdr:rowOff>
    </xdr:to>
    <xdr:pic>
      <xdr:nvPicPr>
        <xdr:cNvPr id="54"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7280" y="23812"/>
          <a:ext cx="1433324" cy="1086223"/>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6"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5"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8"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5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0"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1" name="Picture 1">
          <a:extLst>
            <a:ext uri="{FF2B5EF4-FFF2-40B4-BE49-F238E27FC236}">
              <a16:creationId xmlns:a16="http://schemas.microsoft.com/office/drawing/2014/main" id="{E5AF8808-EC0A-467B-B6BD-920206BC9F5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2" name="Picture 1">
          <a:extLst>
            <a:ext uri="{FF2B5EF4-FFF2-40B4-BE49-F238E27FC236}">
              <a16:creationId xmlns:a16="http://schemas.microsoft.com/office/drawing/2014/main" id="{3CA15A72-13C1-4782-8BC7-BC87459A35E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3" name="Picture 1">
          <a:extLst>
            <a:ext uri="{FF2B5EF4-FFF2-40B4-BE49-F238E27FC236}">
              <a16:creationId xmlns:a16="http://schemas.microsoft.com/office/drawing/2014/main" id="{608146E1-B25F-4085-A908-D179F1E938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58158</xdr:rowOff>
    </xdr:to>
    <xdr:pic>
      <xdr:nvPicPr>
        <xdr:cNvPr id="64" name="Picture 1">
          <a:extLst>
            <a:ext uri="{FF2B5EF4-FFF2-40B4-BE49-F238E27FC236}">
              <a16:creationId xmlns:a16="http://schemas.microsoft.com/office/drawing/2014/main" id="{FA86AA10-E255-449C-8F6F-2437A93B0F8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9066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58158</xdr:rowOff>
    </xdr:to>
    <xdr:pic>
      <xdr:nvPicPr>
        <xdr:cNvPr id="65" name="Picture 1">
          <a:extLst>
            <a:ext uri="{FF2B5EF4-FFF2-40B4-BE49-F238E27FC236}">
              <a16:creationId xmlns:a16="http://schemas.microsoft.com/office/drawing/2014/main" id="{45743A06-A9F2-4BAF-A484-CB6C8854693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9066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6" name="Picture 1">
          <a:extLst>
            <a:ext uri="{FF2B5EF4-FFF2-40B4-BE49-F238E27FC236}">
              <a16:creationId xmlns:a16="http://schemas.microsoft.com/office/drawing/2014/main" id="{BEC97C57-30A5-4FC3-A7C9-F639BE278BB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7" name="Picture 1">
          <a:extLst>
            <a:ext uri="{FF2B5EF4-FFF2-40B4-BE49-F238E27FC236}">
              <a16:creationId xmlns:a16="http://schemas.microsoft.com/office/drawing/2014/main" id="{01B93FD7-C3DB-4D84-880F-56F0E6FEC0C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8" name="Picture 1">
          <a:extLst>
            <a:ext uri="{FF2B5EF4-FFF2-40B4-BE49-F238E27FC236}">
              <a16:creationId xmlns:a16="http://schemas.microsoft.com/office/drawing/2014/main" id="{39B7D35E-0694-4C9C-A059-2DE8024C53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69" name="Picture 1">
          <a:extLst>
            <a:ext uri="{FF2B5EF4-FFF2-40B4-BE49-F238E27FC236}">
              <a16:creationId xmlns:a16="http://schemas.microsoft.com/office/drawing/2014/main" id="{6973BD8E-B0C8-4810-863C-CC99F71947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0" name="Picture 1">
          <a:extLst>
            <a:ext uri="{FF2B5EF4-FFF2-40B4-BE49-F238E27FC236}">
              <a16:creationId xmlns:a16="http://schemas.microsoft.com/office/drawing/2014/main" id="{31B321D1-DB3D-48B4-BABD-3720989D3F2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1" name="Picture 1">
          <a:extLst>
            <a:ext uri="{FF2B5EF4-FFF2-40B4-BE49-F238E27FC236}">
              <a16:creationId xmlns:a16="http://schemas.microsoft.com/office/drawing/2014/main" id="{2AF13E21-D8B7-41C0-861D-A1063F942EB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twoCellAnchor editAs="oneCell">
    <xdr:from>
      <xdr:col>7</xdr:col>
      <xdr:colOff>678180</xdr:colOff>
      <xdr:row>0</xdr:row>
      <xdr:rowOff>53340</xdr:rowOff>
    </xdr:from>
    <xdr:to>
      <xdr:col>10</xdr:col>
      <xdr:colOff>1082</xdr:colOff>
      <xdr:row>3</xdr:row>
      <xdr:rowOff>46728</xdr:rowOff>
    </xdr:to>
    <xdr:pic>
      <xdr:nvPicPr>
        <xdr:cNvPr id="72" name="Picture 1">
          <a:extLst>
            <a:ext uri="{FF2B5EF4-FFF2-40B4-BE49-F238E27FC236}">
              <a16:creationId xmlns:a16="http://schemas.microsoft.com/office/drawing/2014/main" id="{85644B68-D792-494D-ACC7-80811AC8EFD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3080" y="53340"/>
          <a:ext cx="1408877" cy="1079238"/>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drawing" Target="../drawings/drawing1.xml"/><Relationship Id="rId7" Type="http://schemas.openxmlformats.org/officeDocument/2006/relationships/oleObject" Target="../embeddings/oleObject2.bin"/><Relationship Id="rId2" Type="http://schemas.openxmlformats.org/officeDocument/2006/relationships/printerSettings" Target="../printerSettings/printerSettings1.bin"/><Relationship Id="rId1" Type="http://schemas.openxmlformats.org/officeDocument/2006/relationships/hyperlink" Target="mailto:anna.pankiewicz@minrol.gov.pl" TargetMode="External"/><Relationship Id="rId6" Type="http://schemas.openxmlformats.org/officeDocument/2006/relationships/image" Target="../media/image1.emf"/><Relationship Id="rId11" Type="http://schemas.openxmlformats.org/officeDocument/2006/relationships/oleObject" Target="../embeddings/oleObject6.bin"/><Relationship Id="rId5" Type="http://schemas.openxmlformats.org/officeDocument/2006/relationships/oleObject" Target="../embeddings/oleObject1.bin"/><Relationship Id="rId10" Type="http://schemas.openxmlformats.org/officeDocument/2006/relationships/oleObject" Target="../embeddings/oleObject5.bin"/><Relationship Id="rId4" Type="http://schemas.openxmlformats.org/officeDocument/2006/relationships/vmlDrawing" Target="../drawings/vmlDrawing1.vml"/><Relationship Id="rId9" Type="http://schemas.openxmlformats.org/officeDocument/2006/relationships/oleObject" Target="../embeddings/oleObject4.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B1:AJ43"/>
  <sheetViews>
    <sheetView showGridLines="0" tabSelected="1" topLeftCell="A7" zoomScale="130" zoomScaleNormal="130" workbookViewId="0">
      <selection activeCell="F28" sqref="F28"/>
    </sheetView>
  </sheetViews>
  <sheetFormatPr defaultRowHeight="12.75"/>
  <cols>
    <col min="1" max="1" width="7.85546875" style="351" customWidth="1"/>
    <col min="2" max="2" width="19.28515625" style="351" customWidth="1"/>
    <col min="3" max="3" width="19.85546875" style="351" customWidth="1"/>
    <col min="4" max="4" width="21" style="351" customWidth="1"/>
    <col min="5" max="5" width="14.7109375" style="351" customWidth="1"/>
    <col min="6" max="6" width="13.42578125" style="351" customWidth="1"/>
    <col min="7" max="10" width="9.140625" style="351"/>
    <col min="11" max="11" width="17.85546875" style="351" customWidth="1"/>
    <col min="12" max="16384" width="9.140625" style="351"/>
  </cols>
  <sheetData>
    <row r="1" spans="2:36" ht="15" customHeight="1">
      <c r="B1" s="2"/>
      <c r="C1" s="2"/>
      <c r="D1" s="2"/>
      <c r="E1" s="2"/>
      <c r="F1" s="2"/>
      <c r="G1" s="352"/>
      <c r="L1" s="353"/>
      <c r="M1" s="353"/>
      <c r="N1" s="353"/>
      <c r="O1" s="353"/>
      <c r="P1" s="353"/>
      <c r="Q1" s="353"/>
      <c r="R1" s="353"/>
      <c r="S1" s="353"/>
      <c r="T1" s="353"/>
    </row>
    <row r="2" spans="2:36">
      <c r="B2" s="501"/>
      <c r="C2" s="501"/>
      <c r="D2" s="501"/>
      <c r="E2" s="502"/>
      <c r="F2" s="502"/>
      <c r="G2" s="352"/>
      <c r="L2" s="353"/>
      <c r="M2" s="353"/>
      <c r="N2" s="353"/>
      <c r="O2" s="353"/>
      <c r="P2" s="353"/>
      <c r="Q2" s="353"/>
      <c r="R2" s="353"/>
      <c r="S2" s="353"/>
      <c r="T2" s="353"/>
      <c r="AI2" s="354"/>
      <c r="AJ2" s="354"/>
    </row>
    <row r="3" spans="2:36" ht="19.5" customHeight="1">
      <c r="B3" s="501"/>
      <c r="C3" s="501"/>
      <c r="D3" s="503" t="s">
        <v>387</v>
      </c>
      <c r="E3" s="502"/>
      <c r="F3" s="502"/>
      <c r="G3" s="355"/>
      <c r="H3" s="353"/>
      <c r="I3" s="353"/>
      <c r="J3" s="353"/>
      <c r="K3" s="353"/>
      <c r="L3" s="353"/>
      <c r="M3" s="353"/>
      <c r="N3" s="353"/>
      <c r="O3" s="353"/>
      <c r="P3" s="353"/>
      <c r="Q3" s="353"/>
      <c r="R3" s="353"/>
      <c r="S3" s="353"/>
      <c r="T3" s="353"/>
      <c r="AI3" s="354"/>
      <c r="AJ3" s="354"/>
    </row>
    <row r="4" spans="2:36" ht="15.75">
      <c r="B4" s="501"/>
      <c r="C4" s="501"/>
      <c r="D4" s="503" t="s">
        <v>454</v>
      </c>
      <c r="E4" s="502"/>
      <c r="F4" s="502"/>
      <c r="G4" s="355"/>
      <c r="H4" s="356"/>
      <c r="I4" s="353"/>
      <c r="J4" s="353"/>
      <c r="K4" s="353"/>
      <c r="L4" s="353"/>
      <c r="M4" s="353"/>
      <c r="N4" s="353"/>
      <c r="O4" s="353"/>
      <c r="P4" s="353"/>
      <c r="Q4" s="353"/>
      <c r="R4" s="353"/>
      <c r="S4" s="353"/>
      <c r="T4" s="353"/>
    </row>
    <row r="5" spans="2:36" ht="17.25">
      <c r="B5" s="501"/>
      <c r="C5" s="501"/>
      <c r="D5" s="504" t="s">
        <v>439</v>
      </c>
      <c r="E5" s="501"/>
      <c r="F5" s="502"/>
      <c r="G5" s="355"/>
      <c r="H5" s="356"/>
      <c r="I5" s="353"/>
      <c r="J5" s="353"/>
      <c r="K5" s="353"/>
      <c r="L5" s="353"/>
      <c r="M5" s="353"/>
      <c r="N5" s="353"/>
      <c r="O5" s="353"/>
      <c r="P5" s="353"/>
      <c r="Q5" s="353"/>
      <c r="R5" s="353"/>
      <c r="S5" s="353"/>
      <c r="T5" s="353"/>
    </row>
    <row r="6" spans="2:36" ht="18" customHeight="1">
      <c r="B6" s="502"/>
      <c r="C6" s="502"/>
      <c r="D6" s="502"/>
      <c r="E6" s="502"/>
      <c r="F6" s="502"/>
      <c r="G6" s="355"/>
      <c r="H6" s="356"/>
      <c r="I6" s="353"/>
      <c r="J6" s="353"/>
      <c r="K6" s="353"/>
      <c r="L6" s="353"/>
      <c r="M6" s="353"/>
      <c r="N6" s="353"/>
      <c r="O6" s="353"/>
      <c r="P6" s="353"/>
      <c r="Q6" s="353"/>
      <c r="R6" s="353"/>
      <c r="S6" s="353"/>
      <c r="T6" s="353"/>
    </row>
    <row r="7" spans="2:36" ht="16.5" customHeight="1">
      <c r="B7" s="506" t="s">
        <v>0</v>
      </c>
      <c r="C7" s="379"/>
      <c r="D7" s="379"/>
      <c r="E7" s="353"/>
      <c r="F7" s="353"/>
      <c r="G7" s="355"/>
      <c r="H7" s="353"/>
      <c r="I7" s="353"/>
      <c r="J7" s="353"/>
      <c r="K7" s="353"/>
      <c r="L7" s="353"/>
      <c r="M7" s="353"/>
      <c r="N7" s="353"/>
      <c r="O7" s="353"/>
      <c r="P7" s="353"/>
      <c r="Q7" s="353"/>
      <c r="R7" s="353"/>
      <c r="S7" s="353"/>
      <c r="T7" s="353"/>
    </row>
    <row r="8" spans="2:36" ht="23.25" customHeight="1">
      <c r="B8" s="505"/>
      <c r="C8" s="379"/>
      <c r="D8" s="379"/>
      <c r="E8" s="353"/>
      <c r="F8" s="353"/>
      <c r="G8" s="355"/>
      <c r="H8" s="353"/>
      <c r="I8" s="353"/>
      <c r="J8" s="353"/>
      <c r="K8" s="353"/>
      <c r="L8" s="353"/>
      <c r="M8" s="353"/>
      <c r="N8" s="353"/>
      <c r="O8" s="353"/>
      <c r="P8" s="353"/>
      <c r="Q8" s="353"/>
      <c r="R8" s="353"/>
      <c r="S8" s="353"/>
      <c r="T8" s="353"/>
    </row>
    <row r="9" spans="2:36" s="352" customFormat="1" ht="33" customHeight="1">
      <c r="B9" s="357" t="s">
        <v>48</v>
      </c>
      <c r="C9" s="358"/>
      <c r="D9" s="358"/>
      <c r="E9" s="358"/>
      <c r="F9" s="355"/>
      <c r="G9" s="355"/>
      <c r="H9" s="355"/>
      <c r="I9" s="355"/>
      <c r="J9" s="355"/>
      <c r="K9" s="355"/>
      <c r="L9" s="355"/>
      <c r="M9" s="355"/>
      <c r="N9" s="355"/>
      <c r="O9" s="355"/>
      <c r="P9" s="355"/>
      <c r="Q9" s="355"/>
      <c r="R9" s="355"/>
      <c r="S9" s="355"/>
      <c r="T9" s="355"/>
    </row>
    <row r="10" spans="2:36" s="352" customFormat="1" ht="23.25" customHeight="1">
      <c r="B10" s="359"/>
      <c r="C10" s="355"/>
      <c r="D10" s="355"/>
      <c r="E10" s="355"/>
      <c r="F10" s="355"/>
      <c r="G10" s="355"/>
      <c r="H10" s="355"/>
      <c r="I10" s="355"/>
      <c r="J10" s="355"/>
      <c r="K10" s="355"/>
      <c r="L10" s="355"/>
      <c r="M10" s="355"/>
      <c r="N10" s="355"/>
      <c r="O10" s="355"/>
      <c r="P10" s="355"/>
      <c r="Q10" s="355"/>
      <c r="R10" s="355"/>
      <c r="S10" s="355"/>
      <c r="T10" s="355"/>
    </row>
    <row r="11" spans="2:36">
      <c r="B11" s="353"/>
      <c r="C11" s="353"/>
      <c r="D11" s="353"/>
      <c r="E11" s="353"/>
      <c r="F11" s="353"/>
      <c r="G11" s="355"/>
      <c r="H11" s="353"/>
      <c r="I11" s="353"/>
      <c r="J11" s="353"/>
      <c r="K11" s="353"/>
      <c r="L11" s="353"/>
      <c r="M11" s="353"/>
      <c r="N11" s="353"/>
      <c r="O11" s="353"/>
      <c r="P11" s="353"/>
      <c r="Q11" s="353"/>
      <c r="R11" s="353"/>
      <c r="S11" s="353"/>
      <c r="T11" s="353"/>
    </row>
    <row r="12" spans="2:36" ht="23.25">
      <c r="B12" s="360" t="s">
        <v>502</v>
      </c>
      <c r="C12" s="361"/>
      <c r="D12" s="362"/>
      <c r="E12" s="363" t="s">
        <v>503</v>
      </c>
      <c r="F12" s="364"/>
      <c r="G12" s="365"/>
      <c r="Q12" s="353"/>
      <c r="R12" s="353"/>
      <c r="S12" s="353"/>
      <c r="T12" s="353"/>
    </row>
    <row r="13" spans="2:36">
      <c r="B13" s="353"/>
      <c r="C13" s="353"/>
      <c r="D13" s="353"/>
      <c r="E13" s="353"/>
      <c r="F13" s="353"/>
      <c r="G13" s="355"/>
      <c r="H13" s="353"/>
      <c r="I13" s="353"/>
      <c r="J13" s="353"/>
      <c r="K13" s="353"/>
      <c r="L13" s="353"/>
      <c r="M13" s="353"/>
      <c r="N13" s="353"/>
      <c r="O13" s="353"/>
      <c r="P13" s="353"/>
      <c r="Q13" s="353"/>
      <c r="R13" s="353"/>
      <c r="S13" s="353"/>
      <c r="T13" s="353"/>
    </row>
    <row r="14" spans="2:36">
      <c r="B14" s="353"/>
      <c r="C14" s="353"/>
      <c r="D14" s="353"/>
      <c r="E14" s="353"/>
      <c r="F14" s="353"/>
      <c r="G14" s="355"/>
      <c r="H14" s="353"/>
      <c r="I14" s="353"/>
      <c r="J14" s="353"/>
      <c r="K14" s="353"/>
      <c r="L14" s="353"/>
      <c r="M14" s="353"/>
      <c r="N14" s="353"/>
      <c r="O14" s="353"/>
      <c r="P14" s="353"/>
      <c r="Q14" s="353"/>
      <c r="R14" s="353"/>
      <c r="S14" s="353"/>
      <c r="T14" s="353"/>
    </row>
    <row r="15" spans="2:36" ht="18.75">
      <c r="B15" s="507" t="s">
        <v>440</v>
      </c>
      <c r="C15" s="508"/>
      <c r="D15" s="510" t="s">
        <v>504</v>
      </c>
      <c r="E15" s="511"/>
      <c r="F15" s="508"/>
      <c r="G15" s="509"/>
      <c r="H15" s="353"/>
      <c r="I15" s="353"/>
      <c r="J15" s="353"/>
      <c r="K15" s="353"/>
      <c r="L15" s="353"/>
      <c r="M15" s="353"/>
      <c r="N15" s="353"/>
      <c r="O15" s="353"/>
      <c r="P15" s="353"/>
      <c r="Q15" s="353"/>
      <c r="R15" s="353"/>
      <c r="S15" s="353"/>
      <c r="T15" s="353"/>
    </row>
    <row r="16" spans="2:36" ht="15">
      <c r="B16" s="366"/>
      <c r="C16" s="366"/>
      <c r="D16" s="366"/>
      <c r="E16" s="366"/>
      <c r="F16" s="366"/>
      <c r="G16" s="355"/>
      <c r="H16" s="353"/>
      <c r="I16" s="353"/>
      <c r="J16" s="353"/>
      <c r="K16" s="353"/>
      <c r="L16" s="353"/>
      <c r="M16" s="353"/>
      <c r="N16" s="353"/>
      <c r="O16" s="353"/>
      <c r="P16" s="353"/>
      <c r="Q16" s="353"/>
      <c r="R16" s="353"/>
      <c r="S16" s="353"/>
      <c r="T16" s="353"/>
    </row>
    <row r="17" spans="2:20" ht="15">
      <c r="B17" s="353" t="s">
        <v>455</v>
      </c>
      <c r="C17" s="353"/>
      <c r="D17" s="353"/>
      <c r="E17" s="353"/>
      <c r="F17" s="366"/>
      <c r="G17" s="353"/>
      <c r="H17" s="353"/>
      <c r="I17" s="353"/>
      <c r="J17" s="353"/>
      <c r="K17" s="353"/>
      <c r="L17" s="353"/>
      <c r="M17" s="353"/>
      <c r="N17" s="353"/>
      <c r="O17" s="353"/>
      <c r="P17" s="353"/>
      <c r="Q17" s="353"/>
      <c r="R17" s="353"/>
      <c r="S17" s="353"/>
      <c r="T17" s="353"/>
    </row>
    <row r="18" spans="2:20" ht="15">
      <c r="B18" s="353" t="s">
        <v>1</v>
      </c>
      <c r="C18" s="353"/>
      <c r="D18" s="353"/>
      <c r="E18" s="353"/>
      <c r="F18" s="366"/>
      <c r="G18" s="353"/>
      <c r="H18" s="353"/>
      <c r="I18" s="353"/>
      <c r="J18" s="353"/>
      <c r="K18" s="353"/>
      <c r="L18" s="353"/>
      <c r="M18" s="353"/>
      <c r="N18" s="353"/>
      <c r="O18" s="353"/>
      <c r="P18" s="353"/>
      <c r="Q18" s="353"/>
      <c r="R18" s="353"/>
      <c r="S18" s="353"/>
      <c r="T18" s="353"/>
    </row>
    <row r="19" spans="2:20" ht="15">
      <c r="B19" s="368" t="s">
        <v>452</v>
      </c>
      <c r="C19" s="368"/>
      <c r="D19" s="368"/>
      <c r="E19" s="368"/>
      <c r="F19" s="367"/>
      <c r="G19" s="368"/>
      <c r="H19" s="368"/>
      <c r="I19" s="368"/>
      <c r="J19" s="368"/>
      <c r="K19" s="353"/>
      <c r="L19" s="353"/>
      <c r="M19" s="353"/>
      <c r="N19" s="353"/>
      <c r="O19" s="353"/>
      <c r="P19" s="353"/>
      <c r="Q19" s="353"/>
      <c r="R19" s="353"/>
      <c r="S19" s="353"/>
      <c r="T19" s="353"/>
    </row>
    <row r="20" spans="2:20" ht="15">
      <c r="B20" s="368" t="s">
        <v>453</v>
      </c>
      <c r="C20" s="368"/>
      <c r="D20" s="368"/>
      <c r="E20" s="368"/>
      <c r="F20" s="366"/>
      <c r="G20" s="353"/>
      <c r="H20" s="353"/>
      <c r="I20" s="353"/>
      <c r="J20" s="353"/>
      <c r="K20" s="353"/>
      <c r="L20" s="353"/>
      <c r="M20" s="353"/>
      <c r="N20" s="353"/>
      <c r="O20" s="353"/>
      <c r="P20" s="353"/>
      <c r="Q20" s="353"/>
      <c r="R20" s="353"/>
      <c r="S20" s="353"/>
      <c r="T20" s="353"/>
    </row>
    <row r="21" spans="2:20" ht="15">
      <c r="B21" s="353" t="s">
        <v>2</v>
      </c>
      <c r="C21" s="353"/>
      <c r="D21" s="353"/>
      <c r="E21" s="353"/>
      <c r="F21" s="366"/>
      <c r="G21" s="353"/>
      <c r="H21" s="353"/>
      <c r="I21" s="353"/>
      <c r="J21" s="353"/>
      <c r="K21" s="353"/>
      <c r="L21" s="353"/>
      <c r="M21" s="353"/>
      <c r="N21" s="353"/>
      <c r="O21" s="353"/>
      <c r="P21" s="353"/>
      <c r="Q21" s="353"/>
      <c r="R21" s="353"/>
      <c r="S21" s="353"/>
      <c r="T21" s="353"/>
    </row>
    <row r="22" spans="2:20" ht="15">
      <c r="B22" s="353" t="s">
        <v>3</v>
      </c>
      <c r="C22" s="353"/>
      <c r="D22" s="353"/>
      <c r="E22" s="353"/>
      <c r="F22" s="366"/>
      <c r="G22" s="353"/>
      <c r="H22" s="353"/>
      <c r="I22" s="353"/>
      <c r="J22" s="353"/>
      <c r="K22" s="353"/>
      <c r="L22" s="353"/>
      <c r="M22" s="353"/>
      <c r="N22" s="353"/>
      <c r="O22" s="353"/>
      <c r="P22" s="353"/>
      <c r="Q22" s="353"/>
      <c r="R22" s="353"/>
      <c r="S22" s="353"/>
      <c r="T22" s="353"/>
    </row>
    <row r="23" spans="2:20" ht="15">
      <c r="B23" s="366"/>
      <c r="C23" s="366"/>
      <c r="D23" s="366"/>
      <c r="E23" s="366"/>
      <c r="F23" s="366"/>
      <c r="G23" s="353"/>
      <c r="H23" s="353"/>
      <c r="I23" s="353"/>
      <c r="J23" s="353"/>
      <c r="K23" s="353"/>
      <c r="L23" s="353"/>
      <c r="M23" s="353"/>
      <c r="N23" s="353"/>
      <c r="O23" s="353"/>
      <c r="P23" s="353"/>
      <c r="Q23" s="353"/>
      <c r="R23" s="353"/>
      <c r="S23" s="353"/>
      <c r="T23" s="353"/>
    </row>
    <row r="24" spans="2:20" ht="15">
      <c r="B24" s="366"/>
      <c r="C24" s="369"/>
      <c r="D24" s="366"/>
      <c r="E24" s="366"/>
      <c r="F24" s="366"/>
      <c r="G24" s="353"/>
      <c r="H24" s="353"/>
      <c r="I24" s="353"/>
      <c r="J24" s="353"/>
      <c r="K24" s="353"/>
      <c r="L24" s="353"/>
      <c r="M24" s="353"/>
      <c r="N24" s="353"/>
      <c r="O24" s="353"/>
      <c r="P24" s="353"/>
      <c r="Q24" s="353"/>
      <c r="R24" s="353"/>
      <c r="S24" s="353"/>
      <c r="T24" s="353"/>
    </row>
    <row r="25" spans="2:20" ht="15">
      <c r="B25" s="366"/>
      <c r="C25" s="369"/>
      <c r="D25" s="366"/>
      <c r="E25" s="366"/>
      <c r="F25" s="366"/>
      <c r="G25" s="353"/>
      <c r="H25" s="353"/>
      <c r="I25" s="353"/>
      <c r="J25" s="353"/>
      <c r="K25" s="353"/>
      <c r="L25" s="353"/>
      <c r="M25" s="353"/>
      <c r="N25" s="353"/>
      <c r="O25" s="353"/>
      <c r="P25" s="353"/>
      <c r="Q25" s="353"/>
      <c r="R25" s="353"/>
      <c r="S25" s="353"/>
      <c r="T25" s="353"/>
    </row>
    <row r="26" spans="2:20" ht="15">
      <c r="B26" s="367" t="s">
        <v>441</v>
      </c>
      <c r="C26" s="366"/>
      <c r="D26" s="366"/>
      <c r="E26" s="366"/>
      <c r="F26" s="366"/>
      <c r="G26" s="353"/>
      <c r="H26" s="353"/>
      <c r="I26" s="353"/>
      <c r="J26" s="353"/>
      <c r="K26" s="353"/>
      <c r="L26" s="353"/>
      <c r="M26" s="353"/>
      <c r="N26" s="353"/>
      <c r="O26" s="353"/>
      <c r="P26" s="353"/>
      <c r="Q26" s="353"/>
      <c r="R26" s="353"/>
      <c r="S26" s="353"/>
      <c r="T26" s="353"/>
    </row>
    <row r="27" spans="2:20" ht="15">
      <c r="B27" s="367" t="s">
        <v>446</v>
      </c>
      <c r="C27" s="367"/>
      <c r="D27" s="367"/>
      <c r="E27" s="367"/>
      <c r="F27" s="367"/>
      <c r="G27" s="368"/>
      <c r="H27" s="368"/>
      <c r="I27" s="368"/>
      <c r="J27" s="368"/>
      <c r="K27" s="353"/>
      <c r="L27" s="353"/>
      <c r="M27" s="353"/>
      <c r="N27" s="353"/>
      <c r="O27" s="353"/>
      <c r="P27" s="353"/>
      <c r="Q27" s="353"/>
      <c r="R27" s="353"/>
      <c r="S27" s="353"/>
      <c r="T27" s="353"/>
    </row>
    <row r="28" spans="2:20" ht="15">
      <c r="B28" s="366" t="s">
        <v>442</v>
      </c>
      <c r="C28" s="377" t="s">
        <v>466</v>
      </c>
      <c r="D28" s="366"/>
      <c r="E28" s="366"/>
      <c r="F28" s="366"/>
      <c r="G28" s="353"/>
      <c r="H28" s="353"/>
      <c r="I28" s="353"/>
      <c r="J28" s="353"/>
      <c r="K28" s="353"/>
      <c r="L28" s="353"/>
      <c r="M28" s="353"/>
      <c r="N28" s="353"/>
      <c r="O28" s="353"/>
      <c r="P28" s="353"/>
      <c r="Q28" s="353"/>
      <c r="R28" s="353"/>
      <c r="S28" s="353"/>
      <c r="T28" s="353"/>
    </row>
    <row r="29" spans="2:20" ht="15">
      <c r="B29" s="366" t="s">
        <v>456</v>
      </c>
      <c r="C29" s="366"/>
      <c r="D29" s="366"/>
      <c r="E29" s="366"/>
      <c r="F29" s="366"/>
      <c r="G29" s="353"/>
      <c r="H29" s="353"/>
      <c r="I29" s="353"/>
      <c r="J29" s="353"/>
      <c r="K29" s="353"/>
      <c r="L29" s="353"/>
      <c r="M29" s="353"/>
      <c r="N29" s="353"/>
      <c r="O29" s="353"/>
      <c r="P29" s="353"/>
      <c r="Q29" s="353"/>
      <c r="R29" s="353"/>
      <c r="S29" s="353"/>
      <c r="T29" s="353"/>
    </row>
    <row r="30" spans="2:20" ht="15">
      <c r="B30" s="366"/>
      <c r="C30" s="366"/>
      <c r="D30" s="366"/>
      <c r="E30" s="366"/>
      <c r="F30" s="366"/>
      <c r="G30" s="353"/>
      <c r="H30" s="353"/>
      <c r="I30" s="353"/>
      <c r="J30" s="353"/>
      <c r="K30" s="353"/>
      <c r="L30" s="353"/>
      <c r="M30" s="353"/>
      <c r="N30" s="353"/>
      <c r="O30" s="353"/>
      <c r="P30" s="353"/>
      <c r="Q30" s="353"/>
      <c r="R30" s="353"/>
      <c r="S30" s="353"/>
      <c r="T30" s="353"/>
    </row>
    <row r="31" spans="2:20" ht="15">
      <c r="B31" s="370" t="s">
        <v>443</v>
      </c>
      <c r="C31" s="371"/>
      <c r="D31" s="371"/>
      <c r="E31" s="371"/>
      <c r="F31" s="371"/>
      <c r="G31" s="372"/>
      <c r="H31" s="372"/>
      <c r="I31" s="372"/>
      <c r="J31" s="372"/>
      <c r="K31" s="372"/>
      <c r="L31" s="372"/>
      <c r="M31" s="372"/>
      <c r="N31" s="372"/>
      <c r="O31" s="372"/>
      <c r="P31" s="372"/>
      <c r="Q31" s="353"/>
      <c r="R31" s="353"/>
      <c r="S31" s="353"/>
      <c r="T31" s="353"/>
    </row>
    <row r="32" spans="2:20" ht="15">
      <c r="B32" s="373" t="s">
        <v>444</v>
      </c>
      <c r="C32" s="371"/>
      <c r="D32" s="371"/>
      <c r="E32" s="371"/>
      <c r="F32" s="371"/>
      <c r="G32" s="372"/>
      <c r="H32" s="372"/>
      <c r="I32" s="372"/>
      <c r="J32" s="372"/>
      <c r="K32" s="372"/>
      <c r="L32" s="372"/>
      <c r="M32" s="372"/>
      <c r="N32" s="372"/>
      <c r="O32" s="372"/>
      <c r="P32" s="372"/>
      <c r="Q32" s="353"/>
      <c r="R32" s="353"/>
      <c r="S32" s="353"/>
      <c r="T32" s="353"/>
    </row>
    <row r="33" spans="2:20" ht="15.75">
      <c r="B33" s="373" t="s">
        <v>445</v>
      </c>
      <c r="C33" s="366"/>
      <c r="D33" s="366"/>
      <c r="E33" s="366"/>
      <c r="F33" s="366"/>
      <c r="G33" s="353"/>
      <c r="H33" s="353"/>
      <c r="I33" s="353"/>
      <c r="J33" s="353"/>
      <c r="K33" s="353"/>
      <c r="L33" s="353"/>
      <c r="M33" s="353"/>
      <c r="N33" s="374"/>
      <c r="O33" s="353"/>
      <c r="P33" s="353"/>
      <c r="Q33" s="353"/>
      <c r="R33" s="353"/>
      <c r="S33" s="353"/>
      <c r="T33" s="353"/>
    </row>
    <row r="34" spans="2:20" ht="15.75">
      <c r="B34" s="366"/>
      <c r="C34" s="366"/>
      <c r="D34" s="366"/>
      <c r="E34" s="366"/>
      <c r="F34" s="366"/>
      <c r="G34" s="353"/>
      <c r="H34" s="353"/>
      <c r="I34" s="353"/>
      <c r="J34" s="353"/>
      <c r="K34" s="353"/>
      <c r="L34" s="353"/>
      <c r="M34" s="353"/>
      <c r="N34" s="374"/>
      <c r="O34" s="353"/>
      <c r="P34" s="353"/>
      <c r="Q34" s="353"/>
      <c r="R34" s="353"/>
      <c r="S34" s="353"/>
      <c r="T34" s="353"/>
    </row>
    <row r="35" spans="2:20" ht="15.75">
      <c r="B35" s="353"/>
      <c r="C35" s="353"/>
      <c r="D35" s="353"/>
      <c r="E35" s="353"/>
      <c r="F35" s="353"/>
      <c r="G35" s="353"/>
      <c r="H35" s="353"/>
      <c r="I35" s="353"/>
      <c r="J35" s="353"/>
      <c r="K35" s="353"/>
      <c r="L35" s="353"/>
      <c r="M35" s="353"/>
      <c r="N35" s="374"/>
      <c r="O35" s="353"/>
      <c r="P35" s="353"/>
      <c r="Q35" s="353"/>
      <c r="R35" s="353"/>
      <c r="S35" s="353"/>
      <c r="T35" s="353"/>
    </row>
    <row r="36" spans="2:20" ht="15.75">
      <c r="B36" s="353"/>
      <c r="C36" s="353"/>
      <c r="D36" s="353"/>
      <c r="E36" s="353"/>
      <c r="F36" s="353"/>
      <c r="G36" s="353"/>
      <c r="H36" s="353"/>
      <c r="I36" s="353"/>
      <c r="J36" s="353"/>
      <c r="K36" s="353"/>
      <c r="L36" s="353"/>
      <c r="M36" s="353"/>
      <c r="N36" s="374"/>
      <c r="O36" s="353"/>
      <c r="P36" s="353"/>
      <c r="Q36" s="353"/>
      <c r="R36" s="353"/>
      <c r="S36" s="353"/>
      <c r="T36" s="353"/>
    </row>
    <row r="37" spans="2:20" ht="15.75">
      <c r="B37" s="375"/>
      <c r="C37" s="375"/>
      <c r="D37" s="375"/>
      <c r="E37" s="375"/>
      <c r="F37" s="375"/>
      <c r="G37" s="375"/>
      <c r="H37" s="375"/>
      <c r="I37" s="375"/>
      <c r="J37" s="375"/>
      <c r="K37" s="375"/>
      <c r="N37" s="376"/>
    </row>
    <row r="38" spans="2:20" ht="15.75">
      <c r="B38" s="375"/>
      <c r="C38" s="375"/>
      <c r="D38" s="375"/>
      <c r="E38" s="375"/>
      <c r="F38" s="375"/>
      <c r="G38" s="375"/>
      <c r="H38" s="375"/>
      <c r="I38" s="375"/>
      <c r="J38" s="375"/>
      <c r="K38" s="375"/>
      <c r="N38" s="376"/>
    </row>
    <row r="39" spans="2:20">
      <c r="B39" s="375"/>
      <c r="C39" s="375"/>
      <c r="D39" s="375"/>
      <c r="E39" s="375"/>
      <c r="F39" s="375"/>
      <c r="G39" s="375"/>
      <c r="H39" s="375"/>
      <c r="I39" s="375"/>
      <c r="J39" s="375"/>
      <c r="K39" s="375"/>
    </row>
    <row r="40" spans="2:20">
      <c r="B40" s="375"/>
      <c r="C40" s="375"/>
      <c r="D40" s="375"/>
      <c r="E40" s="375"/>
      <c r="F40" s="375"/>
      <c r="G40" s="375"/>
      <c r="H40" s="375"/>
      <c r="I40" s="375"/>
      <c r="J40" s="375"/>
      <c r="K40" s="375"/>
    </row>
    <row r="41" spans="2:20">
      <c r="B41" s="375"/>
      <c r="C41" s="375"/>
      <c r="D41" s="375"/>
      <c r="E41" s="375"/>
      <c r="F41" s="375"/>
      <c r="G41" s="375"/>
      <c r="H41" s="375"/>
      <c r="I41" s="375"/>
      <c r="J41" s="375"/>
      <c r="K41" s="375"/>
    </row>
    <row r="42" spans="2:20">
      <c r="B42" s="375"/>
      <c r="C42" s="375"/>
      <c r="D42" s="375"/>
      <c r="E42" s="375"/>
      <c r="F42" s="375"/>
      <c r="G42" s="375"/>
      <c r="H42" s="375"/>
      <c r="I42" s="375"/>
      <c r="J42" s="375"/>
      <c r="K42" s="375"/>
    </row>
    <row r="43" spans="2:20">
      <c r="B43" s="375"/>
      <c r="C43" s="375"/>
      <c r="D43" s="375"/>
      <c r="E43" s="375"/>
      <c r="F43" s="375"/>
      <c r="G43" s="375"/>
      <c r="H43" s="375"/>
      <c r="I43" s="375"/>
      <c r="J43" s="375"/>
      <c r="K43" s="375"/>
    </row>
  </sheetData>
  <sortState ref="B29">
    <sortCondition descending="1" ref="B28"/>
  </sortState>
  <phoneticPr fontId="0" type="noConversion"/>
  <hyperlinks>
    <hyperlink ref="C28" r:id="rId1"/>
  </hyperlinks>
  <pageMargins left="0.75" right="0.75" top="1" bottom="1" header="0.5" footer="0.5"/>
  <pageSetup paperSize="9" orientation="portrait" r:id="rId2"/>
  <headerFooter alignWithMargins="0"/>
  <drawing r:id="rId3"/>
  <legacyDrawing r:id="rId4"/>
  <oleObjects>
    <mc:AlternateContent xmlns:mc="http://schemas.openxmlformats.org/markup-compatibility/2006">
      <mc:Choice Requires="x14">
        <oleObject progId="Word.Picture.8" shapeId="1025" r:id="rId5">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5"/>
      </mc:Fallback>
    </mc:AlternateContent>
    <mc:AlternateContent xmlns:mc="http://schemas.openxmlformats.org/markup-compatibility/2006">
      <mc:Choice Requires="x14">
        <oleObject progId="Word.Picture.8" shapeId="1026" r:id="rId7">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6" r:id="rId7"/>
      </mc:Fallback>
    </mc:AlternateContent>
    <mc:AlternateContent xmlns:mc="http://schemas.openxmlformats.org/markup-compatibility/2006">
      <mc:Choice Requires="x14">
        <oleObject progId="Word.Picture.8" shapeId="1027" r:id="rId8">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7" r:id="rId8"/>
      </mc:Fallback>
    </mc:AlternateContent>
    <mc:AlternateContent xmlns:mc="http://schemas.openxmlformats.org/markup-compatibility/2006">
      <mc:Choice Requires="x14">
        <oleObject progId="Word.Picture.8" shapeId="1028" r:id="rId9">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8" r:id="rId9"/>
      </mc:Fallback>
    </mc:AlternateContent>
    <mc:AlternateContent xmlns:mc="http://schemas.openxmlformats.org/markup-compatibility/2006">
      <mc:Choice Requires="x14">
        <oleObject progId="Word.Picture.8" shapeId="1029" r:id="rId10">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9" r:id="rId10"/>
      </mc:Fallback>
    </mc:AlternateContent>
    <mc:AlternateContent xmlns:mc="http://schemas.openxmlformats.org/markup-compatibility/2006">
      <mc:Choice Requires="x14">
        <oleObject progId="Word.Picture.8" shapeId="1030" r:id="rId11">
          <objectPr defaultSize="0" autoPict="0" r:id="rId6">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30" r:id="rId11"/>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N12"/>
  <sheetViews>
    <sheetView showGridLines="0" zoomScale="90" zoomScaleNormal="90" workbookViewId="0">
      <selection activeCell="R36" sqref="R36"/>
    </sheetView>
  </sheetViews>
  <sheetFormatPr defaultRowHeight="12.75"/>
  <cols>
    <col min="1" max="1" width="42.28515625" customWidth="1"/>
    <col min="2" max="2" width="11.85546875" customWidth="1"/>
    <col min="3" max="3" width="11.5703125" bestFit="1" customWidth="1"/>
    <col min="4" max="4" width="11.5703125" style="2" bestFit="1" customWidth="1"/>
    <col min="5" max="5" width="11.5703125" bestFit="1" customWidth="1"/>
    <col min="6" max="7" width="9.5703125" customWidth="1"/>
  </cols>
  <sheetData>
    <row r="1" spans="1:14" ht="50.25" customHeight="1">
      <c r="A1" s="1266" t="s">
        <v>393</v>
      </c>
      <c r="B1" s="1266"/>
      <c r="C1" s="1266"/>
      <c r="D1" s="1266"/>
      <c r="E1" s="1266"/>
      <c r="F1" s="1266"/>
      <c r="G1" s="64"/>
      <c r="H1" s="64"/>
    </row>
    <row r="2" spans="1:14" ht="18.75" customHeight="1" thickBot="1">
      <c r="A2" s="395"/>
      <c r="B2" s="394"/>
      <c r="C2" s="394"/>
      <c r="D2" s="394"/>
      <c r="E2" s="394"/>
      <c r="F2" s="394"/>
    </row>
    <row r="3" spans="1:14" ht="27" customHeight="1">
      <c r="A3" s="1262" t="s">
        <v>53</v>
      </c>
      <c r="B3" s="1262" t="s">
        <v>89</v>
      </c>
      <c r="C3" s="1267" t="s">
        <v>59</v>
      </c>
      <c r="D3" s="1268"/>
      <c r="E3" s="1269"/>
      <c r="F3" s="1264" t="s">
        <v>90</v>
      </c>
      <c r="G3" s="1265"/>
      <c r="H3" s="2"/>
    </row>
    <row r="4" spans="1:14" ht="32.25" customHeight="1" thickBot="1">
      <c r="A4" s="1263"/>
      <c r="B4" s="1263"/>
      <c r="C4" s="521">
        <v>45347</v>
      </c>
      <c r="D4" s="521">
        <v>45340</v>
      </c>
      <c r="E4" s="522">
        <v>44983</v>
      </c>
      <c r="F4" s="523" t="s">
        <v>241</v>
      </c>
      <c r="G4" s="524" t="s">
        <v>91</v>
      </c>
      <c r="H4" s="2"/>
    </row>
    <row r="5" spans="1:14" ht="29.25" customHeight="1">
      <c r="A5" s="800" t="s">
        <v>95</v>
      </c>
      <c r="B5" s="801" t="s">
        <v>226</v>
      </c>
      <c r="C5" s="525"/>
      <c r="D5" s="525">
        <v>846.08</v>
      </c>
      <c r="E5" s="526">
        <v>856.67</v>
      </c>
      <c r="F5" s="527" t="s">
        <v>72</v>
      </c>
      <c r="G5" s="528" t="s">
        <v>72</v>
      </c>
      <c r="H5" s="2"/>
      <c r="I5" s="390"/>
      <c r="J5" s="390"/>
      <c r="K5" s="390"/>
      <c r="L5" s="390"/>
      <c r="M5" s="390"/>
      <c r="N5" s="2"/>
    </row>
    <row r="6" spans="1:14" ht="28.5" customHeight="1" thickBot="1">
      <c r="A6" s="802" t="s">
        <v>96</v>
      </c>
      <c r="B6" s="803" t="s">
        <v>226</v>
      </c>
      <c r="C6" s="529"/>
      <c r="D6" s="529">
        <v>1286.76</v>
      </c>
      <c r="E6" s="530" t="s">
        <v>185</v>
      </c>
      <c r="F6" s="531" t="s">
        <v>72</v>
      </c>
      <c r="G6" s="532" t="s">
        <v>72</v>
      </c>
      <c r="H6" s="2"/>
    </row>
    <row r="7" spans="1:14" ht="32.25" customHeight="1" thickBot="1">
      <c r="A7" s="804" t="s">
        <v>92</v>
      </c>
      <c r="B7" s="805" t="s">
        <v>93</v>
      </c>
      <c r="C7" s="529" t="s">
        <v>185</v>
      </c>
      <c r="D7" s="529" t="s">
        <v>185</v>
      </c>
      <c r="E7" s="533" t="s">
        <v>185</v>
      </c>
      <c r="F7" s="531" t="s">
        <v>72</v>
      </c>
      <c r="G7" s="532" t="s">
        <v>72</v>
      </c>
      <c r="H7" s="2"/>
    </row>
    <row r="8" spans="1:14" s="2" customFormat="1" ht="15.75">
      <c r="A8" s="120"/>
      <c r="B8" s="121"/>
      <c r="D8" s="111"/>
      <c r="E8" s="112"/>
      <c r="F8" s="113"/>
      <c r="G8" s="113"/>
    </row>
    <row r="9" spans="1:14" ht="19.5" customHeight="1">
      <c r="A9" s="497" t="s">
        <v>38</v>
      </c>
      <c r="B9" s="379"/>
      <c r="C9" s="2"/>
      <c r="E9" s="2"/>
      <c r="F9" s="2"/>
      <c r="G9" s="2"/>
      <c r="H9" s="2"/>
    </row>
    <row r="10" spans="1:14">
      <c r="A10" s="498" t="s">
        <v>451</v>
      </c>
      <c r="B10" s="379"/>
      <c r="C10" s="2"/>
      <c r="E10" s="2"/>
      <c r="F10" s="2"/>
      <c r="G10" s="2"/>
      <c r="H10" s="2"/>
    </row>
    <row r="11" spans="1:14" ht="15">
      <c r="A11" s="499"/>
      <c r="B11" s="379"/>
      <c r="C11" s="2"/>
      <c r="E11" s="2"/>
      <c r="F11" s="2"/>
      <c r="G11" s="2"/>
      <c r="H11" s="2"/>
    </row>
    <row r="12" spans="1:14" ht="15">
      <c r="A12" s="63"/>
      <c r="B12" s="2"/>
      <c r="C12" s="2"/>
      <c r="E12" s="2"/>
      <c r="F12" s="2"/>
      <c r="G12" s="2"/>
      <c r="H12" s="2"/>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A1:X18"/>
  <sheetViews>
    <sheetView showGridLines="0" zoomScale="80" zoomScaleNormal="80" workbookViewId="0">
      <selection activeCell="P30" sqref="P30"/>
    </sheetView>
  </sheetViews>
  <sheetFormatPr defaultColWidth="9.140625" defaultRowHeight="12.75"/>
  <cols>
    <col min="1" max="1" width="19.7109375" style="379" customWidth="1"/>
    <col min="2" max="2" width="38.85546875" style="379" bestFit="1" customWidth="1"/>
    <col min="3" max="3" width="16" style="379" bestFit="1" customWidth="1"/>
    <col min="4" max="4" width="15.7109375" style="379" customWidth="1"/>
    <col min="5" max="5" width="11.42578125" style="379" customWidth="1"/>
    <col min="6" max="6" width="12" style="379" customWidth="1"/>
    <col min="7" max="8" width="10.28515625" style="379" bestFit="1" customWidth="1"/>
    <col min="9" max="9" width="11.28515625" style="379" bestFit="1" customWidth="1"/>
    <col min="10" max="16384" width="9.140625" style="379"/>
  </cols>
  <sheetData>
    <row r="1" spans="1:14" ht="27.75" customHeight="1">
      <c r="A1" s="386" t="s">
        <v>508</v>
      </c>
      <c r="B1" s="387"/>
      <c r="C1" s="387"/>
      <c r="D1" s="387"/>
      <c r="E1" s="387"/>
      <c r="F1" s="388"/>
      <c r="G1" s="388"/>
      <c r="H1" s="388"/>
      <c r="I1" s="388"/>
      <c r="J1" s="388"/>
      <c r="K1" s="388"/>
      <c r="L1" s="388"/>
      <c r="M1" s="388"/>
      <c r="N1" s="388"/>
    </row>
    <row r="2" spans="1:14" ht="21">
      <c r="A2" s="389" t="s">
        <v>388</v>
      </c>
      <c r="B2" s="387"/>
      <c r="C2" s="387"/>
      <c r="D2" s="387"/>
      <c r="E2" s="387"/>
      <c r="F2" s="388"/>
      <c r="G2" s="388"/>
      <c r="H2" s="388"/>
      <c r="I2" s="388"/>
      <c r="J2" s="388"/>
      <c r="K2" s="388"/>
      <c r="L2" s="388"/>
      <c r="M2" s="388"/>
      <c r="N2" s="388"/>
    </row>
    <row r="3" spans="1:14" ht="25.5" customHeight="1">
      <c r="A3" s="492"/>
      <c r="B3" s="390"/>
      <c r="C3" s="391"/>
      <c r="D3" s="391"/>
      <c r="E3" s="391"/>
      <c r="F3" s="391"/>
      <c r="G3" s="391"/>
      <c r="H3" s="391"/>
    </row>
    <row r="4" spans="1:14" ht="34.5" customHeight="1" thickBot="1">
      <c r="A4" s="382"/>
      <c r="B4" s="395"/>
    </row>
    <row r="5" spans="1:14" ht="24.95" customHeight="1">
      <c r="B5" s="1270" t="s">
        <v>94</v>
      </c>
      <c r="C5" s="1272" t="s">
        <v>389</v>
      </c>
      <c r="D5" s="1273"/>
      <c r="E5" s="1274" t="s">
        <v>390</v>
      </c>
      <c r="F5" s="392"/>
    </row>
    <row r="6" spans="1:14" ht="24.95" customHeight="1" thickBot="1">
      <c r="B6" s="1271"/>
      <c r="C6" s="806">
        <v>45347</v>
      </c>
      <c r="D6" s="807">
        <v>45340</v>
      </c>
      <c r="E6" s="1275"/>
    </row>
    <row r="7" spans="1:14" ht="24.95" customHeight="1" thickBot="1">
      <c r="B7" s="1276" t="s">
        <v>406</v>
      </c>
      <c r="C7" s="1277"/>
      <c r="D7" s="1277"/>
      <c r="E7" s="1278"/>
    </row>
    <row r="8" spans="1:14" ht="24.95" customHeight="1">
      <c r="B8" s="808" t="s">
        <v>435</v>
      </c>
      <c r="C8" s="809">
        <v>55.25</v>
      </c>
      <c r="D8" s="810" t="s">
        <v>185</v>
      </c>
      <c r="E8" s="832" t="s">
        <v>72</v>
      </c>
    </row>
    <row r="9" spans="1:14" ht="24.95" customHeight="1">
      <c r="B9" s="812" t="s">
        <v>407</v>
      </c>
      <c r="C9" s="813">
        <v>35.06</v>
      </c>
      <c r="D9" s="814">
        <v>35.79</v>
      </c>
      <c r="E9" s="811">
        <v>-2.0396758871193001</v>
      </c>
      <c r="G9" s="390"/>
      <c r="H9" s="390"/>
      <c r="I9" s="390"/>
      <c r="J9" s="390"/>
    </row>
    <row r="10" spans="1:14" ht="24.95" customHeight="1" thickBot="1">
      <c r="B10" s="815" t="s">
        <v>408</v>
      </c>
      <c r="C10" s="816">
        <v>23.51</v>
      </c>
      <c r="D10" s="817">
        <v>22.34</v>
      </c>
      <c r="E10" s="818">
        <v>5.237242614145039</v>
      </c>
      <c r="G10" s="390"/>
      <c r="H10" s="390"/>
      <c r="I10" s="390"/>
      <c r="J10" s="390"/>
    </row>
    <row r="11" spans="1:14" ht="25.5" customHeight="1" thickBot="1">
      <c r="B11" s="1279" t="s">
        <v>409</v>
      </c>
      <c r="C11" s="1277"/>
      <c r="D11" s="1277"/>
      <c r="E11" s="1278"/>
    </row>
    <row r="12" spans="1:14" ht="20.25" customHeight="1" thickBot="1">
      <c r="B12" s="819" t="s">
        <v>407</v>
      </c>
      <c r="C12" s="820">
        <v>35.130000000000003</v>
      </c>
      <c r="D12" s="821">
        <v>34.08</v>
      </c>
      <c r="E12" s="822">
        <v>3.08098591549297</v>
      </c>
    </row>
    <row r="13" spans="1:14" ht="15.75">
      <c r="B13" s="393" t="s">
        <v>437</v>
      </c>
    </row>
    <row r="17" spans="18:24" ht="18.75">
      <c r="R17" s="390"/>
      <c r="S17" s="390"/>
      <c r="T17" s="390"/>
      <c r="U17" s="390"/>
      <c r="V17" s="390"/>
      <c r="W17" s="907"/>
      <c r="X17" s="907"/>
    </row>
    <row r="18" spans="18:24" ht="18.75">
      <c r="R18" s="394"/>
      <c r="S18" s="394"/>
      <c r="T18" s="394"/>
      <c r="U18" s="394"/>
      <c r="V18" s="394"/>
    </row>
  </sheetData>
  <protectedRanges>
    <protectedRange sqref="C7:C8" name="Zakres1_2_5_3_1" securityDescriptor="O:WDG:WDD:(A;;CC;;;S-1-5-21-1781606863-262435437-1199761441-1123)"/>
    <protectedRange sqref="D7:D8" name="Zakres1_3_5_3_1" securityDescriptor="O:WDG:WDD:(A;;CC;;;S-1-5-21-1781606863-262435437-1199761441-1123)"/>
    <protectedRange sqref="C9" name="Zakres1_2_5_1" securityDescriptor="O:WDG:WDD:(A;;CC;;;S-1-5-21-1781606863-262435437-1199761441-1123)"/>
    <protectedRange sqref="D9" name="Zakres1_3_5_1" securityDescriptor="O:WDG:WDD:(A;;CC;;;S-1-5-21-1781606863-262435437-1199761441-1123)"/>
  </protectedRanges>
  <mergeCells count="5">
    <mergeCell ref="B5:B6"/>
    <mergeCell ref="C5:D5"/>
    <mergeCell ref="E5:E6"/>
    <mergeCell ref="B7:E7"/>
    <mergeCell ref="B11:E11"/>
  </mergeCells>
  <phoneticPr fontId="0" type="noConversion"/>
  <conditionalFormatting sqref="E7">
    <cfRule type="cellIs" dxfId="31" priority="13" stopIfTrue="1" operator="lessThan">
      <formula>0</formula>
    </cfRule>
    <cfRule type="cellIs" dxfId="30" priority="14" stopIfTrue="1" operator="greaterThan">
      <formula>0</formula>
    </cfRule>
    <cfRule type="cellIs" dxfId="29" priority="15" stopIfTrue="1" operator="equal">
      <formula>0</formula>
    </cfRule>
  </conditionalFormatting>
  <conditionalFormatting sqref="E12">
    <cfRule type="cellIs" dxfId="28" priority="10" stopIfTrue="1" operator="lessThan">
      <formula>0</formula>
    </cfRule>
    <cfRule type="cellIs" dxfId="27" priority="11" stopIfTrue="1" operator="greaterThan">
      <formula>0</formula>
    </cfRule>
    <cfRule type="cellIs" dxfId="26" priority="12" stopIfTrue="1" operator="equal">
      <formula>0</formula>
    </cfRule>
  </conditionalFormatting>
  <conditionalFormatting sqref="E9:E10">
    <cfRule type="cellIs" dxfId="25" priority="4" stopIfTrue="1" operator="lessThan">
      <formula>0</formula>
    </cfRule>
    <cfRule type="cellIs" dxfId="24" priority="5" stopIfTrue="1" operator="greaterThan">
      <formula>0</formula>
    </cfRule>
    <cfRule type="cellIs" dxfId="23" priority="6" stopIfTrue="1" operator="equal">
      <formula>0</formula>
    </cfRule>
  </conditionalFormatting>
  <conditionalFormatting sqref="E8">
    <cfRule type="cellIs" dxfId="22" priority="1" stopIfTrue="1" operator="lessThan">
      <formula>0</formula>
    </cfRule>
    <cfRule type="cellIs" dxfId="21" priority="2" stopIfTrue="1" operator="greaterThan">
      <formula>0</formula>
    </cfRule>
    <cfRule type="cellIs" dxfId="20" priority="3" stopIfTrue="1" operator="equal">
      <formula>0</formula>
    </cfRule>
  </conditionalFormatting>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I60"/>
  <sheetViews>
    <sheetView showGridLines="0" workbookViewId="0">
      <selection sqref="A1:XFD1048576"/>
    </sheetView>
  </sheetViews>
  <sheetFormatPr defaultColWidth="9.42578125" defaultRowHeight="12.75"/>
  <cols>
    <col min="1" max="1" width="17.42578125" style="221" customWidth="1"/>
    <col min="2" max="2" width="1" style="221" customWidth="1"/>
    <col min="3" max="7" width="7.42578125" style="221" customWidth="1"/>
    <col min="8" max="8" width="7.7109375" style="221" customWidth="1"/>
    <col min="9" max="9" width="0.5703125" style="221" customWidth="1"/>
    <col min="10" max="15" width="7.42578125" style="221" customWidth="1"/>
    <col min="16" max="16" width="0.5703125" style="221" customWidth="1"/>
    <col min="17" max="22" width="7.42578125" style="221" customWidth="1"/>
    <col min="23" max="23" width="0.5703125" style="221" customWidth="1"/>
    <col min="24" max="24" width="7" style="221" customWidth="1"/>
    <col min="25" max="26" width="7.42578125" style="221" customWidth="1"/>
    <col min="27" max="27" width="9.42578125" style="221" customWidth="1"/>
    <col min="28" max="29" width="2.5703125" style="221" customWidth="1"/>
    <col min="30" max="31" width="9.42578125" style="221" customWidth="1"/>
    <col min="32" max="33" width="9.42578125" style="221"/>
    <col min="34" max="34" width="3.42578125" style="221" customWidth="1"/>
    <col min="35" max="16384" width="9.42578125" style="221"/>
  </cols>
  <sheetData>
    <row r="1" spans="1:35" s="211" customFormat="1" ht="56.1" customHeight="1">
      <c r="A1" s="549" t="s">
        <v>376</v>
      </c>
      <c r="B1" s="550"/>
      <c r="C1" s="550"/>
      <c r="D1" s="551"/>
      <c r="E1" s="551"/>
      <c r="F1" s="550"/>
      <c r="G1" s="550"/>
      <c r="H1" s="550"/>
      <c r="I1" s="550"/>
      <c r="J1" s="550"/>
      <c r="K1" s="550"/>
      <c r="L1" s="550"/>
      <c r="M1" s="550"/>
      <c r="N1" s="550"/>
      <c r="O1" s="550"/>
      <c r="P1" s="550"/>
      <c r="Q1" s="550"/>
      <c r="R1" s="550"/>
      <c r="S1" s="550"/>
      <c r="T1" s="550"/>
      <c r="U1" s="550"/>
      <c r="V1" s="550"/>
      <c r="W1" s="550"/>
      <c r="X1" s="550"/>
      <c r="Y1" s="550"/>
      <c r="Z1" s="552"/>
      <c r="AA1" s="552" t="s">
        <v>381</v>
      </c>
      <c r="AD1" s="212">
        <v>1</v>
      </c>
      <c r="AE1" s="212"/>
      <c r="AF1" s="212"/>
      <c r="AG1" s="212">
        <v>0</v>
      </c>
      <c r="AH1" s="212">
        <v>0</v>
      </c>
      <c r="AI1" s="212">
        <v>0</v>
      </c>
    </row>
    <row r="2" spans="1:35" s="214" customFormat="1" ht="18" customHeight="1">
      <c r="A2" s="553"/>
      <c r="B2" s="554"/>
      <c r="C2" s="554"/>
      <c r="D2" s="555"/>
      <c r="E2" s="555"/>
      <c r="F2" s="554"/>
      <c r="G2" s="554"/>
      <c r="H2" s="554"/>
      <c r="I2" s="554"/>
      <c r="J2" s="554"/>
      <c r="K2" s="554"/>
      <c r="L2" s="554"/>
      <c r="M2" s="554"/>
      <c r="N2" s="554"/>
      <c r="O2" s="554"/>
      <c r="P2" s="554"/>
      <c r="Q2" s="554"/>
      <c r="R2" s="554"/>
      <c r="S2" s="554"/>
      <c r="T2" s="554"/>
      <c r="U2" s="554"/>
      <c r="V2" s="554"/>
      <c r="W2" s="554"/>
      <c r="X2" s="554"/>
      <c r="Y2" s="554"/>
      <c r="Z2" s="213"/>
      <c r="AA2" s="556" t="s">
        <v>498</v>
      </c>
      <c r="AD2" s="215"/>
      <c r="AF2" s="216"/>
    </row>
    <row r="3" spans="1:35" s="211" customFormat="1" ht="15" customHeight="1">
      <c r="A3" s="217"/>
      <c r="B3" s="218"/>
      <c r="C3" s="219"/>
      <c r="D3" s="823"/>
      <c r="E3" s="823"/>
      <c r="F3" s="219"/>
      <c r="G3" s="219"/>
      <c r="H3" s="219"/>
      <c r="I3" s="219"/>
      <c r="J3" s="219"/>
      <c r="K3" s="219"/>
      <c r="L3" s="219"/>
      <c r="M3" s="219"/>
      <c r="N3" s="219"/>
      <c r="Y3" s="220"/>
      <c r="Z3" s="221"/>
      <c r="AA3" s="222"/>
    </row>
    <row r="4" spans="1:35" ht="15">
      <c r="A4" s="217"/>
      <c r="Y4" s="1280">
        <v>7</v>
      </c>
      <c r="Z4" s="1280"/>
      <c r="AA4" s="1280"/>
    </row>
    <row r="5" spans="1:35" ht="15.75">
      <c r="A5" s="557" t="s">
        <v>482</v>
      </c>
      <c r="B5" s="223"/>
      <c r="C5" s="223"/>
      <c r="D5" s="223"/>
      <c r="E5" s="223"/>
      <c r="F5" s="223"/>
      <c r="G5" s="223"/>
      <c r="H5" s="223"/>
      <c r="I5" s="223"/>
      <c r="J5" s="223"/>
      <c r="Y5" s="1156"/>
      <c r="Z5" s="1157" t="s">
        <v>382</v>
      </c>
      <c r="AA5" s="1158">
        <v>45334</v>
      </c>
      <c r="AE5" s="211"/>
      <c r="AF5" s="211"/>
      <c r="AG5" s="211"/>
      <c r="AH5" s="211"/>
      <c r="AI5" s="211"/>
    </row>
    <row r="6" spans="1:35">
      <c r="Y6" s="1156"/>
      <c r="Z6" s="1159" t="s">
        <v>383</v>
      </c>
      <c r="AA6" s="1160">
        <v>45340</v>
      </c>
      <c r="AE6" s="211"/>
      <c r="AF6" s="211"/>
      <c r="AG6" s="211"/>
      <c r="AH6" s="211"/>
      <c r="AI6" s="211"/>
    </row>
    <row r="7" spans="1:35" s="223" customFormat="1" ht="15.75">
      <c r="A7" s="1281" t="s">
        <v>384</v>
      </c>
      <c r="B7" s="1281"/>
      <c r="C7" s="1281"/>
      <c r="D7" s="1281"/>
      <c r="E7" s="1281"/>
      <c r="F7" s="1281"/>
      <c r="G7" s="1281"/>
      <c r="H7" s="1281"/>
      <c r="I7" s="1281"/>
      <c r="J7" s="1281"/>
      <c r="K7" s="1281"/>
      <c r="L7" s="1281"/>
      <c r="M7" s="1281"/>
      <c r="N7" s="1281"/>
      <c r="O7" s="1281"/>
      <c r="P7" s="1281"/>
      <c r="Q7" s="1281"/>
      <c r="R7" s="1281"/>
      <c r="S7" s="1281"/>
      <c r="T7" s="1281"/>
      <c r="U7" s="1281"/>
      <c r="V7" s="1281"/>
      <c r="W7" s="1281"/>
      <c r="X7" s="1281"/>
      <c r="Y7" s="1281"/>
      <c r="Z7" s="1281"/>
      <c r="AA7" s="1161"/>
      <c r="AB7" s="1162"/>
      <c r="AC7" s="1162"/>
      <c r="AD7" s="1162"/>
      <c r="AE7" s="211"/>
      <c r="AF7" s="211"/>
      <c r="AG7" s="211"/>
      <c r="AH7" s="211"/>
      <c r="AI7" s="211"/>
    </row>
    <row r="8" spans="1:35" s="223" customFormat="1" ht="15.75">
      <c r="A8" s="1281" t="s">
        <v>385</v>
      </c>
      <c r="B8" s="1281"/>
      <c r="C8" s="1281"/>
      <c r="D8" s="1281"/>
      <c r="E8" s="1281"/>
      <c r="F8" s="1281"/>
      <c r="G8" s="1281"/>
      <c r="H8" s="1281"/>
      <c r="I8" s="1281"/>
      <c r="J8" s="1281"/>
      <c r="K8" s="1281"/>
      <c r="L8" s="1281"/>
      <c r="M8" s="1281"/>
      <c r="N8" s="1281"/>
      <c r="O8" s="1281"/>
      <c r="P8" s="1281"/>
      <c r="Q8" s="1281"/>
      <c r="R8" s="1281"/>
      <c r="S8" s="1281"/>
      <c r="T8" s="1281"/>
      <c r="U8" s="1281"/>
      <c r="V8" s="1281"/>
      <c r="W8" s="1281"/>
      <c r="X8" s="1281"/>
      <c r="Y8" s="1281"/>
      <c r="Z8" s="1281"/>
      <c r="AA8" s="1161"/>
      <c r="AB8" s="1162"/>
      <c r="AC8" s="1162"/>
      <c r="AD8" s="1162"/>
      <c r="AE8" s="211"/>
      <c r="AF8" s="211"/>
      <c r="AG8" s="211"/>
      <c r="AH8" s="211"/>
      <c r="AI8" s="211"/>
    </row>
    <row r="9" spans="1:35" s="223" customFormat="1" ht="13.5" thickBot="1">
      <c r="A9" s="1163"/>
      <c r="B9" s="1163"/>
      <c r="C9" s="1164"/>
      <c r="D9" s="1164"/>
      <c r="E9" s="1164"/>
      <c r="F9" s="1164"/>
      <c r="G9" s="1164"/>
      <c r="H9" s="1165"/>
      <c r="I9" s="1164"/>
      <c r="J9" s="1164"/>
      <c r="K9" s="1164"/>
      <c r="L9" s="1164"/>
      <c r="M9" s="1164"/>
      <c r="N9" s="1164"/>
      <c r="O9" s="1164"/>
      <c r="P9" s="1164"/>
      <c r="Q9" s="1164"/>
      <c r="R9" s="1164"/>
      <c r="S9" s="1164"/>
      <c r="T9" s="1164"/>
      <c r="U9" s="1164"/>
      <c r="V9" s="1164"/>
      <c r="W9" s="1164"/>
      <c r="X9" s="1164"/>
      <c r="Y9" s="1164"/>
      <c r="Z9" s="1163"/>
      <c r="AA9" s="1163"/>
      <c r="AB9" s="1162"/>
      <c r="AC9" s="1162"/>
      <c r="AD9" s="1162"/>
      <c r="AE9" s="211"/>
      <c r="AF9" s="211"/>
      <c r="AG9" s="211"/>
      <c r="AH9" s="211"/>
      <c r="AI9" s="211"/>
    </row>
    <row r="10" spans="1:35" s="223" customFormat="1" ht="13.5" thickBot="1">
      <c r="A10" s="1166" t="s">
        <v>272</v>
      </c>
      <c r="B10" s="1163"/>
      <c r="C10" s="1282" t="s">
        <v>323</v>
      </c>
      <c r="D10" s="1283"/>
      <c r="E10" s="1283"/>
      <c r="F10" s="1283"/>
      <c r="G10" s="1283"/>
      <c r="H10" s="1284"/>
      <c r="I10" s="1164"/>
      <c r="J10" s="1282" t="s">
        <v>324</v>
      </c>
      <c r="K10" s="1283"/>
      <c r="L10" s="1283"/>
      <c r="M10" s="1283"/>
      <c r="N10" s="1283"/>
      <c r="O10" s="1284"/>
      <c r="P10" s="1164"/>
      <c r="Q10" s="1282" t="s">
        <v>325</v>
      </c>
      <c r="R10" s="1283"/>
      <c r="S10" s="1283"/>
      <c r="T10" s="1283"/>
      <c r="U10" s="1283"/>
      <c r="V10" s="1284"/>
      <c r="W10" s="1164"/>
      <c r="X10" s="1285" t="s">
        <v>326</v>
      </c>
      <c r="Y10" s="1286"/>
      <c r="Z10" s="1286"/>
      <c r="AA10" s="1287"/>
      <c r="AB10" s="1162"/>
      <c r="AC10" s="1162"/>
      <c r="AD10" s="1162"/>
      <c r="AE10" s="211"/>
      <c r="AF10" s="211"/>
      <c r="AG10" s="211"/>
      <c r="AH10" s="211"/>
      <c r="AI10" s="211"/>
    </row>
    <row r="11" spans="1:35" s="223" customFormat="1" ht="12" customHeight="1">
      <c r="A11" s="1163"/>
      <c r="B11" s="1163"/>
      <c r="C11" s="1288" t="s">
        <v>273</v>
      </c>
      <c r="D11" s="1288" t="s">
        <v>274</v>
      </c>
      <c r="E11" s="1288" t="s">
        <v>275</v>
      </c>
      <c r="F11" s="1288" t="s">
        <v>276</v>
      </c>
      <c r="G11" s="1167" t="s">
        <v>318</v>
      </c>
      <c r="H11" s="1168"/>
      <c r="I11" s="1164"/>
      <c r="J11" s="1290" t="s">
        <v>277</v>
      </c>
      <c r="K11" s="1290" t="s">
        <v>278</v>
      </c>
      <c r="L11" s="1290" t="s">
        <v>279</v>
      </c>
      <c r="M11" s="1290" t="s">
        <v>276</v>
      </c>
      <c r="N11" s="1167" t="s">
        <v>318</v>
      </c>
      <c r="O11" s="1167"/>
      <c r="P11" s="1164"/>
      <c r="Q11" s="1288" t="s">
        <v>273</v>
      </c>
      <c r="R11" s="1288" t="s">
        <v>274</v>
      </c>
      <c r="S11" s="1288" t="s">
        <v>275</v>
      </c>
      <c r="T11" s="1288" t="s">
        <v>276</v>
      </c>
      <c r="U11" s="1167" t="s">
        <v>318</v>
      </c>
      <c r="V11" s="1168"/>
      <c r="W11" s="1164"/>
      <c r="X11" s="1291" t="s">
        <v>280</v>
      </c>
      <c r="Y11" s="1169" t="s">
        <v>281</v>
      </c>
      <c r="Z11" s="1167" t="s">
        <v>318</v>
      </c>
      <c r="AA11" s="1167"/>
      <c r="AB11" s="1162"/>
      <c r="AC11" s="1162"/>
      <c r="AD11" s="1162"/>
      <c r="AE11" s="211"/>
      <c r="AF11" s="211"/>
      <c r="AG11" s="211"/>
      <c r="AH11" s="211"/>
      <c r="AI11" s="211"/>
    </row>
    <row r="12" spans="1:35" s="223" customFormat="1" ht="12" customHeight="1" thickBot="1">
      <c r="A12" s="1170" t="s">
        <v>319</v>
      </c>
      <c r="B12" s="1163"/>
      <c r="C12" s="1289"/>
      <c r="D12" s="1289"/>
      <c r="E12" s="1289"/>
      <c r="F12" s="1289"/>
      <c r="G12" s="1171" t="s">
        <v>320</v>
      </c>
      <c r="H12" s="1172" t="s">
        <v>282</v>
      </c>
      <c r="I12" s="1173"/>
      <c r="J12" s="1289"/>
      <c r="K12" s="1289"/>
      <c r="L12" s="1289"/>
      <c r="M12" s="1289"/>
      <c r="N12" s="1171" t="s">
        <v>320</v>
      </c>
      <c r="O12" s="1172" t="s">
        <v>282</v>
      </c>
      <c r="P12" s="1163"/>
      <c r="Q12" s="1289"/>
      <c r="R12" s="1289"/>
      <c r="S12" s="1289"/>
      <c r="T12" s="1289"/>
      <c r="U12" s="1171" t="s">
        <v>320</v>
      </c>
      <c r="V12" s="1172" t="s">
        <v>282</v>
      </c>
      <c r="W12" s="1163"/>
      <c r="X12" s="1292"/>
      <c r="Y12" s="1174" t="s">
        <v>283</v>
      </c>
      <c r="Z12" s="1171" t="s">
        <v>320</v>
      </c>
      <c r="AA12" s="1171" t="s">
        <v>282</v>
      </c>
      <c r="AB12" s="1162"/>
      <c r="AC12" s="1162"/>
      <c r="AD12" s="1162"/>
      <c r="AE12" s="1162"/>
    </row>
    <row r="13" spans="1:35" s="223" customFormat="1" ht="15.75" thickBot="1">
      <c r="A13" s="1175" t="s">
        <v>321</v>
      </c>
      <c r="B13" s="1163"/>
      <c r="C13" s="1176">
        <v>504.55200000000002</v>
      </c>
      <c r="D13" s="1177">
        <v>497.15300000000002</v>
      </c>
      <c r="E13" s="1178"/>
      <c r="F13" s="1179">
        <v>497.46800000000002</v>
      </c>
      <c r="G13" s="224">
        <v>-7.0000000000050022E-3</v>
      </c>
      <c r="H13" s="225">
        <v>-1.4071058847209272E-5</v>
      </c>
      <c r="I13" s="1173"/>
      <c r="J13" s="1176">
        <v>401.48200000000003</v>
      </c>
      <c r="K13" s="1177">
        <v>522.43899999999996</v>
      </c>
      <c r="L13" s="1178">
        <v>533.36400000000003</v>
      </c>
      <c r="M13" s="1179">
        <v>525.50300000000004</v>
      </c>
      <c r="N13" s="224">
        <v>-2.6809999999999263</v>
      </c>
      <c r="O13" s="225">
        <v>-5.0758826469562424E-3</v>
      </c>
      <c r="P13" s="1163"/>
      <c r="Q13" s="1176">
        <v>498.10599999999999</v>
      </c>
      <c r="R13" s="1177">
        <v>503.27300000000002</v>
      </c>
      <c r="S13" s="1178"/>
      <c r="T13" s="1179">
        <v>487.55900000000003</v>
      </c>
      <c r="U13" s="224">
        <v>-1.9689999999999941</v>
      </c>
      <c r="V13" s="225">
        <v>-4.0222418329493026E-3</v>
      </c>
      <c r="W13" s="1163"/>
      <c r="X13" s="1180">
        <v>499.28730000000002</v>
      </c>
      <c r="Y13" s="256">
        <v>224.49968525179855</v>
      </c>
      <c r="Z13" s="224">
        <v>-0.665300000000002</v>
      </c>
      <c r="AA13" s="225">
        <v>-1.3307261528392456E-3</v>
      </c>
      <c r="AB13" s="1162"/>
      <c r="AC13" s="1162"/>
      <c r="AD13" s="1162"/>
      <c r="AE13" s="1162"/>
      <c r="AF13" s="226"/>
    </row>
    <row r="14" spans="1:35" s="223" customFormat="1" ht="2.1" customHeight="1">
      <c r="A14" s="1181"/>
      <c r="B14" s="1163"/>
      <c r="C14" s="1181"/>
      <c r="D14" s="1164"/>
      <c r="E14" s="1164"/>
      <c r="F14" s="1164"/>
      <c r="G14" s="1164"/>
      <c r="H14" s="227"/>
      <c r="I14" s="1164"/>
      <c r="J14" s="1164"/>
      <c r="K14" s="1164"/>
      <c r="L14" s="1164"/>
      <c r="M14" s="1164"/>
      <c r="N14" s="1164"/>
      <c r="O14" s="228"/>
      <c r="P14" s="1163"/>
      <c r="Q14" s="1181"/>
      <c r="R14" s="1164"/>
      <c r="S14" s="1164"/>
      <c r="T14" s="1164"/>
      <c r="U14" s="1164"/>
      <c r="V14" s="227"/>
      <c r="W14" s="1163"/>
      <c r="X14" s="1182"/>
      <c r="Y14" s="1183"/>
      <c r="Z14" s="1181"/>
      <c r="AA14" s="1181"/>
      <c r="AB14" s="1162"/>
      <c r="AC14" s="1162"/>
      <c r="AD14" s="1162"/>
      <c r="AE14" s="1162"/>
    </row>
    <row r="15" spans="1:35" s="223" customFormat="1" ht="2.85" customHeight="1">
      <c r="A15" s="1184"/>
      <c r="B15" s="1163"/>
      <c r="C15" s="1184"/>
      <c r="D15" s="1184"/>
      <c r="E15" s="1184"/>
      <c r="F15" s="1184"/>
      <c r="G15" s="229"/>
      <c r="H15" s="230"/>
      <c r="I15" s="1184"/>
      <c r="J15" s="1184"/>
      <c r="K15" s="1184"/>
      <c r="L15" s="1184"/>
      <c r="M15" s="1184"/>
      <c r="N15" s="1184"/>
      <c r="O15" s="231"/>
      <c r="P15" s="1184"/>
      <c r="Q15" s="1184"/>
      <c r="R15" s="1184"/>
      <c r="S15" s="1184"/>
      <c r="T15" s="1184"/>
      <c r="U15" s="229"/>
      <c r="V15" s="230"/>
      <c r="W15" s="1184"/>
      <c r="X15" s="1184"/>
      <c r="Y15" s="1184"/>
      <c r="Z15" s="1185"/>
      <c r="AA15" s="1185"/>
      <c r="AB15" s="1162"/>
      <c r="AC15" s="1162"/>
      <c r="AD15" s="1162"/>
      <c r="AE15" s="1162"/>
    </row>
    <row r="16" spans="1:35" s="223" customFormat="1" ht="13.5" thickBot="1">
      <c r="A16" s="1184"/>
      <c r="B16" s="1163"/>
      <c r="C16" s="1186" t="s">
        <v>284</v>
      </c>
      <c r="D16" s="1186" t="s">
        <v>285</v>
      </c>
      <c r="E16" s="1186" t="s">
        <v>286</v>
      </c>
      <c r="F16" s="1186" t="s">
        <v>287</v>
      </c>
      <c r="G16" s="1186"/>
      <c r="H16" s="232"/>
      <c r="I16" s="1164"/>
      <c r="J16" s="1186" t="s">
        <v>284</v>
      </c>
      <c r="K16" s="1186" t="s">
        <v>285</v>
      </c>
      <c r="L16" s="1186" t="s">
        <v>286</v>
      </c>
      <c r="M16" s="1186" t="s">
        <v>287</v>
      </c>
      <c r="N16" s="1187"/>
      <c r="O16" s="233"/>
      <c r="P16" s="1164"/>
      <c r="Q16" s="1186" t="s">
        <v>284</v>
      </c>
      <c r="R16" s="1186" t="s">
        <v>285</v>
      </c>
      <c r="S16" s="1186" t="s">
        <v>286</v>
      </c>
      <c r="T16" s="1186" t="s">
        <v>287</v>
      </c>
      <c r="U16" s="1186"/>
      <c r="V16" s="232"/>
      <c r="W16" s="1163"/>
      <c r="X16" s="1188" t="s">
        <v>280</v>
      </c>
      <c r="Y16" s="1164"/>
      <c r="Z16" s="1185"/>
      <c r="AA16" s="1185"/>
      <c r="AB16" s="1162"/>
      <c r="AC16" s="1162"/>
      <c r="AD16" s="1162"/>
      <c r="AE16" s="1162"/>
    </row>
    <row r="17" spans="1:31" s="223" customFormat="1">
      <c r="A17" s="1189" t="s">
        <v>288</v>
      </c>
      <c r="B17" s="1163"/>
      <c r="C17" s="1190">
        <v>462.35910000000001</v>
      </c>
      <c r="D17" s="1191">
        <v>424.13900000000001</v>
      </c>
      <c r="E17" s="1191" t="s">
        <v>333</v>
      </c>
      <c r="F17" s="1192">
        <v>457.3843</v>
      </c>
      <c r="G17" s="234">
        <v>-6.5704000000000065</v>
      </c>
      <c r="H17" s="235">
        <v>-1.4161727427268289E-2</v>
      </c>
      <c r="I17" s="1193"/>
      <c r="J17" s="1190" t="s">
        <v>333</v>
      </c>
      <c r="K17" s="1191" t="s">
        <v>333</v>
      </c>
      <c r="L17" s="1191" t="s">
        <v>333</v>
      </c>
      <c r="M17" s="1192" t="s">
        <v>333</v>
      </c>
      <c r="N17" s="234"/>
      <c r="O17" s="235"/>
      <c r="P17" s="1163"/>
      <c r="Q17" s="1190" t="s">
        <v>333</v>
      </c>
      <c r="R17" s="1191" t="s">
        <v>333</v>
      </c>
      <c r="S17" s="1191" t="s">
        <v>333</v>
      </c>
      <c r="T17" s="1192" t="s">
        <v>333</v>
      </c>
      <c r="U17" s="234" t="s">
        <v>333</v>
      </c>
      <c r="V17" s="236" t="s">
        <v>333</v>
      </c>
      <c r="W17" s="1163"/>
      <c r="X17" s="1194">
        <v>457.3843</v>
      </c>
      <c r="Y17" s="1195"/>
      <c r="Z17" s="237">
        <v>-6.5704000000000065</v>
      </c>
      <c r="AA17" s="236">
        <v>-1.4161727427268289E-2</v>
      </c>
      <c r="AB17" s="1196"/>
      <c r="AC17" s="1196"/>
      <c r="AD17" s="1196"/>
      <c r="AE17" s="1196"/>
    </row>
    <row r="18" spans="1:31" s="223" customFormat="1">
      <c r="A18" s="1197" t="s">
        <v>289</v>
      </c>
      <c r="B18" s="1163"/>
      <c r="C18" s="1198" t="s">
        <v>333</v>
      </c>
      <c r="D18" s="1199">
        <v>545.96069999999997</v>
      </c>
      <c r="E18" s="1199" t="s">
        <v>333</v>
      </c>
      <c r="F18" s="1200">
        <v>545.96069999999997</v>
      </c>
      <c r="G18" s="238"/>
      <c r="H18" s="239">
        <v>0</v>
      </c>
      <c r="I18" s="1193"/>
      <c r="J18" s="1198" t="s">
        <v>333</v>
      </c>
      <c r="K18" s="1199" t="s">
        <v>333</v>
      </c>
      <c r="L18" s="1199" t="s">
        <v>333</v>
      </c>
      <c r="M18" s="1200" t="s">
        <v>333</v>
      </c>
      <c r="N18" s="238" t="s">
        <v>333</v>
      </c>
      <c r="O18" s="240" t="s">
        <v>333</v>
      </c>
      <c r="P18" s="1163"/>
      <c r="Q18" s="1198" t="s">
        <v>333</v>
      </c>
      <c r="R18" s="1199" t="s">
        <v>333</v>
      </c>
      <c r="S18" s="1199" t="s">
        <v>333</v>
      </c>
      <c r="T18" s="1200" t="s">
        <v>333</v>
      </c>
      <c r="U18" s="238" t="s">
        <v>333</v>
      </c>
      <c r="V18" s="240" t="s">
        <v>333</v>
      </c>
      <c r="W18" s="1163"/>
      <c r="X18" s="1201">
        <v>545.96069999999997</v>
      </c>
      <c r="Y18" s="1164"/>
      <c r="Z18" s="241" t="s">
        <v>333</v>
      </c>
      <c r="AA18" s="240" t="s">
        <v>333</v>
      </c>
      <c r="AB18" s="1196"/>
      <c r="AC18" s="1196"/>
      <c r="AD18" s="1196"/>
      <c r="AE18" s="1196"/>
    </row>
    <row r="19" spans="1:31" s="223" customFormat="1">
      <c r="A19" s="1197" t="s">
        <v>290</v>
      </c>
      <c r="B19" s="1163"/>
      <c r="C19" s="1198" t="s">
        <v>464</v>
      </c>
      <c r="D19" s="1199">
        <v>443.58879999999999</v>
      </c>
      <c r="E19" s="1199">
        <v>444.5539</v>
      </c>
      <c r="F19" s="1200" t="s">
        <v>464</v>
      </c>
      <c r="G19" s="238" t="s">
        <v>333</v>
      </c>
      <c r="H19" s="239" t="s">
        <v>333</v>
      </c>
      <c r="I19" s="1193"/>
      <c r="J19" s="1198" t="s">
        <v>333</v>
      </c>
      <c r="K19" s="1199" t="s">
        <v>333</v>
      </c>
      <c r="L19" s="1199" t="s">
        <v>333</v>
      </c>
      <c r="M19" s="1200" t="s">
        <v>333</v>
      </c>
      <c r="N19" s="238" t="s">
        <v>333</v>
      </c>
      <c r="O19" s="240" t="s">
        <v>333</v>
      </c>
      <c r="P19" s="1163"/>
      <c r="Q19" s="1198" t="s">
        <v>333</v>
      </c>
      <c r="R19" s="1199" t="s">
        <v>333</v>
      </c>
      <c r="S19" s="1199" t="s">
        <v>464</v>
      </c>
      <c r="T19" s="1200" t="s">
        <v>464</v>
      </c>
      <c r="U19" s="238" t="s">
        <v>333</v>
      </c>
      <c r="V19" s="240" t="s">
        <v>333</v>
      </c>
      <c r="W19" s="1163"/>
      <c r="X19" s="1201" t="s">
        <v>464</v>
      </c>
      <c r="Y19" s="1164"/>
      <c r="Z19" s="241" t="s">
        <v>333</v>
      </c>
      <c r="AA19" s="240" t="s">
        <v>333</v>
      </c>
      <c r="AB19" s="1196"/>
      <c r="AC19" s="1196"/>
      <c r="AD19" s="1196"/>
      <c r="AE19" s="1196"/>
    </row>
    <row r="20" spans="1:31" s="223" customFormat="1">
      <c r="A20" s="1197" t="s">
        <v>291</v>
      </c>
      <c r="B20" s="1163"/>
      <c r="C20" s="1198" t="s">
        <v>333</v>
      </c>
      <c r="D20" s="1199">
        <v>414.25209999999998</v>
      </c>
      <c r="E20" s="1199">
        <v>396.7722</v>
      </c>
      <c r="F20" s="1200">
        <v>403.86529999999999</v>
      </c>
      <c r="G20" s="238">
        <v>-1.9410000000000309</v>
      </c>
      <c r="H20" s="239">
        <v>-4.7830701494777639E-3</v>
      </c>
      <c r="I20" s="1193"/>
      <c r="J20" s="1198" t="s">
        <v>333</v>
      </c>
      <c r="K20" s="1199" t="s">
        <v>333</v>
      </c>
      <c r="L20" s="1199" t="s">
        <v>333</v>
      </c>
      <c r="M20" s="1200" t="s">
        <v>333</v>
      </c>
      <c r="N20" s="238" t="s">
        <v>333</v>
      </c>
      <c r="O20" s="240" t="s">
        <v>333</v>
      </c>
      <c r="P20" s="1163"/>
      <c r="Q20" s="1198" t="s">
        <v>333</v>
      </c>
      <c r="R20" s="1199">
        <v>440.54790000000003</v>
      </c>
      <c r="S20" s="1199">
        <v>456.2466</v>
      </c>
      <c r="T20" s="1200">
        <v>451.87380000000002</v>
      </c>
      <c r="U20" s="238">
        <v>1.9144000000000005</v>
      </c>
      <c r="V20" s="240">
        <v>4.2546060822377108E-3</v>
      </c>
      <c r="W20" s="1163"/>
      <c r="X20" s="1202">
        <v>438.24470000000002</v>
      </c>
      <c r="Y20" s="1163"/>
      <c r="Z20" s="241">
        <v>0.81990000000001828</v>
      </c>
      <c r="AA20" s="240">
        <v>1.8743793218858329E-3</v>
      </c>
      <c r="AB20" s="1196"/>
      <c r="AC20" s="1196"/>
      <c r="AD20" s="1196"/>
      <c r="AE20" s="1196"/>
    </row>
    <row r="21" spans="1:31" s="223" customFormat="1">
      <c r="A21" s="1197" t="s">
        <v>292</v>
      </c>
      <c r="B21" s="1163"/>
      <c r="C21" s="1198">
        <v>478.36360000000002</v>
      </c>
      <c r="D21" s="1199">
        <v>493.05009999999999</v>
      </c>
      <c r="E21" s="1199" t="s">
        <v>333</v>
      </c>
      <c r="F21" s="1200">
        <v>485.53879999999998</v>
      </c>
      <c r="G21" s="238">
        <v>3.6168999999999869</v>
      </c>
      <c r="H21" s="239">
        <v>7.505157993442424E-3</v>
      </c>
      <c r="I21" s="1193"/>
      <c r="J21" s="1198" t="s">
        <v>333</v>
      </c>
      <c r="K21" s="1199" t="s">
        <v>333</v>
      </c>
      <c r="L21" s="1199" t="s">
        <v>333</v>
      </c>
      <c r="M21" s="1200" t="s">
        <v>333</v>
      </c>
      <c r="N21" s="238" t="s">
        <v>333</v>
      </c>
      <c r="O21" s="240" t="s">
        <v>333</v>
      </c>
      <c r="P21" s="1163"/>
      <c r="Q21" s="1198" t="s">
        <v>333</v>
      </c>
      <c r="R21" s="1199" t="s">
        <v>333</v>
      </c>
      <c r="S21" s="1199" t="s">
        <v>333</v>
      </c>
      <c r="T21" s="1200" t="s">
        <v>333</v>
      </c>
      <c r="U21" s="238" t="s">
        <v>333</v>
      </c>
      <c r="V21" s="240" t="s">
        <v>333</v>
      </c>
      <c r="W21" s="1163"/>
      <c r="X21" s="1202">
        <v>485.53879999999998</v>
      </c>
      <c r="Y21" s="1164"/>
      <c r="Z21" s="241">
        <v>3.6168999999999869</v>
      </c>
      <c r="AA21" s="240">
        <v>7.505157993442424E-3</v>
      </c>
      <c r="AB21" s="1196"/>
      <c r="AC21" s="1196"/>
      <c r="AD21" s="1196"/>
      <c r="AE21" s="1196"/>
    </row>
    <row r="22" spans="1:31" s="223" customFormat="1">
      <c r="A22" s="1197" t="s">
        <v>293</v>
      </c>
      <c r="B22" s="1163"/>
      <c r="C22" s="1198" t="s">
        <v>333</v>
      </c>
      <c r="D22" s="1199" t="s">
        <v>464</v>
      </c>
      <c r="E22" s="1199" t="s">
        <v>333</v>
      </c>
      <c r="F22" s="1200" t="s">
        <v>464</v>
      </c>
      <c r="G22" s="252" t="s">
        <v>333</v>
      </c>
      <c r="H22" s="253" t="s">
        <v>333</v>
      </c>
      <c r="I22" s="1193"/>
      <c r="J22" s="1198" t="s">
        <v>333</v>
      </c>
      <c r="K22" s="1199" t="s">
        <v>333</v>
      </c>
      <c r="L22" s="1199" t="s">
        <v>333</v>
      </c>
      <c r="M22" s="1200" t="s">
        <v>333</v>
      </c>
      <c r="N22" s="238" t="s">
        <v>333</v>
      </c>
      <c r="O22" s="240" t="s">
        <v>333</v>
      </c>
      <c r="P22" s="1163"/>
      <c r="Q22" s="1198" t="s">
        <v>333</v>
      </c>
      <c r="R22" s="1199" t="s">
        <v>333</v>
      </c>
      <c r="S22" s="1199" t="s">
        <v>333</v>
      </c>
      <c r="T22" s="1200" t="s">
        <v>333</v>
      </c>
      <c r="U22" s="238" t="s">
        <v>333</v>
      </c>
      <c r="V22" s="240" t="s">
        <v>333</v>
      </c>
      <c r="W22" s="1163"/>
      <c r="X22" s="1202" t="s">
        <v>464</v>
      </c>
      <c r="Y22" s="1164"/>
      <c r="Z22" s="241"/>
      <c r="AA22" s="240"/>
      <c r="AB22" s="1196"/>
      <c r="AC22" s="1196"/>
      <c r="AD22" s="1196"/>
      <c r="AE22" s="1196"/>
    </row>
    <row r="23" spans="1:31" s="223" customFormat="1">
      <c r="A23" s="1197" t="s">
        <v>294</v>
      </c>
      <c r="B23" s="1163"/>
      <c r="C23" s="1203" t="s">
        <v>333</v>
      </c>
      <c r="D23" s="1204" t="s">
        <v>333</v>
      </c>
      <c r="E23" s="1204" t="s">
        <v>333</v>
      </c>
      <c r="F23" s="1205" t="s">
        <v>333</v>
      </c>
      <c r="G23" s="238"/>
      <c r="H23" s="239"/>
      <c r="I23" s="1206"/>
      <c r="J23" s="1203">
        <v>504.4821</v>
      </c>
      <c r="K23" s="1204">
        <v>520.85040000000004</v>
      </c>
      <c r="L23" s="1204">
        <v>541.93190000000004</v>
      </c>
      <c r="M23" s="1205">
        <v>530.32240000000002</v>
      </c>
      <c r="N23" s="238">
        <v>-3.2091000000000349</v>
      </c>
      <c r="O23" s="240">
        <v>-6.0148276156141156E-3</v>
      </c>
      <c r="P23" s="1163"/>
      <c r="Q23" s="1203" t="s">
        <v>333</v>
      </c>
      <c r="R23" s="1204" t="s">
        <v>333</v>
      </c>
      <c r="S23" s="1204" t="s">
        <v>333</v>
      </c>
      <c r="T23" s="1205" t="s">
        <v>333</v>
      </c>
      <c r="U23" s="238" t="s">
        <v>333</v>
      </c>
      <c r="V23" s="240" t="s">
        <v>333</v>
      </c>
      <c r="W23" s="1163"/>
      <c r="X23" s="1202">
        <v>530.32240000000002</v>
      </c>
      <c r="Y23" s="1195"/>
      <c r="Z23" s="241">
        <v>-3.2091000000000349</v>
      </c>
      <c r="AA23" s="240">
        <v>-6.0148276156141156E-3</v>
      </c>
      <c r="AB23" s="1196"/>
      <c r="AC23" s="1196"/>
      <c r="AD23" s="1196"/>
      <c r="AE23" s="1196"/>
    </row>
    <row r="24" spans="1:31" s="223" customFormat="1">
      <c r="A24" s="1197" t="s">
        <v>295</v>
      </c>
      <c r="B24" s="1163"/>
      <c r="C24" s="1198" t="s">
        <v>333</v>
      </c>
      <c r="D24" s="1199">
        <v>441.3415</v>
      </c>
      <c r="E24" s="1199">
        <v>467.27870000000001</v>
      </c>
      <c r="F24" s="1200">
        <v>453.20460000000003</v>
      </c>
      <c r="G24" s="238">
        <v>0</v>
      </c>
      <c r="H24" s="239">
        <v>0</v>
      </c>
      <c r="I24" s="1193"/>
      <c r="J24" s="1198" t="s">
        <v>333</v>
      </c>
      <c r="K24" s="1199" t="s">
        <v>333</v>
      </c>
      <c r="L24" s="1199" t="s">
        <v>333</v>
      </c>
      <c r="M24" s="1200" t="s">
        <v>333</v>
      </c>
      <c r="N24" s="238" t="s">
        <v>333</v>
      </c>
      <c r="O24" s="240" t="s">
        <v>333</v>
      </c>
      <c r="P24" s="1163"/>
      <c r="Q24" s="1198" t="s">
        <v>333</v>
      </c>
      <c r="R24" s="1199">
        <v>475.19209999999998</v>
      </c>
      <c r="S24" s="1199">
        <v>500.93099999999998</v>
      </c>
      <c r="T24" s="1200">
        <v>490.94450000000001</v>
      </c>
      <c r="U24" s="238" t="s">
        <v>333</v>
      </c>
      <c r="V24" s="240" t="s">
        <v>333</v>
      </c>
      <c r="W24" s="1163"/>
      <c r="X24" s="1202">
        <v>471.46010000000001</v>
      </c>
      <c r="Y24" s="1195"/>
      <c r="Z24" s="241" t="s">
        <v>333</v>
      </c>
      <c r="AA24" s="240" t="s">
        <v>333</v>
      </c>
      <c r="AB24" s="1196"/>
      <c r="AC24" s="1196"/>
      <c r="AD24" s="1196"/>
      <c r="AE24" s="1196"/>
    </row>
    <row r="25" spans="1:31" s="223" customFormat="1">
      <c r="A25" s="1197" t="s">
        <v>296</v>
      </c>
      <c r="B25" s="1163"/>
      <c r="C25" s="1198">
        <v>501.14269999999999</v>
      </c>
      <c r="D25" s="1199">
        <v>507.25400000000002</v>
      </c>
      <c r="E25" s="1199" t="s">
        <v>333</v>
      </c>
      <c r="F25" s="1200">
        <v>503.29520000000002</v>
      </c>
      <c r="G25" s="238">
        <v>0.67430000000001655</v>
      </c>
      <c r="H25" s="239">
        <v>1.3415677700630013E-3</v>
      </c>
      <c r="I25" s="1193"/>
      <c r="J25" s="1198" t="s">
        <v>333</v>
      </c>
      <c r="K25" s="1199" t="s">
        <v>333</v>
      </c>
      <c r="L25" s="1199" t="s">
        <v>333</v>
      </c>
      <c r="M25" s="1200" t="s">
        <v>333</v>
      </c>
      <c r="N25" s="238" t="s">
        <v>333</v>
      </c>
      <c r="O25" s="240" t="s">
        <v>333</v>
      </c>
      <c r="P25" s="1163"/>
      <c r="Q25" s="1198">
        <v>494.3784</v>
      </c>
      <c r="R25" s="1199">
        <v>518.82569999999998</v>
      </c>
      <c r="S25" s="1199">
        <v>500.93099999999998</v>
      </c>
      <c r="T25" s="1200">
        <v>509.24579999999997</v>
      </c>
      <c r="U25" s="238">
        <v>-1.6162000000000489</v>
      </c>
      <c r="V25" s="240">
        <v>-3.163672381191085E-3</v>
      </c>
      <c r="W25" s="1163"/>
      <c r="X25" s="1202">
        <v>506.47680000000003</v>
      </c>
      <c r="Y25" s="1195"/>
      <c r="Z25" s="241">
        <v>-0.55029999999999291</v>
      </c>
      <c r="AA25" s="240">
        <v>-1.0853463256698115E-3</v>
      </c>
      <c r="AB25" s="1196"/>
      <c r="AC25" s="1196"/>
      <c r="AD25" s="1196"/>
      <c r="AE25" s="1196"/>
    </row>
    <row r="26" spans="1:31" s="223" customFormat="1">
      <c r="A26" s="1197" t="s">
        <v>297</v>
      </c>
      <c r="B26" s="1163"/>
      <c r="C26" s="1203">
        <v>531.46939999999995</v>
      </c>
      <c r="D26" s="1204">
        <v>536.70960000000002</v>
      </c>
      <c r="E26" s="1204">
        <v>517.14869999999996</v>
      </c>
      <c r="F26" s="1205">
        <v>530.85350000000005</v>
      </c>
      <c r="G26" s="238">
        <v>2.772199999999998</v>
      </c>
      <c r="H26" s="239">
        <v>5.2495704733344084E-3</v>
      </c>
      <c r="I26" s="1193"/>
      <c r="J26" s="1203" t="s">
        <v>333</v>
      </c>
      <c r="K26" s="1204">
        <v>534</v>
      </c>
      <c r="L26" s="1204" t="s">
        <v>94</v>
      </c>
      <c r="M26" s="1205">
        <v>501.52550000000002</v>
      </c>
      <c r="N26" s="238">
        <v>-4.9899999999979627E-2</v>
      </c>
      <c r="O26" s="240">
        <v>-9.9486537816662057E-5</v>
      </c>
      <c r="P26" s="1163"/>
      <c r="Q26" s="1203" t="s">
        <v>333</v>
      </c>
      <c r="R26" s="1204" t="s">
        <v>333</v>
      </c>
      <c r="S26" s="1204" t="s">
        <v>333</v>
      </c>
      <c r="T26" s="1205" t="s">
        <v>333</v>
      </c>
      <c r="U26" s="238" t="s">
        <v>333</v>
      </c>
      <c r="V26" s="240" t="s">
        <v>333</v>
      </c>
      <c r="W26" s="1163"/>
      <c r="X26" s="1202">
        <v>526.29960000000005</v>
      </c>
      <c r="Y26" s="1164"/>
      <c r="Z26" s="241">
        <v>2.33400000000006</v>
      </c>
      <c r="AA26" s="240">
        <v>4.4544909055099779E-3</v>
      </c>
      <c r="AB26" s="1196"/>
      <c r="AC26" s="1196"/>
      <c r="AD26" s="1196"/>
      <c r="AE26" s="1196"/>
    </row>
    <row r="27" spans="1:31" s="223" customFormat="1">
      <c r="A27" s="1197" t="s">
        <v>298</v>
      </c>
      <c r="B27" s="1163"/>
      <c r="C27" s="1203">
        <v>501.20929999999998</v>
      </c>
      <c r="D27" s="1204">
        <v>516.60230000000001</v>
      </c>
      <c r="E27" s="1204" t="s">
        <v>333</v>
      </c>
      <c r="F27" s="1205">
        <v>512.89290000000005</v>
      </c>
      <c r="G27" s="238">
        <v>4.5562000000000467</v>
      </c>
      <c r="H27" s="239">
        <v>8.9629570322191654E-3</v>
      </c>
      <c r="I27" s="1193"/>
      <c r="J27" s="1203" t="s">
        <v>333</v>
      </c>
      <c r="K27" s="1204" t="s">
        <v>333</v>
      </c>
      <c r="L27" s="1204" t="s">
        <v>333</v>
      </c>
      <c r="M27" s="1205" t="s">
        <v>333</v>
      </c>
      <c r="N27" s="238" t="s">
        <v>333</v>
      </c>
      <c r="O27" s="240" t="s">
        <v>333</v>
      </c>
      <c r="P27" s="1163"/>
      <c r="Q27" s="1203">
        <v>691.57090000000005</v>
      </c>
      <c r="R27" s="1204">
        <v>572.97540000000004</v>
      </c>
      <c r="S27" s="1204">
        <v>572.97540000000004</v>
      </c>
      <c r="T27" s="1205">
        <v>534.93529999999998</v>
      </c>
      <c r="U27" s="238" t="s">
        <v>333</v>
      </c>
      <c r="V27" s="240" t="s">
        <v>333</v>
      </c>
      <c r="W27" s="1163"/>
      <c r="X27" s="1202">
        <v>513.85239999999999</v>
      </c>
      <c r="Y27" s="1164"/>
      <c r="Z27" s="241">
        <v>4.3577999999999975</v>
      </c>
      <c r="AA27" s="240">
        <v>8.5531819179240909E-3</v>
      </c>
      <c r="AB27" s="1196"/>
      <c r="AC27" s="1196"/>
      <c r="AD27" s="1196"/>
      <c r="AE27" s="1196"/>
    </row>
    <row r="28" spans="1:31" s="223" customFormat="1">
      <c r="A28" s="1197" t="s">
        <v>299</v>
      </c>
      <c r="B28" s="1163"/>
      <c r="C28" s="1198">
        <v>540.85090000000002</v>
      </c>
      <c r="D28" s="1199">
        <v>499.27730000000003</v>
      </c>
      <c r="E28" s="1199">
        <v>460.66730000000001</v>
      </c>
      <c r="F28" s="1200">
        <v>533.66759999999999</v>
      </c>
      <c r="G28" s="242">
        <v>-4.95799999999997</v>
      </c>
      <c r="H28" s="239">
        <v>-9.2049096812331088E-3</v>
      </c>
      <c r="I28" s="1193"/>
      <c r="J28" s="1198" t="s">
        <v>333</v>
      </c>
      <c r="K28" s="1199" t="s">
        <v>333</v>
      </c>
      <c r="L28" s="1199" t="s">
        <v>333</v>
      </c>
      <c r="M28" s="1200" t="s">
        <v>333</v>
      </c>
      <c r="N28" s="238" t="s">
        <v>333</v>
      </c>
      <c r="O28" s="240" t="s">
        <v>333</v>
      </c>
      <c r="P28" s="1163"/>
      <c r="Q28" s="1198">
        <v>529.94039999999995</v>
      </c>
      <c r="R28" s="1199">
        <v>519.14949999999999</v>
      </c>
      <c r="S28" s="1199">
        <v>606.96379999999999</v>
      </c>
      <c r="T28" s="1200">
        <v>542.64710000000002</v>
      </c>
      <c r="U28" s="238">
        <v>-0.92520000000001801</v>
      </c>
      <c r="V28" s="240">
        <v>-1.702073486820499E-3</v>
      </c>
      <c r="W28" s="1163"/>
      <c r="X28" s="1202">
        <v>534.12080000000003</v>
      </c>
      <c r="Y28" s="1164"/>
      <c r="Z28" s="241">
        <v>-4.7543999999999187</v>
      </c>
      <c r="AA28" s="240">
        <v>-8.822822056015811E-3</v>
      </c>
      <c r="AB28" s="1196"/>
      <c r="AC28" s="1196"/>
      <c r="AD28" s="1196"/>
      <c r="AE28" s="1196"/>
    </row>
    <row r="29" spans="1:31" s="223" customFormat="1">
      <c r="A29" s="1197" t="s">
        <v>300</v>
      </c>
      <c r="B29" s="1163"/>
      <c r="C29" s="1198" t="s">
        <v>333</v>
      </c>
      <c r="D29" s="1199" t="s">
        <v>333</v>
      </c>
      <c r="E29" s="1199" t="s">
        <v>333</v>
      </c>
      <c r="F29" s="1200" t="s">
        <v>333</v>
      </c>
      <c r="G29" s="238">
        <v>0</v>
      </c>
      <c r="H29" s="239">
        <v>0</v>
      </c>
      <c r="I29" s="1193"/>
      <c r="J29" s="1198" t="s">
        <v>333</v>
      </c>
      <c r="K29" s="1199" t="s">
        <v>333</v>
      </c>
      <c r="L29" s="1199" t="s">
        <v>333</v>
      </c>
      <c r="M29" s="1200" t="s">
        <v>333</v>
      </c>
      <c r="N29" s="238" t="s">
        <v>333</v>
      </c>
      <c r="O29" s="240" t="s">
        <v>333</v>
      </c>
      <c r="P29" s="1163"/>
      <c r="Q29" s="1198" t="s">
        <v>333</v>
      </c>
      <c r="R29" s="1199" t="s">
        <v>333</v>
      </c>
      <c r="S29" s="1199" t="s">
        <v>333</v>
      </c>
      <c r="T29" s="1200" t="s">
        <v>333</v>
      </c>
      <c r="U29" s="238" t="s">
        <v>333</v>
      </c>
      <c r="V29" s="240" t="s">
        <v>333</v>
      </c>
      <c r="W29" s="1163"/>
      <c r="X29" s="1202" t="s">
        <v>333</v>
      </c>
      <c r="Y29" s="1195"/>
      <c r="Z29" s="241" t="s">
        <v>333</v>
      </c>
      <c r="AA29" s="240" t="s">
        <v>333</v>
      </c>
      <c r="AB29" s="1196"/>
      <c r="AC29" s="1196"/>
      <c r="AD29" s="1196"/>
      <c r="AE29" s="1196"/>
    </row>
    <row r="30" spans="1:31" s="223" customFormat="1">
      <c r="A30" s="1197" t="s">
        <v>301</v>
      </c>
      <c r="B30" s="1163"/>
      <c r="C30" s="1198" t="s">
        <v>333</v>
      </c>
      <c r="D30" s="1199">
        <v>372.73099999999999</v>
      </c>
      <c r="E30" s="1199" t="s">
        <v>333</v>
      </c>
      <c r="F30" s="1200">
        <v>372.73099999999999</v>
      </c>
      <c r="G30" s="238">
        <v>-28.25139999999999</v>
      </c>
      <c r="H30" s="239">
        <v>-7.0455461386833895E-2</v>
      </c>
      <c r="I30" s="1193"/>
      <c r="J30" s="1198" t="s">
        <v>333</v>
      </c>
      <c r="K30" s="1199" t="s">
        <v>333</v>
      </c>
      <c r="L30" s="1199" t="s">
        <v>333</v>
      </c>
      <c r="M30" s="1200" t="s">
        <v>333</v>
      </c>
      <c r="N30" s="238" t="s">
        <v>333</v>
      </c>
      <c r="O30" s="240" t="s">
        <v>333</v>
      </c>
      <c r="P30" s="1163"/>
      <c r="Q30" s="1198" t="s">
        <v>333</v>
      </c>
      <c r="R30" s="1199">
        <v>313.63670000000002</v>
      </c>
      <c r="S30" s="1199" t="s">
        <v>333</v>
      </c>
      <c r="T30" s="1200">
        <v>313.63670000000002</v>
      </c>
      <c r="U30" s="238">
        <v>-20.671699999999987</v>
      </c>
      <c r="V30" s="240">
        <v>-6.1834222532248573E-2</v>
      </c>
      <c r="W30" s="1163"/>
      <c r="X30" s="1202">
        <v>360.58749999999998</v>
      </c>
      <c r="Y30" s="1195"/>
      <c r="Z30" s="241">
        <v>-26.69380000000001</v>
      </c>
      <c r="AA30" s="240">
        <v>-6.8926126823061207E-2</v>
      </c>
      <c r="AB30" s="1196"/>
      <c r="AC30" s="1196"/>
      <c r="AD30" s="1196"/>
      <c r="AE30" s="1196"/>
    </row>
    <row r="31" spans="1:31" s="223" customFormat="1">
      <c r="A31" s="1197" t="s">
        <v>302</v>
      </c>
      <c r="B31" s="1163"/>
      <c r="C31" s="1198" t="s">
        <v>333</v>
      </c>
      <c r="D31" s="1199">
        <v>389.3263</v>
      </c>
      <c r="E31" s="1199">
        <v>400.64929999999998</v>
      </c>
      <c r="F31" s="1200">
        <v>397.30520000000001</v>
      </c>
      <c r="G31" s="238">
        <v>-0.82889999999997599</v>
      </c>
      <c r="H31" s="239">
        <v>-2.0819618314532606E-3</v>
      </c>
      <c r="I31" s="1193"/>
      <c r="J31" s="1198" t="s">
        <v>333</v>
      </c>
      <c r="K31" s="1199" t="s">
        <v>333</v>
      </c>
      <c r="L31" s="1199" t="s">
        <v>333</v>
      </c>
      <c r="M31" s="1200" t="s">
        <v>333</v>
      </c>
      <c r="N31" s="238" t="s">
        <v>333</v>
      </c>
      <c r="O31" s="240" t="s">
        <v>333</v>
      </c>
      <c r="P31" s="1163"/>
      <c r="Q31" s="1198" t="s">
        <v>333</v>
      </c>
      <c r="R31" s="1199" t="s">
        <v>464</v>
      </c>
      <c r="S31" s="1199" t="s">
        <v>333</v>
      </c>
      <c r="T31" s="1200" t="s">
        <v>464</v>
      </c>
      <c r="U31" s="238" t="s">
        <v>333</v>
      </c>
      <c r="V31" s="240" t="s">
        <v>333</v>
      </c>
      <c r="W31" s="1163"/>
      <c r="X31" s="1202" t="s">
        <v>464</v>
      </c>
      <c r="Y31" s="1195"/>
      <c r="Z31" s="241" t="s">
        <v>333</v>
      </c>
      <c r="AA31" s="240" t="s">
        <v>333</v>
      </c>
      <c r="AB31" s="1196"/>
      <c r="AC31" s="1196"/>
      <c r="AD31" s="1196"/>
      <c r="AE31" s="1196"/>
    </row>
    <row r="32" spans="1:31" s="223" customFormat="1">
      <c r="A32" s="1197" t="s">
        <v>303</v>
      </c>
      <c r="B32" s="1163"/>
      <c r="C32" s="1198" t="s">
        <v>464</v>
      </c>
      <c r="D32" s="1204" t="s">
        <v>464</v>
      </c>
      <c r="E32" s="1204" t="s">
        <v>333</v>
      </c>
      <c r="F32" s="1205" t="s">
        <v>464</v>
      </c>
      <c r="G32" s="238" t="s">
        <v>333</v>
      </c>
      <c r="H32" s="239" t="s">
        <v>333</v>
      </c>
      <c r="I32" s="1193"/>
      <c r="J32" s="1198" t="s">
        <v>333</v>
      </c>
      <c r="K32" s="1204" t="s">
        <v>333</v>
      </c>
      <c r="L32" s="1204" t="s">
        <v>333</v>
      </c>
      <c r="M32" s="1205" t="s">
        <v>333</v>
      </c>
      <c r="N32" s="238" t="s">
        <v>333</v>
      </c>
      <c r="O32" s="240" t="s">
        <v>333</v>
      </c>
      <c r="P32" s="1163"/>
      <c r="Q32" s="1198" t="s">
        <v>333</v>
      </c>
      <c r="R32" s="1204" t="s">
        <v>333</v>
      </c>
      <c r="S32" s="1204" t="s">
        <v>333</v>
      </c>
      <c r="T32" s="1205" t="s">
        <v>333</v>
      </c>
      <c r="U32" s="238" t="s">
        <v>333</v>
      </c>
      <c r="V32" s="240" t="s">
        <v>333</v>
      </c>
      <c r="W32" s="1163"/>
      <c r="X32" s="1202" t="s">
        <v>464</v>
      </c>
      <c r="Y32" s="1195"/>
      <c r="Z32" s="241" t="s">
        <v>333</v>
      </c>
      <c r="AA32" s="240" t="s">
        <v>333</v>
      </c>
      <c r="AB32" s="1196"/>
      <c r="AC32" s="1196"/>
      <c r="AD32" s="1196"/>
      <c r="AE32" s="1196"/>
    </row>
    <row r="33" spans="1:31" s="223" customFormat="1">
      <c r="A33" s="1197" t="s">
        <v>304</v>
      </c>
      <c r="B33" s="1163"/>
      <c r="C33" s="1198" t="s">
        <v>333</v>
      </c>
      <c r="D33" s="1204">
        <v>196.3278</v>
      </c>
      <c r="E33" s="1204" t="s">
        <v>333</v>
      </c>
      <c r="F33" s="1205">
        <v>196.3278</v>
      </c>
      <c r="G33" s="238">
        <v>-2.6218000000000075</v>
      </c>
      <c r="H33" s="239">
        <v>-1.317821196926261E-2</v>
      </c>
      <c r="I33" s="1193"/>
      <c r="J33" s="1198" t="s">
        <v>333</v>
      </c>
      <c r="K33" s="1204" t="s">
        <v>333</v>
      </c>
      <c r="L33" s="1204" t="s">
        <v>333</v>
      </c>
      <c r="M33" s="1205" t="s">
        <v>333</v>
      </c>
      <c r="N33" s="238" t="s">
        <v>333</v>
      </c>
      <c r="O33" s="240" t="s">
        <v>333</v>
      </c>
      <c r="P33" s="1163"/>
      <c r="Q33" s="1198" t="s">
        <v>333</v>
      </c>
      <c r="R33" s="1204" t="s">
        <v>333</v>
      </c>
      <c r="S33" s="1204" t="s">
        <v>333</v>
      </c>
      <c r="T33" s="1205" t="s">
        <v>333</v>
      </c>
      <c r="U33" s="238" t="s">
        <v>333</v>
      </c>
      <c r="V33" s="240" t="s">
        <v>333</v>
      </c>
      <c r="W33" s="1163"/>
      <c r="X33" s="1202">
        <v>196.3278</v>
      </c>
      <c r="Y33" s="1195"/>
      <c r="Z33" s="241">
        <v>-2.6218000000000075</v>
      </c>
      <c r="AA33" s="240">
        <v>-1.317821196926261E-2</v>
      </c>
      <c r="AB33" s="1196"/>
      <c r="AC33" s="1196"/>
      <c r="AD33" s="1196"/>
      <c r="AE33" s="1196"/>
    </row>
    <row r="34" spans="1:31" s="223" customFormat="1">
      <c r="A34" s="1197" t="s">
        <v>305</v>
      </c>
      <c r="B34" s="1163"/>
      <c r="C34" s="1198" t="s">
        <v>333</v>
      </c>
      <c r="D34" s="1204" t="s">
        <v>333</v>
      </c>
      <c r="E34" s="1204" t="s">
        <v>333</v>
      </c>
      <c r="F34" s="1205" t="s">
        <v>333</v>
      </c>
      <c r="G34" s="238"/>
      <c r="H34" s="239" t="s">
        <v>333</v>
      </c>
      <c r="I34" s="1193"/>
      <c r="J34" s="1198" t="s">
        <v>333</v>
      </c>
      <c r="K34" s="1204" t="s">
        <v>333</v>
      </c>
      <c r="L34" s="1204" t="s">
        <v>333</v>
      </c>
      <c r="M34" s="1205" t="s">
        <v>333</v>
      </c>
      <c r="N34" s="238" t="s">
        <v>333</v>
      </c>
      <c r="O34" s="240" t="s">
        <v>333</v>
      </c>
      <c r="P34" s="1163"/>
      <c r="Q34" s="1198" t="s">
        <v>333</v>
      </c>
      <c r="R34" s="1204" t="s">
        <v>333</v>
      </c>
      <c r="S34" s="1204" t="s">
        <v>333</v>
      </c>
      <c r="T34" s="1205" t="s">
        <v>333</v>
      </c>
      <c r="U34" s="238" t="s">
        <v>333</v>
      </c>
      <c r="V34" s="240" t="s">
        <v>333</v>
      </c>
      <c r="W34" s="1163"/>
      <c r="X34" s="1202" t="s">
        <v>333</v>
      </c>
      <c r="Y34" s="1195"/>
      <c r="Z34" s="241" t="s">
        <v>333</v>
      </c>
      <c r="AA34" s="240" t="s">
        <v>333</v>
      </c>
      <c r="AB34" s="1196"/>
      <c r="AC34" s="1196"/>
      <c r="AD34" s="1196"/>
      <c r="AE34" s="1196"/>
    </row>
    <row r="35" spans="1:31" s="223" customFormat="1">
      <c r="A35" s="1197" t="s">
        <v>306</v>
      </c>
      <c r="B35" s="1163"/>
      <c r="C35" s="1198" t="s">
        <v>333</v>
      </c>
      <c r="D35" s="1199">
        <v>391.86720000000003</v>
      </c>
      <c r="E35" s="1199">
        <v>180.7773</v>
      </c>
      <c r="F35" s="1200">
        <v>284.81549999999999</v>
      </c>
      <c r="G35" s="238">
        <v>24.631199999999978</v>
      </c>
      <c r="H35" s="239">
        <v>9.4668279369662045E-2</v>
      </c>
      <c r="I35" s="1193"/>
      <c r="J35" s="1198" t="s">
        <v>333</v>
      </c>
      <c r="K35" s="1199" t="s">
        <v>333</v>
      </c>
      <c r="L35" s="1199" t="s">
        <v>333</v>
      </c>
      <c r="M35" s="1200" t="s">
        <v>333</v>
      </c>
      <c r="N35" s="238" t="s">
        <v>333</v>
      </c>
      <c r="O35" s="240" t="s">
        <v>333</v>
      </c>
      <c r="P35" s="1163"/>
      <c r="Q35" s="1198" t="s">
        <v>333</v>
      </c>
      <c r="R35" s="1199">
        <v>445.80930000000001</v>
      </c>
      <c r="S35" s="1199">
        <v>419.14670000000001</v>
      </c>
      <c r="T35" s="1200">
        <v>423.71019999999999</v>
      </c>
      <c r="U35" s="238">
        <v>3.3895999999999731</v>
      </c>
      <c r="V35" s="240">
        <v>8.0643204258843415E-3</v>
      </c>
      <c r="W35" s="1163"/>
      <c r="X35" s="1202">
        <v>391.79219999999998</v>
      </c>
      <c r="Y35" s="1164"/>
      <c r="Z35" s="241">
        <v>8.2708999999999833</v>
      </c>
      <c r="AA35" s="240">
        <v>2.1565686182227539E-2</v>
      </c>
      <c r="AB35" s="1196"/>
      <c r="AC35" s="1196"/>
      <c r="AD35" s="1196"/>
      <c r="AE35" s="1196"/>
    </row>
    <row r="36" spans="1:31" s="223" customFormat="1">
      <c r="A36" s="1197" t="s">
        <v>307</v>
      </c>
      <c r="B36" s="1163"/>
      <c r="C36" s="1198">
        <v>474.27730000000003</v>
      </c>
      <c r="D36" s="1199">
        <v>483.9821</v>
      </c>
      <c r="E36" s="1199" t="s">
        <v>333</v>
      </c>
      <c r="F36" s="1200">
        <v>477.4751</v>
      </c>
      <c r="G36" s="238">
        <v>2.6799999999980173E-2</v>
      </c>
      <c r="H36" s="239">
        <v>5.6131731959174758E-5</v>
      </c>
      <c r="I36" s="1193"/>
      <c r="J36" s="1198" t="s">
        <v>333</v>
      </c>
      <c r="K36" s="1199" t="s">
        <v>333</v>
      </c>
      <c r="L36" s="1199" t="s">
        <v>333</v>
      </c>
      <c r="M36" s="1200" t="s">
        <v>333</v>
      </c>
      <c r="N36" s="238" t="s">
        <v>333</v>
      </c>
      <c r="O36" s="240" t="s">
        <v>333</v>
      </c>
      <c r="P36" s="1163"/>
      <c r="Q36" s="1198">
        <v>559.3845</v>
      </c>
      <c r="R36" s="1199">
        <v>549.24480000000005</v>
      </c>
      <c r="S36" s="1199" t="s">
        <v>333</v>
      </c>
      <c r="T36" s="1200">
        <v>555.24419999999998</v>
      </c>
      <c r="U36" s="238">
        <v>2.3455999999999904</v>
      </c>
      <c r="V36" s="240">
        <v>4.2423692156210446E-3</v>
      </c>
      <c r="W36" s="1163"/>
      <c r="X36" s="1202">
        <v>483.40940000000001</v>
      </c>
      <c r="Y36" s="1164"/>
      <c r="Z36" s="241">
        <v>0.20380000000000109</v>
      </c>
      <c r="AA36" s="240">
        <v>4.2176663515491875E-4</v>
      </c>
      <c r="AB36" s="1196"/>
      <c r="AC36" s="1196"/>
      <c r="AD36" s="1196"/>
      <c r="AE36" s="1196"/>
    </row>
    <row r="37" spans="1:31" s="223" customFormat="1">
      <c r="A37" s="1197" t="s">
        <v>308</v>
      </c>
      <c r="B37" s="1163"/>
      <c r="C37" s="1198" t="s">
        <v>333</v>
      </c>
      <c r="D37" s="1199">
        <v>479.35750000000002</v>
      </c>
      <c r="E37" s="1199">
        <v>484.31799999999998</v>
      </c>
      <c r="F37" s="1200">
        <v>482.67009999999999</v>
      </c>
      <c r="G37" s="238">
        <v>-4.4524999999999864</v>
      </c>
      <c r="H37" s="239">
        <v>-9.1404094164384553E-3</v>
      </c>
      <c r="I37" s="1193"/>
      <c r="J37" s="1198" t="s">
        <v>333</v>
      </c>
      <c r="K37" s="1199" t="s">
        <v>333</v>
      </c>
      <c r="L37" s="1199" t="s">
        <v>333</v>
      </c>
      <c r="M37" s="1200" t="s">
        <v>333</v>
      </c>
      <c r="N37" s="238" t="s">
        <v>333</v>
      </c>
      <c r="O37" s="240" t="s">
        <v>333</v>
      </c>
      <c r="P37" s="1163"/>
      <c r="Q37" s="1198" t="s">
        <v>333</v>
      </c>
      <c r="R37" s="1199">
        <v>396.38619999999997</v>
      </c>
      <c r="S37" s="1199">
        <v>419.2</v>
      </c>
      <c r="T37" s="1200">
        <v>414.90429999999998</v>
      </c>
      <c r="U37" s="238">
        <v>-31.610299999999995</v>
      </c>
      <c r="V37" s="240">
        <v>-7.0793429822899379E-2</v>
      </c>
      <c r="W37" s="1163"/>
      <c r="X37" s="1202">
        <v>482.1019</v>
      </c>
      <c r="Y37" s="1164"/>
      <c r="Z37" s="241">
        <v>-4.6802000000000135</v>
      </c>
      <c r="AA37" s="240">
        <v>-9.6145688183686406E-3</v>
      </c>
      <c r="AB37" s="1196"/>
      <c r="AC37" s="1196"/>
      <c r="AD37" s="1196"/>
      <c r="AE37" s="1196"/>
    </row>
    <row r="38" spans="1:31" s="223" customFormat="1">
      <c r="A38" s="1197" t="s">
        <v>309</v>
      </c>
      <c r="B38" s="1163"/>
      <c r="C38" s="1198">
        <v>487.01299999999998</v>
      </c>
      <c r="D38" s="1199">
        <v>488.29230000000001</v>
      </c>
      <c r="E38" s="1199" t="s">
        <v>333</v>
      </c>
      <c r="F38" s="1200">
        <v>487.57260000000002</v>
      </c>
      <c r="G38" s="238">
        <v>-4.8788999999999874</v>
      </c>
      <c r="H38" s="239">
        <v>-9.9073715888772229E-3</v>
      </c>
      <c r="I38" s="1193"/>
      <c r="J38" s="1198" t="s">
        <v>333</v>
      </c>
      <c r="K38" s="1199" t="s">
        <v>333</v>
      </c>
      <c r="L38" s="1199" t="s">
        <v>333</v>
      </c>
      <c r="M38" s="1200" t="s">
        <v>333</v>
      </c>
      <c r="N38" s="238" t="s">
        <v>333</v>
      </c>
      <c r="O38" s="240" t="s">
        <v>333</v>
      </c>
      <c r="P38" s="1163"/>
      <c r="Q38" s="1198">
        <v>466.06119999999999</v>
      </c>
      <c r="R38" s="1199">
        <v>445.83460000000002</v>
      </c>
      <c r="S38" s="1199" t="s">
        <v>333</v>
      </c>
      <c r="T38" s="1200">
        <v>449.14440000000002</v>
      </c>
      <c r="U38" s="238">
        <v>-9.906599999999969</v>
      </c>
      <c r="V38" s="240">
        <v>-2.1580608690537573E-2</v>
      </c>
      <c r="W38" s="1163"/>
      <c r="X38" s="1202">
        <v>469.36250000000001</v>
      </c>
      <c r="Y38" s="1164"/>
      <c r="Z38" s="241">
        <v>-7.2613999999999805</v>
      </c>
      <c r="AA38" s="240">
        <v>-1.5235073188734294E-2</v>
      </c>
      <c r="AB38" s="1162"/>
      <c r="AC38" s="1162"/>
      <c r="AD38" s="1162"/>
      <c r="AE38" s="1162"/>
    </row>
    <row r="39" spans="1:31" s="223" customFormat="1">
      <c r="A39" s="1197" t="s">
        <v>310</v>
      </c>
      <c r="B39" s="1163"/>
      <c r="C39" s="1198">
        <v>441.24709999999999</v>
      </c>
      <c r="D39" s="1199">
        <v>485.65280000000001</v>
      </c>
      <c r="E39" s="1199">
        <v>467.5514</v>
      </c>
      <c r="F39" s="1200">
        <v>472.53629999999998</v>
      </c>
      <c r="G39" s="238">
        <v>21.938199999999995</v>
      </c>
      <c r="H39" s="239">
        <v>4.8686845328464567E-2</v>
      </c>
      <c r="I39" s="1193"/>
      <c r="J39" s="1198" t="s">
        <v>333</v>
      </c>
      <c r="K39" s="1199" t="s">
        <v>333</v>
      </c>
      <c r="L39" s="1199" t="s">
        <v>333</v>
      </c>
      <c r="M39" s="1200" t="s">
        <v>333</v>
      </c>
      <c r="N39" s="238" t="s">
        <v>333</v>
      </c>
      <c r="O39" s="240" t="s">
        <v>333</v>
      </c>
      <c r="P39" s="1163"/>
      <c r="Q39" s="1198">
        <v>355.55950000000001</v>
      </c>
      <c r="R39" s="1199">
        <v>352.00909999999999</v>
      </c>
      <c r="S39" s="1199">
        <v>442.07229999999998</v>
      </c>
      <c r="T39" s="1200">
        <v>429.69779999999997</v>
      </c>
      <c r="U39" s="238">
        <v>-19.934000000000026</v>
      </c>
      <c r="V39" s="240">
        <v>-4.4334052885049546E-2</v>
      </c>
      <c r="W39" s="1163"/>
      <c r="X39" s="1202">
        <v>441.15170000000001</v>
      </c>
      <c r="Y39" s="1164"/>
      <c r="Z39" s="241">
        <v>-8.7384999999999877</v>
      </c>
      <c r="AA39" s="240">
        <v>-1.9423628254182868E-2</v>
      </c>
      <c r="AB39" s="1196"/>
      <c r="AC39" s="1196"/>
      <c r="AD39" s="1196"/>
      <c r="AE39" s="1196"/>
    </row>
    <row r="40" spans="1:31" s="223" customFormat="1">
      <c r="A40" s="1197" t="s">
        <v>311</v>
      </c>
      <c r="B40" s="1163"/>
      <c r="C40" s="1198">
        <v>479.24680000000001</v>
      </c>
      <c r="D40" s="1199">
        <v>489.22719999999998</v>
      </c>
      <c r="E40" s="1199">
        <v>489.97910000000002</v>
      </c>
      <c r="F40" s="1200">
        <v>486.02069999999998</v>
      </c>
      <c r="G40" s="238">
        <v>0.309599999999989</v>
      </c>
      <c r="H40" s="239">
        <v>6.3741594540456248E-4</v>
      </c>
      <c r="I40" s="1193"/>
      <c r="J40" s="1198" t="s">
        <v>333</v>
      </c>
      <c r="K40" s="1199" t="s">
        <v>333</v>
      </c>
      <c r="L40" s="1199" t="s">
        <v>333</v>
      </c>
      <c r="M40" s="1200" t="s">
        <v>333</v>
      </c>
      <c r="N40" s="238" t="s">
        <v>333</v>
      </c>
      <c r="O40" s="240" t="s">
        <v>333</v>
      </c>
      <c r="P40" s="1163"/>
      <c r="Q40" s="1198" t="s">
        <v>333</v>
      </c>
      <c r="R40" s="1199">
        <v>401.83940000000001</v>
      </c>
      <c r="S40" s="1199">
        <v>329.21550000000002</v>
      </c>
      <c r="T40" s="1200">
        <v>381.14780000000002</v>
      </c>
      <c r="U40" s="238">
        <v>-86.757599999999968</v>
      </c>
      <c r="V40" s="240">
        <v>-0.18541696676293962</v>
      </c>
      <c r="W40" s="1163"/>
      <c r="X40" s="1202">
        <v>477.36590000000001</v>
      </c>
      <c r="Y40" s="1164"/>
      <c r="Z40" s="241">
        <v>-6.8757999999999697</v>
      </c>
      <c r="AA40" s="240">
        <v>-1.4199107594409899E-2</v>
      </c>
      <c r="AB40" s="1196"/>
      <c r="AC40" s="1196"/>
      <c r="AD40" s="1196"/>
      <c r="AE40" s="1196"/>
    </row>
    <row r="41" spans="1:31" s="223" customFormat="1">
      <c r="A41" s="1197" t="s">
        <v>312</v>
      </c>
      <c r="B41" s="1163"/>
      <c r="C41" s="1198" t="s">
        <v>333</v>
      </c>
      <c r="D41" s="1199">
        <v>456.71230000000003</v>
      </c>
      <c r="E41" s="1199">
        <v>454.87490000000003</v>
      </c>
      <c r="F41" s="1200">
        <v>455.88409999999999</v>
      </c>
      <c r="G41" s="238">
        <v>1.9252999999999929</v>
      </c>
      <c r="H41" s="239">
        <v>4.2411337768977209E-3</v>
      </c>
      <c r="I41" s="1193"/>
      <c r="J41" s="1198" t="s">
        <v>333</v>
      </c>
      <c r="K41" s="1199" t="s">
        <v>333</v>
      </c>
      <c r="L41" s="1199" t="s">
        <v>333</v>
      </c>
      <c r="M41" s="1200" t="s">
        <v>333</v>
      </c>
      <c r="N41" s="238" t="s">
        <v>333</v>
      </c>
      <c r="O41" s="240" t="s">
        <v>333</v>
      </c>
      <c r="P41" s="1163"/>
      <c r="Q41" s="1198" t="s">
        <v>333</v>
      </c>
      <c r="R41" s="1199" t="s">
        <v>333</v>
      </c>
      <c r="S41" s="1199" t="s">
        <v>464</v>
      </c>
      <c r="T41" s="1200" t="s">
        <v>464</v>
      </c>
      <c r="U41" s="238" t="s">
        <v>333</v>
      </c>
      <c r="V41" s="240" t="s">
        <v>333</v>
      </c>
      <c r="W41" s="1163"/>
      <c r="X41" s="1202" t="s">
        <v>464</v>
      </c>
      <c r="Y41" s="1164"/>
      <c r="Z41" s="241" t="s">
        <v>333</v>
      </c>
      <c r="AA41" s="240" t="s">
        <v>333</v>
      </c>
      <c r="AB41" s="1196"/>
      <c r="AC41" s="1196"/>
      <c r="AD41" s="1196"/>
      <c r="AE41" s="1196"/>
    </row>
    <row r="42" spans="1:31" s="223" customFormat="1">
      <c r="A42" s="1197" t="s">
        <v>313</v>
      </c>
      <c r="B42" s="1163"/>
      <c r="C42" s="1198" t="s">
        <v>333</v>
      </c>
      <c r="D42" s="1199">
        <v>482.81990000000002</v>
      </c>
      <c r="E42" s="1199">
        <v>477.60919999999999</v>
      </c>
      <c r="F42" s="1200">
        <v>478.74329999999998</v>
      </c>
      <c r="G42" s="238">
        <v>-1.0745000000000005</v>
      </c>
      <c r="H42" s="239">
        <v>-2.2393917024337018E-3</v>
      </c>
      <c r="I42" s="1193"/>
      <c r="J42" s="1198" t="s">
        <v>333</v>
      </c>
      <c r="K42" s="1199" t="s">
        <v>333</v>
      </c>
      <c r="L42" s="1199" t="s">
        <v>333</v>
      </c>
      <c r="M42" s="1200" t="s">
        <v>333</v>
      </c>
      <c r="N42" s="238" t="s">
        <v>333</v>
      </c>
      <c r="O42" s="240" t="s">
        <v>333</v>
      </c>
      <c r="P42" s="1163"/>
      <c r="Q42" s="1198" t="s">
        <v>333</v>
      </c>
      <c r="R42" s="1199" t="s">
        <v>333</v>
      </c>
      <c r="S42" s="1199" t="s">
        <v>333</v>
      </c>
      <c r="T42" s="1200" t="s">
        <v>333</v>
      </c>
      <c r="U42" s="238" t="s">
        <v>333</v>
      </c>
      <c r="V42" s="240" t="s">
        <v>333</v>
      </c>
      <c r="W42" s="1163"/>
      <c r="X42" s="1202">
        <v>478.74329999999998</v>
      </c>
      <c r="Y42" s="1164"/>
      <c r="Z42" s="241">
        <v>-1.0745000000000005</v>
      </c>
      <c r="AA42" s="240">
        <v>-2.2393917024337018E-3</v>
      </c>
      <c r="AB42" s="1196"/>
      <c r="AC42" s="1196"/>
      <c r="AD42" s="1196"/>
      <c r="AE42" s="1196"/>
    </row>
    <row r="43" spans="1:31" s="223" customFormat="1" ht="13.5" thickBot="1">
      <c r="A43" s="1207" t="s">
        <v>314</v>
      </c>
      <c r="B43" s="1163"/>
      <c r="C43" s="1208" t="s">
        <v>333</v>
      </c>
      <c r="D43" s="1209">
        <v>518.50059999999996</v>
      </c>
      <c r="E43" s="1209">
        <v>548.85339999999997</v>
      </c>
      <c r="F43" s="1210">
        <v>536.10159999999996</v>
      </c>
      <c r="G43" s="243">
        <v>1.8456999999999653</v>
      </c>
      <c r="H43" s="244">
        <v>3.4547114968688231E-3</v>
      </c>
      <c r="I43" s="1193"/>
      <c r="J43" s="1208" t="s">
        <v>333</v>
      </c>
      <c r="K43" s="1209" t="s">
        <v>333</v>
      </c>
      <c r="L43" s="1209" t="s">
        <v>333</v>
      </c>
      <c r="M43" s="1210" t="s">
        <v>333</v>
      </c>
      <c r="N43" s="243" t="s">
        <v>333</v>
      </c>
      <c r="O43" s="245" t="s">
        <v>333</v>
      </c>
      <c r="P43" s="1163"/>
      <c r="Q43" s="1208" t="s">
        <v>333</v>
      </c>
      <c r="R43" s="1209">
        <v>536.53610000000003</v>
      </c>
      <c r="S43" s="1209" t="s">
        <v>333</v>
      </c>
      <c r="T43" s="1210">
        <v>536.53610000000003</v>
      </c>
      <c r="U43" s="243">
        <v>26.797800000000052</v>
      </c>
      <c r="V43" s="245">
        <v>5.2571682371130635E-2</v>
      </c>
      <c r="W43" s="1163"/>
      <c r="X43" s="1211">
        <v>536.12739999999997</v>
      </c>
      <c r="Y43" s="1164"/>
      <c r="Z43" s="246">
        <v>3.3267999999999347</v>
      </c>
      <c r="AA43" s="245">
        <v>6.2439869624770772E-3</v>
      </c>
      <c r="AB43" s="1162"/>
      <c r="AC43" s="1162"/>
      <c r="AD43" s="1162"/>
      <c r="AE43" s="1162"/>
    </row>
    <row r="44" spans="1:31">
      <c r="A44" s="1212" t="s">
        <v>362</v>
      </c>
    </row>
    <row r="55" spans="3:5" ht="15">
      <c r="D55" s="1162"/>
      <c r="E55" s="226"/>
    </row>
    <row r="59" spans="3:5" ht="20.85" customHeight="1">
      <c r="C59" s="211"/>
      <c r="D59" s="247" t="s">
        <v>386</v>
      </c>
    </row>
    <row r="60" spans="3:5">
      <c r="C60" s="214"/>
      <c r="D60" s="216"/>
    </row>
  </sheetData>
  <mergeCells count="20">
    <mergeCell ref="S11:S12"/>
    <mergeCell ref="T11:T12"/>
    <mergeCell ref="X11:X12"/>
    <mergeCell ref="K11:K12"/>
    <mergeCell ref="L11:L12"/>
    <mergeCell ref="M11:M12"/>
    <mergeCell ref="Q11:Q12"/>
    <mergeCell ref="R11:R12"/>
    <mergeCell ref="C11:C12"/>
    <mergeCell ref="D11:D12"/>
    <mergeCell ref="E11:E12"/>
    <mergeCell ref="F11:F12"/>
    <mergeCell ref="J11:J12"/>
    <mergeCell ref="Y4:AA4"/>
    <mergeCell ref="A7:Z7"/>
    <mergeCell ref="A8:Z8"/>
    <mergeCell ref="C10:H10"/>
    <mergeCell ref="J10:O10"/>
    <mergeCell ref="Q10:V10"/>
    <mergeCell ref="X10:AA10"/>
  </mergeCells>
  <conditionalFormatting sqref="A5:F5">
    <cfRule type="expression" dxfId="19" priority="3">
      <formula>$AD$1&gt;0</formula>
    </cfRule>
  </conditionalFormatting>
  <conditionalFormatting sqref="H5:J5">
    <cfRule type="expression" dxfId="18" priority="2">
      <formula>$AD$1&gt;0</formula>
    </cfRule>
  </conditionalFormatting>
  <conditionalFormatting sqref="G5">
    <cfRule type="expression" dxfId="17" priority="1">
      <formula>$AD$1&gt;0</formula>
    </cfRule>
  </conditionalFormatting>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2"/>
  <dimension ref="A1:AE51"/>
  <sheetViews>
    <sheetView showGridLines="0" topLeftCell="C1" workbookViewId="0">
      <selection activeCell="C1" sqref="A1:XFD1048576"/>
    </sheetView>
  </sheetViews>
  <sheetFormatPr defaultRowHeight="12.75" outlineLevelCol="1"/>
  <cols>
    <col min="1" max="2" width="8.7109375" style="186" hidden="1" customWidth="1" outlineLevel="1"/>
    <col min="3" max="3" width="32" style="2" customWidth="1" collapsed="1"/>
    <col min="4" max="19" width="10.42578125" style="2" customWidth="1"/>
    <col min="20" max="16384" width="9.140625" style="2"/>
  </cols>
  <sheetData>
    <row r="1" spans="1:31" ht="53.1" customHeight="1">
      <c r="C1" s="549" t="s">
        <v>376</v>
      </c>
      <c r="D1" s="550"/>
      <c r="E1" s="550"/>
      <c r="F1" s="551"/>
      <c r="G1" s="551"/>
      <c r="H1" s="550"/>
      <c r="I1" s="550"/>
      <c r="J1" s="550"/>
      <c r="K1" s="550"/>
      <c r="L1" s="550"/>
      <c r="M1" s="550"/>
      <c r="N1" s="550"/>
      <c r="O1" s="550"/>
      <c r="P1" s="550"/>
      <c r="Q1" s="550"/>
      <c r="R1" s="550"/>
      <c r="S1" s="552" t="s">
        <v>377</v>
      </c>
      <c r="U1" s="186">
        <v>0</v>
      </c>
      <c r="AE1" s="2">
        <v>0</v>
      </c>
    </row>
    <row r="2" spans="1:31" s="148" customFormat="1" ht="20.85" customHeight="1">
      <c r="A2" s="610"/>
      <c r="B2" s="610"/>
      <c r="C2" s="553"/>
      <c r="D2" s="554"/>
      <c r="E2" s="554"/>
      <c r="F2" s="555"/>
      <c r="G2" s="555"/>
      <c r="H2" s="554"/>
      <c r="I2" s="554"/>
      <c r="J2" s="554"/>
      <c r="K2" s="554"/>
      <c r="L2" s="554"/>
      <c r="M2" s="554"/>
      <c r="N2" s="554"/>
      <c r="O2" s="554"/>
      <c r="P2" s="554"/>
      <c r="Q2" s="554"/>
      <c r="R2" s="554"/>
      <c r="S2" s="556" t="s">
        <v>498</v>
      </c>
      <c r="U2" s="610"/>
    </row>
    <row r="3" spans="1:31" s="187" customFormat="1">
      <c r="C3" s="611"/>
      <c r="Q3" s="612" t="s">
        <v>499</v>
      </c>
      <c r="R3" s="613" t="s">
        <v>378</v>
      </c>
      <c r="S3" s="614">
        <v>45334</v>
      </c>
    </row>
    <row r="4" spans="1:31" s="187" customFormat="1">
      <c r="C4" s="611"/>
      <c r="R4" s="613" t="s">
        <v>379</v>
      </c>
      <c r="S4" s="614">
        <v>45340</v>
      </c>
    </row>
    <row r="5" spans="1:31" ht="6.6" customHeight="1">
      <c r="C5" s="557"/>
    </row>
    <row r="6" spans="1:31" ht="28.35" customHeight="1">
      <c r="C6" s="1293" t="s">
        <v>380</v>
      </c>
      <c r="D6" s="1293"/>
      <c r="E6" s="1293"/>
      <c r="F6" s="1293"/>
      <c r="G6" s="1293"/>
      <c r="H6" s="1293"/>
      <c r="I6" s="1293"/>
      <c r="J6" s="1293"/>
      <c r="K6" s="1293"/>
      <c r="L6" s="1293"/>
      <c r="M6" s="1293"/>
      <c r="N6" s="1293"/>
      <c r="O6" s="1293"/>
      <c r="P6" s="1293"/>
      <c r="Q6" s="1293"/>
      <c r="R6" s="1293"/>
      <c r="S6" s="1293"/>
    </row>
    <row r="7" spans="1:31" ht="5.85" customHeight="1">
      <c r="C7" s="558"/>
      <c r="D7" s="558"/>
      <c r="E7" s="558"/>
      <c r="F7" s="558"/>
      <c r="G7" s="558"/>
      <c r="H7" s="558"/>
      <c r="I7" s="558"/>
      <c r="J7" s="558"/>
      <c r="K7" s="558"/>
      <c r="L7" s="558"/>
      <c r="M7" s="558"/>
      <c r="N7" s="558"/>
      <c r="O7" s="558"/>
      <c r="P7" s="558"/>
      <c r="Q7" s="559"/>
      <c r="R7" s="558"/>
      <c r="S7" s="558"/>
    </row>
    <row r="8" spans="1:31" ht="13.5" thickBot="1">
      <c r="A8" s="615"/>
      <c r="B8" s="615"/>
      <c r="C8" s="558"/>
      <c r="D8" s="558"/>
      <c r="E8" s="558"/>
      <c r="F8" s="558"/>
      <c r="G8" s="558"/>
      <c r="H8" s="558"/>
      <c r="I8" s="558"/>
      <c r="J8" s="558"/>
      <c r="K8" s="558"/>
      <c r="L8" s="558"/>
      <c r="M8" s="558"/>
      <c r="N8" s="558"/>
      <c r="O8" s="558"/>
      <c r="P8" s="558"/>
      <c r="Q8" s="558"/>
      <c r="R8" s="558"/>
      <c r="S8" s="558"/>
    </row>
    <row r="9" spans="1:31" ht="18.75" thickBot="1">
      <c r="A9" s="615"/>
      <c r="B9" s="615"/>
      <c r="C9" s="560" t="s">
        <v>337</v>
      </c>
      <c r="D9" s="561"/>
      <c r="E9" s="561"/>
      <c r="F9" s="561"/>
      <c r="G9" s="561"/>
      <c r="H9" s="561"/>
      <c r="I9" s="561"/>
      <c r="J9" s="561"/>
      <c r="K9" s="561"/>
      <c r="L9" s="561"/>
      <c r="M9" s="561"/>
      <c r="N9" s="561"/>
      <c r="O9" s="561"/>
      <c r="P9" s="561"/>
      <c r="Q9" s="561"/>
      <c r="R9" s="562"/>
      <c r="S9" s="558"/>
    </row>
    <row r="10" spans="1:31" ht="13.5" thickBot="1">
      <c r="A10" s="186" t="s">
        <v>339</v>
      </c>
      <c r="B10" s="186" t="s">
        <v>340</v>
      </c>
      <c r="C10" s="563"/>
      <c r="D10" s="564" t="s">
        <v>288</v>
      </c>
      <c r="E10" s="565" t="s">
        <v>291</v>
      </c>
      <c r="F10" s="565" t="s">
        <v>292</v>
      </c>
      <c r="G10" s="565" t="s">
        <v>294</v>
      </c>
      <c r="H10" s="565" t="s">
        <v>296</v>
      </c>
      <c r="I10" s="565" t="s">
        <v>297</v>
      </c>
      <c r="J10" s="565" t="s">
        <v>299</v>
      </c>
      <c r="K10" s="565" t="s">
        <v>306</v>
      </c>
      <c r="L10" s="565" t="s">
        <v>307</v>
      </c>
      <c r="M10" s="565" t="s">
        <v>308</v>
      </c>
      <c r="N10" s="565" t="s">
        <v>309</v>
      </c>
      <c r="O10" s="565" t="s">
        <v>310</v>
      </c>
      <c r="P10" s="566" t="s">
        <v>311</v>
      </c>
      <c r="Q10" s="566" t="s">
        <v>314</v>
      </c>
      <c r="R10" s="567" t="s">
        <v>338</v>
      </c>
      <c r="S10" s="558"/>
    </row>
    <row r="11" spans="1:31" ht="14.25">
      <c r="C11" s="568" t="s">
        <v>341</v>
      </c>
      <c r="D11" s="569"/>
      <c r="E11" s="570"/>
      <c r="F11" s="570"/>
      <c r="G11" s="570"/>
      <c r="H11" s="570"/>
      <c r="I11" s="570"/>
      <c r="J11" s="570"/>
      <c r="K11" s="570"/>
      <c r="L11" s="570"/>
      <c r="M11" s="570"/>
      <c r="N11" s="570"/>
      <c r="O11" s="570"/>
      <c r="P11" s="570"/>
      <c r="Q11" s="570"/>
      <c r="R11" s="571"/>
      <c r="S11" s="558"/>
    </row>
    <row r="12" spans="1:31">
      <c r="C12" s="572" t="s">
        <v>342</v>
      </c>
      <c r="D12" s="616">
        <v>56.75</v>
      </c>
      <c r="E12" s="617">
        <v>97.257999999999996</v>
      </c>
      <c r="F12" s="617">
        <v>85.15</v>
      </c>
      <c r="G12" s="617">
        <v>63.75</v>
      </c>
      <c r="H12" s="617">
        <v>85.75</v>
      </c>
      <c r="I12" s="617">
        <v>64.75</v>
      </c>
      <c r="J12" s="617">
        <v>111.68</v>
      </c>
      <c r="K12" s="617">
        <v>72</v>
      </c>
      <c r="L12" s="617">
        <v>126.11</v>
      </c>
      <c r="M12" s="617">
        <v>195.29839999999999</v>
      </c>
      <c r="N12" s="617" t="e">
        <v>#N/A</v>
      </c>
      <c r="O12" s="617">
        <v>44.094900000000003</v>
      </c>
      <c r="P12" s="618" t="e">
        <v>#N/A</v>
      </c>
      <c r="Q12" s="618" t="e">
        <v>#N/A</v>
      </c>
      <c r="R12" s="619">
        <v>92.274900000000002</v>
      </c>
      <c r="S12" s="558"/>
    </row>
    <row r="13" spans="1:31">
      <c r="A13" s="620"/>
      <c r="B13" s="620"/>
      <c r="C13" s="573" t="s">
        <v>343</v>
      </c>
      <c r="D13" s="621">
        <v>56.75</v>
      </c>
      <c r="E13" s="622">
        <v>100.58920000000001</v>
      </c>
      <c r="F13" s="622">
        <v>87.78</v>
      </c>
      <c r="G13" s="622">
        <v>72.61</v>
      </c>
      <c r="H13" s="622">
        <v>87.71</v>
      </c>
      <c r="I13" s="622">
        <v>61.78</v>
      </c>
      <c r="J13" s="622">
        <v>115.21</v>
      </c>
      <c r="K13" s="622">
        <v>72</v>
      </c>
      <c r="L13" s="622">
        <v>132.82</v>
      </c>
      <c r="M13" s="622">
        <v>193.36619999999999</v>
      </c>
      <c r="N13" s="622" t="e">
        <v>#N/A</v>
      </c>
      <c r="O13" s="622">
        <v>44.7151</v>
      </c>
      <c r="P13" s="623" t="e">
        <v>#N/A</v>
      </c>
      <c r="Q13" s="623" t="e">
        <v>#N/A</v>
      </c>
      <c r="R13" s="624">
        <v>93.656400000000005</v>
      </c>
      <c r="S13" s="558"/>
    </row>
    <row r="14" spans="1:31">
      <c r="A14" s="620"/>
      <c r="B14" s="620"/>
      <c r="C14" s="574" t="s">
        <v>344</v>
      </c>
      <c r="D14" s="625">
        <v>0</v>
      </c>
      <c r="E14" s="626">
        <v>-3.3312000000000097</v>
      </c>
      <c r="F14" s="626">
        <v>-2.6299999999999955</v>
      </c>
      <c r="G14" s="626">
        <v>-8.86</v>
      </c>
      <c r="H14" s="626">
        <v>-1.9599999999999937</v>
      </c>
      <c r="I14" s="626">
        <v>2.9699999999999989</v>
      </c>
      <c r="J14" s="626">
        <v>-3.5299999999999869</v>
      </c>
      <c r="K14" s="626">
        <v>0</v>
      </c>
      <c r="L14" s="626">
        <v>-6.7099999999999937</v>
      </c>
      <c r="M14" s="626">
        <v>1.9321999999999946</v>
      </c>
      <c r="N14" s="627" t="e">
        <v>#N/A</v>
      </c>
      <c r="O14" s="626">
        <v>-0.62019999999999698</v>
      </c>
      <c r="P14" s="628"/>
      <c r="Q14" s="629"/>
      <c r="R14" s="630">
        <v>-1.3815000000000026</v>
      </c>
      <c r="S14" s="558"/>
    </row>
    <row r="15" spans="1:31">
      <c r="A15" s="631"/>
      <c r="B15" s="631"/>
      <c r="C15" s="574" t="s">
        <v>345</v>
      </c>
      <c r="D15" s="575">
        <v>61.50101490221067</v>
      </c>
      <c r="E15" s="576">
        <v>105.40027678166001</v>
      </c>
      <c r="F15" s="576">
        <v>92.278615311422712</v>
      </c>
      <c r="G15" s="576">
        <v>69.087043172086879</v>
      </c>
      <c r="H15" s="576">
        <v>92.928846305983541</v>
      </c>
      <c r="I15" s="576">
        <v>70.170761496354913</v>
      </c>
      <c r="J15" s="576">
        <v>121.02966245425355</v>
      </c>
      <c r="K15" s="576">
        <v>78.027719347298131</v>
      </c>
      <c r="L15" s="576">
        <v>136.66771787344121</v>
      </c>
      <c r="M15" s="576">
        <v>211.64845478022733</v>
      </c>
      <c r="N15" s="576"/>
      <c r="O15" s="576">
        <v>47.786451136766338</v>
      </c>
      <c r="P15" s="577"/>
      <c r="Q15" s="577"/>
      <c r="R15" s="578"/>
      <c r="S15" s="558"/>
    </row>
    <row r="16" spans="1:31">
      <c r="A16" s="186" t="s">
        <v>339</v>
      </c>
      <c r="B16" s="186" t="s">
        <v>347</v>
      </c>
      <c r="C16" s="579" t="s">
        <v>346</v>
      </c>
      <c r="D16" s="580">
        <v>3.1</v>
      </c>
      <c r="E16" s="581">
        <v>3.17</v>
      </c>
      <c r="F16" s="581">
        <v>21.7</v>
      </c>
      <c r="G16" s="581">
        <v>8.6</v>
      </c>
      <c r="H16" s="581">
        <v>4.6100000000000003</v>
      </c>
      <c r="I16" s="581">
        <v>18.399999999999999</v>
      </c>
      <c r="J16" s="581">
        <v>10.62</v>
      </c>
      <c r="K16" s="581">
        <v>8.94</v>
      </c>
      <c r="L16" s="581">
        <v>3.14</v>
      </c>
      <c r="M16" s="581">
        <v>11.6</v>
      </c>
      <c r="N16" s="581">
        <v>0</v>
      </c>
      <c r="O16" s="581">
        <v>6.13</v>
      </c>
      <c r="P16" s="582"/>
      <c r="Q16" s="583"/>
      <c r="R16" s="584">
        <v>100.00999999999999</v>
      </c>
      <c r="S16" s="558"/>
    </row>
    <row r="17" spans="1:19" ht="14.25">
      <c r="C17" s="568" t="s">
        <v>348</v>
      </c>
      <c r="D17" s="585"/>
      <c r="E17" s="586"/>
      <c r="F17" s="586"/>
      <c r="G17" s="586"/>
      <c r="H17" s="586"/>
      <c r="I17" s="586"/>
      <c r="J17" s="586"/>
      <c r="K17" s="586"/>
      <c r="L17" s="586"/>
      <c r="M17" s="586"/>
      <c r="N17" s="586"/>
      <c r="O17" s="586"/>
      <c r="P17" s="586"/>
      <c r="Q17" s="586"/>
      <c r="R17" s="587"/>
      <c r="S17" s="558"/>
    </row>
    <row r="18" spans="1:19">
      <c r="C18" s="572" t="s">
        <v>342</v>
      </c>
      <c r="D18" s="616">
        <v>354.17</v>
      </c>
      <c r="E18" s="617" t="s">
        <v>333</v>
      </c>
      <c r="F18" s="617">
        <v>192</v>
      </c>
      <c r="G18" s="617">
        <v>209.48</v>
      </c>
      <c r="H18" s="617">
        <v>197.13</v>
      </c>
      <c r="I18" s="617">
        <v>244.71</v>
      </c>
      <c r="J18" s="617">
        <v>231.86</v>
      </c>
      <c r="K18" s="617">
        <v>169</v>
      </c>
      <c r="L18" s="617">
        <v>360.75</v>
      </c>
      <c r="M18" s="617">
        <v>297.01940000000002</v>
      </c>
      <c r="N18" s="617" t="e">
        <v>#N/A</v>
      </c>
      <c r="O18" s="617">
        <v>378.99540000000002</v>
      </c>
      <c r="P18" s="618"/>
      <c r="Q18" s="618"/>
      <c r="R18" s="619">
        <v>238.3981</v>
      </c>
      <c r="S18" s="558"/>
    </row>
    <row r="19" spans="1:19">
      <c r="A19" s="620"/>
      <c r="B19" s="620"/>
      <c r="C19" s="573" t="s">
        <v>343</v>
      </c>
      <c r="D19" s="621">
        <v>352.78</v>
      </c>
      <c r="E19" s="622" t="s">
        <v>333</v>
      </c>
      <c r="F19" s="622">
        <v>183.2</v>
      </c>
      <c r="G19" s="622">
        <v>254.59</v>
      </c>
      <c r="H19" s="622">
        <v>197.13</v>
      </c>
      <c r="I19" s="622">
        <v>238.47</v>
      </c>
      <c r="J19" s="622">
        <v>236.31</v>
      </c>
      <c r="K19" s="622">
        <v>169</v>
      </c>
      <c r="L19" s="622">
        <v>339.8</v>
      </c>
      <c r="M19" s="622">
        <v>290.66230000000002</v>
      </c>
      <c r="N19" s="622" t="e">
        <v>#N/A</v>
      </c>
      <c r="O19" s="622">
        <v>246.38550000000001</v>
      </c>
      <c r="P19" s="623"/>
      <c r="Q19" s="623"/>
      <c r="R19" s="624">
        <v>232.81960000000001</v>
      </c>
      <c r="S19" s="558"/>
    </row>
    <row r="20" spans="1:19">
      <c r="A20" s="620"/>
      <c r="B20" s="620"/>
      <c r="C20" s="574" t="s">
        <v>344</v>
      </c>
      <c r="D20" s="625">
        <v>-1.3900000000000432</v>
      </c>
      <c r="E20" s="627" t="e">
        <v>#VALUE!</v>
      </c>
      <c r="F20" s="626">
        <v>8.8000000000000114</v>
      </c>
      <c r="G20" s="626">
        <v>-45.110000000000014</v>
      </c>
      <c r="H20" s="626">
        <v>0</v>
      </c>
      <c r="I20" s="626">
        <v>6.2400000000000091</v>
      </c>
      <c r="J20" s="626">
        <v>-4.4499999999999886</v>
      </c>
      <c r="K20" s="626">
        <v>0</v>
      </c>
      <c r="L20" s="626">
        <v>20.949999999999989</v>
      </c>
      <c r="M20" s="626">
        <v>6.3571000000000026</v>
      </c>
      <c r="N20" s="627">
        <v>0</v>
      </c>
      <c r="O20" s="626">
        <v>132.60990000000001</v>
      </c>
      <c r="P20" s="628"/>
      <c r="Q20" s="629"/>
      <c r="R20" s="630">
        <v>5.5784999999999911</v>
      </c>
      <c r="S20" s="558"/>
    </row>
    <row r="21" spans="1:19">
      <c r="A21" s="631"/>
      <c r="B21" s="631"/>
      <c r="C21" s="574" t="s">
        <v>345</v>
      </c>
      <c r="D21" s="575">
        <v>148.56242562335856</v>
      </c>
      <c r="E21" s="588" t="e">
        <v>#VALUE!</v>
      </c>
      <c r="F21" s="576">
        <v>80.53755461977255</v>
      </c>
      <c r="G21" s="576">
        <v>87.869827821614336</v>
      </c>
      <c r="H21" s="576">
        <v>82.689417407269602</v>
      </c>
      <c r="I21" s="576">
        <v>102.647630161482</v>
      </c>
      <c r="J21" s="576">
        <v>97.257486531981598</v>
      </c>
      <c r="K21" s="576">
        <v>70.889826722612298</v>
      </c>
      <c r="L21" s="576">
        <v>151.32251473480702</v>
      </c>
      <c r="M21" s="576">
        <v>124.58966745120873</v>
      </c>
      <c r="N21" s="576"/>
      <c r="O21" s="576">
        <v>158.97584754240913</v>
      </c>
      <c r="P21" s="577"/>
      <c r="Q21" s="577"/>
      <c r="R21" s="578"/>
      <c r="S21" s="558"/>
    </row>
    <row r="22" spans="1:19" ht="13.5" thickBot="1">
      <c r="C22" s="589" t="s">
        <v>346</v>
      </c>
      <c r="D22" s="590">
        <v>3.57</v>
      </c>
      <c r="E22" s="591">
        <v>0</v>
      </c>
      <c r="F22" s="591">
        <v>17.29</v>
      </c>
      <c r="G22" s="591">
        <v>9.2799999999999994</v>
      </c>
      <c r="H22" s="591">
        <v>11.3</v>
      </c>
      <c r="I22" s="591">
        <v>27.46</v>
      </c>
      <c r="J22" s="591">
        <v>9.18</v>
      </c>
      <c r="K22" s="591">
        <v>6.31</v>
      </c>
      <c r="L22" s="591">
        <v>2.77</v>
      </c>
      <c r="M22" s="591">
        <v>8.49</v>
      </c>
      <c r="N22" s="591">
        <v>0</v>
      </c>
      <c r="O22" s="591">
        <v>4.3499999999999996</v>
      </c>
      <c r="P22" s="592"/>
      <c r="Q22" s="593"/>
      <c r="R22" s="594">
        <v>100</v>
      </c>
      <c r="S22" s="558"/>
    </row>
    <row r="23" spans="1:19" ht="13.5" thickBot="1">
      <c r="A23" s="615"/>
      <c r="B23" s="615"/>
      <c r="C23" s="558"/>
      <c r="D23" s="558"/>
      <c r="E23" s="558"/>
      <c r="F23" s="558"/>
      <c r="G23" s="558"/>
      <c r="H23" s="558"/>
      <c r="I23" s="558"/>
      <c r="J23" s="558"/>
      <c r="K23" s="558"/>
      <c r="L23" s="558"/>
      <c r="M23" s="558"/>
      <c r="N23" s="558"/>
      <c r="O23" s="558"/>
      <c r="P23" s="558"/>
      <c r="Q23" s="558"/>
      <c r="R23" s="558"/>
      <c r="S23" s="558"/>
    </row>
    <row r="24" spans="1:19" ht="18.75" thickBot="1">
      <c r="A24" s="615"/>
      <c r="B24" s="615"/>
      <c r="C24" s="595" t="s">
        <v>349</v>
      </c>
      <c r="D24" s="561"/>
      <c r="E24" s="561"/>
      <c r="F24" s="561"/>
      <c r="G24" s="561"/>
      <c r="H24" s="561"/>
      <c r="I24" s="561"/>
      <c r="J24" s="561"/>
      <c r="K24" s="561"/>
      <c r="L24" s="561"/>
      <c r="M24" s="561"/>
      <c r="N24" s="561"/>
      <c r="O24" s="561"/>
      <c r="P24" s="561"/>
      <c r="Q24" s="561"/>
      <c r="R24" s="562"/>
      <c r="S24" s="558"/>
    </row>
    <row r="25" spans="1:19" ht="13.5" thickBot="1">
      <c r="A25" s="186" t="s">
        <v>350</v>
      </c>
      <c r="B25" s="186" t="s">
        <v>351</v>
      </c>
      <c r="C25" s="563"/>
      <c r="D25" s="564" t="s">
        <v>288</v>
      </c>
      <c r="E25" s="565" t="s">
        <v>291</v>
      </c>
      <c r="F25" s="565" t="s">
        <v>292</v>
      </c>
      <c r="G25" s="565" t="s">
        <v>294</v>
      </c>
      <c r="H25" s="565" t="s">
        <v>296</v>
      </c>
      <c r="I25" s="565" t="s">
        <v>297</v>
      </c>
      <c r="J25" s="565" t="s">
        <v>299</v>
      </c>
      <c r="K25" s="565" t="s">
        <v>306</v>
      </c>
      <c r="L25" s="565" t="s">
        <v>307</v>
      </c>
      <c r="M25" s="565" t="s">
        <v>308</v>
      </c>
      <c r="N25" s="565" t="s">
        <v>309</v>
      </c>
      <c r="O25" s="565" t="s">
        <v>310</v>
      </c>
      <c r="P25" s="566" t="s">
        <v>311</v>
      </c>
      <c r="Q25" s="566" t="s">
        <v>314</v>
      </c>
      <c r="R25" s="567" t="s">
        <v>338</v>
      </c>
      <c r="S25" s="558"/>
    </row>
    <row r="26" spans="1:19" ht="14.25">
      <c r="C26" s="568" t="s">
        <v>352</v>
      </c>
      <c r="D26" s="569"/>
      <c r="E26" s="570"/>
      <c r="F26" s="570"/>
      <c r="G26" s="570"/>
      <c r="H26" s="570"/>
      <c r="I26" s="570"/>
      <c r="J26" s="570"/>
      <c r="K26" s="570"/>
      <c r="L26" s="570"/>
      <c r="M26" s="570"/>
      <c r="N26" s="570"/>
      <c r="O26" s="570"/>
      <c r="P26" s="570"/>
      <c r="Q26" s="570"/>
      <c r="R26" s="571"/>
      <c r="S26" s="558"/>
    </row>
    <row r="27" spans="1:19">
      <c r="C27" s="572" t="s">
        <v>353</v>
      </c>
      <c r="D27" s="616">
        <v>4.8899999999999997</v>
      </c>
      <c r="E27" s="617"/>
      <c r="F27" s="617"/>
      <c r="G27" s="617">
        <v>2.8</v>
      </c>
      <c r="H27" s="617">
        <v>3.36</v>
      </c>
      <c r="I27" s="617">
        <v>3.48</v>
      </c>
      <c r="J27" s="617">
        <v>3.5</v>
      </c>
      <c r="K27" s="617"/>
      <c r="L27" s="617">
        <v>2.7</v>
      </c>
      <c r="M27" s="617" t="s">
        <v>333</v>
      </c>
      <c r="N27" s="617">
        <v>4.16</v>
      </c>
      <c r="O27" s="617"/>
      <c r="P27" s="618"/>
      <c r="Q27" s="618">
        <v>2.3538999999999999</v>
      </c>
      <c r="R27" s="619">
        <v>3.3441000000000001</v>
      </c>
      <c r="S27" s="558"/>
    </row>
    <row r="28" spans="1:19">
      <c r="A28" s="620"/>
      <c r="B28" s="620"/>
      <c r="C28" s="573" t="s">
        <v>343</v>
      </c>
      <c r="D28" s="621">
        <v>4.8899999999999997</v>
      </c>
      <c r="E28" s="596"/>
      <c r="F28" s="597"/>
      <c r="G28" s="597">
        <v>2.8</v>
      </c>
      <c r="H28" s="597">
        <v>3.33</v>
      </c>
      <c r="I28" s="597">
        <v>3.48</v>
      </c>
      <c r="J28" s="597">
        <v>3.5</v>
      </c>
      <c r="K28" s="597"/>
      <c r="L28" s="597">
        <v>2.61</v>
      </c>
      <c r="M28" s="597" t="s">
        <v>333</v>
      </c>
      <c r="N28" s="597">
        <v>3.12</v>
      </c>
      <c r="O28" s="597"/>
      <c r="P28" s="598"/>
      <c r="Q28" s="598">
        <v>2.3902000000000001</v>
      </c>
      <c r="R28" s="624">
        <v>3.2928000000000002</v>
      </c>
      <c r="S28" s="558"/>
    </row>
    <row r="29" spans="1:19">
      <c r="A29" s="620"/>
      <c r="B29" s="620"/>
      <c r="C29" s="574" t="s">
        <v>344</v>
      </c>
      <c r="D29" s="625">
        <v>0</v>
      </c>
      <c r="E29" s="627"/>
      <c r="F29" s="626"/>
      <c r="G29" s="626">
        <v>0</v>
      </c>
      <c r="H29" s="626">
        <v>2.9999999999999805E-2</v>
      </c>
      <c r="I29" s="626">
        <v>0</v>
      </c>
      <c r="J29" s="626">
        <v>0</v>
      </c>
      <c r="K29" s="626"/>
      <c r="L29" s="626">
        <v>9.0000000000000302E-2</v>
      </c>
      <c r="M29" s="626" t="e">
        <v>#VALUE!</v>
      </c>
      <c r="N29" s="626">
        <v>1.04</v>
      </c>
      <c r="O29" s="627"/>
      <c r="P29" s="629"/>
      <c r="Q29" s="628">
        <v>-3.6300000000000221E-2</v>
      </c>
      <c r="R29" s="630">
        <v>5.1299999999999901E-2</v>
      </c>
      <c r="S29" s="558"/>
    </row>
    <row r="30" spans="1:19">
      <c r="A30" s="631"/>
      <c r="B30" s="631"/>
      <c r="C30" s="574" t="s">
        <v>345</v>
      </c>
      <c r="D30" s="575">
        <v>146.22768457881043</v>
      </c>
      <c r="E30" s="588"/>
      <c r="F30" s="576"/>
      <c r="G30" s="576">
        <v>83.729553542059136</v>
      </c>
      <c r="H30" s="576">
        <v>100.47546425047098</v>
      </c>
      <c r="I30" s="576">
        <v>104.06387368798779</v>
      </c>
      <c r="J30" s="576">
        <v>104.66194192757395</v>
      </c>
      <c r="K30" s="576"/>
      <c r="L30" s="576">
        <v>80.739212344128461</v>
      </c>
      <c r="M30" s="576" t="e">
        <v>#VALUE!</v>
      </c>
      <c r="N30" s="576">
        <v>124.39819383391647</v>
      </c>
      <c r="O30" s="576"/>
      <c r="P30" s="577"/>
      <c r="Q30" s="577">
        <v>70.389641458090367</v>
      </c>
      <c r="R30" s="599"/>
      <c r="S30" s="558"/>
    </row>
    <row r="31" spans="1:19">
      <c r="A31" s="186" t="s">
        <v>350</v>
      </c>
      <c r="B31" s="186" t="s">
        <v>354</v>
      </c>
      <c r="C31" s="579" t="s">
        <v>346</v>
      </c>
      <c r="D31" s="580">
        <v>5.45</v>
      </c>
      <c r="E31" s="581"/>
      <c r="F31" s="581">
        <v>0</v>
      </c>
      <c r="G31" s="581">
        <v>20.34</v>
      </c>
      <c r="H31" s="581">
        <v>7.69</v>
      </c>
      <c r="I31" s="581">
        <v>44.62</v>
      </c>
      <c r="J31" s="581">
        <v>7.21</v>
      </c>
      <c r="K31" s="581"/>
      <c r="L31" s="581">
        <v>5.73</v>
      </c>
      <c r="M31" s="581">
        <v>0</v>
      </c>
      <c r="N31" s="581">
        <v>4.37</v>
      </c>
      <c r="O31" s="581"/>
      <c r="P31" s="582"/>
      <c r="Q31" s="583">
        <v>4.59</v>
      </c>
      <c r="R31" s="584">
        <v>100</v>
      </c>
      <c r="S31" s="558"/>
    </row>
    <row r="32" spans="1:19" ht="14.25">
      <c r="C32" s="568" t="s">
        <v>355</v>
      </c>
      <c r="D32" s="585"/>
      <c r="E32" s="586"/>
      <c r="F32" s="586"/>
      <c r="G32" s="586"/>
      <c r="H32" s="586"/>
      <c r="I32" s="586"/>
      <c r="J32" s="586"/>
      <c r="K32" s="586"/>
      <c r="L32" s="586"/>
      <c r="M32" s="586"/>
      <c r="N32" s="586"/>
      <c r="O32" s="586"/>
      <c r="P32" s="586"/>
      <c r="Q32" s="586"/>
      <c r="R32" s="587"/>
      <c r="S32" s="558"/>
    </row>
    <row r="33" spans="1:19">
      <c r="C33" s="572" t="s">
        <v>353</v>
      </c>
      <c r="D33" s="616">
        <v>4.62</v>
      </c>
      <c r="E33" s="617"/>
      <c r="F33" s="617">
        <v>4.68</v>
      </c>
      <c r="G33" s="617">
        <v>2.61</v>
      </c>
      <c r="H33" s="617" t="e">
        <v>#N/A</v>
      </c>
      <c r="I33" s="617">
        <v>3.23</v>
      </c>
      <c r="J33" s="617">
        <v>3.77</v>
      </c>
      <c r="K33" s="617"/>
      <c r="L33" s="617">
        <v>1.8</v>
      </c>
      <c r="M33" s="617"/>
      <c r="N33" s="617">
        <v>2.93</v>
      </c>
      <c r="O33" s="617"/>
      <c r="P33" s="618"/>
      <c r="Q33" s="618">
        <v>2.1355</v>
      </c>
      <c r="R33" s="619">
        <v>3.4611000000000001</v>
      </c>
      <c r="S33" s="558"/>
    </row>
    <row r="34" spans="1:19">
      <c r="A34" s="620"/>
      <c r="B34" s="620"/>
      <c r="C34" s="573" t="s">
        <v>343</v>
      </c>
      <c r="D34" s="621">
        <v>4.62</v>
      </c>
      <c r="E34" s="622"/>
      <c r="F34" s="622">
        <v>4.53</v>
      </c>
      <c r="G34" s="622">
        <v>2.5499999999999998</v>
      </c>
      <c r="H34" s="622" t="e">
        <v>#N/A</v>
      </c>
      <c r="I34" s="622">
        <v>3.24</v>
      </c>
      <c r="J34" s="622">
        <v>3.77</v>
      </c>
      <c r="K34" s="622"/>
      <c r="L34" s="622">
        <v>2.1</v>
      </c>
      <c r="M34" s="622"/>
      <c r="N34" s="622">
        <v>2.93</v>
      </c>
      <c r="O34" s="622"/>
      <c r="P34" s="623"/>
      <c r="Q34" s="623">
        <v>2.0859000000000001</v>
      </c>
      <c r="R34" s="624">
        <v>3.4241000000000001</v>
      </c>
      <c r="S34" s="558"/>
    </row>
    <row r="35" spans="1:19">
      <c r="A35" s="620"/>
      <c r="B35" s="620"/>
      <c r="C35" s="574" t="s">
        <v>344</v>
      </c>
      <c r="D35" s="625">
        <v>0</v>
      </c>
      <c r="E35" s="627"/>
      <c r="F35" s="626">
        <v>0.14999999999999947</v>
      </c>
      <c r="G35" s="626">
        <v>6.0000000000000053E-2</v>
      </c>
      <c r="H35" s="626" t="e">
        <v>#N/A</v>
      </c>
      <c r="I35" s="626">
        <v>-1.0000000000000231E-2</v>
      </c>
      <c r="J35" s="626">
        <v>0</v>
      </c>
      <c r="K35" s="626"/>
      <c r="L35" s="626">
        <v>-0.30000000000000004</v>
      </c>
      <c r="M35" s="626"/>
      <c r="N35" s="626">
        <v>0</v>
      </c>
      <c r="O35" s="627"/>
      <c r="P35" s="629"/>
      <c r="Q35" s="628">
        <v>4.9599999999999866E-2</v>
      </c>
      <c r="R35" s="630">
        <v>3.6999999999999922E-2</v>
      </c>
      <c r="S35" s="558"/>
    </row>
    <row r="36" spans="1:19">
      <c r="A36" s="631"/>
      <c r="B36" s="631"/>
      <c r="C36" s="574" t="s">
        <v>345</v>
      </c>
      <c r="D36" s="575">
        <v>133.48357458611423</v>
      </c>
      <c r="E36" s="588"/>
      <c r="F36" s="576">
        <v>135.21712750281699</v>
      </c>
      <c r="G36" s="576">
        <v>75.40955187657103</v>
      </c>
      <c r="H36" s="576" t="e">
        <v>#N/A</v>
      </c>
      <c r="I36" s="576">
        <v>93.322932015833118</v>
      </c>
      <c r="J36" s="576">
        <v>108.92490826615816</v>
      </c>
      <c r="K36" s="576"/>
      <c r="L36" s="576">
        <v>52.006587501083466</v>
      </c>
      <c r="M36" s="576"/>
      <c r="N36" s="576">
        <v>84.655167432319217</v>
      </c>
      <c r="O36" s="576"/>
      <c r="P36" s="577"/>
      <c r="Q36" s="577">
        <v>61.700037560313191</v>
      </c>
      <c r="R36" s="578"/>
      <c r="S36" s="558"/>
    </row>
    <row r="37" spans="1:19">
      <c r="A37" s="186" t="s">
        <v>350</v>
      </c>
      <c r="B37" s="186" t="s">
        <v>356</v>
      </c>
      <c r="C37" s="579" t="s">
        <v>346</v>
      </c>
      <c r="D37" s="580">
        <v>2.85</v>
      </c>
      <c r="E37" s="581"/>
      <c r="F37" s="581">
        <v>25.17</v>
      </c>
      <c r="G37" s="581">
        <v>24.15</v>
      </c>
      <c r="H37" s="581">
        <v>0</v>
      </c>
      <c r="I37" s="581">
        <v>21.5</v>
      </c>
      <c r="J37" s="581">
        <v>16.48</v>
      </c>
      <c r="K37" s="581"/>
      <c r="L37" s="581">
        <v>4.92</v>
      </c>
      <c r="M37" s="581"/>
      <c r="N37" s="581">
        <v>1.46</v>
      </c>
      <c r="O37" s="581"/>
      <c r="P37" s="582"/>
      <c r="Q37" s="583">
        <v>3.47</v>
      </c>
      <c r="R37" s="584">
        <v>100</v>
      </c>
      <c r="S37" s="558"/>
    </row>
    <row r="38" spans="1:19" ht="14.25">
      <c r="C38" s="568" t="s">
        <v>357</v>
      </c>
      <c r="D38" s="585"/>
      <c r="E38" s="586"/>
      <c r="F38" s="586"/>
      <c r="G38" s="586"/>
      <c r="H38" s="586"/>
      <c r="I38" s="586"/>
      <c r="J38" s="586"/>
      <c r="K38" s="586"/>
      <c r="L38" s="586"/>
      <c r="M38" s="586"/>
      <c r="N38" s="586"/>
      <c r="O38" s="586"/>
      <c r="P38" s="586"/>
      <c r="Q38" s="586"/>
      <c r="R38" s="587"/>
      <c r="S38" s="558"/>
    </row>
    <row r="39" spans="1:19">
      <c r="C39" s="572" t="s">
        <v>353</v>
      </c>
      <c r="D39" s="616">
        <v>3.33</v>
      </c>
      <c r="E39" s="617"/>
      <c r="F39" s="617">
        <v>2.46</v>
      </c>
      <c r="G39" s="617">
        <v>2.6</v>
      </c>
      <c r="H39" s="617" t="e">
        <v>#N/A</v>
      </c>
      <c r="I39" s="617">
        <v>3.25</v>
      </c>
      <c r="J39" s="617">
        <v>2.95</v>
      </c>
      <c r="K39" s="617"/>
      <c r="L39" s="617">
        <v>2.3199999999999998</v>
      </c>
      <c r="M39" s="617"/>
      <c r="N39" s="617">
        <v>2.67</v>
      </c>
      <c r="O39" s="617"/>
      <c r="P39" s="618"/>
      <c r="Q39" s="618">
        <v>2.0653999999999999</v>
      </c>
      <c r="R39" s="619">
        <v>2.8365999999999998</v>
      </c>
      <c r="S39" s="558"/>
    </row>
    <row r="40" spans="1:19">
      <c r="A40" s="620"/>
      <c r="B40" s="620"/>
      <c r="C40" s="573" t="s">
        <v>343</v>
      </c>
      <c r="D40" s="621">
        <v>3.33</v>
      </c>
      <c r="E40" s="622"/>
      <c r="F40" s="622">
        <v>2.41</v>
      </c>
      <c r="G40" s="622">
        <v>2.65</v>
      </c>
      <c r="H40" s="622" t="e">
        <v>#N/A</v>
      </c>
      <c r="I40" s="622">
        <v>3.25</v>
      </c>
      <c r="J40" s="622">
        <v>2.95</v>
      </c>
      <c r="K40" s="622"/>
      <c r="L40" s="622">
        <v>2.15</v>
      </c>
      <c r="M40" s="622"/>
      <c r="N40" s="622">
        <v>2.67</v>
      </c>
      <c r="O40" s="622"/>
      <c r="P40" s="623"/>
      <c r="Q40" s="623">
        <v>2.2098</v>
      </c>
      <c r="R40" s="624">
        <v>2.8292000000000002</v>
      </c>
      <c r="S40" s="558"/>
    </row>
    <row r="41" spans="1:19">
      <c r="A41" s="620"/>
      <c r="B41" s="620"/>
      <c r="C41" s="574" t="s">
        <v>344</v>
      </c>
      <c r="D41" s="625">
        <v>0</v>
      </c>
      <c r="E41" s="627"/>
      <c r="F41" s="626">
        <v>4.9999999999999822E-2</v>
      </c>
      <c r="G41" s="626">
        <v>-4.9999999999999822E-2</v>
      </c>
      <c r="H41" s="626" t="e">
        <v>#N/A</v>
      </c>
      <c r="I41" s="626">
        <v>0</v>
      </c>
      <c r="J41" s="626">
        <v>0</v>
      </c>
      <c r="K41" s="626"/>
      <c r="L41" s="626">
        <v>0.16999999999999993</v>
      </c>
      <c r="M41" s="626"/>
      <c r="N41" s="626">
        <v>0</v>
      </c>
      <c r="O41" s="627"/>
      <c r="P41" s="629"/>
      <c r="Q41" s="628">
        <v>-0.14440000000000008</v>
      </c>
      <c r="R41" s="630">
        <v>7.3999999999996291E-3</v>
      </c>
      <c r="S41" s="558"/>
    </row>
    <row r="42" spans="1:19">
      <c r="A42" s="631"/>
      <c r="B42" s="631"/>
      <c r="C42" s="574" t="s">
        <v>345</v>
      </c>
      <c r="D42" s="575">
        <v>117.39406331523656</v>
      </c>
      <c r="E42" s="588"/>
      <c r="F42" s="576">
        <v>86.723542268913491</v>
      </c>
      <c r="G42" s="576">
        <v>91.659028414298817</v>
      </c>
      <c r="H42" s="576" t="e">
        <v>#N/A</v>
      </c>
      <c r="I42" s="576">
        <v>114.57378551787352</v>
      </c>
      <c r="J42" s="576">
        <v>103.99774377776212</v>
      </c>
      <c r="K42" s="576"/>
      <c r="L42" s="576">
        <v>81.788056123528165</v>
      </c>
      <c r="M42" s="576"/>
      <c r="N42" s="576">
        <v>94.126771486991473</v>
      </c>
      <c r="O42" s="576"/>
      <c r="P42" s="577"/>
      <c r="Q42" s="577">
        <v>72.812522033420294</v>
      </c>
      <c r="R42" s="578"/>
      <c r="S42" s="558"/>
    </row>
    <row r="43" spans="1:19" ht="13.5" thickBot="1">
      <c r="C43" s="589" t="s">
        <v>346</v>
      </c>
      <c r="D43" s="590">
        <v>5.14</v>
      </c>
      <c r="E43" s="591"/>
      <c r="F43" s="591">
        <v>25.14</v>
      </c>
      <c r="G43" s="591">
        <v>14.29</v>
      </c>
      <c r="H43" s="591">
        <v>0</v>
      </c>
      <c r="I43" s="591">
        <v>32.54</v>
      </c>
      <c r="J43" s="591">
        <v>13.84</v>
      </c>
      <c r="K43" s="591"/>
      <c r="L43" s="591">
        <v>3.79</v>
      </c>
      <c r="M43" s="591"/>
      <c r="N43" s="591">
        <v>2.1800000000000002</v>
      </c>
      <c r="O43" s="591"/>
      <c r="P43" s="592"/>
      <c r="Q43" s="593">
        <v>3.09</v>
      </c>
      <c r="R43" s="594">
        <v>100.01000000000002</v>
      </c>
      <c r="S43" s="558"/>
    </row>
    <row r="44" spans="1:19" ht="13.5" thickBot="1">
      <c r="A44" s="615" t="s">
        <v>358</v>
      </c>
      <c r="B44" s="615" t="s">
        <v>359</v>
      </c>
      <c r="C44" s="558"/>
      <c r="D44" s="558"/>
      <c r="E44" s="558"/>
      <c r="F44" s="558"/>
      <c r="G44" s="558"/>
      <c r="H44" s="558"/>
      <c r="I44" s="558"/>
      <c r="J44" s="558"/>
      <c r="K44" s="558"/>
      <c r="L44" s="558"/>
      <c r="M44" s="558"/>
      <c r="N44" s="558"/>
      <c r="O44" s="558"/>
      <c r="P44" s="558"/>
      <c r="Q44" s="558"/>
      <c r="R44" s="558"/>
      <c r="S44" s="558"/>
    </row>
    <row r="45" spans="1:19" ht="18.75" thickBot="1">
      <c r="A45" s="615"/>
      <c r="B45" s="615"/>
      <c r="C45" s="560" t="s">
        <v>360</v>
      </c>
      <c r="D45" s="561"/>
      <c r="E45" s="561"/>
      <c r="F45" s="561"/>
      <c r="G45" s="561"/>
      <c r="H45" s="561"/>
      <c r="I45" s="561"/>
      <c r="J45" s="561"/>
      <c r="K45" s="561"/>
      <c r="L45" s="561"/>
      <c r="M45" s="561"/>
      <c r="N45" s="561"/>
      <c r="O45" s="561"/>
      <c r="P45" s="561"/>
      <c r="Q45" s="561"/>
      <c r="R45" s="562"/>
      <c r="S45" s="558"/>
    </row>
    <row r="46" spans="1:19" ht="13.5" thickBot="1">
      <c r="C46" s="563"/>
      <c r="D46" s="564" t="s">
        <v>288</v>
      </c>
      <c r="E46" s="565" t="s">
        <v>291</v>
      </c>
      <c r="F46" s="565" t="s">
        <v>292</v>
      </c>
      <c r="G46" s="565" t="s">
        <v>294</v>
      </c>
      <c r="H46" s="565" t="s">
        <v>296</v>
      </c>
      <c r="I46" s="565" t="s">
        <v>297</v>
      </c>
      <c r="J46" s="565" t="s">
        <v>299</v>
      </c>
      <c r="K46" s="565" t="s">
        <v>306</v>
      </c>
      <c r="L46" s="565" t="s">
        <v>307</v>
      </c>
      <c r="M46" s="565" t="s">
        <v>308</v>
      </c>
      <c r="N46" s="565" t="s">
        <v>309</v>
      </c>
      <c r="O46" s="565" t="s">
        <v>310</v>
      </c>
      <c r="P46" s="566" t="s">
        <v>311</v>
      </c>
      <c r="Q46" s="566" t="s">
        <v>314</v>
      </c>
      <c r="R46" s="567" t="s">
        <v>338</v>
      </c>
      <c r="S46" s="558"/>
    </row>
    <row r="47" spans="1:19">
      <c r="C47" s="600" t="s">
        <v>361</v>
      </c>
      <c r="D47" s="601">
        <v>710.15</v>
      </c>
      <c r="E47" s="602"/>
      <c r="F47" s="603">
        <v>565</v>
      </c>
      <c r="G47" s="603"/>
      <c r="H47" s="603"/>
      <c r="I47" s="603">
        <v>712.6</v>
      </c>
      <c r="J47" s="603">
        <v>568.37</v>
      </c>
      <c r="K47" s="602">
        <v>577.95000000000005</v>
      </c>
      <c r="L47" s="602"/>
      <c r="M47" s="602"/>
      <c r="N47" s="602">
        <v>458.87</v>
      </c>
      <c r="O47" s="602"/>
      <c r="P47" s="602">
        <v>453.46</v>
      </c>
      <c r="Q47" s="602"/>
      <c r="R47" s="604">
        <v>622.54610000000002</v>
      </c>
      <c r="S47" s="558"/>
    </row>
    <row r="48" spans="1:19">
      <c r="A48" s="620"/>
      <c r="B48" s="620"/>
      <c r="C48" s="605" t="s">
        <v>343</v>
      </c>
      <c r="D48" s="606">
        <v>710.15</v>
      </c>
      <c r="E48" s="607"/>
      <c r="F48" s="607">
        <v>532</v>
      </c>
      <c r="G48" s="607"/>
      <c r="H48" s="607"/>
      <c r="I48" s="607">
        <v>720.3</v>
      </c>
      <c r="J48" s="607">
        <v>587</v>
      </c>
      <c r="K48" s="607">
        <v>577.95000000000005</v>
      </c>
      <c r="L48" s="607"/>
      <c r="M48" s="607"/>
      <c r="N48" s="607">
        <v>471.67</v>
      </c>
      <c r="O48" s="607"/>
      <c r="P48" s="607">
        <v>456.8</v>
      </c>
      <c r="Q48" s="608"/>
      <c r="R48" s="609">
        <v>625.33219999999994</v>
      </c>
      <c r="S48" s="558"/>
    </row>
    <row r="49" spans="1:19">
      <c r="A49" s="620"/>
      <c r="B49" s="620"/>
      <c r="C49" s="574" t="s">
        <v>344</v>
      </c>
      <c r="D49" s="625">
        <v>0</v>
      </c>
      <c r="E49" s="627"/>
      <c r="F49" s="626">
        <v>33</v>
      </c>
      <c r="G49" s="626"/>
      <c r="H49" s="626"/>
      <c r="I49" s="626">
        <v>-7.6999999999999318</v>
      </c>
      <c r="J49" s="626">
        <v>-18.629999999999995</v>
      </c>
      <c r="K49" s="626">
        <v>0</v>
      </c>
      <c r="L49" s="626"/>
      <c r="M49" s="626"/>
      <c r="N49" s="626">
        <v>-12.800000000000011</v>
      </c>
      <c r="O49" s="626"/>
      <c r="P49" s="626">
        <v>-3.3400000000000318</v>
      </c>
      <c r="Q49" s="629"/>
      <c r="R49" s="630">
        <v>-2.7860999999999194</v>
      </c>
      <c r="S49" s="558"/>
    </row>
    <row r="50" spans="1:19">
      <c r="A50" s="631"/>
      <c r="B50" s="631"/>
      <c r="C50" s="574" t="s">
        <v>345</v>
      </c>
      <c r="D50" s="575">
        <v>114.071873552818</v>
      </c>
      <c r="E50" s="576"/>
      <c r="F50" s="576">
        <v>90.756331137565553</v>
      </c>
      <c r="G50" s="576"/>
      <c r="H50" s="576"/>
      <c r="I50" s="576">
        <v>114.46541870553844</v>
      </c>
      <c r="J50" s="576">
        <v>91.297656510899344</v>
      </c>
      <c r="K50" s="576">
        <v>92.836498373373473</v>
      </c>
      <c r="L50" s="576"/>
      <c r="M50" s="576"/>
      <c r="N50" s="576">
        <v>73.708597644415406</v>
      </c>
      <c r="O50" s="576"/>
      <c r="P50" s="576">
        <v>72.83958569493889</v>
      </c>
      <c r="Q50" s="577"/>
      <c r="R50" s="599"/>
      <c r="S50" s="558"/>
    </row>
    <row r="51" spans="1:19" ht="13.5" thickBot="1">
      <c r="C51" s="589" t="s">
        <v>346</v>
      </c>
      <c r="D51" s="590">
        <v>7.99</v>
      </c>
      <c r="E51" s="591"/>
      <c r="F51" s="591">
        <v>7.91</v>
      </c>
      <c r="G51" s="591"/>
      <c r="H51" s="591"/>
      <c r="I51" s="591">
        <v>28.82</v>
      </c>
      <c r="J51" s="591">
        <v>15.97</v>
      </c>
      <c r="K51" s="591">
        <v>37.450000000000003</v>
      </c>
      <c r="L51" s="591"/>
      <c r="M51" s="591"/>
      <c r="N51" s="591">
        <v>1.48</v>
      </c>
      <c r="O51" s="591"/>
      <c r="P51" s="592">
        <v>0.37</v>
      </c>
      <c r="Q51" s="593"/>
      <c r="R51" s="594">
        <v>99.990000000000009</v>
      </c>
      <c r="S51" s="558"/>
    </row>
  </sheetData>
  <mergeCells count="1">
    <mergeCell ref="C6:S6"/>
  </mergeCells>
  <conditionalFormatting sqref="D4:G4">
    <cfRule type="expression" dxfId="16" priority="17">
      <formula>$U$1&gt;0</formula>
    </cfRule>
  </conditionalFormatting>
  <conditionalFormatting sqref="R41:R42 D12:R15 R27:R30 R35:R36 D47:R50 D18:R21 D41:P42 D35:P36 D27:P30">
    <cfRule type="containsErrors" dxfId="15" priority="16" stopIfTrue="1">
      <formula>ISERROR(D12)</formula>
    </cfRule>
  </conditionalFormatting>
  <conditionalFormatting sqref="Q35:Q36 Q41:Q42 Q27:Q30">
    <cfRule type="containsErrors" dxfId="14" priority="15" stopIfTrue="1">
      <formula>ISERROR(Q27)</formula>
    </cfRule>
  </conditionalFormatting>
  <conditionalFormatting sqref="D33:R34">
    <cfRule type="containsErrors" dxfId="13" priority="14" stopIfTrue="1">
      <formula>ISERROR(D33)</formula>
    </cfRule>
  </conditionalFormatting>
  <conditionalFormatting sqref="D39:R40">
    <cfRule type="containsErrors" dxfId="12" priority="13" stopIfTrue="1">
      <formula>ISERROR(D39)</formula>
    </cfRule>
  </conditionalFormatting>
  <conditionalFormatting sqref="R16">
    <cfRule type="containsErrors" dxfId="11" priority="12" stopIfTrue="1">
      <formula>ISERROR(R16)</formula>
    </cfRule>
  </conditionalFormatting>
  <conditionalFormatting sqref="D16:Q16">
    <cfRule type="cellIs" dxfId="10" priority="11" operator="equal">
      <formula>0</formula>
    </cfRule>
  </conditionalFormatting>
  <conditionalFormatting sqref="R22">
    <cfRule type="containsErrors" dxfId="9" priority="10" stopIfTrue="1">
      <formula>ISERROR(R22)</formula>
    </cfRule>
  </conditionalFormatting>
  <conditionalFormatting sqref="D22:Q22">
    <cfRule type="cellIs" dxfId="8" priority="9" operator="equal">
      <formula>0</formula>
    </cfRule>
  </conditionalFormatting>
  <conditionalFormatting sqref="R31">
    <cfRule type="containsErrors" dxfId="7" priority="8" stopIfTrue="1">
      <formula>ISERROR(R31)</formula>
    </cfRule>
  </conditionalFormatting>
  <conditionalFormatting sqref="D31:Q31">
    <cfRule type="cellIs" dxfId="6" priority="7" operator="equal">
      <formula>0</formula>
    </cfRule>
  </conditionalFormatting>
  <conditionalFormatting sqref="R37">
    <cfRule type="containsErrors" dxfId="5" priority="6" stopIfTrue="1">
      <formula>ISERROR(R37)</formula>
    </cfRule>
  </conditionalFormatting>
  <conditionalFormatting sqref="D37:Q37">
    <cfRule type="cellIs" dxfId="4" priority="5" operator="equal">
      <formula>0</formula>
    </cfRule>
  </conditionalFormatting>
  <conditionalFormatting sqref="R43">
    <cfRule type="containsErrors" dxfId="3" priority="4" stopIfTrue="1">
      <formula>ISERROR(R43)</formula>
    </cfRule>
  </conditionalFormatting>
  <conditionalFormatting sqref="D43:Q43">
    <cfRule type="cellIs" dxfId="2" priority="3" operator="equal">
      <formula>0</formula>
    </cfRule>
  </conditionalFormatting>
  <conditionalFormatting sqref="R51">
    <cfRule type="containsErrors" dxfId="1" priority="2" stopIfTrue="1">
      <formula>ISERROR(R51)</formula>
    </cfRule>
  </conditionalFormatting>
  <conditionalFormatting sqref="D51:Q51">
    <cfRule type="cellIs" dxfId="0" priority="1" operator="equal">
      <formula>0</formula>
    </cfRule>
  </conditionalFormatting>
  <pageMargins left="0.7" right="0.7" top="0.75" bottom="0.75" header="0.3" footer="0.3"/>
  <pageSetup paperSize="9" orientation="portrait" horizontalDpi="300" verticalDpi="0" copies="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7"/>
  <sheetViews>
    <sheetView showGridLines="0" topLeftCell="A10" workbookViewId="0">
      <selection activeCell="G36" sqref="G36"/>
    </sheetView>
  </sheetViews>
  <sheetFormatPr defaultRowHeight="12.75"/>
  <cols>
    <col min="1" max="1" width="18.85546875" style="397" customWidth="1"/>
    <col min="2" max="2" width="14.28515625" style="397" customWidth="1"/>
    <col min="3" max="3" width="13.7109375" style="397" customWidth="1"/>
    <col min="4" max="4" width="15" style="397" customWidth="1"/>
    <col min="5" max="5" width="14.28515625" style="397" customWidth="1"/>
    <col min="6" max="6" width="18.42578125" style="397" customWidth="1"/>
    <col min="7" max="7" width="9.140625" style="397"/>
    <col min="8" max="8" width="18.85546875" style="397" bestFit="1" customWidth="1"/>
    <col min="9" max="9" width="12.5703125" style="397" customWidth="1"/>
    <col min="10" max="251" width="9.140625" style="397"/>
    <col min="252" max="252" width="4.42578125" style="397" customWidth="1"/>
    <col min="253" max="253" width="20.85546875" style="397" customWidth="1"/>
    <col min="254" max="255" width="12" style="397" customWidth="1"/>
    <col min="256" max="256" width="14.5703125" style="397" customWidth="1"/>
    <col min="257" max="257" width="12.42578125" style="397" customWidth="1"/>
    <col min="258" max="258" width="19.7109375" style="397" customWidth="1"/>
    <col min="259" max="259" width="9.140625" style="397"/>
    <col min="260" max="260" width="16.85546875" style="397" customWidth="1"/>
    <col min="261" max="261" width="12.5703125" style="397" customWidth="1"/>
    <col min="262" max="262" width="11.7109375" style="397" customWidth="1"/>
    <col min="263" max="263" width="12.28515625" style="397" customWidth="1"/>
    <col min="264" max="507" width="9.140625" style="397"/>
    <col min="508" max="508" width="4.42578125" style="397" customWidth="1"/>
    <col min="509" max="509" width="20.85546875" style="397" customWidth="1"/>
    <col min="510" max="511" width="12" style="397" customWidth="1"/>
    <col min="512" max="512" width="14.5703125" style="397" customWidth="1"/>
    <col min="513" max="513" width="12.42578125" style="397" customWidth="1"/>
    <col min="514" max="514" width="19.7109375" style="397" customWidth="1"/>
    <col min="515" max="515" width="9.140625" style="397"/>
    <col min="516" max="516" width="16.85546875" style="397" customWidth="1"/>
    <col min="517" max="517" width="12.5703125" style="397" customWidth="1"/>
    <col min="518" max="518" width="11.7109375" style="397" customWidth="1"/>
    <col min="519" max="519" width="12.28515625" style="397" customWidth="1"/>
    <col min="520" max="763" width="9.140625" style="397"/>
    <col min="764" max="764" width="4.42578125" style="397" customWidth="1"/>
    <col min="765" max="765" width="20.85546875" style="397" customWidth="1"/>
    <col min="766" max="767" width="12" style="397" customWidth="1"/>
    <col min="768" max="768" width="14.5703125" style="397" customWidth="1"/>
    <col min="769" max="769" width="12.42578125" style="397" customWidth="1"/>
    <col min="770" max="770" width="19.7109375" style="397" customWidth="1"/>
    <col min="771" max="771" width="9.140625" style="397"/>
    <col min="772" max="772" width="16.85546875" style="397" customWidth="1"/>
    <col min="773" max="773" width="12.5703125" style="397" customWidth="1"/>
    <col min="774" max="774" width="11.7109375" style="397" customWidth="1"/>
    <col min="775" max="775" width="12.28515625" style="397" customWidth="1"/>
    <col min="776" max="1019" width="9.140625" style="397"/>
    <col min="1020" max="1020" width="4.42578125" style="397" customWidth="1"/>
    <col min="1021" max="1021" width="20.85546875" style="397" customWidth="1"/>
    <col min="1022" max="1023" width="12" style="397" customWidth="1"/>
    <col min="1024" max="1024" width="14.5703125" style="397" customWidth="1"/>
    <col min="1025" max="1025" width="12.42578125" style="397" customWidth="1"/>
    <col min="1026" max="1026" width="19.7109375" style="397" customWidth="1"/>
    <col min="1027" max="1027" width="9.140625" style="397"/>
    <col min="1028" max="1028" width="16.85546875" style="397" customWidth="1"/>
    <col min="1029" max="1029" width="12.5703125" style="397" customWidth="1"/>
    <col min="1030" max="1030" width="11.7109375" style="397" customWidth="1"/>
    <col min="1031" max="1031" width="12.28515625" style="397" customWidth="1"/>
    <col min="1032" max="1275" width="9.140625" style="397"/>
    <col min="1276" max="1276" width="4.42578125" style="397" customWidth="1"/>
    <col min="1277" max="1277" width="20.85546875" style="397" customWidth="1"/>
    <col min="1278" max="1279" width="12" style="397" customWidth="1"/>
    <col min="1280" max="1280" width="14.5703125" style="397" customWidth="1"/>
    <col min="1281" max="1281" width="12.42578125" style="397" customWidth="1"/>
    <col min="1282" max="1282" width="19.7109375" style="397" customWidth="1"/>
    <col min="1283" max="1283" width="9.140625" style="397"/>
    <col min="1284" max="1284" width="16.85546875" style="397" customWidth="1"/>
    <col min="1285" max="1285" width="12.5703125" style="397" customWidth="1"/>
    <col min="1286" max="1286" width="11.7109375" style="397" customWidth="1"/>
    <col min="1287" max="1287" width="12.28515625" style="397" customWidth="1"/>
    <col min="1288" max="1531" width="9.140625" style="397"/>
    <col min="1532" max="1532" width="4.42578125" style="397" customWidth="1"/>
    <col min="1533" max="1533" width="20.85546875" style="397" customWidth="1"/>
    <col min="1534" max="1535" width="12" style="397" customWidth="1"/>
    <col min="1536" max="1536" width="14.5703125" style="397" customWidth="1"/>
    <col min="1537" max="1537" width="12.42578125" style="397" customWidth="1"/>
    <col min="1538" max="1538" width="19.7109375" style="397" customWidth="1"/>
    <col min="1539" max="1539" width="9.140625" style="397"/>
    <col min="1540" max="1540" width="16.85546875" style="397" customWidth="1"/>
    <col min="1541" max="1541" width="12.5703125" style="397" customWidth="1"/>
    <col min="1542" max="1542" width="11.7109375" style="397" customWidth="1"/>
    <col min="1543" max="1543" width="12.28515625" style="397" customWidth="1"/>
    <col min="1544" max="1787" width="9.140625" style="397"/>
    <col min="1788" max="1788" width="4.42578125" style="397" customWidth="1"/>
    <col min="1789" max="1789" width="20.85546875" style="397" customWidth="1"/>
    <col min="1790" max="1791" width="12" style="397" customWidth="1"/>
    <col min="1792" max="1792" width="14.5703125" style="397" customWidth="1"/>
    <col min="1793" max="1793" width="12.42578125" style="397" customWidth="1"/>
    <col min="1794" max="1794" width="19.7109375" style="397" customWidth="1"/>
    <col min="1795" max="1795" width="9.140625" style="397"/>
    <col min="1796" max="1796" width="16.85546875" style="397" customWidth="1"/>
    <col min="1797" max="1797" width="12.5703125" style="397" customWidth="1"/>
    <col min="1798" max="1798" width="11.7109375" style="397" customWidth="1"/>
    <col min="1799" max="1799" width="12.28515625" style="397" customWidth="1"/>
    <col min="1800" max="2043" width="9.140625" style="397"/>
    <col min="2044" max="2044" width="4.42578125" style="397" customWidth="1"/>
    <col min="2045" max="2045" width="20.85546875" style="397" customWidth="1"/>
    <col min="2046" max="2047" width="12" style="397" customWidth="1"/>
    <col min="2048" max="2048" width="14.5703125" style="397" customWidth="1"/>
    <col min="2049" max="2049" width="12.42578125" style="397" customWidth="1"/>
    <col min="2050" max="2050" width="19.7109375" style="397" customWidth="1"/>
    <col min="2051" max="2051" width="9.140625" style="397"/>
    <col min="2052" max="2052" width="16.85546875" style="397" customWidth="1"/>
    <col min="2053" max="2053" width="12.5703125" style="397" customWidth="1"/>
    <col min="2054" max="2054" width="11.7109375" style="397" customWidth="1"/>
    <col min="2055" max="2055" width="12.28515625" style="397" customWidth="1"/>
    <col min="2056" max="2299" width="9.140625" style="397"/>
    <col min="2300" max="2300" width="4.42578125" style="397" customWidth="1"/>
    <col min="2301" max="2301" width="20.85546875" style="397" customWidth="1"/>
    <col min="2302" max="2303" width="12" style="397" customWidth="1"/>
    <col min="2304" max="2304" width="14.5703125" style="397" customWidth="1"/>
    <col min="2305" max="2305" width="12.42578125" style="397" customWidth="1"/>
    <col min="2306" max="2306" width="19.7109375" style="397" customWidth="1"/>
    <col min="2307" max="2307" width="9.140625" style="397"/>
    <col min="2308" max="2308" width="16.85546875" style="397" customWidth="1"/>
    <col min="2309" max="2309" width="12.5703125" style="397" customWidth="1"/>
    <col min="2310" max="2310" width="11.7109375" style="397" customWidth="1"/>
    <col min="2311" max="2311" width="12.28515625" style="397" customWidth="1"/>
    <col min="2312" max="2555" width="9.140625" style="397"/>
    <col min="2556" max="2556" width="4.42578125" style="397" customWidth="1"/>
    <col min="2557" max="2557" width="20.85546875" style="397" customWidth="1"/>
    <col min="2558" max="2559" width="12" style="397" customWidth="1"/>
    <col min="2560" max="2560" width="14.5703125" style="397" customWidth="1"/>
    <col min="2561" max="2561" width="12.42578125" style="397" customWidth="1"/>
    <col min="2562" max="2562" width="19.7109375" style="397" customWidth="1"/>
    <col min="2563" max="2563" width="9.140625" style="397"/>
    <col min="2564" max="2564" width="16.85546875" style="397" customWidth="1"/>
    <col min="2565" max="2565" width="12.5703125" style="397" customWidth="1"/>
    <col min="2566" max="2566" width="11.7109375" style="397" customWidth="1"/>
    <col min="2567" max="2567" width="12.28515625" style="397" customWidth="1"/>
    <col min="2568" max="2811" width="9.140625" style="397"/>
    <col min="2812" max="2812" width="4.42578125" style="397" customWidth="1"/>
    <col min="2813" max="2813" width="20.85546875" style="397" customWidth="1"/>
    <col min="2814" max="2815" width="12" style="397" customWidth="1"/>
    <col min="2816" max="2816" width="14.5703125" style="397" customWidth="1"/>
    <col min="2817" max="2817" width="12.42578125" style="397" customWidth="1"/>
    <col min="2818" max="2818" width="19.7109375" style="397" customWidth="1"/>
    <col min="2819" max="2819" width="9.140625" style="397"/>
    <col min="2820" max="2820" width="16.85546875" style="397" customWidth="1"/>
    <col min="2821" max="2821" width="12.5703125" style="397" customWidth="1"/>
    <col min="2822" max="2822" width="11.7109375" style="397" customWidth="1"/>
    <col min="2823" max="2823" width="12.28515625" style="397" customWidth="1"/>
    <col min="2824" max="3067" width="9.140625" style="397"/>
    <col min="3068" max="3068" width="4.42578125" style="397" customWidth="1"/>
    <col min="3069" max="3069" width="20.85546875" style="397" customWidth="1"/>
    <col min="3070" max="3071" width="12" style="397" customWidth="1"/>
    <col min="3072" max="3072" width="14.5703125" style="397" customWidth="1"/>
    <col min="3073" max="3073" width="12.42578125" style="397" customWidth="1"/>
    <col min="3074" max="3074" width="19.7109375" style="397" customWidth="1"/>
    <col min="3075" max="3075" width="9.140625" style="397"/>
    <col min="3076" max="3076" width="16.85546875" style="397" customWidth="1"/>
    <col min="3077" max="3077" width="12.5703125" style="397" customWidth="1"/>
    <col min="3078" max="3078" width="11.7109375" style="397" customWidth="1"/>
    <col min="3079" max="3079" width="12.28515625" style="397" customWidth="1"/>
    <col min="3080" max="3323" width="9.140625" style="397"/>
    <col min="3324" max="3324" width="4.42578125" style="397" customWidth="1"/>
    <col min="3325" max="3325" width="20.85546875" style="397" customWidth="1"/>
    <col min="3326" max="3327" width="12" style="397" customWidth="1"/>
    <col min="3328" max="3328" width="14.5703125" style="397" customWidth="1"/>
    <col min="3329" max="3329" width="12.42578125" style="397" customWidth="1"/>
    <col min="3330" max="3330" width="19.7109375" style="397" customWidth="1"/>
    <col min="3331" max="3331" width="9.140625" style="397"/>
    <col min="3332" max="3332" width="16.85546875" style="397" customWidth="1"/>
    <col min="3333" max="3333" width="12.5703125" style="397" customWidth="1"/>
    <col min="3334" max="3334" width="11.7109375" style="397" customWidth="1"/>
    <col min="3335" max="3335" width="12.28515625" style="397" customWidth="1"/>
    <col min="3336" max="3579" width="9.140625" style="397"/>
    <col min="3580" max="3580" width="4.42578125" style="397" customWidth="1"/>
    <col min="3581" max="3581" width="20.85546875" style="397" customWidth="1"/>
    <col min="3582" max="3583" width="12" style="397" customWidth="1"/>
    <col min="3584" max="3584" width="14.5703125" style="397" customWidth="1"/>
    <col min="3585" max="3585" width="12.42578125" style="397" customWidth="1"/>
    <col min="3586" max="3586" width="19.7109375" style="397" customWidth="1"/>
    <col min="3587" max="3587" width="9.140625" style="397"/>
    <col min="3588" max="3588" width="16.85546875" style="397" customWidth="1"/>
    <col min="3589" max="3589" width="12.5703125" style="397" customWidth="1"/>
    <col min="3590" max="3590" width="11.7109375" style="397" customWidth="1"/>
    <col min="3591" max="3591" width="12.28515625" style="397" customWidth="1"/>
    <col min="3592" max="3835" width="9.140625" style="397"/>
    <col min="3836" max="3836" width="4.42578125" style="397" customWidth="1"/>
    <col min="3837" max="3837" width="20.85546875" style="397" customWidth="1"/>
    <col min="3838" max="3839" width="12" style="397" customWidth="1"/>
    <col min="3840" max="3840" width="14.5703125" style="397" customWidth="1"/>
    <col min="3841" max="3841" width="12.42578125" style="397" customWidth="1"/>
    <col min="3842" max="3842" width="19.7109375" style="397" customWidth="1"/>
    <col min="3843" max="3843" width="9.140625" style="397"/>
    <col min="3844" max="3844" width="16.85546875" style="397" customWidth="1"/>
    <col min="3845" max="3845" width="12.5703125" style="397" customWidth="1"/>
    <col min="3846" max="3846" width="11.7109375" style="397" customWidth="1"/>
    <col min="3847" max="3847" width="12.28515625" style="397" customWidth="1"/>
    <col min="3848" max="4091" width="9.140625" style="397"/>
    <col min="4092" max="4092" width="4.42578125" style="397" customWidth="1"/>
    <col min="4093" max="4093" width="20.85546875" style="397" customWidth="1"/>
    <col min="4094" max="4095" width="12" style="397" customWidth="1"/>
    <col min="4096" max="4096" width="14.5703125" style="397" customWidth="1"/>
    <col min="4097" max="4097" width="12.42578125" style="397" customWidth="1"/>
    <col min="4098" max="4098" width="19.7109375" style="397" customWidth="1"/>
    <col min="4099" max="4099" width="9.140625" style="397"/>
    <col min="4100" max="4100" width="16.85546875" style="397" customWidth="1"/>
    <col min="4101" max="4101" width="12.5703125" style="397" customWidth="1"/>
    <col min="4102" max="4102" width="11.7109375" style="397" customWidth="1"/>
    <col min="4103" max="4103" width="12.28515625" style="397" customWidth="1"/>
    <col min="4104" max="4347" width="9.140625" style="397"/>
    <col min="4348" max="4348" width="4.42578125" style="397" customWidth="1"/>
    <col min="4349" max="4349" width="20.85546875" style="397" customWidth="1"/>
    <col min="4350" max="4351" width="12" style="397" customWidth="1"/>
    <col min="4352" max="4352" width="14.5703125" style="397" customWidth="1"/>
    <col min="4353" max="4353" width="12.42578125" style="397" customWidth="1"/>
    <col min="4354" max="4354" width="19.7109375" style="397" customWidth="1"/>
    <col min="4355" max="4355" width="9.140625" style="397"/>
    <col min="4356" max="4356" width="16.85546875" style="397" customWidth="1"/>
    <col min="4357" max="4357" width="12.5703125" style="397" customWidth="1"/>
    <col min="4358" max="4358" width="11.7109375" style="397" customWidth="1"/>
    <col min="4359" max="4359" width="12.28515625" style="397" customWidth="1"/>
    <col min="4360" max="4603" width="9.140625" style="397"/>
    <col min="4604" max="4604" width="4.42578125" style="397" customWidth="1"/>
    <col min="4605" max="4605" width="20.85546875" style="397" customWidth="1"/>
    <col min="4606" max="4607" width="12" style="397" customWidth="1"/>
    <col min="4608" max="4608" width="14.5703125" style="397" customWidth="1"/>
    <col min="4609" max="4609" width="12.42578125" style="397" customWidth="1"/>
    <col min="4610" max="4610" width="19.7109375" style="397" customWidth="1"/>
    <col min="4611" max="4611" width="9.140625" style="397"/>
    <col min="4612" max="4612" width="16.85546875" style="397" customWidth="1"/>
    <col min="4613" max="4613" width="12.5703125" style="397" customWidth="1"/>
    <col min="4614" max="4614" width="11.7109375" style="397" customWidth="1"/>
    <col min="4615" max="4615" width="12.28515625" style="397" customWidth="1"/>
    <col min="4616" max="4859" width="9.140625" style="397"/>
    <col min="4860" max="4860" width="4.42578125" style="397" customWidth="1"/>
    <col min="4861" max="4861" width="20.85546875" style="397" customWidth="1"/>
    <col min="4862" max="4863" width="12" style="397" customWidth="1"/>
    <col min="4864" max="4864" width="14.5703125" style="397" customWidth="1"/>
    <col min="4865" max="4865" width="12.42578125" style="397" customWidth="1"/>
    <col min="4866" max="4866" width="19.7109375" style="397" customWidth="1"/>
    <col min="4867" max="4867" width="9.140625" style="397"/>
    <col min="4868" max="4868" width="16.85546875" style="397" customWidth="1"/>
    <col min="4869" max="4869" width="12.5703125" style="397" customWidth="1"/>
    <col min="4870" max="4870" width="11.7109375" style="397" customWidth="1"/>
    <col min="4871" max="4871" width="12.28515625" style="397" customWidth="1"/>
    <col min="4872" max="5115" width="9.140625" style="397"/>
    <col min="5116" max="5116" width="4.42578125" style="397" customWidth="1"/>
    <col min="5117" max="5117" width="20.85546875" style="397" customWidth="1"/>
    <col min="5118" max="5119" width="12" style="397" customWidth="1"/>
    <col min="5120" max="5120" width="14.5703125" style="397" customWidth="1"/>
    <col min="5121" max="5121" width="12.42578125" style="397" customWidth="1"/>
    <col min="5122" max="5122" width="19.7109375" style="397" customWidth="1"/>
    <col min="5123" max="5123" width="9.140625" style="397"/>
    <col min="5124" max="5124" width="16.85546875" style="397" customWidth="1"/>
    <col min="5125" max="5125" width="12.5703125" style="397" customWidth="1"/>
    <col min="5126" max="5126" width="11.7109375" style="397" customWidth="1"/>
    <col min="5127" max="5127" width="12.28515625" style="397" customWidth="1"/>
    <col min="5128" max="5371" width="9.140625" style="397"/>
    <col min="5372" max="5372" width="4.42578125" style="397" customWidth="1"/>
    <col min="5373" max="5373" width="20.85546875" style="397" customWidth="1"/>
    <col min="5374" max="5375" width="12" style="397" customWidth="1"/>
    <col min="5376" max="5376" width="14.5703125" style="397" customWidth="1"/>
    <col min="5377" max="5377" width="12.42578125" style="397" customWidth="1"/>
    <col min="5378" max="5378" width="19.7109375" style="397" customWidth="1"/>
    <col min="5379" max="5379" width="9.140625" style="397"/>
    <col min="5380" max="5380" width="16.85546875" style="397" customWidth="1"/>
    <col min="5381" max="5381" width="12.5703125" style="397" customWidth="1"/>
    <col min="5382" max="5382" width="11.7109375" style="397" customWidth="1"/>
    <col min="5383" max="5383" width="12.28515625" style="397" customWidth="1"/>
    <col min="5384" max="5627" width="9.140625" style="397"/>
    <col min="5628" max="5628" width="4.42578125" style="397" customWidth="1"/>
    <col min="5629" max="5629" width="20.85546875" style="397" customWidth="1"/>
    <col min="5630" max="5631" width="12" style="397" customWidth="1"/>
    <col min="5632" max="5632" width="14.5703125" style="397" customWidth="1"/>
    <col min="5633" max="5633" width="12.42578125" style="397" customWidth="1"/>
    <col min="5634" max="5634" width="19.7109375" style="397" customWidth="1"/>
    <col min="5635" max="5635" width="9.140625" style="397"/>
    <col min="5636" max="5636" width="16.85546875" style="397" customWidth="1"/>
    <col min="5637" max="5637" width="12.5703125" style="397" customWidth="1"/>
    <col min="5638" max="5638" width="11.7109375" style="397" customWidth="1"/>
    <col min="5639" max="5639" width="12.28515625" style="397" customWidth="1"/>
    <col min="5640" max="5883" width="9.140625" style="397"/>
    <col min="5884" max="5884" width="4.42578125" style="397" customWidth="1"/>
    <col min="5885" max="5885" width="20.85546875" style="397" customWidth="1"/>
    <col min="5886" max="5887" width="12" style="397" customWidth="1"/>
    <col min="5888" max="5888" width="14.5703125" style="397" customWidth="1"/>
    <col min="5889" max="5889" width="12.42578125" style="397" customWidth="1"/>
    <col min="5890" max="5890" width="19.7109375" style="397" customWidth="1"/>
    <col min="5891" max="5891" width="9.140625" style="397"/>
    <col min="5892" max="5892" width="16.85546875" style="397" customWidth="1"/>
    <col min="5893" max="5893" width="12.5703125" style="397" customWidth="1"/>
    <col min="5894" max="5894" width="11.7109375" style="397" customWidth="1"/>
    <col min="5895" max="5895" width="12.28515625" style="397" customWidth="1"/>
    <col min="5896" max="6139" width="9.140625" style="397"/>
    <col min="6140" max="6140" width="4.42578125" style="397" customWidth="1"/>
    <col min="6141" max="6141" width="20.85546875" style="397" customWidth="1"/>
    <col min="6142" max="6143" width="12" style="397" customWidth="1"/>
    <col min="6144" max="6144" width="14.5703125" style="397" customWidth="1"/>
    <col min="6145" max="6145" width="12.42578125" style="397" customWidth="1"/>
    <col min="6146" max="6146" width="19.7109375" style="397" customWidth="1"/>
    <col min="6147" max="6147" width="9.140625" style="397"/>
    <col min="6148" max="6148" width="16.85546875" style="397" customWidth="1"/>
    <col min="6149" max="6149" width="12.5703125" style="397" customWidth="1"/>
    <col min="6150" max="6150" width="11.7109375" style="397" customWidth="1"/>
    <col min="6151" max="6151" width="12.28515625" style="397" customWidth="1"/>
    <col min="6152" max="6395" width="9.140625" style="397"/>
    <col min="6396" max="6396" width="4.42578125" style="397" customWidth="1"/>
    <col min="6397" max="6397" width="20.85546875" style="397" customWidth="1"/>
    <col min="6398" max="6399" width="12" style="397" customWidth="1"/>
    <col min="6400" max="6400" width="14.5703125" style="397" customWidth="1"/>
    <col min="6401" max="6401" width="12.42578125" style="397" customWidth="1"/>
    <col min="6402" max="6402" width="19.7109375" style="397" customWidth="1"/>
    <col min="6403" max="6403" width="9.140625" style="397"/>
    <col min="6404" max="6404" width="16.85546875" style="397" customWidth="1"/>
    <col min="6405" max="6405" width="12.5703125" style="397" customWidth="1"/>
    <col min="6406" max="6406" width="11.7109375" style="397" customWidth="1"/>
    <col min="6407" max="6407" width="12.28515625" style="397" customWidth="1"/>
    <col min="6408" max="6651" width="9.140625" style="397"/>
    <col min="6652" max="6652" width="4.42578125" style="397" customWidth="1"/>
    <col min="6653" max="6653" width="20.85546875" style="397" customWidth="1"/>
    <col min="6654" max="6655" width="12" style="397" customWidth="1"/>
    <col min="6656" max="6656" width="14.5703125" style="397" customWidth="1"/>
    <col min="6657" max="6657" width="12.42578125" style="397" customWidth="1"/>
    <col min="6658" max="6658" width="19.7109375" style="397" customWidth="1"/>
    <col min="6659" max="6659" width="9.140625" style="397"/>
    <col min="6660" max="6660" width="16.85546875" style="397" customWidth="1"/>
    <col min="6661" max="6661" width="12.5703125" style="397" customWidth="1"/>
    <col min="6662" max="6662" width="11.7109375" style="397" customWidth="1"/>
    <col min="6663" max="6663" width="12.28515625" style="397" customWidth="1"/>
    <col min="6664" max="6907" width="9.140625" style="397"/>
    <col min="6908" max="6908" width="4.42578125" style="397" customWidth="1"/>
    <col min="6909" max="6909" width="20.85546875" style="397" customWidth="1"/>
    <col min="6910" max="6911" width="12" style="397" customWidth="1"/>
    <col min="6912" max="6912" width="14.5703125" style="397" customWidth="1"/>
    <col min="6913" max="6913" width="12.42578125" style="397" customWidth="1"/>
    <col min="6914" max="6914" width="19.7109375" style="397" customWidth="1"/>
    <col min="6915" max="6915" width="9.140625" style="397"/>
    <col min="6916" max="6916" width="16.85546875" style="397" customWidth="1"/>
    <col min="6917" max="6917" width="12.5703125" style="397" customWidth="1"/>
    <col min="6918" max="6918" width="11.7109375" style="397" customWidth="1"/>
    <col min="6919" max="6919" width="12.28515625" style="397" customWidth="1"/>
    <col min="6920" max="7163" width="9.140625" style="397"/>
    <col min="7164" max="7164" width="4.42578125" style="397" customWidth="1"/>
    <col min="7165" max="7165" width="20.85546875" style="397" customWidth="1"/>
    <col min="7166" max="7167" width="12" style="397" customWidth="1"/>
    <col min="7168" max="7168" width="14.5703125" style="397" customWidth="1"/>
    <col min="7169" max="7169" width="12.42578125" style="397" customWidth="1"/>
    <col min="7170" max="7170" width="19.7109375" style="397" customWidth="1"/>
    <col min="7171" max="7171" width="9.140625" style="397"/>
    <col min="7172" max="7172" width="16.85546875" style="397" customWidth="1"/>
    <col min="7173" max="7173" width="12.5703125" style="397" customWidth="1"/>
    <col min="7174" max="7174" width="11.7109375" style="397" customWidth="1"/>
    <col min="7175" max="7175" width="12.28515625" style="397" customWidth="1"/>
    <col min="7176" max="7419" width="9.140625" style="397"/>
    <col min="7420" max="7420" width="4.42578125" style="397" customWidth="1"/>
    <col min="7421" max="7421" width="20.85546875" style="397" customWidth="1"/>
    <col min="7422" max="7423" width="12" style="397" customWidth="1"/>
    <col min="7424" max="7424" width="14.5703125" style="397" customWidth="1"/>
    <col min="7425" max="7425" width="12.42578125" style="397" customWidth="1"/>
    <col min="7426" max="7426" width="19.7109375" style="397" customWidth="1"/>
    <col min="7427" max="7427" width="9.140625" style="397"/>
    <col min="7428" max="7428" width="16.85546875" style="397" customWidth="1"/>
    <col min="7429" max="7429" width="12.5703125" style="397" customWidth="1"/>
    <col min="7430" max="7430" width="11.7109375" style="397" customWidth="1"/>
    <col min="7431" max="7431" width="12.28515625" style="397" customWidth="1"/>
    <col min="7432" max="7675" width="9.140625" style="397"/>
    <col min="7676" max="7676" width="4.42578125" style="397" customWidth="1"/>
    <col min="7677" max="7677" width="20.85546875" style="397" customWidth="1"/>
    <col min="7678" max="7679" width="12" style="397" customWidth="1"/>
    <col min="7680" max="7680" width="14.5703125" style="397" customWidth="1"/>
    <col min="7681" max="7681" width="12.42578125" style="397" customWidth="1"/>
    <col min="7682" max="7682" width="19.7109375" style="397" customWidth="1"/>
    <col min="7683" max="7683" width="9.140625" style="397"/>
    <col min="7684" max="7684" width="16.85546875" style="397" customWidth="1"/>
    <col min="7685" max="7685" width="12.5703125" style="397" customWidth="1"/>
    <col min="7686" max="7686" width="11.7109375" style="397" customWidth="1"/>
    <col min="7687" max="7687" width="12.28515625" style="397" customWidth="1"/>
    <col min="7688" max="7931" width="9.140625" style="397"/>
    <col min="7932" max="7932" width="4.42578125" style="397" customWidth="1"/>
    <col min="7933" max="7933" width="20.85546875" style="397" customWidth="1"/>
    <col min="7934" max="7935" width="12" style="397" customWidth="1"/>
    <col min="7936" max="7936" width="14.5703125" style="397" customWidth="1"/>
    <col min="7937" max="7937" width="12.42578125" style="397" customWidth="1"/>
    <col min="7938" max="7938" width="19.7109375" style="397" customWidth="1"/>
    <col min="7939" max="7939" width="9.140625" style="397"/>
    <col min="7940" max="7940" width="16.85546875" style="397" customWidth="1"/>
    <col min="7941" max="7941" width="12.5703125" style="397" customWidth="1"/>
    <col min="7942" max="7942" width="11.7109375" style="397" customWidth="1"/>
    <col min="7943" max="7943" width="12.28515625" style="397" customWidth="1"/>
    <col min="7944" max="8187" width="9.140625" style="397"/>
    <col min="8188" max="8188" width="4.42578125" style="397" customWidth="1"/>
    <col min="8189" max="8189" width="20.85546875" style="397" customWidth="1"/>
    <col min="8190" max="8191" width="12" style="397" customWidth="1"/>
    <col min="8192" max="8192" width="14.5703125" style="397" customWidth="1"/>
    <col min="8193" max="8193" width="12.42578125" style="397" customWidth="1"/>
    <col min="8194" max="8194" width="19.7109375" style="397" customWidth="1"/>
    <col min="8195" max="8195" width="9.140625" style="397"/>
    <col min="8196" max="8196" width="16.85546875" style="397" customWidth="1"/>
    <col min="8197" max="8197" width="12.5703125" style="397" customWidth="1"/>
    <col min="8198" max="8198" width="11.7109375" style="397" customWidth="1"/>
    <col min="8199" max="8199" width="12.28515625" style="397" customWidth="1"/>
    <col min="8200" max="8443" width="9.140625" style="397"/>
    <col min="8444" max="8444" width="4.42578125" style="397" customWidth="1"/>
    <col min="8445" max="8445" width="20.85546875" style="397" customWidth="1"/>
    <col min="8446" max="8447" width="12" style="397" customWidth="1"/>
    <col min="8448" max="8448" width="14.5703125" style="397" customWidth="1"/>
    <col min="8449" max="8449" width="12.42578125" style="397" customWidth="1"/>
    <col min="8450" max="8450" width="19.7109375" style="397" customWidth="1"/>
    <col min="8451" max="8451" width="9.140625" style="397"/>
    <col min="8452" max="8452" width="16.85546875" style="397" customWidth="1"/>
    <col min="8453" max="8453" width="12.5703125" style="397" customWidth="1"/>
    <col min="8454" max="8454" width="11.7109375" style="397" customWidth="1"/>
    <col min="8455" max="8455" width="12.28515625" style="397" customWidth="1"/>
    <col min="8456" max="8699" width="9.140625" style="397"/>
    <col min="8700" max="8700" width="4.42578125" style="397" customWidth="1"/>
    <col min="8701" max="8701" width="20.85546875" style="397" customWidth="1"/>
    <col min="8702" max="8703" width="12" style="397" customWidth="1"/>
    <col min="8704" max="8704" width="14.5703125" style="397" customWidth="1"/>
    <col min="8705" max="8705" width="12.42578125" style="397" customWidth="1"/>
    <col min="8706" max="8706" width="19.7109375" style="397" customWidth="1"/>
    <col min="8707" max="8707" width="9.140625" style="397"/>
    <col min="8708" max="8708" width="16.85546875" style="397" customWidth="1"/>
    <col min="8709" max="8709" width="12.5703125" style="397" customWidth="1"/>
    <col min="8710" max="8710" width="11.7109375" style="397" customWidth="1"/>
    <col min="8711" max="8711" width="12.28515625" style="397" customWidth="1"/>
    <col min="8712" max="8955" width="9.140625" style="397"/>
    <col min="8956" max="8956" width="4.42578125" style="397" customWidth="1"/>
    <col min="8957" max="8957" width="20.85546875" style="397" customWidth="1"/>
    <col min="8958" max="8959" width="12" style="397" customWidth="1"/>
    <col min="8960" max="8960" width="14.5703125" style="397" customWidth="1"/>
    <col min="8961" max="8961" width="12.42578125" style="397" customWidth="1"/>
    <col min="8962" max="8962" width="19.7109375" style="397" customWidth="1"/>
    <col min="8963" max="8963" width="9.140625" style="397"/>
    <col min="8964" max="8964" width="16.85546875" style="397" customWidth="1"/>
    <col min="8965" max="8965" width="12.5703125" style="397" customWidth="1"/>
    <col min="8966" max="8966" width="11.7109375" style="397" customWidth="1"/>
    <col min="8967" max="8967" width="12.28515625" style="397" customWidth="1"/>
    <col min="8968" max="9211" width="9.140625" style="397"/>
    <col min="9212" max="9212" width="4.42578125" style="397" customWidth="1"/>
    <col min="9213" max="9213" width="20.85546875" style="397" customWidth="1"/>
    <col min="9214" max="9215" width="12" style="397" customWidth="1"/>
    <col min="9216" max="9216" width="14.5703125" style="397" customWidth="1"/>
    <col min="9217" max="9217" width="12.42578125" style="397" customWidth="1"/>
    <col min="9218" max="9218" width="19.7109375" style="397" customWidth="1"/>
    <col min="9219" max="9219" width="9.140625" style="397"/>
    <col min="9220" max="9220" width="16.85546875" style="397" customWidth="1"/>
    <col min="9221" max="9221" width="12.5703125" style="397" customWidth="1"/>
    <col min="9222" max="9222" width="11.7109375" style="397" customWidth="1"/>
    <col min="9223" max="9223" width="12.28515625" style="397" customWidth="1"/>
    <col min="9224" max="9467" width="9.140625" style="397"/>
    <col min="9468" max="9468" width="4.42578125" style="397" customWidth="1"/>
    <col min="9469" max="9469" width="20.85546875" style="397" customWidth="1"/>
    <col min="9470" max="9471" width="12" style="397" customWidth="1"/>
    <col min="9472" max="9472" width="14.5703125" style="397" customWidth="1"/>
    <col min="9473" max="9473" width="12.42578125" style="397" customWidth="1"/>
    <col min="9474" max="9474" width="19.7109375" style="397" customWidth="1"/>
    <col min="9475" max="9475" width="9.140625" style="397"/>
    <col min="9476" max="9476" width="16.85546875" style="397" customWidth="1"/>
    <col min="9477" max="9477" width="12.5703125" style="397" customWidth="1"/>
    <col min="9478" max="9478" width="11.7109375" style="397" customWidth="1"/>
    <col min="9479" max="9479" width="12.28515625" style="397" customWidth="1"/>
    <col min="9480" max="9723" width="9.140625" style="397"/>
    <col min="9724" max="9724" width="4.42578125" style="397" customWidth="1"/>
    <col min="9725" max="9725" width="20.85546875" style="397" customWidth="1"/>
    <col min="9726" max="9727" width="12" style="397" customWidth="1"/>
    <col min="9728" max="9728" width="14.5703125" style="397" customWidth="1"/>
    <col min="9729" max="9729" width="12.42578125" style="397" customWidth="1"/>
    <col min="9730" max="9730" width="19.7109375" style="397" customWidth="1"/>
    <col min="9731" max="9731" width="9.140625" style="397"/>
    <col min="9732" max="9732" width="16.85546875" style="397" customWidth="1"/>
    <col min="9733" max="9733" width="12.5703125" style="397" customWidth="1"/>
    <col min="9734" max="9734" width="11.7109375" style="397" customWidth="1"/>
    <col min="9735" max="9735" width="12.28515625" style="397" customWidth="1"/>
    <col min="9736" max="9979" width="9.140625" style="397"/>
    <col min="9980" max="9980" width="4.42578125" style="397" customWidth="1"/>
    <col min="9981" max="9981" width="20.85546875" style="397" customWidth="1"/>
    <col min="9982" max="9983" width="12" style="397" customWidth="1"/>
    <col min="9984" max="9984" width="14.5703125" style="397" customWidth="1"/>
    <col min="9985" max="9985" width="12.42578125" style="397" customWidth="1"/>
    <col min="9986" max="9986" width="19.7109375" style="397" customWidth="1"/>
    <col min="9987" max="9987" width="9.140625" style="397"/>
    <col min="9988" max="9988" width="16.85546875" style="397" customWidth="1"/>
    <col min="9989" max="9989" width="12.5703125" style="397" customWidth="1"/>
    <col min="9990" max="9990" width="11.7109375" style="397" customWidth="1"/>
    <col min="9991" max="9991" width="12.28515625" style="397" customWidth="1"/>
    <col min="9992" max="10235" width="9.140625" style="397"/>
    <col min="10236" max="10236" width="4.42578125" style="397" customWidth="1"/>
    <col min="10237" max="10237" width="20.85546875" style="397" customWidth="1"/>
    <col min="10238" max="10239" width="12" style="397" customWidth="1"/>
    <col min="10240" max="10240" width="14.5703125" style="397" customWidth="1"/>
    <col min="10241" max="10241" width="12.42578125" style="397" customWidth="1"/>
    <col min="10242" max="10242" width="19.7109375" style="397" customWidth="1"/>
    <col min="10243" max="10243" width="9.140625" style="397"/>
    <col min="10244" max="10244" width="16.85546875" style="397" customWidth="1"/>
    <col min="10245" max="10245" width="12.5703125" style="397" customWidth="1"/>
    <col min="10246" max="10246" width="11.7109375" style="397" customWidth="1"/>
    <col min="10247" max="10247" width="12.28515625" style="397" customWidth="1"/>
    <col min="10248" max="10491" width="9.140625" style="397"/>
    <col min="10492" max="10492" width="4.42578125" style="397" customWidth="1"/>
    <col min="10493" max="10493" width="20.85546875" style="397" customWidth="1"/>
    <col min="10494" max="10495" width="12" style="397" customWidth="1"/>
    <col min="10496" max="10496" width="14.5703125" style="397" customWidth="1"/>
    <col min="10497" max="10497" width="12.42578125" style="397" customWidth="1"/>
    <col min="10498" max="10498" width="19.7109375" style="397" customWidth="1"/>
    <col min="10499" max="10499" width="9.140625" style="397"/>
    <col min="10500" max="10500" width="16.85546875" style="397" customWidth="1"/>
    <col min="10501" max="10501" width="12.5703125" style="397" customWidth="1"/>
    <col min="10502" max="10502" width="11.7109375" style="397" customWidth="1"/>
    <col min="10503" max="10503" width="12.28515625" style="397" customWidth="1"/>
    <col min="10504" max="10747" width="9.140625" style="397"/>
    <col min="10748" max="10748" width="4.42578125" style="397" customWidth="1"/>
    <col min="10749" max="10749" width="20.85546875" style="397" customWidth="1"/>
    <col min="10750" max="10751" width="12" style="397" customWidth="1"/>
    <col min="10752" max="10752" width="14.5703125" style="397" customWidth="1"/>
    <col min="10753" max="10753" width="12.42578125" style="397" customWidth="1"/>
    <col min="10754" max="10754" width="19.7109375" style="397" customWidth="1"/>
    <col min="10755" max="10755" width="9.140625" style="397"/>
    <col min="10756" max="10756" width="16.85546875" style="397" customWidth="1"/>
    <col min="10757" max="10757" width="12.5703125" style="397" customWidth="1"/>
    <col min="10758" max="10758" width="11.7109375" style="397" customWidth="1"/>
    <col min="10759" max="10759" width="12.28515625" style="397" customWidth="1"/>
    <col min="10760" max="11003" width="9.140625" style="397"/>
    <col min="11004" max="11004" width="4.42578125" style="397" customWidth="1"/>
    <col min="11005" max="11005" width="20.85546875" style="397" customWidth="1"/>
    <col min="11006" max="11007" width="12" style="397" customWidth="1"/>
    <col min="11008" max="11008" width="14.5703125" style="397" customWidth="1"/>
    <col min="11009" max="11009" width="12.42578125" style="397" customWidth="1"/>
    <col min="11010" max="11010" width="19.7109375" style="397" customWidth="1"/>
    <col min="11011" max="11011" width="9.140625" style="397"/>
    <col min="11012" max="11012" width="16.85546875" style="397" customWidth="1"/>
    <col min="11013" max="11013" width="12.5703125" style="397" customWidth="1"/>
    <col min="11014" max="11014" width="11.7109375" style="397" customWidth="1"/>
    <col min="11015" max="11015" width="12.28515625" style="397" customWidth="1"/>
    <col min="11016" max="11259" width="9.140625" style="397"/>
    <col min="11260" max="11260" width="4.42578125" style="397" customWidth="1"/>
    <col min="11261" max="11261" width="20.85546875" style="397" customWidth="1"/>
    <col min="11262" max="11263" width="12" style="397" customWidth="1"/>
    <col min="11264" max="11264" width="14.5703125" style="397" customWidth="1"/>
    <col min="11265" max="11265" width="12.42578125" style="397" customWidth="1"/>
    <col min="11266" max="11266" width="19.7109375" style="397" customWidth="1"/>
    <col min="11267" max="11267" width="9.140625" style="397"/>
    <col min="11268" max="11268" width="16.85546875" style="397" customWidth="1"/>
    <col min="11269" max="11269" width="12.5703125" style="397" customWidth="1"/>
    <col min="11270" max="11270" width="11.7109375" style="397" customWidth="1"/>
    <col min="11271" max="11271" width="12.28515625" style="397" customWidth="1"/>
    <col min="11272" max="11515" width="9.140625" style="397"/>
    <col min="11516" max="11516" width="4.42578125" style="397" customWidth="1"/>
    <col min="11517" max="11517" width="20.85546875" style="397" customWidth="1"/>
    <col min="11518" max="11519" width="12" style="397" customWidth="1"/>
    <col min="11520" max="11520" width="14.5703125" style="397" customWidth="1"/>
    <col min="11521" max="11521" width="12.42578125" style="397" customWidth="1"/>
    <col min="11522" max="11522" width="19.7109375" style="397" customWidth="1"/>
    <col min="11523" max="11523" width="9.140625" style="397"/>
    <col min="11524" max="11524" width="16.85546875" style="397" customWidth="1"/>
    <col min="11525" max="11525" width="12.5703125" style="397" customWidth="1"/>
    <col min="11526" max="11526" width="11.7109375" style="397" customWidth="1"/>
    <col min="11527" max="11527" width="12.28515625" style="397" customWidth="1"/>
    <col min="11528" max="11771" width="9.140625" style="397"/>
    <col min="11772" max="11772" width="4.42578125" style="397" customWidth="1"/>
    <col min="11773" max="11773" width="20.85546875" style="397" customWidth="1"/>
    <col min="11774" max="11775" width="12" style="397" customWidth="1"/>
    <col min="11776" max="11776" width="14.5703125" style="397" customWidth="1"/>
    <col min="11777" max="11777" width="12.42578125" style="397" customWidth="1"/>
    <col min="11778" max="11778" width="19.7109375" style="397" customWidth="1"/>
    <col min="11779" max="11779" width="9.140625" style="397"/>
    <col min="11780" max="11780" width="16.85546875" style="397" customWidth="1"/>
    <col min="11781" max="11781" width="12.5703125" style="397" customWidth="1"/>
    <col min="11782" max="11782" width="11.7109375" style="397" customWidth="1"/>
    <col min="11783" max="11783" width="12.28515625" style="397" customWidth="1"/>
    <col min="11784" max="12027" width="9.140625" style="397"/>
    <col min="12028" max="12028" width="4.42578125" style="397" customWidth="1"/>
    <col min="12029" max="12029" width="20.85546875" style="397" customWidth="1"/>
    <col min="12030" max="12031" width="12" style="397" customWidth="1"/>
    <col min="12032" max="12032" width="14.5703125" style="397" customWidth="1"/>
    <col min="12033" max="12033" width="12.42578125" style="397" customWidth="1"/>
    <col min="12034" max="12034" width="19.7109375" style="397" customWidth="1"/>
    <col min="12035" max="12035" width="9.140625" style="397"/>
    <col min="12036" max="12036" width="16.85546875" style="397" customWidth="1"/>
    <col min="12037" max="12037" width="12.5703125" style="397" customWidth="1"/>
    <col min="12038" max="12038" width="11.7109375" style="397" customWidth="1"/>
    <col min="12039" max="12039" width="12.28515625" style="397" customWidth="1"/>
    <col min="12040" max="12283" width="9.140625" style="397"/>
    <col min="12284" max="12284" width="4.42578125" style="397" customWidth="1"/>
    <col min="12285" max="12285" width="20.85546875" style="397" customWidth="1"/>
    <col min="12286" max="12287" width="12" style="397" customWidth="1"/>
    <col min="12288" max="12288" width="14.5703125" style="397" customWidth="1"/>
    <col min="12289" max="12289" width="12.42578125" style="397" customWidth="1"/>
    <col min="12290" max="12290" width="19.7109375" style="397" customWidth="1"/>
    <col min="12291" max="12291" width="9.140625" style="397"/>
    <col min="12292" max="12292" width="16.85546875" style="397" customWidth="1"/>
    <col min="12293" max="12293" width="12.5703125" style="397" customWidth="1"/>
    <col min="12294" max="12294" width="11.7109375" style="397" customWidth="1"/>
    <col min="12295" max="12295" width="12.28515625" style="397" customWidth="1"/>
    <col min="12296" max="12539" width="9.140625" style="397"/>
    <col min="12540" max="12540" width="4.42578125" style="397" customWidth="1"/>
    <col min="12541" max="12541" width="20.85546875" style="397" customWidth="1"/>
    <col min="12542" max="12543" width="12" style="397" customWidth="1"/>
    <col min="12544" max="12544" width="14.5703125" style="397" customWidth="1"/>
    <col min="12545" max="12545" width="12.42578125" style="397" customWidth="1"/>
    <col min="12546" max="12546" width="19.7109375" style="397" customWidth="1"/>
    <col min="12547" max="12547" width="9.140625" style="397"/>
    <col min="12548" max="12548" width="16.85546875" style="397" customWidth="1"/>
    <col min="12549" max="12549" width="12.5703125" style="397" customWidth="1"/>
    <col min="12550" max="12550" width="11.7109375" style="397" customWidth="1"/>
    <col min="12551" max="12551" width="12.28515625" style="397" customWidth="1"/>
    <col min="12552" max="12795" width="9.140625" style="397"/>
    <col min="12796" max="12796" width="4.42578125" style="397" customWidth="1"/>
    <col min="12797" max="12797" width="20.85546875" style="397" customWidth="1"/>
    <col min="12798" max="12799" width="12" style="397" customWidth="1"/>
    <col min="12800" max="12800" width="14.5703125" style="397" customWidth="1"/>
    <col min="12801" max="12801" width="12.42578125" style="397" customWidth="1"/>
    <col min="12802" max="12802" width="19.7109375" style="397" customWidth="1"/>
    <col min="12803" max="12803" width="9.140625" style="397"/>
    <col min="12804" max="12804" width="16.85546875" style="397" customWidth="1"/>
    <col min="12805" max="12805" width="12.5703125" style="397" customWidth="1"/>
    <col min="12806" max="12806" width="11.7109375" style="397" customWidth="1"/>
    <col min="12807" max="12807" width="12.28515625" style="397" customWidth="1"/>
    <col min="12808" max="13051" width="9.140625" style="397"/>
    <col min="13052" max="13052" width="4.42578125" style="397" customWidth="1"/>
    <col min="13053" max="13053" width="20.85546875" style="397" customWidth="1"/>
    <col min="13054" max="13055" width="12" style="397" customWidth="1"/>
    <col min="13056" max="13056" width="14.5703125" style="397" customWidth="1"/>
    <col min="13057" max="13057" width="12.42578125" style="397" customWidth="1"/>
    <col min="13058" max="13058" width="19.7109375" style="397" customWidth="1"/>
    <col min="13059" max="13059" width="9.140625" style="397"/>
    <col min="13060" max="13060" width="16.85546875" style="397" customWidth="1"/>
    <col min="13061" max="13061" width="12.5703125" style="397" customWidth="1"/>
    <col min="13062" max="13062" width="11.7109375" style="397" customWidth="1"/>
    <col min="13063" max="13063" width="12.28515625" style="397" customWidth="1"/>
    <col min="13064" max="13307" width="9.140625" style="397"/>
    <col min="13308" max="13308" width="4.42578125" style="397" customWidth="1"/>
    <col min="13309" max="13309" width="20.85546875" style="397" customWidth="1"/>
    <col min="13310" max="13311" width="12" style="397" customWidth="1"/>
    <col min="13312" max="13312" width="14.5703125" style="397" customWidth="1"/>
    <col min="13313" max="13313" width="12.42578125" style="397" customWidth="1"/>
    <col min="13314" max="13314" width="19.7109375" style="397" customWidth="1"/>
    <col min="13315" max="13315" width="9.140625" style="397"/>
    <col min="13316" max="13316" width="16.85546875" style="397" customWidth="1"/>
    <col min="13317" max="13317" width="12.5703125" style="397" customWidth="1"/>
    <col min="13318" max="13318" width="11.7109375" style="397" customWidth="1"/>
    <col min="13319" max="13319" width="12.28515625" style="397" customWidth="1"/>
    <col min="13320" max="13563" width="9.140625" style="397"/>
    <col min="13564" max="13564" width="4.42578125" style="397" customWidth="1"/>
    <col min="13565" max="13565" width="20.85546875" style="397" customWidth="1"/>
    <col min="13566" max="13567" width="12" style="397" customWidth="1"/>
    <col min="13568" max="13568" width="14.5703125" style="397" customWidth="1"/>
    <col min="13569" max="13569" width="12.42578125" style="397" customWidth="1"/>
    <col min="13570" max="13570" width="19.7109375" style="397" customWidth="1"/>
    <col min="13571" max="13571" width="9.140625" style="397"/>
    <col min="13572" max="13572" width="16.85546875" style="397" customWidth="1"/>
    <col min="13573" max="13573" width="12.5703125" style="397" customWidth="1"/>
    <col min="13574" max="13574" width="11.7109375" style="397" customWidth="1"/>
    <col min="13575" max="13575" width="12.28515625" style="397" customWidth="1"/>
    <col min="13576" max="13819" width="9.140625" style="397"/>
    <col min="13820" max="13820" width="4.42578125" style="397" customWidth="1"/>
    <col min="13821" max="13821" width="20.85546875" style="397" customWidth="1"/>
    <col min="13822" max="13823" width="12" style="397" customWidth="1"/>
    <col min="13824" max="13824" width="14.5703125" style="397" customWidth="1"/>
    <col min="13825" max="13825" width="12.42578125" style="397" customWidth="1"/>
    <col min="13826" max="13826" width="19.7109375" style="397" customWidth="1"/>
    <col min="13827" max="13827" width="9.140625" style="397"/>
    <col min="13828" max="13828" width="16.85546875" style="397" customWidth="1"/>
    <col min="13829" max="13829" width="12.5703125" style="397" customWidth="1"/>
    <col min="13830" max="13830" width="11.7109375" style="397" customWidth="1"/>
    <col min="13831" max="13831" width="12.28515625" style="397" customWidth="1"/>
    <col min="13832" max="14075" width="9.140625" style="397"/>
    <col min="14076" max="14076" width="4.42578125" style="397" customWidth="1"/>
    <col min="14077" max="14077" width="20.85546875" style="397" customWidth="1"/>
    <col min="14078" max="14079" width="12" style="397" customWidth="1"/>
    <col min="14080" max="14080" width="14.5703125" style="397" customWidth="1"/>
    <col min="14081" max="14081" width="12.42578125" style="397" customWidth="1"/>
    <col min="14082" max="14082" width="19.7109375" style="397" customWidth="1"/>
    <col min="14083" max="14083" width="9.140625" style="397"/>
    <col min="14084" max="14084" width="16.85546875" style="397" customWidth="1"/>
    <col min="14085" max="14085" width="12.5703125" style="397" customWidth="1"/>
    <col min="14086" max="14086" width="11.7109375" style="397" customWidth="1"/>
    <col min="14087" max="14087" width="12.28515625" style="397" customWidth="1"/>
    <col min="14088" max="14331" width="9.140625" style="397"/>
    <col min="14332" max="14332" width="4.42578125" style="397" customWidth="1"/>
    <col min="14333" max="14333" width="20.85546875" style="397" customWidth="1"/>
    <col min="14334" max="14335" width="12" style="397" customWidth="1"/>
    <col min="14336" max="14336" width="14.5703125" style="397" customWidth="1"/>
    <col min="14337" max="14337" width="12.42578125" style="397" customWidth="1"/>
    <col min="14338" max="14338" width="19.7109375" style="397" customWidth="1"/>
    <col min="14339" max="14339" width="9.140625" style="397"/>
    <col min="14340" max="14340" width="16.85546875" style="397" customWidth="1"/>
    <col min="14341" max="14341" width="12.5703125" style="397" customWidth="1"/>
    <col min="14342" max="14342" width="11.7109375" style="397" customWidth="1"/>
    <col min="14343" max="14343" width="12.28515625" style="397" customWidth="1"/>
    <col min="14344" max="14587" width="9.140625" style="397"/>
    <col min="14588" max="14588" width="4.42578125" style="397" customWidth="1"/>
    <col min="14589" max="14589" width="20.85546875" style="397" customWidth="1"/>
    <col min="14590" max="14591" width="12" style="397" customWidth="1"/>
    <col min="14592" max="14592" width="14.5703125" style="397" customWidth="1"/>
    <col min="14593" max="14593" width="12.42578125" style="397" customWidth="1"/>
    <col min="14594" max="14594" width="19.7109375" style="397" customWidth="1"/>
    <col min="14595" max="14595" width="9.140625" style="397"/>
    <col min="14596" max="14596" width="16.85546875" style="397" customWidth="1"/>
    <col min="14597" max="14597" width="12.5703125" style="397" customWidth="1"/>
    <col min="14598" max="14598" width="11.7109375" style="397" customWidth="1"/>
    <col min="14599" max="14599" width="12.28515625" style="397" customWidth="1"/>
    <col min="14600" max="14843" width="9.140625" style="397"/>
    <col min="14844" max="14844" width="4.42578125" style="397" customWidth="1"/>
    <col min="14845" max="14845" width="20.85546875" style="397" customWidth="1"/>
    <col min="14846" max="14847" width="12" style="397" customWidth="1"/>
    <col min="14848" max="14848" width="14.5703125" style="397" customWidth="1"/>
    <col min="14849" max="14849" width="12.42578125" style="397" customWidth="1"/>
    <col min="14850" max="14850" width="19.7109375" style="397" customWidth="1"/>
    <col min="14851" max="14851" width="9.140625" style="397"/>
    <col min="14852" max="14852" width="16.85546875" style="397" customWidth="1"/>
    <col min="14853" max="14853" width="12.5703125" style="397" customWidth="1"/>
    <col min="14854" max="14854" width="11.7109375" style="397" customWidth="1"/>
    <col min="14855" max="14855" width="12.28515625" style="397" customWidth="1"/>
    <col min="14856" max="15099" width="9.140625" style="397"/>
    <col min="15100" max="15100" width="4.42578125" style="397" customWidth="1"/>
    <col min="15101" max="15101" width="20.85546875" style="397" customWidth="1"/>
    <col min="15102" max="15103" width="12" style="397" customWidth="1"/>
    <col min="15104" max="15104" width="14.5703125" style="397" customWidth="1"/>
    <col min="15105" max="15105" width="12.42578125" style="397" customWidth="1"/>
    <col min="15106" max="15106" width="19.7109375" style="397" customWidth="1"/>
    <col min="15107" max="15107" width="9.140625" style="397"/>
    <col min="15108" max="15108" width="16.85546875" style="397" customWidth="1"/>
    <col min="15109" max="15109" width="12.5703125" style="397" customWidth="1"/>
    <col min="15110" max="15110" width="11.7109375" style="397" customWidth="1"/>
    <col min="15111" max="15111" width="12.28515625" style="397" customWidth="1"/>
    <col min="15112" max="15355" width="9.140625" style="397"/>
    <col min="15356" max="15356" width="4.42578125" style="397" customWidth="1"/>
    <col min="15357" max="15357" width="20.85546875" style="397" customWidth="1"/>
    <col min="15358" max="15359" width="12" style="397" customWidth="1"/>
    <col min="15360" max="15360" width="14.5703125" style="397" customWidth="1"/>
    <col min="15361" max="15361" width="12.42578125" style="397" customWidth="1"/>
    <col min="15362" max="15362" width="19.7109375" style="397" customWidth="1"/>
    <col min="15363" max="15363" width="9.140625" style="397"/>
    <col min="15364" max="15364" width="16.85546875" style="397" customWidth="1"/>
    <col min="15365" max="15365" width="12.5703125" style="397" customWidth="1"/>
    <col min="15366" max="15366" width="11.7109375" style="397" customWidth="1"/>
    <col min="15367" max="15367" width="12.28515625" style="397" customWidth="1"/>
    <col min="15368" max="15611" width="9.140625" style="397"/>
    <col min="15612" max="15612" width="4.42578125" style="397" customWidth="1"/>
    <col min="15613" max="15613" width="20.85546875" style="397" customWidth="1"/>
    <col min="15614" max="15615" width="12" style="397" customWidth="1"/>
    <col min="15616" max="15616" width="14.5703125" style="397" customWidth="1"/>
    <col min="15617" max="15617" width="12.42578125" style="397" customWidth="1"/>
    <col min="15618" max="15618" width="19.7109375" style="397" customWidth="1"/>
    <col min="15619" max="15619" width="9.140625" style="397"/>
    <col min="15620" max="15620" width="16.85546875" style="397" customWidth="1"/>
    <col min="15621" max="15621" width="12.5703125" style="397" customWidth="1"/>
    <col min="15622" max="15622" width="11.7109375" style="397" customWidth="1"/>
    <col min="15623" max="15623" width="12.28515625" style="397" customWidth="1"/>
    <col min="15624" max="15867" width="9.140625" style="397"/>
    <col min="15868" max="15868" width="4.42578125" style="397" customWidth="1"/>
    <col min="15869" max="15869" width="20.85546875" style="397" customWidth="1"/>
    <col min="15870" max="15871" width="12" style="397" customWidth="1"/>
    <col min="15872" max="15872" width="14.5703125" style="397" customWidth="1"/>
    <col min="15873" max="15873" width="12.42578125" style="397" customWidth="1"/>
    <col min="15874" max="15874" width="19.7109375" style="397" customWidth="1"/>
    <col min="15875" max="15875" width="9.140625" style="397"/>
    <col min="15876" max="15876" width="16.85546875" style="397" customWidth="1"/>
    <col min="15877" max="15877" width="12.5703125" style="397" customWidth="1"/>
    <col min="15878" max="15878" width="11.7109375" style="397" customWidth="1"/>
    <col min="15879" max="15879" width="12.28515625" style="397" customWidth="1"/>
    <col min="15880" max="16123" width="9.140625" style="397"/>
    <col min="16124" max="16124" width="4.42578125" style="397" customWidth="1"/>
    <col min="16125" max="16125" width="20.85546875" style="397" customWidth="1"/>
    <col min="16126" max="16127" width="12" style="397" customWidth="1"/>
    <col min="16128" max="16128" width="14.5703125" style="397" customWidth="1"/>
    <col min="16129" max="16129" width="12.42578125" style="397" customWidth="1"/>
    <col min="16130" max="16130" width="19.7109375" style="397" customWidth="1"/>
    <col min="16131" max="16131" width="9.140625" style="397"/>
    <col min="16132" max="16132" width="16.85546875" style="397" customWidth="1"/>
    <col min="16133" max="16133" width="12.5703125" style="397" customWidth="1"/>
    <col min="16134" max="16134" width="11.7109375" style="397" customWidth="1"/>
    <col min="16135" max="16135" width="12.28515625" style="397" customWidth="1"/>
    <col min="16136" max="16384" width="9.140625" style="397"/>
  </cols>
  <sheetData>
    <row r="1" spans="1:20" ht="15.75">
      <c r="A1" s="396" t="s">
        <v>213</v>
      </c>
    </row>
    <row r="2" spans="1:20" ht="26.25" customHeight="1">
      <c r="A2" s="398" t="s">
        <v>214</v>
      </c>
    </row>
    <row r="5" spans="1:20" ht="38.25" customHeight="1" thickBot="1">
      <c r="A5" s="1295" t="s">
        <v>491</v>
      </c>
      <c r="B5" s="1295"/>
      <c r="C5" s="1295"/>
      <c r="D5" s="1295"/>
      <c r="E5" s="1295"/>
      <c r="F5" s="1295"/>
      <c r="H5" s="399" t="s">
        <v>232</v>
      </c>
      <c r="K5" s="2"/>
      <c r="L5" s="2"/>
      <c r="M5" s="2"/>
      <c r="N5" s="2"/>
      <c r="O5" s="2"/>
      <c r="P5" s="2"/>
    </row>
    <row r="6" spans="1:20" ht="15.75" customHeight="1" thickBot="1">
      <c r="A6" s="1296" t="s">
        <v>115</v>
      </c>
      <c r="B6" s="1298" t="s">
        <v>490</v>
      </c>
      <c r="C6" s="1299"/>
      <c r="D6" s="1300"/>
      <c r="E6" s="1301" t="s">
        <v>492</v>
      </c>
      <c r="F6" s="1303" t="s">
        <v>493</v>
      </c>
      <c r="K6" s="2"/>
      <c r="L6" s="2"/>
      <c r="M6" s="2"/>
      <c r="N6" s="2"/>
      <c r="O6" s="2"/>
      <c r="P6" s="2"/>
    </row>
    <row r="7" spans="1:20" ht="21" customHeight="1" thickBot="1">
      <c r="A7" s="1297"/>
      <c r="B7" s="856" t="s">
        <v>220</v>
      </c>
      <c r="C7" s="857" t="s">
        <v>222</v>
      </c>
      <c r="D7" s="400" t="s">
        <v>223</v>
      </c>
      <c r="E7" s="1302"/>
      <c r="F7" s="1304"/>
      <c r="K7"/>
      <c r="L7"/>
      <c r="M7"/>
      <c r="N7"/>
      <c r="O7"/>
      <c r="P7" s="2"/>
    </row>
    <row r="8" spans="1:20" ht="17.25" customHeight="1" thickBot="1">
      <c r="A8" s="401" t="s">
        <v>116</v>
      </c>
      <c r="B8" s="406">
        <v>12034.236000000001</v>
      </c>
      <c r="C8" s="415">
        <v>6598.8909999999996</v>
      </c>
      <c r="D8" s="404">
        <f t="shared" ref="D8:D13" si="0">(C8/B8)*100</f>
        <v>54.834316029700588</v>
      </c>
      <c r="E8" s="403">
        <v>13363.523999999999</v>
      </c>
      <c r="F8" s="404">
        <f t="shared" ref="F8:F13" si="1">((B8-E8)/E8)*100</f>
        <v>-9.9471366983738623</v>
      </c>
      <c r="H8" s="405" t="s">
        <v>117</v>
      </c>
      <c r="J8"/>
      <c r="K8"/>
      <c r="L8"/>
      <c r="M8"/>
      <c r="N8"/>
      <c r="O8"/>
      <c r="P8"/>
    </row>
    <row r="9" spans="1:20" ht="18" customHeight="1" thickBot="1">
      <c r="A9" s="401" t="s">
        <v>118</v>
      </c>
      <c r="B9" s="406">
        <v>51648</v>
      </c>
      <c r="C9" s="415">
        <v>14399</v>
      </c>
      <c r="D9" s="404">
        <f t="shared" si="0"/>
        <v>27.879104708798017</v>
      </c>
      <c r="E9" s="407">
        <v>44363</v>
      </c>
      <c r="F9" s="404">
        <f t="shared" si="1"/>
        <v>16.421342109415505</v>
      </c>
      <c r="H9" s="408">
        <f>B9-E9</f>
        <v>7285</v>
      </c>
      <c r="J9"/>
      <c r="K9"/>
      <c r="L9"/>
      <c r="M9"/>
      <c r="N9"/>
      <c r="O9"/>
      <c r="P9"/>
      <c r="Q9" s="379"/>
      <c r="R9" s="379"/>
      <c r="S9" s="379"/>
      <c r="T9" s="379"/>
    </row>
    <row r="10" spans="1:20" ht="15" customHeight="1" thickBot="1">
      <c r="A10" s="409" t="s">
        <v>215</v>
      </c>
      <c r="B10" s="406">
        <v>26190</v>
      </c>
      <c r="C10" s="415">
        <v>0</v>
      </c>
      <c r="D10" s="411">
        <f t="shared" si="0"/>
        <v>0</v>
      </c>
      <c r="E10" s="410">
        <v>14465</v>
      </c>
      <c r="F10" s="411">
        <f t="shared" si="1"/>
        <v>81.057725544417565</v>
      </c>
      <c r="J10"/>
      <c r="K10"/>
      <c r="L10"/>
      <c r="M10"/>
      <c r="N10"/>
      <c r="O10"/>
      <c r="P10"/>
      <c r="Q10" s="379"/>
      <c r="R10" s="379"/>
      <c r="S10" s="379"/>
      <c r="T10" s="379"/>
    </row>
    <row r="11" spans="1:20" ht="17.25" customHeight="1" thickBot="1">
      <c r="A11" s="401" t="s">
        <v>119</v>
      </c>
      <c r="B11" s="406">
        <v>294183.962</v>
      </c>
      <c r="C11" s="412">
        <v>56206.828999999998</v>
      </c>
      <c r="D11" s="404">
        <f t="shared" si="0"/>
        <v>19.106014011735962</v>
      </c>
      <c r="E11" s="412">
        <v>256407.24600000001</v>
      </c>
      <c r="F11" s="404">
        <f t="shared" si="1"/>
        <v>14.733092215342458</v>
      </c>
      <c r="J11"/>
      <c r="K11"/>
      <c r="L11"/>
      <c r="M11"/>
      <c r="N11"/>
      <c r="O11"/>
      <c r="P11"/>
      <c r="Q11" s="379"/>
      <c r="R11" s="379"/>
      <c r="S11" s="379"/>
      <c r="T11" s="379"/>
    </row>
    <row r="12" spans="1:20" ht="15" customHeight="1" thickBot="1">
      <c r="A12" s="414" t="s">
        <v>120</v>
      </c>
      <c r="B12" s="406">
        <v>105159.747</v>
      </c>
      <c r="C12" s="415">
        <v>16528.895</v>
      </c>
      <c r="D12" s="404">
        <f t="shared" si="0"/>
        <v>15.717891561682817</v>
      </c>
      <c r="E12" s="415">
        <v>107854.86599999999</v>
      </c>
      <c r="F12" s="404">
        <f t="shared" si="1"/>
        <v>-2.4988385781314602</v>
      </c>
      <c r="J12"/>
      <c r="K12"/>
      <c r="L12"/>
      <c r="M12"/>
      <c r="N12"/>
      <c r="O12"/>
      <c r="P12"/>
      <c r="Q12" s="379"/>
      <c r="R12" s="379"/>
      <c r="S12" s="379"/>
      <c r="T12" s="379"/>
    </row>
    <row r="13" spans="1:20" ht="15" customHeight="1" thickBot="1">
      <c r="A13" s="414" t="s">
        <v>121</v>
      </c>
      <c r="B13" s="406">
        <f>B11+B12</f>
        <v>399343.70900000003</v>
      </c>
      <c r="C13" s="415">
        <f>C11+C12</f>
        <v>72735.724000000002</v>
      </c>
      <c r="D13" s="416">
        <f t="shared" si="0"/>
        <v>18.213814906997822</v>
      </c>
      <c r="E13" s="415">
        <f>E11+E12</f>
        <v>364262.11200000002</v>
      </c>
      <c r="F13" s="416">
        <f t="shared" si="1"/>
        <v>9.6308663032184931</v>
      </c>
      <c r="K13" s="2"/>
      <c r="L13" s="2"/>
      <c r="M13" s="2"/>
      <c r="N13" s="2"/>
      <c r="O13" s="2"/>
      <c r="P13" s="379"/>
      <c r="Q13" s="379"/>
      <c r="R13" s="379"/>
      <c r="S13" s="379"/>
      <c r="T13" s="379"/>
    </row>
    <row r="14" spans="1:20">
      <c r="E14" s="417"/>
      <c r="K14" s="2"/>
      <c r="L14" s="2"/>
      <c r="M14" s="2"/>
      <c r="N14" s="2"/>
      <c r="O14" s="2"/>
      <c r="P14" s="379"/>
      <c r="Q14" s="379"/>
      <c r="R14" s="379"/>
      <c r="S14" s="379"/>
      <c r="T14" s="379"/>
    </row>
    <row r="15" spans="1:20">
      <c r="K15" s="2"/>
      <c r="L15" s="2"/>
      <c r="M15" s="2"/>
      <c r="N15" s="2"/>
      <c r="O15" s="2"/>
      <c r="P15" s="379"/>
      <c r="Q15" s="379"/>
      <c r="R15" s="379"/>
      <c r="S15" s="379"/>
      <c r="T15" s="379"/>
    </row>
    <row r="16" spans="1:20" ht="15.75">
      <c r="A16" s="418" t="s">
        <v>216</v>
      </c>
      <c r="K16" s="2"/>
      <c r="L16" s="2"/>
      <c r="M16" s="2"/>
      <c r="N16" s="2"/>
      <c r="O16" s="2"/>
      <c r="P16" s="379"/>
      <c r="Q16" s="379"/>
      <c r="R16" s="379"/>
      <c r="S16" s="379"/>
      <c r="T16" s="379"/>
    </row>
    <row r="17" spans="1:20">
      <c r="I17"/>
      <c r="J17"/>
      <c r="K17"/>
      <c r="L17"/>
      <c r="M17" s="2"/>
      <c r="N17" s="2"/>
      <c r="O17" s="379"/>
      <c r="P17" s="379"/>
      <c r="Q17" s="379"/>
      <c r="R17" s="379"/>
      <c r="S17" s="379"/>
      <c r="T17" s="379"/>
    </row>
    <row r="18" spans="1:20" ht="33" customHeight="1" thickBot="1">
      <c r="A18" s="1295" t="s">
        <v>494</v>
      </c>
      <c r="B18" s="1295"/>
      <c r="C18" s="1295"/>
      <c r="D18" s="1295"/>
      <c r="E18" s="1295"/>
      <c r="F18" s="1295"/>
      <c r="I18"/>
      <c r="J18"/>
      <c r="K18"/>
      <c r="L18"/>
      <c r="M18" s="2"/>
      <c r="N18" s="2"/>
      <c r="O18" s="379"/>
      <c r="P18" s="379"/>
      <c r="Q18" s="379"/>
      <c r="R18" s="379"/>
      <c r="S18" s="379"/>
      <c r="T18" s="379"/>
    </row>
    <row r="19" spans="1:20" ht="16.5" customHeight="1" thickBot="1">
      <c r="A19" s="1305" t="s">
        <v>457</v>
      </c>
      <c r="B19" s="1298" t="s">
        <v>495</v>
      </c>
      <c r="C19" s="1299"/>
      <c r="D19" s="1300"/>
      <c r="E19" s="1301" t="s">
        <v>492</v>
      </c>
      <c r="F19" s="1303" t="s">
        <v>496</v>
      </c>
      <c r="I19"/>
      <c r="J19"/>
      <c r="K19"/>
      <c r="L19"/>
      <c r="M19" s="2"/>
      <c r="N19" s="2"/>
      <c r="O19" s="379"/>
      <c r="P19" s="379"/>
      <c r="Q19" s="379"/>
      <c r="R19" s="379"/>
      <c r="S19" s="379"/>
      <c r="T19" s="379"/>
    </row>
    <row r="20" spans="1:20" ht="21" customHeight="1" thickBot="1">
      <c r="A20" s="1306"/>
      <c r="B20" s="419" t="s">
        <v>220</v>
      </c>
      <c r="C20" s="419" t="s">
        <v>327</v>
      </c>
      <c r="D20" s="419" t="s">
        <v>328</v>
      </c>
      <c r="E20" s="1307"/>
      <c r="F20" s="1308"/>
      <c r="I20"/>
      <c r="J20"/>
      <c r="K20"/>
      <c r="L20"/>
      <c r="M20" s="2"/>
      <c r="N20" s="2"/>
      <c r="O20" s="379"/>
      <c r="P20" s="379"/>
      <c r="Q20" s="379"/>
      <c r="R20" s="379"/>
      <c r="S20" s="379"/>
      <c r="T20" s="379"/>
    </row>
    <row r="21" spans="1:20" ht="15.75" thickBot="1">
      <c r="A21" s="420" t="s">
        <v>116</v>
      </c>
      <c r="B21" s="406">
        <v>63083.614999999998</v>
      </c>
      <c r="C21" s="421">
        <v>0</v>
      </c>
      <c r="D21" s="422">
        <f t="shared" ref="D21:D26" si="2">(C21/B21)*100</f>
        <v>0</v>
      </c>
      <c r="E21" s="415">
        <v>71107.375</v>
      </c>
      <c r="F21" s="422">
        <f t="shared" ref="F21:F26" si="3">((B21-E21)/E21)*100</f>
        <v>-11.284005351062392</v>
      </c>
      <c r="H21" s="405" t="s">
        <v>123</v>
      </c>
      <c r="K21" s="2"/>
      <c r="L21" s="2"/>
      <c r="M21" s="2"/>
      <c r="N21" s="2"/>
      <c r="O21" s="379"/>
      <c r="P21" s="379"/>
      <c r="Q21" s="379"/>
      <c r="R21" s="379"/>
      <c r="S21" s="379"/>
      <c r="T21" s="379"/>
    </row>
    <row r="22" spans="1:20" ht="15.75" thickBot="1">
      <c r="A22" s="420" t="s">
        <v>118</v>
      </c>
      <c r="B22" s="406">
        <v>253057</v>
      </c>
      <c r="C22" s="421">
        <v>0</v>
      </c>
      <c r="D22" s="404">
        <f t="shared" si="2"/>
        <v>0</v>
      </c>
      <c r="E22" s="415">
        <v>266857</v>
      </c>
      <c r="F22" s="404">
        <f t="shared" si="3"/>
        <v>-5.171308978216798</v>
      </c>
      <c r="H22" s="408">
        <f>B22-E22</f>
        <v>-13800</v>
      </c>
      <c r="K22" s="379"/>
      <c r="L22" s="379"/>
      <c r="M22" s="379"/>
      <c r="O22" s="379"/>
      <c r="P22" s="379"/>
      <c r="Q22" s="379"/>
      <c r="R22" s="379"/>
      <c r="S22" s="379"/>
      <c r="T22" s="379"/>
    </row>
    <row r="23" spans="1:20" ht="15.75" thickBot="1">
      <c r="A23" s="423" t="s">
        <v>215</v>
      </c>
      <c r="B23" s="406">
        <v>80484</v>
      </c>
      <c r="C23" s="424">
        <v>0</v>
      </c>
      <c r="D23" s="404">
        <f t="shared" si="2"/>
        <v>0</v>
      </c>
      <c r="E23" s="410">
        <v>83071</v>
      </c>
      <c r="F23" s="404">
        <f t="shared" si="3"/>
        <v>-3.1142035126578467</v>
      </c>
      <c r="N23" s="379"/>
      <c r="O23" s="379"/>
      <c r="P23" s="379"/>
      <c r="Q23" s="379"/>
      <c r="R23" s="379"/>
      <c r="S23" s="379"/>
      <c r="T23" s="379"/>
    </row>
    <row r="24" spans="1:20" ht="15.75" thickBot="1">
      <c r="A24" s="420" t="s">
        <v>119</v>
      </c>
      <c r="B24" s="406">
        <v>20246.332999999999</v>
      </c>
      <c r="C24" s="425">
        <v>431.64800000000002</v>
      </c>
      <c r="D24" s="411">
        <f t="shared" si="2"/>
        <v>2.1319811345590338</v>
      </c>
      <c r="E24" s="415">
        <v>14964.701999999999</v>
      </c>
      <c r="F24" s="411">
        <f t="shared" si="3"/>
        <v>35.293927002355275</v>
      </c>
      <c r="N24" s="379"/>
      <c r="O24" s="379"/>
      <c r="P24" s="379"/>
      <c r="Q24" s="379"/>
      <c r="R24" s="379"/>
      <c r="S24" s="379"/>
      <c r="T24" s="379"/>
    </row>
    <row r="25" spans="1:20" ht="15.75" thickBot="1">
      <c r="A25" s="420" t="s">
        <v>120</v>
      </c>
      <c r="B25" s="406">
        <v>6689.1639999999998</v>
      </c>
      <c r="C25" s="425">
        <v>337.91199999999998</v>
      </c>
      <c r="D25" s="404">
        <f t="shared" si="2"/>
        <v>5.0516327600878075</v>
      </c>
      <c r="E25" s="415">
        <v>10667.078</v>
      </c>
      <c r="F25" s="404">
        <f t="shared" si="3"/>
        <v>-37.291505696311582</v>
      </c>
      <c r="N25" s="379"/>
      <c r="O25" s="379"/>
      <c r="P25" s="379"/>
      <c r="Q25" s="379"/>
      <c r="R25" s="379"/>
      <c r="S25" s="379"/>
      <c r="T25" s="379"/>
    </row>
    <row r="26" spans="1:20" ht="15.75" thickBot="1">
      <c r="A26" s="420" t="s">
        <v>121</v>
      </c>
      <c r="B26" s="406">
        <f>B24+B25</f>
        <v>26935.496999999999</v>
      </c>
      <c r="C26" s="415">
        <f>C24+C25</f>
        <v>769.56</v>
      </c>
      <c r="D26" s="416">
        <f t="shared" si="2"/>
        <v>2.8570477091994997</v>
      </c>
      <c r="E26" s="415">
        <f>E24+E25</f>
        <v>25631.78</v>
      </c>
      <c r="F26" s="416">
        <f t="shared" si="3"/>
        <v>5.0863303289900301</v>
      </c>
      <c r="N26" s="379"/>
      <c r="O26" s="379"/>
      <c r="P26" s="379"/>
      <c r="Q26" s="379"/>
      <c r="R26" s="379"/>
      <c r="S26" s="379"/>
      <c r="T26" s="379"/>
    </row>
    <row r="27" spans="1:20">
      <c r="A27" s="426" t="s">
        <v>330</v>
      </c>
      <c r="B27" s="427"/>
      <c r="C27" s="428"/>
      <c r="D27" s="428"/>
      <c r="E27" s="428"/>
      <c r="F27" s="429"/>
      <c r="H27" s="379"/>
      <c r="I27" s="379"/>
      <c r="J27" s="379"/>
      <c r="K27" s="379"/>
      <c r="L27" s="379"/>
      <c r="M27" s="379"/>
      <c r="N27" s="379"/>
      <c r="O27" s="379"/>
      <c r="P27" s="379"/>
      <c r="Q27" s="379"/>
      <c r="R27" s="379"/>
      <c r="S27" s="379"/>
      <c r="T27" s="379"/>
    </row>
    <row r="28" spans="1:20">
      <c r="A28" s="430"/>
      <c r="B28" s="431"/>
      <c r="C28" s="432"/>
      <c r="D28" s="433"/>
      <c r="E28" s="379"/>
      <c r="F28" s="379"/>
      <c r="G28" s="379"/>
      <c r="H28" s="379"/>
      <c r="I28" s="379"/>
      <c r="J28" s="379"/>
      <c r="K28" s="379"/>
      <c r="L28" s="379"/>
      <c r="M28" s="379"/>
      <c r="N28" s="379"/>
      <c r="O28" s="379"/>
      <c r="P28" s="379"/>
      <c r="Q28" s="379"/>
      <c r="R28" s="379"/>
      <c r="S28" s="379"/>
      <c r="T28" s="379"/>
    </row>
    <row r="29" spans="1:20">
      <c r="A29" s="430"/>
      <c r="B29" s="434"/>
      <c r="C29" s="433"/>
      <c r="D29" s="435"/>
      <c r="E29" s="379"/>
      <c r="F29" s="379"/>
      <c r="G29" s="379"/>
      <c r="H29" s="379"/>
      <c r="I29" s="379"/>
      <c r="J29" s="379"/>
      <c r="K29" s="379"/>
      <c r="L29" s="379"/>
      <c r="M29" s="379"/>
      <c r="N29" s="379"/>
      <c r="O29" s="379"/>
      <c r="P29" s="379"/>
      <c r="Q29" s="379"/>
      <c r="R29" s="379"/>
      <c r="S29" s="379"/>
      <c r="T29" s="379"/>
    </row>
    <row r="30" spans="1:20">
      <c r="A30" s="427"/>
      <c r="B30" s="433"/>
      <c r="C30" s="1294"/>
      <c r="D30" s="1294"/>
      <c r="E30" s="379"/>
      <c r="F30" s="379"/>
      <c r="G30" s="379"/>
      <c r="H30" s="379"/>
      <c r="I30" s="379"/>
      <c r="J30" s="379"/>
      <c r="K30" s="379"/>
      <c r="L30" s="379"/>
      <c r="M30" s="379"/>
      <c r="N30" s="379"/>
      <c r="O30" s="379"/>
      <c r="P30" s="379"/>
      <c r="Q30" s="379"/>
      <c r="R30" s="379"/>
      <c r="S30" s="379"/>
      <c r="T30" s="379"/>
    </row>
    <row r="31" spans="1:20">
      <c r="A31" s="433"/>
      <c r="B31" s="435"/>
      <c r="C31" s="433"/>
      <c r="D31" s="433"/>
      <c r="E31" s="379"/>
      <c r="F31" s="379"/>
      <c r="G31" s="379"/>
      <c r="H31" s="379"/>
      <c r="I31" s="379"/>
      <c r="J31" s="379"/>
      <c r="K31" s="379"/>
      <c r="L31" s="379"/>
      <c r="M31" s="379"/>
      <c r="N31" s="379"/>
      <c r="O31" s="379"/>
      <c r="P31" s="379"/>
      <c r="Q31" s="379"/>
      <c r="R31" s="379"/>
      <c r="S31" s="379"/>
      <c r="T31" s="379"/>
    </row>
    <row r="32" spans="1:20" ht="15.75">
      <c r="A32" s="436"/>
      <c r="B32" s="435"/>
      <c r="C32" s="437"/>
      <c r="D32" s="379"/>
      <c r="E32" s="379"/>
      <c r="F32" s="379"/>
      <c r="G32" s="379"/>
      <c r="H32" s="379"/>
      <c r="I32" s="379"/>
      <c r="J32" s="379"/>
      <c r="K32" s="379"/>
      <c r="L32" s="379"/>
      <c r="M32" s="379"/>
      <c r="N32" s="379"/>
      <c r="O32" s="379"/>
      <c r="P32" s="379"/>
      <c r="Q32" s="379"/>
      <c r="R32" s="379"/>
      <c r="S32" s="379"/>
      <c r="T32" s="379"/>
    </row>
    <row r="33" spans="1:20">
      <c r="A33" s="433"/>
      <c r="B33" s="438"/>
      <c r="C33" s="433"/>
      <c r="D33" s="379"/>
      <c r="E33" s="379"/>
      <c r="F33" s="379"/>
      <c r="G33" s="379"/>
      <c r="H33" s="379"/>
      <c r="I33" s="379"/>
      <c r="J33" s="379"/>
      <c r="K33" s="379"/>
      <c r="L33" s="379"/>
      <c r="M33" s="379"/>
      <c r="N33" s="379"/>
      <c r="O33" s="379"/>
      <c r="P33" s="379"/>
      <c r="Q33" s="379"/>
      <c r="R33" s="379"/>
      <c r="S33" s="379"/>
      <c r="T33" s="379"/>
    </row>
    <row r="34" spans="1:20">
      <c r="A34" s="439"/>
      <c r="B34" s="438"/>
      <c r="C34" s="433"/>
      <c r="D34" s="379"/>
      <c r="E34" s="379"/>
      <c r="F34" s="379"/>
      <c r="G34" s="379"/>
      <c r="H34" s="379"/>
      <c r="I34" s="379"/>
      <c r="J34" s="379"/>
      <c r="K34" s="379"/>
      <c r="L34" s="379"/>
      <c r="M34" s="379"/>
      <c r="N34" s="379"/>
      <c r="O34" s="379"/>
      <c r="P34" s="379"/>
      <c r="Q34" s="379"/>
      <c r="R34" s="379"/>
      <c r="S34" s="379"/>
      <c r="T34" s="379"/>
    </row>
    <row r="35" spans="1:20">
      <c r="A35" s="439"/>
      <c r="B35" s="433"/>
      <c r="C35" s="433"/>
      <c r="D35" s="379"/>
      <c r="E35" s="379"/>
      <c r="F35" s="433"/>
      <c r="G35" s="433"/>
      <c r="H35" s="379"/>
      <c r="I35" s="379"/>
      <c r="J35" s="379"/>
      <c r="K35" s="379"/>
      <c r="L35" s="379"/>
      <c r="M35" s="379"/>
      <c r="N35" s="379"/>
      <c r="O35" s="379"/>
      <c r="P35" s="379"/>
      <c r="Q35" s="379"/>
      <c r="R35" s="379"/>
      <c r="S35" s="379"/>
      <c r="T35" s="379"/>
    </row>
    <row r="36" spans="1:20">
      <c r="A36" s="430"/>
      <c r="B36" s="440"/>
      <c r="C36" s="440"/>
      <c r="D36" s="379"/>
      <c r="E36" s="379"/>
      <c r="F36" s="429"/>
      <c r="G36" s="433"/>
      <c r="H36" s="379"/>
      <c r="I36" s="379"/>
      <c r="J36" s="379"/>
      <c r="K36" s="379"/>
      <c r="L36" s="379"/>
      <c r="M36" s="379"/>
      <c r="N36" s="379"/>
      <c r="O36" s="379"/>
      <c r="P36" s="379"/>
      <c r="Q36" s="379"/>
      <c r="R36" s="379"/>
    </row>
    <row r="37" spans="1:20">
      <c r="A37" s="430"/>
      <c r="B37" s="440"/>
      <c r="C37" s="440"/>
      <c r="D37" s="379"/>
      <c r="E37" s="379"/>
      <c r="F37" s="429"/>
      <c r="G37" s="433"/>
      <c r="H37" s="379"/>
      <c r="I37" s="379"/>
      <c r="J37" s="379"/>
      <c r="K37" s="379"/>
      <c r="L37" s="379"/>
      <c r="M37" s="379"/>
      <c r="N37" s="379"/>
      <c r="O37" s="379"/>
      <c r="P37" s="379"/>
      <c r="Q37" s="379"/>
      <c r="R37" s="379"/>
    </row>
    <row r="38" spans="1:20">
      <c r="A38" s="427"/>
      <c r="B38" s="428"/>
      <c r="C38" s="428"/>
      <c r="D38" s="379"/>
      <c r="E38" s="379"/>
      <c r="F38" s="429"/>
      <c r="G38" s="441"/>
      <c r="H38" s="379"/>
      <c r="I38" s="379"/>
      <c r="J38" s="379"/>
      <c r="K38" s="379"/>
      <c r="L38" s="379"/>
      <c r="M38" s="379"/>
      <c r="N38" s="379"/>
      <c r="O38" s="379"/>
      <c r="P38" s="379"/>
      <c r="Q38" s="379"/>
      <c r="R38" s="379"/>
    </row>
    <row r="39" spans="1:20">
      <c r="A39" s="431"/>
      <c r="B39" s="433"/>
      <c r="C39" s="433"/>
      <c r="D39" s="379"/>
      <c r="E39" s="379"/>
      <c r="F39" s="433"/>
      <c r="G39" s="433"/>
      <c r="H39" s="379"/>
      <c r="I39" s="379"/>
      <c r="J39" s="379"/>
      <c r="K39" s="379"/>
      <c r="L39" s="379"/>
      <c r="M39" s="379"/>
      <c r="N39" s="379"/>
      <c r="O39" s="379"/>
      <c r="P39" s="379"/>
      <c r="Q39" s="379"/>
      <c r="R39" s="379"/>
    </row>
    <row r="40" spans="1:20">
      <c r="A40" s="434"/>
      <c r="B40" s="433"/>
      <c r="C40" s="435"/>
      <c r="D40" s="379"/>
      <c r="E40" s="379"/>
      <c r="F40" s="433"/>
      <c r="G40" s="433"/>
      <c r="H40" s="433"/>
    </row>
    <row r="41" spans="1:20">
      <c r="A41" s="433"/>
      <c r="B41" s="1294"/>
      <c r="C41" s="1294"/>
      <c r="D41" s="433"/>
      <c r="E41" s="433"/>
      <c r="F41" s="433"/>
      <c r="G41" s="433"/>
    </row>
    <row r="42" spans="1:20">
      <c r="A42" s="435"/>
      <c r="B42" s="433"/>
      <c r="C42" s="433"/>
      <c r="D42" s="433"/>
      <c r="E42" s="433"/>
      <c r="F42" s="433"/>
      <c r="G42" s="433"/>
    </row>
    <row r="43" spans="1:20">
      <c r="A43" s="435"/>
      <c r="B43" s="437"/>
      <c r="C43" s="433"/>
      <c r="D43" s="433"/>
      <c r="E43" s="433"/>
      <c r="F43" s="433"/>
      <c r="G43" s="433"/>
    </row>
    <row r="44" spans="1:20">
      <c r="A44" s="438"/>
      <c r="B44" s="433"/>
      <c r="C44" s="433"/>
      <c r="D44" s="433"/>
      <c r="E44" s="433"/>
      <c r="F44" s="433"/>
      <c r="G44" s="433"/>
    </row>
    <row r="45" spans="1:20">
      <c r="A45" s="438"/>
      <c r="B45" s="433"/>
      <c r="C45" s="433"/>
      <c r="D45" s="437"/>
      <c r="E45" s="433"/>
      <c r="F45" s="433"/>
      <c r="G45" s="433"/>
    </row>
    <row r="46" spans="1:20">
      <c r="A46" s="433"/>
      <c r="B46" s="433"/>
      <c r="C46" s="433"/>
      <c r="D46" s="433"/>
      <c r="E46" s="433"/>
      <c r="F46" s="433"/>
      <c r="G46" s="433"/>
    </row>
    <row r="47" spans="1:20">
      <c r="A47" s="433"/>
      <c r="B47" s="433"/>
      <c r="C47" s="433"/>
      <c r="D47" s="433"/>
      <c r="E47" s="433"/>
      <c r="F47" s="433"/>
      <c r="G47" s="433"/>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36"/>
  <sheetViews>
    <sheetView showGridLines="0" topLeftCell="A25" zoomScale="85" zoomScaleNormal="85" workbookViewId="0">
      <selection activeCell="T28" sqref="T28"/>
    </sheetView>
  </sheetViews>
  <sheetFormatPr defaultRowHeight="12.75"/>
  <cols>
    <col min="1" max="1" width="21.7109375" style="397" customWidth="1"/>
    <col min="2" max="2" width="11.140625" style="397" customWidth="1"/>
    <col min="3" max="3" width="12.140625" style="397" customWidth="1"/>
    <col min="4" max="4" width="8.85546875" style="397" bestFit="1" customWidth="1"/>
    <col min="5" max="5" width="7.42578125" style="397" customWidth="1"/>
    <col min="6" max="6" width="12.28515625" style="397" customWidth="1"/>
    <col min="7" max="7" width="10.5703125" style="397" customWidth="1"/>
    <col min="8" max="8" width="10.7109375" style="413" customWidth="1"/>
    <col min="9" max="9" width="8.85546875" style="397" bestFit="1" customWidth="1"/>
    <col min="10" max="10" width="2.85546875" style="397" customWidth="1"/>
    <col min="11" max="11" width="22.85546875" style="397" customWidth="1"/>
    <col min="12" max="12" width="12.140625" style="397" customWidth="1"/>
    <col min="13" max="13" width="11.7109375" style="397" customWidth="1"/>
    <col min="14" max="14" width="8.85546875" style="397" bestFit="1" customWidth="1"/>
    <col min="15" max="15" width="4.42578125" style="397" customWidth="1"/>
    <col min="16" max="16" width="31.140625" style="397" customWidth="1"/>
    <col min="17" max="17" width="14" style="397" customWidth="1"/>
    <col min="18" max="18" width="15" style="397" customWidth="1"/>
    <col min="19" max="19" width="8.85546875" style="397" bestFit="1" customWidth="1"/>
    <col min="20" max="252" width="9.140625" style="397"/>
    <col min="253" max="253" width="5" style="397" customWidth="1"/>
    <col min="254" max="254" width="17.7109375" style="397" customWidth="1"/>
    <col min="255" max="255" width="13.85546875" style="397" customWidth="1"/>
    <col min="256" max="256" width="13.140625" style="397" customWidth="1"/>
    <col min="257" max="257" width="12.28515625" style="397" customWidth="1"/>
    <col min="258" max="258" width="3" style="397" customWidth="1"/>
    <col min="259" max="259" width="20.28515625" style="397" customWidth="1"/>
    <col min="260" max="260" width="12.5703125" style="397" customWidth="1"/>
    <col min="261" max="261" width="11.7109375" style="397" customWidth="1"/>
    <col min="262" max="262" width="9.140625" style="397"/>
    <col min="263" max="263" width="2.85546875" style="397" customWidth="1"/>
    <col min="264" max="264" width="18.5703125" style="397" customWidth="1"/>
    <col min="265" max="265" width="14.42578125" style="397" customWidth="1"/>
    <col min="266" max="266" width="13.7109375" style="397" customWidth="1"/>
    <col min="267" max="267" width="10.140625" style="397" customWidth="1"/>
    <col min="268" max="268" width="4.42578125" style="397" customWidth="1"/>
    <col min="269" max="269" width="24" style="397" customWidth="1"/>
    <col min="270" max="270" width="13.140625" style="397" customWidth="1"/>
    <col min="271" max="271" width="13" style="397" customWidth="1"/>
    <col min="272" max="272" width="10.42578125" style="397" customWidth="1"/>
    <col min="273" max="508" width="9.140625" style="397"/>
    <col min="509" max="509" width="5" style="397" customWidth="1"/>
    <col min="510" max="510" width="17.7109375" style="397" customWidth="1"/>
    <col min="511" max="511" width="13.85546875" style="397" customWidth="1"/>
    <col min="512" max="512" width="13.140625" style="397" customWidth="1"/>
    <col min="513" max="513" width="12.28515625" style="397" customWidth="1"/>
    <col min="514" max="514" width="3" style="397" customWidth="1"/>
    <col min="515" max="515" width="20.28515625" style="397" customWidth="1"/>
    <col min="516" max="516" width="12.5703125" style="397" customWidth="1"/>
    <col min="517" max="517" width="11.7109375" style="397" customWidth="1"/>
    <col min="518" max="518" width="9.140625" style="397"/>
    <col min="519" max="519" width="2.85546875" style="397" customWidth="1"/>
    <col min="520" max="520" width="18.5703125" style="397" customWidth="1"/>
    <col min="521" max="521" width="14.42578125" style="397" customWidth="1"/>
    <col min="522" max="522" width="13.7109375" style="397" customWidth="1"/>
    <col min="523" max="523" width="10.140625" style="397" customWidth="1"/>
    <col min="524" max="524" width="4.42578125" style="397" customWidth="1"/>
    <col min="525" max="525" width="24" style="397" customWidth="1"/>
    <col min="526" max="526" width="13.140625" style="397" customWidth="1"/>
    <col min="527" max="527" width="13" style="397" customWidth="1"/>
    <col min="528" max="528" width="10.42578125" style="397" customWidth="1"/>
    <col min="529" max="764" width="9.140625" style="397"/>
    <col min="765" max="765" width="5" style="397" customWidth="1"/>
    <col min="766" max="766" width="17.7109375" style="397" customWidth="1"/>
    <col min="767" max="767" width="13.85546875" style="397" customWidth="1"/>
    <col min="768" max="768" width="13.140625" style="397" customWidth="1"/>
    <col min="769" max="769" width="12.28515625" style="397" customWidth="1"/>
    <col min="770" max="770" width="3" style="397" customWidth="1"/>
    <col min="771" max="771" width="20.28515625" style="397" customWidth="1"/>
    <col min="772" max="772" width="12.5703125" style="397" customWidth="1"/>
    <col min="773" max="773" width="11.7109375" style="397" customWidth="1"/>
    <col min="774" max="774" width="9.140625" style="397"/>
    <col min="775" max="775" width="2.85546875" style="397" customWidth="1"/>
    <col min="776" max="776" width="18.5703125" style="397" customWidth="1"/>
    <col min="777" max="777" width="14.42578125" style="397" customWidth="1"/>
    <col min="778" max="778" width="13.7109375" style="397" customWidth="1"/>
    <col min="779" max="779" width="10.140625" style="397" customWidth="1"/>
    <col min="780" max="780" width="4.42578125" style="397" customWidth="1"/>
    <col min="781" max="781" width="24" style="397" customWidth="1"/>
    <col min="782" max="782" width="13.140625" style="397" customWidth="1"/>
    <col min="783" max="783" width="13" style="397" customWidth="1"/>
    <col min="784" max="784" width="10.42578125" style="397" customWidth="1"/>
    <col min="785" max="1020" width="9.140625" style="397"/>
    <col min="1021" max="1021" width="5" style="397" customWidth="1"/>
    <col min="1022" max="1022" width="17.7109375" style="397" customWidth="1"/>
    <col min="1023" max="1023" width="13.85546875" style="397" customWidth="1"/>
    <col min="1024" max="1024" width="13.140625" style="397" customWidth="1"/>
    <col min="1025" max="1025" width="12.28515625" style="397" customWidth="1"/>
    <col min="1026" max="1026" width="3" style="397" customWidth="1"/>
    <col min="1027" max="1027" width="20.28515625" style="397" customWidth="1"/>
    <col min="1028" max="1028" width="12.5703125" style="397" customWidth="1"/>
    <col min="1029" max="1029" width="11.7109375" style="397" customWidth="1"/>
    <col min="1030" max="1030" width="9.140625" style="397"/>
    <col min="1031" max="1031" width="2.85546875" style="397" customWidth="1"/>
    <col min="1032" max="1032" width="18.5703125" style="397" customWidth="1"/>
    <col min="1033" max="1033" width="14.42578125" style="397" customWidth="1"/>
    <col min="1034" max="1034" width="13.7109375" style="397" customWidth="1"/>
    <col min="1035" max="1035" width="10.140625" style="397" customWidth="1"/>
    <col min="1036" max="1036" width="4.42578125" style="397" customWidth="1"/>
    <col min="1037" max="1037" width="24" style="397" customWidth="1"/>
    <col min="1038" max="1038" width="13.140625" style="397" customWidth="1"/>
    <col min="1039" max="1039" width="13" style="397" customWidth="1"/>
    <col min="1040" max="1040" width="10.42578125" style="397" customWidth="1"/>
    <col min="1041" max="1276" width="9.140625" style="397"/>
    <col min="1277" max="1277" width="5" style="397" customWidth="1"/>
    <col min="1278" max="1278" width="17.7109375" style="397" customWidth="1"/>
    <col min="1279" max="1279" width="13.85546875" style="397" customWidth="1"/>
    <col min="1280" max="1280" width="13.140625" style="397" customWidth="1"/>
    <col min="1281" max="1281" width="12.28515625" style="397" customWidth="1"/>
    <col min="1282" max="1282" width="3" style="397" customWidth="1"/>
    <col min="1283" max="1283" width="20.28515625" style="397" customWidth="1"/>
    <col min="1284" max="1284" width="12.5703125" style="397" customWidth="1"/>
    <col min="1285" max="1285" width="11.7109375" style="397" customWidth="1"/>
    <col min="1286" max="1286" width="9.140625" style="397"/>
    <col min="1287" max="1287" width="2.85546875" style="397" customWidth="1"/>
    <col min="1288" max="1288" width="18.5703125" style="397" customWidth="1"/>
    <col min="1289" max="1289" width="14.42578125" style="397" customWidth="1"/>
    <col min="1290" max="1290" width="13.7109375" style="397" customWidth="1"/>
    <col min="1291" max="1291" width="10.140625" style="397" customWidth="1"/>
    <col min="1292" max="1292" width="4.42578125" style="397" customWidth="1"/>
    <col min="1293" max="1293" width="24" style="397" customWidth="1"/>
    <col min="1294" max="1294" width="13.140625" style="397" customWidth="1"/>
    <col min="1295" max="1295" width="13" style="397" customWidth="1"/>
    <col min="1296" max="1296" width="10.42578125" style="397" customWidth="1"/>
    <col min="1297" max="1532" width="9.140625" style="397"/>
    <col min="1533" max="1533" width="5" style="397" customWidth="1"/>
    <col min="1534" max="1534" width="17.7109375" style="397" customWidth="1"/>
    <col min="1535" max="1535" width="13.85546875" style="397" customWidth="1"/>
    <col min="1536" max="1536" width="13.140625" style="397" customWidth="1"/>
    <col min="1537" max="1537" width="12.28515625" style="397" customWidth="1"/>
    <col min="1538" max="1538" width="3" style="397" customWidth="1"/>
    <col min="1539" max="1539" width="20.28515625" style="397" customWidth="1"/>
    <col min="1540" max="1540" width="12.5703125" style="397" customWidth="1"/>
    <col min="1541" max="1541" width="11.7109375" style="397" customWidth="1"/>
    <col min="1542" max="1542" width="9.140625" style="397"/>
    <col min="1543" max="1543" width="2.85546875" style="397" customWidth="1"/>
    <col min="1544" max="1544" width="18.5703125" style="397" customWidth="1"/>
    <col min="1545" max="1545" width="14.42578125" style="397" customWidth="1"/>
    <col min="1546" max="1546" width="13.7109375" style="397" customWidth="1"/>
    <col min="1547" max="1547" width="10.140625" style="397" customWidth="1"/>
    <col min="1548" max="1548" width="4.42578125" style="397" customWidth="1"/>
    <col min="1549" max="1549" width="24" style="397" customWidth="1"/>
    <col min="1550" max="1550" width="13.140625" style="397" customWidth="1"/>
    <col min="1551" max="1551" width="13" style="397" customWidth="1"/>
    <col min="1552" max="1552" width="10.42578125" style="397" customWidth="1"/>
    <col min="1553" max="1788" width="9.140625" style="397"/>
    <col min="1789" max="1789" width="5" style="397" customWidth="1"/>
    <col min="1790" max="1790" width="17.7109375" style="397" customWidth="1"/>
    <col min="1791" max="1791" width="13.85546875" style="397" customWidth="1"/>
    <col min="1792" max="1792" width="13.140625" style="397" customWidth="1"/>
    <col min="1793" max="1793" width="12.28515625" style="397" customWidth="1"/>
    <col min="1794" max="1794" width="3" style="397" customWidth="1"/>
    <col min="1795" max="1795" width="20.28515625" style="397" customWidth="1"/>
    <col min="1796" max="1796" width="12.5703125" style="397" customWidth="1"/>
    <col min="1797" max="1797" width="11.7109375" style="397" customWidth="1"/>
    <col min="1798" max="1798" width="9.140625" style="397"/>
    <col min="1799" max="1799" width="2.85546875" style="397" customWidth="1"/>
    <col min="1800" max="1800" width="18.5703125" style="397" customWidth="1"/>
    <col min="1801" max="1801" width="14.42578125" style="397" customWidth="1"/>
    <col min="1802" max="1802" width="13.7109375" style="397" customWidth="1"/>
    <col min="1803" max="1803" width="10.140625" style="397" customWidth="1"/>
    <col min="1804" max="1804" width="4.42578125" style="397" customWidth="1"/>
    <col min="1805" max="1805" width="24" style="397" customWidth="1"/>
    <col min="1806" max="1806" width="13.140625" style="397" customWidth="1"/>
    <col min="1807" max="1807" width="13" style="397" customWidth="1"/>
    <col min="1808" max="1808" width="10.42578125" style="397" customWidth="1"/>
    <col min="1809" max="2044" width="9.140625" style="397"/>
    <col min="2045" max="2045" width="5" style="397" customWidth="1"/>
    <col min="2046" max="2046" width="17.7109375" style="397" customWidth="1"/>
    <col min="2047" max="2047" width="13.85546875" style="397" customWidth="1"/>
    <col min="2048" max="2048" width="13.140625" style="397" customWidth="1"/>
    <col min="2049" max="2049" width="12.28515625" style="397" customWidth="1"/>
    <col min="2050" max="2050" width="3" style="397" customWidth="1"/>
    <col min="2051" max="2051" width="20.28515625" style="397" customWidth="1"/>
    <col min="2052" max="2052" width="12.5703125" style="397" customWidth="1"/>
    <col min="2053" max="2053" width="11.7109375" style="397" customWidth="1"/>
    <col min="2054" max="2054" width="9.140625" style="397"/>
    <col min="2055" max="2055" width="2.85546875" style="397" customWidth="1"/>
    <col min="2056" max="2056" width="18.5703125" style="397" customWidth="1"/>
    <col min="2057" max="2057" width="14.42578125" style="397" customWidth="1"/>
    <col min="2058" max="2058" width="13.7109375" style="397" customWidth="1"/>
    <col min="2059" max="2059" width="10.140625" style="397" customWidth="1"/>
    <col min="2060" max="2060" width="4.42578125" style="397" customWidth="1"/>
    <col min="2061" max="2061" width="24" style="397" customWidth="1"/>
    <col min="2062" max="2062" width="13.140625" style="397" customWidth="1"/>
    <col min="2063" max="2063" width="13" style="397" customWidth="1"/>
    <col min="2064" max="2064" width="10.42578125" style="397" customWidth="1"/>
    <col min="2065" max="2300" width="9.140625" style="397"/>
    <col min="2301" max="2301" width="5" style="397" customWidth="1"/>
    <col min="2302" max="2302" width="17.7109375" style="397" customWidth="1"/>
    <col min="2303" max="2303" width="13.85546875" style="397" customWidth="1"/>
    <col min="2304" max="2304" width="13.140625" style="397" customWidth="1"/>
    <col min="2305" max="2305" width="12.28515625" style="397" customWidth="1"/>
    <col min="2306" max="2306" width="3" style="397" customWidth="1"/>
    <col min="2307" max="2307" width="20.28515625" style="397" customWidth="1"/>
    <col min="2308" max="2308" width="12.5703125" style="397" customWidth="1"/>
    <col min="2309" max="2309" width="11.7109375" style="397" customWidth="1"/>
    <col min="2310" max="2310" width="9.140625" style="397"/>
    <col min="2311" max="2311" width="2.85546875" style="397" customWidth="1"/>
    <col min="2312" max="2312" width="18.5703125" style="397" customWidth="1"/>
    <col min="2313" max="2313" width="14.42578125" style="397" customWidth="1"/>
    <col min="2314" max="2314" width="13.7109375" style="397" customWidth="1"/>
    <col min="2315" max="2315" width="10.140625" style="397" customWidth="1"/>
    <col min="2316" max="2316" width="4.42578125" style="397" customWidth="1"/>
    <col min="2317" max="2317" width="24" style="397" customWidth="1"/>
    <col min="2318" max="2318" width="13.140625" style="397" customWidth="1"/>
    <col min="2319" max="2319" width="13" style="397" customWidth="1"/>
    <col min="2320" max="2320" width="10.42578125" style="397" customWidth="1"/>
    <col min="2321" max="2556" width="9.140625" style="397"/>
    <col min="2557" max="2557" width="5" style="397" customWidth="1"/>
    <col min="2558" max="2558" width="17.7109375" style="397" customWidth="1"/>
    <col min="2559" max="2559" width="13.85546875" style="397" customWidth="1"/>
    <col min="2560" max="2560" width="13.140625" style="397" customWidth="1"/>
    <col min="2561" max="2561" width="12.28515625" style="397" customWidth="1"/>
    <col min="2562" max="2562" width="3" style="397" customWidth="1"/>
    <col min="2563" max="2563" width="20.28515625" style="397" customWidth="1"/>
    <col min="2564" max="2564" width="12.5703125" style="397" customWidth="1"/>
    <col min="2565" max="2565" width="11.7109375" style="397" customWidth="1"/>
    <col min="2566" max="2566" width="9.140625" style="397"/>
    <col min="2567" max="2567" width="2.85546875" style="397" customWidth="1"/>
    <col min="2568" max="2568" width="18.5703125" style="397" customWidth="1"/>
    <col min="2569" max="2569" width="14.42578125" style="397" customWidth="1"/>
    <col min="2570" max="2570" width="13.7109375" style="397" customWidth="1"/>
    <col min="2571" max="2571" width="10.140625" style="397" customWidth="1"/>
    <col min="2572" max="2572" width="4.42578125" style="397" customWidth="1"/>
    <col min="2573" max="2573" width="24" style="397" customWidth="1"/>
    <col min="2574" max="2574" width="13.140625" style="397" customWidth="1"/>
    <col min="2575" max="2575" width="13" style="397" customWidth="1"/>
    <col min="2576" max="2576" width="10.42578125" style="397" customWidth="1"/>
    <col min="2577" max="2812" width="9.140625" style="397"/>
    <col min="2813" max="2813" width="5" style="397" customWidth="1"/>
    <col min="2814" max="2814" width="17.7109375" style="397" customWidth="1"/>
    <col min="2815" max="2815" width="13.85546875" style="397" customWidth="1"/>
    <col min="2816" max="2816" width="13.140625" style="397" customWidth="1"/>
    <col min="2817" max="2817" width="12.28515625" style="397" customWidth="1"/>
    <col min="2818" max="2818" width="3" style="397" customWidth="1"/>
    <col min="2819" max="2819" width="20.28515625" style="397" customWidth="1"/>
    <col min="2820" max="2820" width="12.5703125" style="397" customWidth="1"/>
    <col min="2821" max="2821" width="11.7109375" style="397" customWidth="1"/>
    <col min="2822" max="2822" width="9.140625" style="397"/>
    <col min="2823" max="2823" width="2.85546875" style="397" customWidth="1"/>
    <col min="2824" max="2824" width="18.5703125" style="397" customWidth="1"/>
    <col min="2825" max="2825" width="14.42578125" style="397" customWidth="1"/>
    <col min="2826" max="2826" width="13.7109375" style="397" customWidth="1"/>
    <col min="2827" max="2827" width="10.140625" style="397" customWidth="1"/>
    <col min="2828" max="2828" width="4.42578125" style="397" customWidth="1"/>
    <col min="2829" max="2829" width="24" style="397" customWidth="1"/>
    <col min="2830" max="2830" width="13.140625" style="397" customWidth="1"/>
    <col min="2831" max="2831" width="13" style="397" customWidth="1"/>
    <col min="2832" max="2832" width="10.42578125" style="397" customWidth="1"/>
    <col min="2833" max="3068" width="9.140625" style="397"/>
    <col min="3069" max="3069" width="5" style="397" customWidth="1"/>
    <col min="3070" max="3070" width="17.7109375" style="397" customWidth="1"/>
    <col min="3071" max="3071" width="13.85546875" style="397" customWidth="1"/>
    <col min="3072" max="3072" width="13.140625" style="397" customWidth="1"/>
    <col min="3073" max="3073" width="12.28515625" style="397" customWidth="1"/>
    <col min="3074" max="3074" width="3" style="397" customWidth="1"/>
    <col min="3075" max="3075" width="20.28515625" style="397" customWidth="1"/>
    <col min="3076" max="3076" width="12.5703125" style="397" customWidth="1"/>
    <col min="3077" max="3077" width="11.7109375" style="397" customWidth="1"/>
    <col min="3078" max="3078" width="9.140625" style="397"/>
    <col min="3079" max="3079" width="2.85546875" style="397" customWidth="1"/>
    <col min="3080" max="3080" width="18.5703125" style="397" customWidth="1"/>
    <col min="3081" max="3081" width="14.42578125" style="397" customWidth="1"/>
    <col min="3082" max="3082" width="13.7109375" style="397" customWidth="1"/>
    <col min="3083" max="3083" width="10.140625" style="397" customWidth="1"/>
    <col min="3084" max="3084" width="4.42578125" style="397" customWidth="1"/>
    <col min="3085" max="3085" width="24" style="397" customWidth="1"/>
    <col min="3086" max="3086" width="13.140625" style="397" customWidth="1"/>
    <col min="3087" max="3087" width="13" style="397" customWidth="1"/>
    <col min="3088" max="3088" width="10.42578125" style="397" customWidth="1"/>
    <col min="3089" max="3324" width="9.140625" style="397"/>
    <col min="3325" max="3325" width="5" style="397" customWidth="1"/>
    <col min="3326" max="3326" width="17.7109375" style="397" customWidth="1"/>
    <col min="3327" max="3327" width="13.85546875" style="397" customWidth="1"/>
    <col min="3328" max="3328" width="13.140625" style="397" customWidth="1"/>
    <col min="3329" max="3329" width="12.28515625" style="397" customWidth="1"/>
    <col min="3330" max="3330" width="3" style="397" customWidth="1"/>
    <col min="3331" max="3331" width="20.28515625" style="397" customWidth="1"/>
    <col min="3332" max="3332" width="12.5703125" style="397" customWidth="1"/>
    <col min="3333" max="3333" width="11.7109375" style="397" customWidth="1"/>
    <col min="3334" max="3334" width="9.140625" style="397"/>
    <col min="3335" max="3335" width="2.85546875" style="397" customWidth="1"/>
    <col min="3336" max="3336" width="18.5703125" style="397" customWidth="1"/>
    <col min="3337" max="3337" width="14.42578125" style="397" customWidth="1"/>
    <col min="3338" max="3338" width="13.7109375" style="397" customWidth="1"/>
    <col min="3339" max="3339" width="10.140625" style="397" customWidth="1"/>
    <col min="3340" max="3340" width="4.42578125" style="397" customWidth="1"/>
    <col min="3341" max="3341" width="24" style="397" customWidth="1"/>
    <col min="3342" max="3342" width="13.140625" style="397" customWidth="1"/>
    <col min="3343" max="3343" width="13" style="397" customWidth="1"/>
    <col min="3344" max="3344" width="10.42578125" style="397" customWidth="1"/>
    <col min="3345" max="3580" width="9.140625" style="397"/>
    <col min="3581" max="3581" width="5" style="397" customWidth="1"/>
    <col min="3582" max="3582" width="17.7109375" style="397" customWidth="1"/>
    <col min="3583" max="3583" width="13.85546875" style="397" customWidth="1"/>
    <col min="3584" max="3584" width="13.140625" style="397" customWidth="1"/>
    <col min="3585" max="3585" width="12.28515625" style="397" customWidth="1"/>
    <col min="3586" max="3586" width="3" style="397" customWidth="1"/>
    <col min="3587" max="3587" width="20.28515625" style="397" customWidth="1"/>
    <col min="3588" max="3588" width="12.5703125" style="397" customWidth="1"/>
    <col min="3589" max="3589" width="11.7109375" style="397" customWidth="1"/>
    <col min="3590" max="3590" width="9.140625" style="397"/>
    <col min="3591" max="3591" width="2.85546875" style="397" customWidth="1"/>
    <col min="3592" max="3592" width="18.5703125" style="397" customWidth="1"/>
    <col min="3593" max="3593" width="14.42578125" style="397" customWidth="1"/>
    <col min="3594" max="3594" width="13.7109375" style="397" customWidth="1"/>
    <col min="3595" max="3595" width="10.140625" style="397" customWidth="1"/>
    <col min="3596" max="3596" width="4.42578125" style="397" customWidth="1"/>
    <col min="3597" max="3597" width="24" style="397" customWidth="1"/>
    <col min="3598" max="3598" width="13.140625" style="397" customWidth="1"/>
    <col min="3599" max="3599" width="13" style="397" customWidth="1"/>
    <col min="3600" max="3600" width="10.42578125" style="397" customWidth="1"/>
    <col min="3601" max="3836" width="9.140625" style="397"/>
    <col min="3837" max="3837" width="5" style="397" customWidth="1"/>
    <col min="3838" max="3838" width="17.7109375" style="397" customWidth="1"/>
    <col min="3839" max="3839" width="13.85546875" style="397" customWidth="1"/>
    <col min="3840" max="3840" width="13.140625" style="397" customWidth="1"/>
    <col min="3841" max="3841" width="12.28515625" style="397" customWidth="1"/>
    <col min="3842" max="3842" width="3" style="397" customWidth="1"/>
    <col min="3843" max="3843" width="20.28515625" style="397" customWidth="1"/>
    <col min="3844" max="3844" width="12.5703125" style="397" customWidth="1"/>
    <col min="3845" max="3845" width="11.7109375" style="397" customWidth="1"/>
    <col min="3846" max="3846" width="9.140625" style="397"/>
    <col min="3847" max="3847" width="2.85546875" style="397" customWidth="1"/>
    <col min="3848" max="3848" width="18.5703125" style="397" customWidth="1"/>
    <col min="3849" max="3849" width="14.42578125" style="397" customWidth="1"/>
    <col min="3850" max="3850" width="13.7109375" style="397" customWidth="1"/>
    <col min="3851" max="3851" width="10.140625" style="397" customWidth="1"/>
    <col min="3852" max="3852" width="4.42578125" style="397" customWidth="1"/>
    <col min="3853" max="3853" width="24" style="397" customWidth="1"/>
    <col min="3854" max="3854" width="13.140625" style="397" customWidth="1"/>
    <col min="3855" max="3855" width="13" style="397" customWidth="1"/>
    <col min="3856" max="3856" width="10.42578125" style="397" customWidth="1"/>
    <col min="3857" max="4092" width="9.140625" style="397"/>
    <col min="4093" max="4093" width="5" style="397" customWidth="1"/>
    <col min="4094" max="4094" width="17.7109375" style="397" customWidth="1"/>
    <col min="4095" max="4095" width="13.85546875" style="397" customWidth="1"/>
    <col min="4096" max="4096" width="13.140625" style="397" customWidth="1"/>
    <col min="4097" max="4097" width="12.28515625" style="397" customWidth="1"/>
    <col min="4098" max="4098" width="3" style="397" customWidth="1"/>
    <col min="4099" max="4099" width="20.28515625" style="397" customWidth="1"/>
    <col min="4100" max="4100" width="12.5703125" style="397" customWidth="1"/>
    <col min="4101" max="4101" width="11.7109375" style="397" customWidth="1"/>
    <col min="4102" max="4102" width="9.140625" style="397"/>
    <col min="4103" max="4103" width="2.85546875" style="397" customWidth="1"/>
    <col min="4104" max="4104" width="18.5703125" style="397" customWidth="1"/>
    <col min="4105" max="4105" width="14.42578125" style="397" customWidth="1"/>
    <col min="4106" max="4106" width="13.7109375" style="397" customWidth="1"/>
    <col min="4107" max="4107" width="10.140625" style="397" customWidth="1"/>
    <col min="4108" max="4108" width="4.42578125" style="397" customWidth="1"/>
    <col min="4109" max="4109" width="24" style="397" customWidth="1"/>
    <col min="4110" max="4110" width="13.140625" style="397" customWidth="1"/>
    <col min="4111" max="4111" width="13" style="397" customWidth="1"/>
    <col min="4112" max="4112" width="10.42578125" style="397" customWidth="1"/>
    <col min="4113" max="4348" width="9.140625" style="397"/>
    <col min="4349" max="4349" width="5" style="397" customWidth="1"/>
    <col min="4350" max="4350" width="17.7109375" style="397" customWidth="1"/>
    <col min="4351" max="4351" width="13.85546875" style="397" customWidth="1"/>
    <col min="4352" max="4352" width="13.140625" style="397" customWidth="1"/>
    <col min="4353" max="4353" width="12.28515625" style="397" customWidth="1"/>
    <col min="4354" max="4354" width="3" style="397" customWidth="1"/>
    <col min="4355" max="4355" width="20.28515625" style="397" customWidth="1"/>
    <col min="4356" max="4356" width="12.5703125" style="397" customWidth="1"/>
    <col min="4357" max="4357" width="11.7109375" style="397" customWidth="1"/>
    <col min="4358" max="4358" width="9.140625" style="397"/>
    <col min="4359" max="4359" width="2.85546875" style="397" customWidth="1"/>
    <col min="4360" max="4360" width="18.5703125" style="397" customWidth="1"/>
    <col min="4361" max="4361" width="14.42578125" style="397" customWidth="1"/>
    <col min="4362" max="4362" width="13.7109375" style="397" customWidth="1"/>
    <col min="4363" max="4363" width="10.140625" style="397" customWidth="1"/>
    <col min="4364" max="4364" width="4.42578125" style="397" customWidth="1"/>
    <col min="4365" max="4365" width="24" style="397" customWidth="1"/>
    <col min="4366" max="4366" width="13.140625" style="397" customWidth="1"/>
    <col min="4367" max="4367" width="13" style="397" customWidth="1"/>
    <col min="4368" max="4368" width="10.42578125" style="397" customWidth="1"/>
    <col min="4369" max="4604" width="9.140625" style="397"/>
    <col min="4605" max="4605" width="5" style="397" customWidth="1"/>
    <col min="4606" max="4606" width="17.7109375" style="397" customWidth="1"/>
    <col min="4607" max="4607" width="13.85546875" style="397" customWidth="1"/>
    <col min="4608" max="4608" width="13.140625" style="397" customWidth="1"/>
    <col min="4609" max="4609" width="12.28515625" style="397" customWidth="1"/>
    <col min="4610" max="4610" width="3" style="397" customWidth="1"/>
    <col min="4611" max="4611" width="20.28515625" style="397" customWidth="1"/>
    <col min="4612" max="4612" width="12.5703125" style="397" customWidth="1"/>
    <col min="4613" max="4613" width="11.7109375" style="397" customWidth="1"/>
    <col min="4614" max="4614" width="9.140625" style="397"/>
    <col min="4615" max="4615" width="2.85546875" style="397" customWidth="1"/>
    <col min="4616" max="4616" width="18.5703125" style="397" customWidth="1"/>
    <col min="4617" max="4617" width="14.42578125" style="397" customWidth="1"/>
    <col min="4618" max="4618" width="13.7109375" style="397" customWidth="1"/>
    <col min="4619" max="4619" width="10.140625" style="397" customWidth="1"/>
    <col min="4620" max="4620" width="4.42578125" style="397" customWidth="1"/>
    <col min="4621" max="4621" width="24" style="397" customWidth="1"/>
    <col min="4622" max="4622" width="13.140625" style="397" customWidth="1"/>
    <col min="4623" max="4623" width="13" style="397" customWidth="1"/>
    <col min="4624" max="4624" width="10.42578125" style="397" customWidth="1"/>
    <col min="4625" max="4860" width="9.140625" style="397"/>
    <col min="4861" max="4861" width="5" style="397" customWidth="1"/>
    <col min="4862" max="4862" width="17.7109375" style="397" customWidth="1"/>
    <col min="4863" max="4863" width="13.85546875" style="397" customWidth="1"/>
    <col min="4864" max="4864" width="13.140625" style="397" customWidth="1"/>
    <col min="4865" max="4865" width="12.28515625" style="397" customWidth="1"/>
    <col min="4866" max="4866" width="3" style="397" customWidth="1"/>
    <col min="4867" max="4867" width="20.28515625" style="397" customWidth="1"/>
    <col min="4868" max="4868" width="12.5703125" style="397" customWidth="1"/>
    <col min="4869" max="4869" width="11.7109375" style="397" customWidth="1"/>
    <col min="4870" max="4870" width="9.140625" style="397"/>
    <col min="4871" max="4871" width="2.85546875" style="397" customWidth="1"/>
    <col min="4872" max="4872" width="18.5703125" style="397" customWidth="1"/>
    <col min="4873" max="4873" width="14.42578125" style="397" customWidth="1"/>
    <col min="4874" max="4874" width="13.7109375" style="397" customWidth="1"/>
    <col min="4875" max="4875" width="10.140625" style="397" customWidth="1"/>
    <col min="4876" max="4876" width="4.42578125" style="397" customWidth="1"/>
    <col min="4877" max="4877" width="24" style="397" customWidth="1"/>
    <col min="4878" max="4878" width="13.140625" style="397" customWidth="1"/>
    <col min="4879" max="4879" width="13" style="397" customWidth="1"/>
    <col min="4880" max="4880" width="10.42578125" style="397" customWidth="1"/>
    <col min="4881" max="5116" width="9.140625" style="397"/>
    <col min="5117" max="5117" width="5" style="397" customWidth="1"/>
    <col min="5118" max="5118" width="17.7109375" style="397" customWidth="1"/>
    <col min="5119" max="5119" width="13.85546875" style="397" customWidth="1"/>
    <col min="5120" max="5120" width="13.140625" style="397" customWidth="1"/>
    <col min="5121" max="5121" width="12.28515625" style="397" customWidth="1"/>
    <col min="5122" max="5122" width="3" style="397" customWidth="1"/>
    <col min="5123" max="5123" width="20.28515625" style="397" customWidth="1"/>
    <col min="5124" max="5124" width="12.5703125" style="397" customWidth="1"/>
    <col min="5125" max="5125" width="11.7109375" style="397" customWidth="1"/>
    <col min="5126" max="5126" width="9.140625" style="397"/>
    <col min="5127" max="5127" width="2.85546875" style="397" customWidth="1"/>
    <col min="5128" max="5128" width="18.5703125" style="397" customWidth="1"/>
    <col min="5129" max="5129" width="14.42578125" style="397" customWidth="1"/>
    <col min="5130" max="5130" width="13.7109375" style="397" customWidth="1"/>
    <col min="5131" max="5131" width="10.140625" style="397" customWidth="1"/>
    <col min="5132" max="5132" width="4.42578125" style="397" customWidth="1"/>
    <col min="5133" max="5133" width="24" style="397" customWidth="1"/>
    <col min="5134" max="5134" width="13.140625" style="397" customWidth="1"/>
    <col min="5135" max="5135" width="13" style="397" customWidth="1"/>
    <col min="5136" max="5136" width="10.42578125" style="397" customWidth="1"/>
    <col min="5137" max="5372" width="9.140625" style="397"/>
    <col min="5373" max="5373" width="5" style="397" customWidth="1"/>
    <col min="5374" max="5374" width="17.7109375" style="397" customWidth="1"/>
    <col min="5375" max="5375" width="13.85546875" style="397" customWidth="1"/>
    <col min="5376" max="5376" width="13.140625" style="397" customWidth="1"/>
    <col min="5377" max="5377" width="12.28515625" style="397" customWidth="1"/>
    <col min="5378" max="5378" width="3" style="397" customWidth="1"/>
    <col min="5379" max="5379" width="20.28515625" style="397" customWidth="1"/>
    <col min="5380" max="5380" width="12.5703125" style="397" customWidth="1"/>
    <col min="5381" max="5381" width="11.7109375" style="397" customWidth="1"/>
    <col min="5382" max="5382" width="9.140625" style="397"/>
    <col min="5383" max="5383" width="2.85546875" style="397" customWidth="1"/>
    <col min="5384" max="5384" width="18.5703125" style="397" customWidth="1"/>
    <col min="5385" max="5385" width="14.42578125" style="397" customWidth="1"/>
    <col min="5386" max="5386" width="13.7109375" style="397" customWidth="1"/>
    <col min="5387" max="5387" width="10.140625" style="397" customWidth="1"/>
    <col min="5388" max="5388" width="4.42578125" style="397" customWidth="1"/>
    <col min="5389" max="5389" width="24" style="397" customWidth="1"/>
    <col min="5390" max="5390" width="13.140625" style="397" customWidth="1"/>
    <col min="5391" max="5391" width="13" style="397" customWidth="1"/>
    <col min="5392" max="5392" width="10.42578125" style="397" customWidth="1"/>
    <col min="5393" max="5628" width="9.140625" style="397"/>
    <col min="5629" max="5629" width="5" style="397" customWidth="1"/>
    <col min="5630" max="5630" width="17.7109375" style="397" customWidth="1"/>
    <col min="5631" max="5631" width="13.85546875" style="397" customWidth="1"/>
    <col min="5632" max="5632" width="13.140625" style="397" customWidth="1"/>
    <col min="5633" max="5633" width="12.28515625" style="397" customWidth="1"/>
    <col min="5634" max="5634" width="3" style="397" customWidth="1"/>
    <col min="5635" max="5635" width="20.28515625" style="397" customWidth="1"/>
    <col min="5636" max="5636" width="12.5703125" style="397" customWidth="1"/>
    <col min="5637" max="5637" width="11.7109375" style="397" customWidth="1"/>
    <col min="5638" max="5638" width="9.140625" style="397"/>
    <col min="5639" max="5639" width="2.85546875" style="397" customWidth="1"/>
    <col min="5640" max="5640" width="18.5703125" style="397" customWidth="1"/>
    <col min="5641" max="5641" width="14.42578125" style="397" customWidth="1"/>
    <col min="5642" max="5642" width="13.7109375" style="397" customWidth="1"/>
    <col min="5643" max="5643" width="10.140625" style="397" customWidth="1"/>
    <col min="5644" max="5644" width="4.42578125" style="397" customWidth="1"/>
    <col min="5645" max="5645" width="24" style="397" customWidth="1"/>
    <col min="5646" max="5646" width="13.140625" style="397" customWidth="1"/>
    <col min="5647" max="5647" width="13" style="397" customWidth="1"/>
    <col min="5648" max="5648" width="10.42578125" style="397" customWidth="1"/>
    <col min="5649" max="5884" width="9.140625" style="397"/>
    <col min="5885" max="5885" width="5" style="397" customWidth="1"/>
    <col min="5886" max="5886" width="17.7109375" style="397" customWidth="1"/>
    <col min="5887" max="5887" width="13.85546875" style="397" customWidth="1"/>
    <col min="5888" max="5888" width="13.140625" style="397" customWidth="1"/>
    <col min="5889" max="5889" width="12.28515625" style="397" customWidth="1"/>
    <col min="5890" max="5890" width="3" style="397" customWidth="1"/>
    <col min="5891" max="5891" width="20.28515625" style="397" customWidth="1"/>
    <col min="5892" max="5892" width="12.5703125" style="397" customWidth="1"/>
    <col min="5893" max="5893" width="11.7109375" style="397" customWidth="1"/>
    <col min="5894" max="5894" width="9.140625" style="397"/>
    <col min="5895" max="5895" width="2.85546875" style="397" customWidth="1"/>
    <col min="5896" max="5896" width="18.5703125" style="397" customWidth="1"/>
    <col min="5897" max="5897" width="14.42578125" style="397" customWidth="1"/>
    <col min="5898" max="5898" width="13.7109375" style="397" customWidth="1"/>
    <col min="5899" max="5899" width="10.140625" style="397" customWidth="1"/>
    <col min="5900" max="5900" width="4.42578125" style="397" customWidth="1"/>
    <col min="5901" max="5901" width="24" style="397" customWidth="1"/>
    <col min="5902" max="5902" width="13.140625" style="397" customWidth="1"/>
    <col min="5903" max="5903" width="13" style="397" customWidth="1"/>
    <col min="5904" max="5904" width="10.42578125" style="397" customWidth="1"/>
    <col min="5905" max="6140" width="9.140625" style="397"/>
    <col min="6141" max="6141" width="5" style="397" customWidth="1"/>
    <col min="6142" max="6142" width="17.7109375" style="397" customWidth="1"/>
    <col min="6143" max="6143" width="13.85546875" style="397" customWidth="1"/>
    <col min="6144" max="6144" width="13.140625" style="397" customWidth="1"/>
    <col min="6145" max="6145" width="12.28515625" style="397" customWidth="1"/>
    <col min="6146" max="6146" width="3" style="397" customWidth="1"/>
    <col min="6147" max="6147" width="20.28515625" style="397" customWidth="1"/>
    <col min="6148" max="6148" width="12.5703125" style="397" customWidth="1"/>
    <col min="6149" max="6149" width="11.7109375" style="397" customWidth="1"/>
    <col min="6150" max="6150" width="9.140625" style="397"/>
    <col min="6151" max="6151" width="2.85546875" style="397" customWidth="1"/>
    <col min="6152" max="6152" width="18.5703125" style="397" customWidth="1"/>
    <col min="6153" max="6153" width="14.42578125" style="397" customWidth="1"/>
    <col min="6154" max="6154" width="13.7109375" style="397" customWidth="1"/>
    <col min="6155" max="6155" width="10.140625" style="397" customWidth="1"/>
    <col min="6156" max="6156" width="4.42578125" style="397" customWidth="1"/>
    <col min="6157" max="6157" width="24" style="397" customWidth="1"/>
    <col min="6158" max="6158" width="13.140625" style="397" customWidth="1"/>
    <col min="6159" max="6159" width="13" style="397" customWidth="1"/>
    <col min="6160" max="6160" width="10.42578125" style="397" customWidth="1"/>
    <col min="6161" max="6396" width="9.140625" style="397"/>
    <col min="6397" max="6397" width="5" style="397" customWidth="1"/>
    <col min="6398" max="6398" width="17.7109375" style="397" customWidth="1"/>
    <col min="6399" max="6399" width="13.85546875" style="397" customWidth="1"/>
    <col min="6400" max="6400" width="13.140625" style="397" customWidth="1"/>
    <col min="6401" max="6401" width="12.28515625" style="397" customWidth="1"/>
    <col min="6402" max="6402" width="3" style="397" customWidth="1"/>
    <col min="6403" max="6403" width="20.28515625" style="397" customWidth="1"/>
    <col min="6404" max="6404" width="12.5703125" style="397" customWidth="1"/>
    <col min="6405" max="6405" width="11.7109375" style="397" customWidth="1"/>
    <col min="6406" max="6406" width="9.140625" style="397"/>
    <col min="6407" max="6407" width="2.85546875" style="397" customWidth="1"/>
    <col min="6408" max="6408" width="18.5703125" style="397" customWidth="1"/>
    <col min="6409" max="6409" width="14.42578125" style="397" customWidth="1"/>
    <col min="6410" max="6410" width="13.7109375" style="397" customWidth="1"/>
    <col min="6411" max="6411" width="10.140625" style="397" customWidth="1"/>
    <col min="6412" max="6412" width="4.42578125" style="397" customWidth="1"/>
    <col min="6413" max="6413" width="24" style="397" customWidth="1"/>
    <col min="6414" max="6414" width="13.140625" style="397" customWidth="1"/>
    <col min="6415" max="6415" width="13" style="397" customWidth="1"/>
    <col min="6416" max="6416" width="10.42578125" style="397" customWidth="1"/>
    <col min="6417" max="6652" width="9.140625" style="397"/>
    <col min="6653" max="6653" width="5" style="397" customWidth="1"/>
    <col min="6654" max="6654" width="17.7109375" style="397" customWidth="1"/>
    <col min="6655" max="6655" width="13.85546875" style="397" customWidth="1"/>
    <col min="6656" max="6656" width="13.140625" style="397" customWidth="1"/>
    <col min="6657" max="6657" width="12.28515625" style="397" customWidth="1"/>
    <col min="6658" max="6658" width="3" style="397" customWidth="1"/>
    <col min="6659" max="6659" width="20.28515625" style="397" customWidth="1"/>
    <col min="6660" max="6660" width="12.5703125" style="397" customWidth="1"/>
    <col min="6661" max="6661" width="11.7109375" style="397" customWidth="1"/>
    <col min="6662" max="6662" width="9.140625" style="397"/>
    <col min="6663" max="6663" width="2.85546875" style="397" customWidth="1"/>
    <col min="6664" max="6664" width="18.5703125" style="397" customWidth="1"/>
    <col min="6665" max="6665" width="14.42578125" style="397" customWidth="1"/>
    <col min="6666" max="6666" width="13.7109375" style="397" customWidth="1"/>
    <col min="6667" max="6667" width="10.140625" style="397" customWidth="1"/>
    <col min="6668" max="6668" width="4.42578125" style="397" customWidth="1"/>
    <col min="6669" max="6669" width="24" style="397" customWidth="1"/>
    <col min="6670" max="6670" width="13.140625" style="397" customWidth="1"/>
    <col min="6671" max="6671" width="13" style="397" customWidth="1"/>
    <col min="6672" max="6672" width="10.42578125" style="397" customWidth="1"/>
    <col min="6673" max="6908" width="9.140625" style="397"/>
    <col min="6909" max="6909" width="5" style="397" customWidth="1"/>
    <col min="6910" max="6910" width="17.7109375" style="397" customWidth="1"/>
    <col min="6911" max="6911" width="13.85546875" style="397" customWidth="1"/>
    <col min="6912" max="6912" width="13.140625" style="397" customWidth="1"/>
    <col min="6913" max="6913" width="12.28515625" style="397" customWidth="1"/>
    <col min="6914" max="6914" width="3" style="397" customWidth="1"/>
    <col min="6915" max="6915" width="20.28515625" style="397" customWidth="1"/>
    <col min="6916" max="6916" width="12.5703125" style="397" customWidth="1"/>
    <col min="6917" max="6917" width="11.7109375" style="397" customWidth="1"/>
    <col min="6918" max="6918" width="9.140625" style="397"/>
    <col min="6919" max="6919" width="2.85546875" style="397" customWidth="1"/>
    <col min="6920" max="6920" width="18.5703125" style="397" customWidth="1"/>
    <col min="6921" max="6921" width="14.42578125" style="397" customWidth="1"/>
    <col min="6922" max="6922" width="13.7109375" style="397" customWidth="1"/>
    <col min="6923" max="6923" width="10.140625" style="397" customWidth="1"/>
    <col min="6924" max="6924" width="4.42578125" style="397" customWidth="1"/>
    <col min="6925" max="6925" width="24" style="397" customWidth="1"/>
    <col min="6926" max="6926" width="13.140625" style="397" customWidth="1"/>
    <col min="6927" max="6927" width="13" style="397" customWidth="1"/>
    <col min="6928" max="6928" width="10.42578125" style="397" customWidth="1"/>
    <col min="6929" max="7164" width="9.140625" style="397"/>
    <col min="7165" max="7165" width="5" style="397" customWidth="1"/>
    <col min="7166" max="7166" width="17.7109375" style="397" customWidth="1"/>
    <col min="7167" max="7167" width="13.85546875" style="397" customWidth="1"/>
    <col min="7168" max="7168" width="13.140625" style="397" customWidth="1"/>
    <col min="7169" max="7169" width="12.28515625" style="397" customWidth="1"/>
    <col min="7170" max="7170" width="3" style="397" customWidth="1"/>
    <col min="7171" max="7171" width="20.28515625" style="397" customWidth="1"/>
    <col min="7172" max="7172" width="12.5703125" style="397" customWidth="1"/>
    <col min="7173" max="7173" width="11.7109375" style="397" customWidth="1"/>
    <col min="7174" max="7174" width="9.140625" style="397"/>
    <col min="7175" max="7175" width="2.85546875" style="397" customWidth="1"/>
    <col min="7176" max="7176" width="18.5703125" style="397" customWidth="1"/>
    <col min="7177" max="7177" width="14.42578125" style="397" customWidth="1"/>
    <col min="7178" max="7178" width="13.7109375" style="397" customWidth="1"/>
    <col min="7179" max="7179" width="10.140625" style="397" customWidth="1"/>
    <col min="7180" max="7180" width="4.42578125" style="397" customWidth="1"/>
    <col min="7181" max="7181" width="24" style="397" customWidth="1"/>
    <col min="7182" max="7182" width="13.140625" style="397" customWidth="1"/>
    <col min="7183" max="7183" width="13" style="397" customWidth="1"/>
    <col min="7184" max="7184" width="10.42578125" style="397" customWidth="1"/>
    <col min="7185" max="7420" width="9.140625" style="397"/>
    <col min="7421" max="7421" width="5" style="397" customWidth="1"/>
    <col min="7422" max="7422" width="17.7109375" style="397" customWidth="1"/>
    <col min="7423" max="7423" width="13.85546875" style="397" customWidth="1"/>
    <col min="7424" max="7424" width="13.140625" style="397" customWidth="1"/>
    <col min="7425" max="7425" width="12.28515625" style="397" customWidth="1"/>
    <col min="7426" max="7426" width="3" style="397" customWidth="1"/>
    <col min="7427" max="7427" width="20.28515625" style="397" customWidth="1"/>
    <col min="7428" max="7428" width="12.5703125" style="397" customWidth="1"/>
    <col min="7429" max="7429" width="11.7109375" style="397" customWidth="1"/>
    <col min="7430" max="7430" width="9.140625" style="397"/>
    <col min="7431" max="7431" width="2.85546875" style="397" customWidth="1"/>
    <col min="7432" max="7432" width="18.5703125" style="397" customWidth="1"/>
    <col min="7433" max="7433" width="14.42578125" style="397" customWidth="1"/>
    <col min="7434" max="7434" width="13.7109375" style="397" customWidth="1"/>
    <col min="7435" max="7435" width="10.140625" style="397" customWidth="1"/>
    <col min="7436" max="7436" width="4.42578125" style="397" customWidth="1"/>
    <col min="7437" max="7437" width="24" style="397" customWidth="1"/>
    <col min="7438" max="7438" width="13.140625" style="397" customWidth="1"/>
    <col min="7439" max="7439" width="13" style="397" customWidth="1"/>
    <col min="7440" max="7440" width="10.42578125" style="397" customWidth="1"/>
    <col min="7441" max="7676" width="9.140625" style="397"/>
    <col min="7677" max="7677" width="5" style="397" customWidth="1"/>
    <col min="7678" max="7678" width="17.7109375" style="397" customWidth="1"/>
    <col min="7679" max="7679" width="13.85546875" style="397" customWidth="1"/>
    <col min="7680" max="7680" width="13.140625" style="397" customWidth="1"/>
    <col min="7681" max="7681" width="12.28515625" style="397" customWidth="1"/>
    <col min="7682" max="7682" width="3" style="397" customWidth="1"/>
    <col min="7683" max="7683" width="20.28515625" style="397" customWidth="1"/>
    <col min="7684" max="7684" width="12.5703125" style="397" customWidth="1"/>
    <col min="7685" max="7685" width="11.7109375" style="397" customWidth="1"/>
    <col min="7686" max="7686" width="9.140625" style="397"/>
    <col min="7687" max="7687" width="2.85546875" style="397" customWidth="1"/>
    <col min="7688" max="7688" width="18.5703125" style="397" customWidth="1"/>
    <col min="7689" max="7689" width="14.42578125" style="397" customWidth="1"/>
    <col min="7690" max="7690" width="13.7109375" style="397" customWidth="1"/>
    <col min="7691" max="7691" width="10.140625" style="397" customWidth="1"/>
    <col min="7692" max="7692" width="4.42578125" style="397" customWidth="1"/>
    <col min="7693" max="7693" width="24" style="397" customWidth="1"/>
    <col min="7694" max="7694" width="13.140625" style="397" customWidth="1"/>
    <col min="7695" max="7695" width="13" style="397" customWidth="1"/>
    <col min="7696" max="7696" width="10.42578125" style="397" customWidth="1"/>
    <col min="7697" max="7932" width="9.140625" style="397"/>
    <col min="7933" max="7933" width="5" style="397" customWidth="1"/>
    <col min="7934" max="7934" width="17.7109375" style="397" customWidth="1"/>
    <col min="7935" max="7935" width="13.85546875" style="397" customWidth="1"/>
    <col min="7936" max="7936" width="13.140625" style="397" customWidth="1"/>
    <col min="7937" max="7937" width="12.28515625" style="397" customWidth="1"/>
    <col min="7938" max="7938" width="3" style="397" customWidth="1"/>
    <col min="7939" max="7939" width="20.28515625" style="397" customWidth="1"/>
    <col min="7940" max="7940" width="12.5703125" style="397" customWidth="1"/>
    <col min="7941" max="7941" width="11.7109375" style="397" customWidth="1"/>
    <col min="7942" max="7942" width="9.140625" style="397"/>
    <col min="7943" max="7943" width="2.85546875" style="397" customWidth="1"/>
    <col min="7944" max="7944" width="18.5703125" style="397" customWidth="1"/>
    <col min="7945" max="7945" width="14.42578125" style="397" customWidth="1"/>
    <col min="7946" max="7946" width="13.7109375" style="397" customWidth="1"/>
    <col min="7947" max="7947" width="10.140625" style="397" customWidth="1"/>
    <col min="7948" max="7948" width="4.42578125" style="397" customWidth="1"/>
    <col min="7949" max="7949" width="24" style="397" customWidth="1"/>
    <col min="7950" max="7950" width="13.140625" style="397" customWidth="1"/>
    <col min="7951" max="7951" width="13" style="397" customWidth="1"/>
    <col min="7952" max="7952" width="10.42578125" style="397" customWidth="1"/>
    <col min="7953" max="8188" width="9.140625" style="397"/>
    <col min="8189" max="8189" width="5" style="397" customWidth="1"/>
    <col min="8190" max="8190" width="17.7109375" style="397" customWidth="1"/>
    <col min="8191" max="8191" width="13.85546875" style="397" customWidth="1"/>
    <col min="8192" max="8192" width="13.140625" style="397" customWidth="1"/>
    <col min="8193" max="8193" width="12.28515625" style="397" customWidth="1"/>
    <col min="8194" max="8194" width="3" style="397" customWidth="1"/>
    <col min="8195" max="8195" width="20.28515625" style="397" customWidth="1"/>
    <col min="8196" max="8196" width="12.5703125" style="397" customWidth="1"/>
    <col min="8197" max="8197" width="11.7109375" style="397" customWidth="1"/>
    <col min="8198" max="8198" width="9.140625" style="397"/>
    <col min="8199" max="8199" width="2.85546875" style="397" customWidth="1"/>
    <col min="8200" max="8200" width="18.5703125" style="397" customWidth="1"/>
    <col min="8201" max="8201" width="14.42578125" style="397" customWidth="1"/>
    <col min="8202" max="8202" width="13.7109375" style="397" customWidth="1"/>
    <col min="8203" max="8203" width="10.140625" style="397" customWidth="1"/>
    <col min="8204" max="8204" width="4.42578125" style="397" customWidth="1"/>
    <col min="8205" max="8205" width="24" style="397" customWidth="1"/>
    <col min="8206" max="8206" width="13.140625" style="397" customWidth="1"/>
    <col min="8207" max="8207" width="13" style="397" customWidth="1"/>
    <col min="8208" max="8208" width="10.42578125" style="397" customWidth="1"/>
    <col min="8209" max="8444" width="9.140625" style="397"/>
    <col min="8445" max="8445" width="5" style="397" customWidth="1"/>
    <col min="8446" max="8446" width="17.7109375" style="397" customWidth="1"/>
    <col min="8447" max="8447" width="13.85546875" style="397" customWidth="1"/>
    <col min="8448" max="8448" width="13.140625" style="397" customWidth="1"/>
    <col min="8449" max="8449" width="12.28515625" style="397" customWidth="1"/>
    <col min="8450" max="8450" width="3" style="397" customWidth="1"/>
    <col min="8451" max="8451" width="20.28515625" style="397" customWidth="1"/>
    <col min="8452" max="8452" width="12.5703125" style="397" customWidth="1"/>
    <col min="8453" max="8453" width="11.7109375" style="397" customWidth="1"/>
    <col min="8454" max="8454" width="9.140625" style="397"/>
    <col min="8455" max="8455" width="2.85546875" style="397" customWidth="1"/>
    <col min="8456" max="8456" width="18.5703125" style="397" customWidth="1"/>
    <col min="8457" max="8457" width="14.42578125" style="397" customWidth="1"/>
    <col min="8458" max="8458" width="13.7109375" style="397" customWidth="1"/>
    <col min="8459" max="8459" width="10.140625" style="397" customWidth="1"/>
    <col min="8460" max="8460" width="4.42578125" style="397" customWidth="1"/>
    <col min="8461" max="8461" width="24" style="397" customWidth="1"/>
    <col min="8462" max="8462" width="13.140625" style="397" customWidth="1"/>
    <col min="8463" max="8463" width="13" style="397" customWidth="1"/>
    <col min="8464" max="8464" width="10.42578125" style="397" customWidth="1"/>
    <col min="8465" max="8700" width="9.140625" style="397"/>
    <col min="8701" max="8701" width="5" style="397" customWidth="1"/>
    <col min="8702" max="8702" width="17.7109375" style="397" customWidth="1"/>
    <col min="8703" max="8703" width="13.85546875" style="397" customWidth="1"/>
    <col min="8704" max="8704" width="13.140625" style="397" customWidth="1"/>
    <col min="8705" max="8705" width="12.28515625" style="397" customWidth="1"/>
    <col min="8706" max="8706" width="3" style="397" customWidth="1"/>
    <col min="8707" max="8707" width="20.28515625" style="397" customWidth="1"/>
    <col min="8708" max="8708" width="12.5703125" style="397" customWidth="1"/>
    <col min="8709" max="8709" width="11.7109375" style="397" customWidth="1"/>
    <col min="8710" max="8710" width="9.140625" style="397"/>
    <col min="8711" max="8711" width="2.85546875" style="397" customWidth="1"/>
    <col min="8712" max="8712" width="18.5703125" style="397" customWidth="1"/>
    <col min="8713" max="8713" width="14.42578125" style="397" customWidth="1"/>
    <col min="8714" max="8714" width="13.7109375" style="397" customWidth="1"/>
    <col min="8715" max="8715" width="10.140625" style="397" customWidth="1"/>
    <col min="8716" max="8716" width="4.42578125" style="397" customWidth="1"/>
    <col min="8717" max="8717" width="24" style="397" customWidth="1"/>
    <col min="8718" max="8718" width="13.140625" style="397" customWidth="1"/>
    <col min="8719" max="8719" width="13" style="397" customWidth="1"/>
    <col min="8720" max="8720" width="10.42578125" style="397" customWidth="1"/>
    <col min="8721" max="8956" width="9.140625" style="397"/>
    <col min="8957" max="8957" width="5" style="397" customWidth="1"/>
    <col min="8958" max="8958" width="17.7109375" style="397" customWidth="1"/>
    <col min="8959" max="8959" width="13.85546875" style="397" customWidth="1"/>
    <col min="8960" max="8960" width="13.140625" style="397" customWidth="1"/>
    <col min="8961" max="8961" width="12.28515625" style="397" customWidth="1"/>
    <col min="8962" max="8962" width="3" style="397" customWidth="1"/>
    <col min="8963" max="8963" width="20.28515625" style="397" customWidth="1"/>
    <col min="8964" max="8964" width="12.5703125" style="397" customWidth="1"/>
    <col min="8965" max="8965" width="11.7109375" style="397" customWidth="1"/>
    <col min="8966" max="8966" width="9.140625" style="397"/>
    <col min="8967" max="8967" width="2.85546875" style="397" customWidth="1"/>
    <col min="8968" max="8968" width="18.5703125" style="397" customWidth="1"/>
    <col min="8969" max="8969" width="14.42578125" style="397" customWidth="1"/>
    <col min="8970" max="8970" width="13.7109375" style="397" customWidth="1"/>
    <col min="8971" max="8971" width="10.140625" style="397" customWidth="1"/>
    <col min="8972" max="8972" width="4.42578125" style="397" customWidth="1"/>
    <col min="8973" max="8973" width="24" style="397" customWidth="1"/>
    <col min="8974" max="8974" width="13.140625" style="397" customWidth="1"/>
    <col min="8975" max="8975" width="13" style="397" customWidth="1"/>
    <col min="8976" max="8976" width="10.42578125" style="397" customWidth="1"/>
    <col min="8977" max="9212" width="9.140625" style="397"/>
    <col min="9213" max="9213" width="5" style="397" customWidth="1"/>
    <col min="9214" max="9214" width="17.7109375" style="397" customWidth="1"/>
    <col min="9215" max="9215" width="13.85546875" style="397" customWidth="1"/>
    <col min="9216" max="9216" width="13.140625" style="397" customWidth="1"/>
    <col min="9217" max="9217" width="12.28515625" style="397" customWidth="1"/>
    <col min="9218" max="9218" width="3" style="397" customWidth="1"/>
    <col min="9219" max="9219" width="20.28515625" style="397" customWidth="1"/>
    <col min="9220" max="9220" width="12.5703125" style="397" customWidth="1"/>
    <col min="9221" max="9221" width="11.7109375" style="397" customWidth="1"/>
    <col min="9222" max="9222" width="9.140625" style="397"/>
    <col min="9223" max="9223" width="2.85546875" style="397" customWidth="1"/>
    <col min="9224" max="9224" width="18.5703125" style="397" customWidth="1"/>
    <col min="9225" max="9225" width="14.42578125" style="397" customWidth="1"/>
    <col min="9226" max="9226" width="13.7109375" style="397" customWidth="1"/>
    <col min="9227" max="9227" width="10.140625" style="397" customWidth="1"/>
    <col min="9228" max="9228" width="4.42578125" style="397" customWidth="1"/>
    <col min="9229" max="9229" width="24" style="397" customWidth="1"/>
    <col min="9230" max="9230" width="13.140625" style="397" customWidth="1"/>
    <col min="9231" max="9231" width="13" style="397" customWidth="1"/>
    <col min="9232" max="9232" width="10.42578125" style="397" customWidth="1"/>
    <col min="9233" max="9468" width="9.140625" style="397"/>
    <col min="9469" max="9469" width="5" style="397" customWidth="1"/>
    <col min="9470" max="9470" width="17.7109375" style="397" customWidth="1"/>
    <col min="9471" max="9471" width="13.85546875" style="397" customWidth="1"/>
    <col min="9472" max="9472" width="13.140625" style="397" customWidth="1"/>
    <col min="9473" max="9473" width="12.28515625" style="397" customWidth="1"/>
    <col min="9474" max="9474" width="3" style="397" customWidth="1"/>
    <col min="9475" max="9475" width="20.28515625" style="397" customWidth="1"/>
    <col min="9476" max="9476" width="12.5703125" style="397" customWidth="1"/>
    <col min="9477" max="9477" width="11.7109375" style="397" customWidth="1"/>
    <col min="9478" max="9478" width="9.140625" style="397"/>
    <col min="9479" max="9479" width="2.85546875" style="397" customWidth="1"/>
    <col min="9480" max="9480" width="18.5703125" style="397" customWidth="1"/>
    <col min="9481" max="9481" width="14.42578125" style="397" customWidth="1"/>
    <col min="9482" max="9482" width="13.7109375" style="397" customWidth="1"/>
    <col min="9483" max="9483" width="10.140625" style="397" customWidth="1"/>
    <col min="9484" max="9484" width="4.42578125" style="397" customWidth="1"/>
    <col min="9485" max="9485" width="24" style="397" customWidth="1"/>
    <col min="9486" max="9486" width="13.140625" style="397" customWidth="1"/>
    <col min="9487" max="9487" width="13" style="397" customWidth="1"/>
    <col min="9488" max="9488" width="10.42578125" style="397" customWidth="1"/>
    <col min="9489" max="9724" width="9.140625" style="397"/>
    <col min="9725" max="9725" width="5" style="397" customWidth="1"/>
    <col min="9726" max="9726" width="17.7109375" style="397" customWidth="1"/>
    <col min="9727" max="9727" width="13.85546875" style="397" customWidth="1"/>
    <col min="9728" max="9728" width="13.140625" style="397" customWidth="1"/>
    <col min="9729" max="9729" width="12.28515625" style="397" customWidth="1"/>
    <col min="9730" max="9730" width="3" style="397" customWidth="1"/>
    <col min="9731" max="9731" width="20.28515625" style="397" customWidth="1"/>
    <col min="9732" max="9732" width="12.5703125" style="397" customWidth="1"/>
    <col min="9733" max="9733" width="11.7109375" style="397" customWidth="1"/>
    <col min="9734" max="9734" width="9.140625" style="397"/>
    <col min="9735" max="9735" width="2.85546875" style="397" customWidth="1"/>
    <col min="9736" max="9736" width="18.5703125" style="397" customWidth="1"/>
    <col min="9737" max="9737" width="14.42578125" style="397" customWidth="1"/>
    <col min="9738" max="9738" width="13.7109375" style="397" customWidth="1"/>
    <col min="9739" max="9739" width="10.140625" style="397" customWidth="1"/>
    <col min="9740" max="9740" width="4.42578125" style="397" customWidth="1"/>
    <col min="9741" max="9741" width="24" style="397" customWidth="1"/>
    <col min="9742" max="9742" width="13.140625" style="397" customWidth="1"/>
    <col min="9743" max="9743" width="13" style="397" customWidth="1"/>
    <col min="9744" max="9744" width="10.42578125" style="397" customWidth="1"/>
    <col min="9745" max="9980" width="9.140625" style="397"/>
    <col min="9981" max="9981" width="5" style="397" customWidth="1"/>
    <col min="9982" max="9982" width="17.7109375" style="397" customWidth="1"/>
    <col min="9983" max="9983" width="13.85546875" style="397" customWidth="1"/>
    <col min="9984" max="9984" width="13.140625" style="397" customWidth="1"/>
    <col min="9985" max="9985" width="12.28515625" style="397" customWidth="1"/>
    <col min="9986" max="9986" width="3" style="397" customWidth="1"/>
    <col min="9987" max="9987" width="20.28515625" style="397" customWidth="1"/>
    <col min="9988" max="9988" width="12.5703125" style="397" customWidth="1"/>
    <col min="9989" max="9989" width="11.7109375" style="397" customWidth="1"/>
    <col min="9990" max="9990" width="9.140625" style="397"/>
    <col min="9991" max="9991" width="2.85546875" style="397" customWidth="1"/>
    <col min="9992" max="9992" width="18.5703125" style="397" customWidth="1"/>
    <col min="9993" max="9993" width="14.42578125" style="397" customWidth="1"/>
    <col min="9994" max="9994" width="13.7109375" style="397" customWidth="1"/>
    <col min="9995" max="9995" width="10.140625" style="397" customWidth="1"/>
    <col min="9996" max="9996" width="4.42578125" style="397" customWidth="1"/>
    <col min="9997" max="9997" width="24" style="397" customWidth="1"/>
    <col min="9998" max="9998" width="13.140625" style="397" customWidth="1"/>
    <col min="9999" max="9999" width="13" style="397" customWidth="1"/>
    <col min="10000" max="10000" width="10.42578125" style="397" customWidth="1"/>
    <col min="10001" max="10236" width="9.140625" style="397"/>
    <col min="10237" max="10237" width="5" style="397" customWidth="1"/>
    <col min="10238" max="10238" width="17.7109375" style="397" customWidth="1"/>
    <col min="10239" max="10239" width="13.85546875" style="397" customWidth="1"/>
    <col min="10240" max="10240" width="13.140625" style="397" customWidth="1"/>
    <col min="10241" max="10241" width="12.28515625" style="397" customWidth="1"/>
    <col min="10242" max="10242" width="3" style="397" customWidth="1"/>
    <col min="10243" max="10243" width="20.28515625" style="397" customWidth="1"/>
    <col min="10244" max="10244" width="12.5703125" style="397" customWidth="1"/>
    <col min="10245" max="10245" width="11.7109375" style="397" customWidth="1"/>
    <col min="10246" max="10246" width="9.140625" style="397"/>
    <col min="10247" max="10247" width="2.85546875" style="397" customWidth="1"/>
    <col min="10248" max="10248" width="18.5703125" style="397" customWidth="1"/>
    <col min="10249" max="10249" width="14.42578125" style="397" customWidth="1"/>
    <col min="10250" max="10250" width="13.7109375" style="397" customWidth="1"/>
    <col min="10251" max="10251" width="10.140625" style="397" customWidth="1"/>
    <col min="10252" max="10252" width="4.42578125" style="397" customWidth="1"/>
    <col min="10253" max="10253" width="24" style="397" customWidth="1"/>
    <col min="10254" max="10254" width="13.140625" style="397" customWidth="1"/>
    <col min="10255" max="10255" width="13" style="397" customWidth="1"/>
    <col min="10256" max="10256" width="10.42578125" style="397" customWidth="1"/>
    <col min="10257" max="10492" width="9.140625" style="397"/>
    <col min="10493" max="10493" width="5" style="397" customWidth="1"/>
    <col min="10494" max="10494" width="17.7109375" style="397" customWidth="1"/>
    <col min="10495" max="10495" width="13.85546875" style="397" customWidth="1"/>
    <col min="10496" max="10496" width="13.140625" style="397" customWidth="1"/>
    <col min="10497" max="10497" width="12.28515625" style="397" customWidth="1"/>
    <col min="10498" max="10498" width="3" style="397" customWidth="1"/>
    <col min="10499" max="10499" width="20.28515625" style="397" customWidth="1"/>
    <col min="10500" max="10500" width="12.5703125" style="397" customWidth="1"/>
    <col min="10501" max="10501" width="11.7109375" style="397" customWidth="1"/>
    <col min="10502" max="10502" width="9.140625" style="397"/>
    <col min="10503" max="10503" width="2.85546875" style="397" customWidth="1"/>
    <col min="10504" max="10504" width="18.5703125" style="397" customWidth="1"/>
    <col min="10505" max="10505" width="14.42578125" style="397" customWidth="1"/>
    <col min="10506" max="10506" width="13.7109375" style="397" customWidth="1"/>
    <col min="10507" max="10507" width="10.140625" style="397" customWidth="1"/>
    <col min="10508" max="10508" width="4.42578125" style="397" customWidth="1"/>
    <col min="10509" max="10509" width="24" style="397" customWidth="1"/>
    <col min="10510" max="10510" width="13.140625" style="397" customWidth="1"/>
    <col min="10511" max="10511" width="13" style="397" customWidth="1"/>
    <col min="10512" max="10512" width="10.42578125" style="397" customWidth="1"/>
    <col min="10513" max="10748" width="9.140625" style="397"/>
    <col min="10749" max="10749" width="5" style="397" customWidth="1"/>
    <col min="10750" max="10750" width="17.7109375" style="397" customWidth="1"/>
    <col min="10751" max="10751" width="13.85546875" style="397" customWidth="1"/>
    <col min="10752" max="10752" width="13.140625" style="397" customWidth="1"/>
    <col min="10753" max="10753" width="12.28515625" style="397" customWidth="1"/>
    <col min="10754" max="10754" width="3" style="397" customWidth="1"/>
    <col min="10755" max="10755" width="20.28515625" style="397" customWidth="1"/>
    <col min="10756" max="10756" width="12.5703125" style="397" customWidth="1"/>
    <col min="10757" max="10757" width="11.7109375" style="397" customWidth="1"/>
    <col min="10758" max="10758" width="9.140625" style="397"/>
    <col min="10759" max="10759" width="2.85546875" style="397" customWidth="1"/>
    <col min="10760" max="10760" width="18.5703125" style="397" customWidth="1"/>
    <col min="10761" max="10761" width="14.42578125" style="397" customWidth="1"/>
    <col min="10762" max="10762" width="13.7109375" style="397" customWidth="1"/>
    <col min="10763" max="10763" width="10.140625" style="397" customWidth="1"/>
    <col min="10764" max="10764" width="4.42578125" style="397" customWidth="1"/>
    <col min="10765" max="10765" width="24" style="397" customWidth="1"/>
    <col min="10766" max="10766" width="13.140625" style="397" customWidth="1"/>
    <col min="10767" max="10767" width="13" style="397" customWidth="1"/>
    <col min="10768" max="10768" width="10.42578125" style="397" customWidth="1"/>
    <col min="10769" max="11004" width="9.140625" style="397"/>
    <col min="11005" max="11005" width="5" style="397" customWidth="1"/>
    <col min="11006" max="11006" width="17.7109375" style="397" customWidth="1"/>
    <col min="11007" max="11007" width="13.85546875" style="397" customWidth="1"/>
    <col min="11008" max="11008" width="13.140625" style="397" customWidth="1"/>
    <col min="11009" max="11009" width="12.28515625" style="397" customWidth="1"/>
    <col min="11010" max="11010" width="3" style="397" customWidth="1"/>
    <col min="11011" max="11011" width="20.28515625" style="397" customWidth="1"/>
    <col min="11012" max="11012" width="12.5703125" style="397" customWidth="1"/>
    <col min="11013" max="11013" width="11.7109375" style="397" customWidth="1"/>
    <col min="11014" max="11014" width="9.140625" style="397"/>
    <col min="11015" max="11015" width="2.85546875" style="397" customWidth="1"/>
    <col min="11016" max="11016" width="18.5703125" style="397" customWidth="1"/>
    <col min="11017" max="11017" width="14.42578125" style="397" customWidth="1"/>
    <col min="11018" max="11018" width="13.7109375" style="397" customWidth="1"/>
    <col min="11019" max="11019" width="10.140625" style="397" customWidth="1"/>
    <col min="11020" max="11020" width="4.42578125" style="397" customWidth="1"/>
    <col min="11021" max="11021" width="24" style="397" customWidth="1"/>
    <col min="11022" max="11022" width="13.140625" style="397" customWidth="1"/>
    <col min="11023" max="11023" width="13" style="397" customWidth="1"/>
    <col min="11024" max="11024" width="10.42578125" style="397" customWidth="1"/>
    <col min="11025" max="11260" width="9.140625" style="397"/>
    <col min="11261" max="11261" width="5" style="397" customWidth="1"/>
    <col min="11262" max="11262" width="17.7109375" style="397" customWidth="1"/>
    <col min="11263" max="11263" width="13.85546875" style="397" customWidth="1"/>
    <col min="11264" max="11264" width="13.140625" style="397" customWidth="1"/>
    <col min="11265" max="11265" width="12.28515625" style="397" customWidth="1"/>
    <col min="11266" max="11266" width="3" style="397" customWidth="1"/>
    <col min="11267" max="11267" width="20.28515625" style="397" customWidth="1"/>
    <col min="11268" max="11268" width="12.5703125" style="397" customWidth="1"/>
    <col min="11269" max="11269" width="11.7109375" style="397" customWidth="1"/>
    <col min="11270" max="11270" width="9.140625" style="397"/>
    <col min="11271" max="11271" width="2.85546875" style="397" customWidth="1"/>
    <col min="11272" max="11272" width="18.5703125" style="397" customWidth="1"/>
    <col min="11273" max="11273" width="14.42578125" style="397" customWidth="1"/>
    <col min="11274" max="11274" width="13.7109375" style="397" customWidth="1"/>
    <col min="11275" max="11275" width="10.140625" style="397" customWidth="1"/>
    <col min="11276" max="11276" width="4.42578125" style="397" customWidth="1"/>
    <col min="11277" max="11277" width="24" style="397" customWidth="1"/>
    <col min="11278" max="11278" width="13.140625" style="397" customWidth="1"/>
    <col min="11279" max="11279" width="13" style="397" customWidth="1"/>
    <col min="11280" max="11280" width="10.42578125" style="397" customWidth="1"/>
    <col min="11281" max="11516" width="9.140625" style="397"/>
    <col min="11517" max="11517" width="5" style="397" customWidth="1"/>
    <col min="11518" max="11518" width="17.7109375" style="397" customWidth="1"/>
    <col min="11519" max="11519" width="13.85546875" style="397" customWidth="1"/>
    <col min="11520" max="11520" width="13.140625" style="397" customWidth="1"/>
    <col min="11521" max="11521" width="12.28515625" style="397" customWidth="1"/>
    <col min="11522" max="11522" width="3" style="397" customWidth="1"/>
    <col min="11523" max="11523" width="20.28515625" style="397" customWidth="1"/>
    <col min="11524" max="11524" width="12.5703125" style="397" customWidth="1"/>
    <col min="11525" max="11525" width="11.7109375" style="397" customWidth="1"/>
    <col min="11526" max="11526" width="9.140625" style="397"/>
    <col min="11527" max="11527" width="2.85546875" style="397" customWidth="1"/>
    <col min="11528" max="11528" width="18.5703125" style="397" customWidth="1"/>
    <col min="11529" max="11529" width="14.42578125" style="397" customWidth="1"/>
    <col min="11530" max="11530" width="13.7109375" style="397" customWidth="1"/>
    <col min="11531" max="11531" width="10.140625" style="397" customWidth="1"/>
    <col min="11532" max="11532" width="4.42578125" style="397" customWidth="1"/>
    <col min="11533" max="11533" width="24" style="397" customWidth="1"/>
    <col min="11534" max="11534" width="13.140625" style="397" customWidth="1"/>
    <col min="11535" max="11535" width="13" style="397" customWidth="1"/>
    <col min="11536" max="11536" width="10.42578125" style="397" customWidth="1"/>
    <col min="11537" max="11772" width="9.140625" style="397"/>
    <col min="11773" max="11773" width="5" style="397" customWidth="1"/>
    <col min="11774" max="11774" width="17.7109375" style="397" customWidth="1"/>
    <col min="11775" max="11775" width="13.85546875" style="397" customWidth="1"/>
    <col min="11776" max="11776" width="13.140625" style="397" customWidth="1"/>
    <col min="11777" max="11777" width="12.28515625" style="397" customWidth="1"/>
    <col min="11778" max="11778" width="3" style="397" customWidth="1"/>
    <col min="11779" max="11779" width="20.28515625" style="397" customWidth="1"/>
    <col min="11780" max="11780" width="12.5703125" style="397" customWidth="1"/>
    <col min="11781" max="11781" width="11.7109375" style="397" customWidth="1"/>
    <col min="11782" max="11782" width="9.140625" style="397"/>
    <col min="11783" max="11783" width="2.85546875" style="397" customWidth="1"/>
    <col min="11784" max="11784" width="18.5703125" style="397" customWidth="1"/>
    <col min="11785" max="11785" width="14.42578125" style="397" customWidth="1"/>
    <col min="11786" max="11786" width="13.7109375" style="397" customWidth="1"/>
    <col min="11787" max="11787" width="10.140625" style="397" customWidth="1"/>
    <col min="11788" max="11788" width="4.42578125" style="397" customWidth="1"/>
    <col min="11789" max="11789" width="24" style="397" customWidth="1"/>
    <col min="11790" max="11790" width="13.140625" style="397" customWidth="1"/>
    <col min="11791" max="11791" width="13" style="397" customWidth="1"/>
    <col min="11792" max="11792" width="10.42578125" style="397" customWidth="1"/>
    <col min="11793" max="12028" width="9.140625" style="397"/>
    <col min="12029" max="12029" width="5" style="397" customWidth="1"/>
    <col min="12030" max="12030" width="17.7109375" style="397" customWidth="1"/>
    <col min="12031" max="12031" width="13.85546875" style="397" customWidth="1"/>
    <col min="12032" max="12032" width="13.140625" style="397" customWidth="1"/>
    <col min="12033" max="12033" width="12.28515625" style="397" customWidth="1"/>
    <col min="12034" max="12034" width="3" style="397" customWidth="1"/>
    <col min="12035" max="12035" width="20.28515625" style="397" customWidth="1"/>
    <col min="12036" max="12036" width="12.5703125" style="397" customWidth="1"/>
    <col min="12037" max="12037" width="11.7109375" style="397" customWidth="1"/>
    <col min="12038" max="12038" width="9.140625" style="397"/>
    <col min="12039" max="12039" width="2.85546875" style="397" customWidth="1"/>
    <col min="12040" max="12040" width="18.5703125" style="397" customWidth="1"/>
    <col min="12041" max="12041" width="14.42578125" style="397" customWidth="1"/>
    <col min="12042" max="12042" width="13.7109375" style="397" customWidth="1"/>
    <col min="12043" max="12043" width="10.140625" style="397" customWidth="1"/>
    <col min="12044" max="12044" width="4.42578125" style="397" customWidth="1"/>
    <col min="12045" max="12045" width="24" style="397" customWidth="1"/>
    <col min="12046" max="12046" width="13.140625" style="397" customWidth="1"/>
    <col min="12047" max="12047" width="13" style="397" customWidth="1"/>
    <col min="12048" max="12048" width="10.42578125" style="397" customWidth="1"/>
    <col min="12049" max="12284" width="9.140625" style="397"/>
    <col min="12285" max="12285" width="5" style="397" customWidth="1"/>
    <col min="12286" max="12286" width="17.7109375" style="397" customWidth="1"/>
    <col min="12287" max="12287" width="13.85546875" style="397" customWidth="1"/>
    <col min="12288" max="12288" width="13.140625" style="397" customWidth="1"/>
    <col min="12289" max="12289" width="12.28515625" style="397" customWidth="1"/>
    <col min="12290" max="12290" width="3" style="397" customWidth="1"/>
    <col min="12291" max="12291" width="20.28515625" style="397" customWidth="1"/>
    <col min="12292" max="12292" width="12.5703125" style="397" customWidth="1"/>
    <col min="12293" max="12293" width="11.7109375" style="397" customWidth="1"/>
    <col min="12294" max="12294" width="9.140625" style="397"/>
    <col min="12295" max="12295" width="2.85546875" style="397" customWidth="1"/>
    <col min="12296" max="12296" width="18.5703125" style="397" customWidth="1"/>
    <col min="12297" max="12297" width="14.42578125" style="397" customWidth="1"/>
    <col min="12298" max="12298" width="13.7109375" style="397" customWidth="1"/>
    <col min="12299" max="12299" width="10.140625" style="397" customWidth="1"/>
    <col min="12300" max="12300" width="4.42578125" style="397" customWidth="1"/>
    <col min="12301" max="12301" width="24" style="397" customWidth="1"/>
    <col min="12302" max="12302" width="13.140625" style="397" customWidth="1"/>
    <col min="12303" max="12303" width="13" style="397" customWidth="1"/>
    <col min="12304" max="12304" width="10.42578125" style="397" customWidth="1"/>
    <col min="12305" max="12540" width="9.140625" style="397"/>
    <col min="12541" max="12541" width="5" style="397" customWidth="1"/>
    <col min="12542" max="12542" width="17.7109375" style="397" customWidth="1"/>
    <col min="12543" max="12543" width="13.85546875" style="397" customWidth="1"/>
    <col min="12544" max="12544" width="13.140625" style="397" customWidth="1"/>
    <col min="12545" max="12545" width="12.28515625" style="397" customWidth="1"/>
    <col min="12546" max="12546" width="3" style="397" customWidth="1"/>
    <col min="12547" max="12547" width="20.28515625" style="397" customWidth="1"/>
    <col min="12548" max="12548" width="12.5703125" style="397" customWidth="1"/>
    <col min="12549" max="12549" width="11.7109375" style="397" customWidth="1"/>
    <col min="12550" max="12550" width="9.140625" style="397"/>
    <col min="12551" max="12551" width="2.85546875" style="397" customWidth="1"/>
    <col min="12552" max="12552" width="18.5703125" style="397" customWidth="1"/>
    <col min="12553" max="12553" width="14.42578125" style="397" customWidth="1"/>
    <col min="12554" max="12554" width="13.7109375" style="397" customWidth="1"/>
    <col min="12555" max="12555" width="10.140625" style="397" customWidth="1"/>
    <col min="12556" max="12556" width="4.42578125" style="397" customWidth="1"/>
    <col min="12557" max="12557" width="24" style="397" customWidth="1"/>
    <col min="12558" max="12558" width="13.140625" style="397" customWidth="1"/>
    <col min="12559" max="12559" width="13" style="397" customWidth="1"/>
    <col min="12560" max="12560" width="10.42578125" style="397" customWidth="1"/>
    <col min="12561" max="12796" width="9.140625" style="397"/>
    <col min="12797" max="12797" width="5" style="397" customWidth="1"/>
    <col min="12798" max="12798" width="17.7109375" style="397" customWidth="1"/>
    <col min="12799" max="12799" width="13.85546875" style="397" customWidth="1"/>
    <col min="12800" max="12800" width="13.140625" style="397" customWidth="1"/>
    <col min="12801" max="12801" width="12.28515625" style="397" customWidth="1"/>
    <col min="12802" max="12802" width="3" style="397" customWidth="1"/>
    <col min="12803" max="12803" width="20.28515625" style="397" customWidth="1"/>
    <col min="12804" max="12804" width="12.5703125" style="397" customWidth="1"/>
    <col min="12805" max="12805" width="11.7109375" style="397" customWidth="1"/>
    <col min="12806" max="12806" width="9.140625" style="397"/>
    <col min="12807" max="12807" width="2.85546875" style="397" customWidth="1"/>
    <col min="12808" max="12808" width="18.5703125" style="397" customWidth="1"/>
    <col min="12809" max="12809" width="14.42578125" style="397" customWidth="1"/>
    <col min="12810" max="12810" width="13.7109375" style="397" customWidth="1"/>
    <col min="12811" max="12811" width="10.140625" style="397" customWidth="1"/>
    <col min="12812" max="12812" width="4.42578125" style="397" customWidth="1"/>
    <col min="12813" max="12813" width="24" style="397" customWidth="1"/>
    <col min="12814" max="12814" width="13.140625" style="397" customWidth="1"/>
    <col min="12815" max="12815" width="13" style="397" customWidth="1"/>
    <col min="12816" max="12816" width="10.42578125" style="397" customWidth="1"/>
    <col min="12817" max="13052" width="9.140625" style="397"/>
    <col min="13053" max="13053" width="5" style="397" customWidth="1"/>
    <col min="13054" max="13054" width="17.7109375" style="397" customWidth="1"/>
    <col min="13055" max="13055" width="13.85546875" style="397" customWidth="1"/>
    <col min="13056" max="13056" width="13.140625" style="397" customWidth="1"/>
    <col min="13057" max="13057" width="12.28515625" style="397" customWidth="1"/>
    <col min="13058" max="13058" width="3" style="397" customWidth="1"/>
    <col min="13059" max="13059" width="20.28515625" style="397" customWidth="1"/>
    <col min="13060" max="13060" width="12.5703125" style="397" customWidth="1"/>
    <col min="13061" max="13061" width="11.7109375" style="397" customWidth="1"/>
    <col min="13062" max="13062" width="9.140625" style="397"/>
    <col min="13063" max="13063" width="2.85546875" style="397" customWidth="1"/>
    <col min="13064" max="13064" width="18.5703125" style="397" customWidth="1"/>
    <col min="13065" max="13065" width="14.42578125" style="397" customWidth="1"/>
    <col min="13066" max="13066" width="13.7109375" style="397" customWidth="1"/>
    <col min="13067" max="13067" width="10.140625" style="397" customWidth="1"/>
    <col min="13068" max="13068" width="4.42578125" style="397" customWidth="1"/>
    <col min="13069" max="13069" width="24" style="397" customWidth="1"/>
    <col min="13070" max="13070" width="13.140625" style="397" customWidth="1"/>
    <col min="13071" max="13071" width="13" style="397" customWidth="1"/>
    <col min="13072" max="13072" width="10.42578125" style="397" customWidth="1"/>
    <col min="13073" max="13308" width="9.140625" style="397"/>
    <col min="13309" max="13309" width="5" style="397" customWidth="1"/>
    <col min="13310" max="13310" width="17.7109375" style="397" customWidth="1"/>
    <col min="13311" max="13311" width="13.85546875" style="397" customWidth="1"/>
    <col min="13312" max="13312" width="13.140625" style="397" customWidth="1"/>
    <col min="13313" max="13313" width="12.28515625" style="397" customWidth="1"/>
    <col min="13314" max="13314" width="3" style="397" customWidth="1"/>
    <col min="13315" max="13315" width="20.28515625" style="397" customWidth="1"/>
    <col min="13316" max="13316" width="12.5703125" style="397" customWidth="1"/>
    <col min="13317" max="13317" width="11.7109375" style="397" customWidth="1"/>
    <col min="13318" max="13318" width="9.140625" style="397"/>
    <col min="13319" max="13319" width="2.85546875" style="397" customWidth="1"/>
    <col min="13320" max="13320" width="18.5703125" style="397" customWidth="1"/>
    <col min="13321" max="13321" width="14.42578125" style="397" customWidth="1"/>
    <col min="13322" max="13322" width="13.7109375" style="397" customWidth="1"/>
    <col min="13323" max="13323" width="10.140625" style="397" customWidth="1"/>
    <col min="13324" max="13324" width="4.42578125" style="397" customWidth="1"/>
    <col min="13325" max="13325" width="24" style="397" customWidth="1"/>
    <col min="13326" max="13326" width="13.140625" style="397" customWidth="1"/>
    <col min="13327" max="13327" width="13" style="397" customWidth="1"/>
    <col min="13328" max="13328" width="10.42578125" style="397" customWidth="1"/>
    <col min="13329" max="13564" width="9.140625" style="397"/>
    <col min="13565" max="13565" width="5" style="397" customWidth="1"/>
    <col min="13566" max="13566" width="17.7109375" style="397" customWidth="1"/>
    <col min="13567" max="13567" width="13.85546875" style="397" customWidth="1"/>
    <col min="13568" max="13568" width="13.140625" style="397" customWidth="1"/>
    <col min="13569" max="13569" width="12.28515625" style="397" customWidth="1"/>
    <col min="13570" max="13570" width="3" style="397" customWidth="1"/>
    <col min="13571" max="13571" width="20.28515625" style="397" customWidth="1"/>
    <col min="13572" max="13572" width="12.5703125" style="397" customWidth="1"/>
    <col min="13573" max="13573" width="11.7109375" style="397" customWidth="1"/>
    <col min="13574" max="13574" width="9.140625" style="397"/>
    <col min="13575" max="13575" width="2.85546875" style="397" customWidth="1"/>
    <col min="13576" max="13576" width="18.5703125" style="397" customWidth="1"/>
    <col min="13577" max="13577" width="14.42578125" style="397" customWidth="1"/>
    <col min="13578" max="13578" width="13.7109375" style="397" customWidth="1"/>
    <col min="13579" max="13579" width="10.140625" style="397" customWidth="1"/>
    <col min="13580" max="13580" width="4.42578125" style="397" customWidth="1"/>
    <col min="13581" max="13581" width="24" style="397" customWidth="1"/>
    <col min="13582" max="13582" width="13.140625" style="397" customWidth="1"/>
    <col min="13583" max="13583" width="13" style="397" customWidth="1"/>
    <col min="13584" max="13584" width="10.42578125" style="397" customWidth="1"/>
    <col min="13585" max="13820" width="9.140625" style="397"/>
    <col min="13821" max="13821" width="5" style="397" customWidth="1"/>
    <col min="13822" max="13822" width="17.7109375" style="397" customWidth="1"/>
    <col min="13823" max="13823" width="13.85546875" style="397" customWidth="1"/>
    <col min="13824" max="13824" width="13.140625" style="397" customWidth="1"/>
    <col min="13825" max="13825" width="12.28515625" style="397" customWidth="1"/>
    <col min="13826" max="13826" width="3" style="397" customWidth="1"/>
    <col min="13827" max="13827" width="20.28515625" style="397" customWidth="1"/>
    <col min="13828" max="13828" width="12.5703125" style="397" customWidth="1"/>
    <col min="13829" max="13829" width="11.7109375" style="397" customWidth="1"/>
    <col min="13830" max="13830" width="9.140625" style="397"/>
    <col min="13831" max="13831" width="2.85546875" style="397" customWidth="1"/>
    <col min="13832" max="13832" width="18.5703125" style="397" customWidth="1"/>
    <col min="13833" max="13833" width="14.42578125" style="397" customWidth="1"/>
    <col min="13834" max="13834" width="13.7109375" style="397" customWidth="1"/>
    <col min="13835" max="13835" width="10.140625" style="397" customWidth="1"/>
    <col min="13836" max="13836" width="4.42578125" style="397" customWidth="1"/>
    <col min="13837" max="13837" width="24" style="397" customWidth="1"/>
    <col min="13838" max="13838" width="13.140625" style="397" customWidth="1"/>
    <col min="13839" max="13839" width="13" style="397" customWidth="1"/>
    <col min="13840" max="13840" width="10.42578125" style="397" customWidth="1"/>
    <col min="13841" max="14076" width="9.140625" style="397"/>
    <col min="14077" max="14077" width="5" style="397" customWidth="1"/>
    <col min="14078" max="14078" width="17.7109375" style="397" customWidth="1"/>
    <col min="14079" max="14079" width="13.85546875" style="397" customWidth="1"/>
    <col min="14080" max="14080" width="13.140625" style="397" customWidth="1"/>
    <col min="14081" max="14081" width="12.28515625" style="397" customWidth="1"/>
    <col min="14082" max="14082" width="3" style="397" customWidth="1"/>
    <col min="14083" max="14083" width="20.28515625" style="397" customWidth="1"/>
    <col min="14084" max="14084" width="12.5703125" style="397" customWidth="1"/>
    <col min="14085" max="14085" width="11.7109375" style="397" customWidth="1"/>
    <col min="14086" max="14086" width="9.140625" style="397"/>
    <col min="14087" max="14087" width="2.85546875" style="397" customWidth="1"/>
    <col min="14088" max="14088" width="18.5703125" style="397" customWidth="1"/>
    <col min="14089" max="14089" width="14.42578125" style="397" customWidth="1"/>
    <col min="14090" max="14090" width="13.7109375" style="397" customWidth="1"/>
    <col min="14091" max="14091" width="10.140625" style="397" customWidth="1"/>
    <col min="14092" max="14092" width="4.42578125" style="397" customWidth="1"/>
    <col min="14093" max="14093" width="24" style="397" customWidth="1"/>
    <col min="14094" max="14094" width="13.140625" style="397" customWidth="1"/>
    <col min="14095" max="14095" width="13" style="397" customWidth="1"/>
    <col min="14096" max="14096" width="10.42578125" style="397" customWidth="1"/>
    <col min="14097" max="14332" width="9.140625" style="397"/>
    <col min="14333" max="14333" width="5" style="397" customWidth="1"/>
    <col min="14334" max="14334" width="17.7109375" style="397" customWidth="1"/>
    <col min="14335" max="14335" width="13.85546875" style="397" customWidth="1"/>
    <col min="14336" max="14336" width="13.140625" style="397" customWidth="1"/>
    <col min="14337" max="14337" width="12.28515625" style="397" customWidth="1"/>
    <col min="14338" max="14338" width="3" style="397" customWidth="1"/>
    <col min="14339" max="14339" width="20.28515625" style="397" customWidth="1"/>
    <col min="14340" max="14340" width="12.5703125" style="397" customWidth="1"/>
    <col min="14341" max="14341" width="11.7109375" style="397" customWidth="1"/>
    <col min="14342" max="14342" width="9.140625" style="397"/>
    <col min="14343" max="14343" width="2.85546875" style="397" customWidth="1"/>
    <col min="14344" max="14344" width="18.5703125" style="397" customWidth="1"/>
    <col min="14345" max="14345" width="14.42578125" style="397" customWidth="1"/>
    <col min="14346" max="14346" width="13.7109375" style="397" customWidth="1"/>
    <col min="14347" max="14347" width="10.140625" style="397" customWidth="1"/>
    <col min="14348" max="14348" width="4.42578125" style="397" customWidth="1"/>
    <col min="14349" max="14349" width="24" style="397" customWidth="1"/>
    <col min="14350" max="14350" width="13.140625" style="397" customWidth="1"/>
    <col min="14351" max="14351" width="13" style="397" customWidth="1"/>
    <col min="14352" max="14352" width="10.42578125" style="397" customWidth="1"/>
    <col min="14353" max="14588" width="9.140625" style="397"/>
    <col min="14589" max="14589" width="5" style="397" customWidth="1"/>
    <col min="14590" max="14590" width="17.7109375" style="397" customWidth="1"/>
    <col min="14591" max="14591" width="13.85546875" style="397" customWidth="1"/>
    <col min="14592" max="14592" width="13.140625" style="397" customWidth="1"/>
    <col min="14593" max="14593" width="12.28515625" style="397" customWidth="1"/>
    <col min="14594" max="14594" width="3" style="397" customWidth="1"/>
    <col min="14595" max="14595" width="20.28515625" style="397" customWidth="1"/>
    <col min="14596" max="14596" width="12.5703125" style="397" customWidth="1"/>
    <col min="14597" max="14597" width="11.7109375" style="397" customWidth="1"/>
    <col min="14598" max="14598" width="9.140625" style="397"/>
    <col min="14599" max="14599" width="2.85546875" style="397" customWidth="1"/>
    <col min="14600" max="14600" width="18.5703125" style="397" customWidth="1"/>
    <col min="14601" max="14601" width="14.42578125" style="397" customWidth="1"/>
    <col min="14602" max="14602" width="13.7109375" style="397" customWidth="1"/>
    <col min="14603" max="14603" width="10.140625" style="397" customWidth="1"/>
    <col min="14604" max="14604" width="4.42578125" style="397" customWidth="1"/>
    <col min="14605" max="14605" width="24" style="397" customWidth="1"/>
    <col min="14606" max="14606" width="13.140625" style="397" customWidth="1"/>
    <col min="14607" max="14607" width="13" style="397" customWidth="1"/>
    <col min="14608" max="14608" width="10.42578125" style="397" customWidth="1"/>
    <col min="14609" max="14844" width="9.140625" style="397"/>
    <col min="14845" max="14845" width="5" style="397" customWidth="1"/>
    <col min="14846" max="14846" width="17.7109375" style="397" customWidth="1"/>
    <col min="14847" max="14847" width="13.85546875" style="397" customWidth="1"/>
    <col min="14848" max="14848" width="13.140625" style="397" customWidth="1"/>
    <col min="14849" max="14849" width="12.28515625" style="397" customWidth="1"/>
    <col min="14850" max="14850" width="3" style="397" customWidth="1"/>
    <col min="14851" max="14851" width="20.28515625" style="397" customWidth="1"/>
    <col min="14852" max="14852" width="12.5703125" style="397" customWidth="1"/>
    <col min="14853" max="14853" width="11.7109375" style="397" customWidth="1"/>
    <col min="14854" max="14854" width="9.140625" style="397"/>
    <col min="14855" max="14855" width="2.85546875" style="397" customWidth="1"/>
    <col min="14856" max="14856" width="18.5703125" style="397" customWidth="1"/>
    <col min="14857" max="14857" width="14.42578125" style="397" customWidth="1"/>
    <col min="14858" max="14858" width="13.7109375" style="397" customWidth="1"/>
    <col min="14859" max="14859" width="10.140625" style="397" customWidth="1"/>
    <col min="14860" max="14860" width="4.42578125" style="397" customWidth="1"/>
    <col min="14861" max="14861" width="24" style="397" customWidth="1"/>
    <col min="14862" max="14862" width="13.140625" style="397" customWidth="1"/>
    <col min="14863" max="14863" width="13" style="397" customWidth="1"/>
    <col min="14864" max="14864" width="10.42578125" style="397" customWidth="1"/>
    <col min="14865" max="15100" width="9.140625" style="397"/>
    <col min="15101" max="15101" width="5" style="397" customWidth="1"/>
    <col min="15102" max="15102" width="17.7109375" style="397" customWidth="1"/>
    <col min="15103" max="15103" width="13.85546875" style="397" customWidth="1"/>
    <col min="15104" max="15104" width="13.140625" style="397" customWidth="1"/>
    <col min="15105" max="15105" width="12.28515625" style="397" customWidth="1"/>
    <col min="15106" max="15106" width="3" style="397" customWidth="1"/>
    <col min="15107" max="15107" width="20.28515625" style="397" customWidth="1"/>
    <col min="15108" max="15108" width="12.5703125" style="397" customWidth="1"/>
    <col min="15109" max="15109" width="11.7109375" style="397" customWidth="1"/>
    <col min="15110" max="15110" width="9.140625" style="397"/>
    <col min="15111" max="15111" width="2.85546875" style="397" customWidth="1"/>
    <col min="15112" max="15112" width="18.5703125" style="397" customWidth="1"/>
    <col min="15113" max="15113" width="14.42578125" style="397" customWidth="1"/>
    <col min="15114" max="15114" width="13.7109375" style="397" customWidth="1"/>
    <col min="15115" max="15115" width="10.140625" style="397" customWidth="1"/>
    <col min="15116" max="15116" width="4.42578125" style="397" customWidth="1"/>
    <col min="15117" max="15117" width="24" style="397" customWidth="1"/>
    <col min="15118" max="15118" width="13.140625" style="397" customWidth="1"/>
    <col min="15119" max="15119" width="13" style="397" customWidth="1"/>
    <col min="15120" max="15120" width="10.42578125" style="397" customWidth="1"/>
    <col min="15121" max="15356" width="9.140625" style="397"/>
    <col min="15357" max="15357" width="5" style="397" customWidth="1"/>
    <col min="15358" max="15358" width="17.7109375" style="397" customWidth="1"/>
    <col min="15359" max="15359" width="13.85546875" style="397" customWidth="1"/>
    <col min="15360" max="15360" width="13.140625" style="397" customWidth="1"/>
    <col min="15361" max="15361" width="12.28515625" style="397" customWidth="1"/>
    <col min="15362" max="15362" width="3" style="397" customWidth="1"/>
    <col min="15363" max="15363" width="20.28515625" style="397" customWidth="1"/>
    <col min="15364" max="15364" width="12.5703125" style="397" customWidth="1"/>
    <col min="15365" max="15365" width="11.7109375" style="397" customWidth="1"/>
    <col min="15366" max="15366" width="9.140625" style="397"/>
    <col min="15367" max="15367" width="2.85546875" style="397" customWidth="1"/>
    <col min="15368" max="15368" width="18.5703125" style="397" customWidth="1"/>
    <col min="15369" max="15369" width="14.42578125" style="397" customWidth="1"/>
    <col min="15370" max="15370" width="13.7109375" style="397" customWidth="1"/>
    <col min="15371" max="15371" width="10.140625" style="397" customWidth="1"/>
    <col min="15372" max="15372" width="4.42578125" style="397" customWidth="1"/>
    <col min="15373" max="15373" width="24" style="397" customWidth="1"/>
    <col min="15374" max="15374" width="13.140625" style="397" customWidth="1"/>
    <col min="15375" max="15375" width="13" style="397" customWidth="1"/>
    <col min="15376" max="15376" width="10.42578125" style="397" customWidth="1"/>
    <col min="15377" max="15612" width="9.140625" style="397"/>
    <col min="15613" max="15613" width="5" style="397" customWidth="1"/>
    <col min="15614" max="15614" width="17.7109375" style="397" customWidth="1"/>
    <col min="15615" max="15615" width="13.85546875" style="397" customWidth="1"/>
    <col min="15616" max="15616" width="13.140625" style="397" customWidth="1"/>
    <col min="15617" max="15617" width="12.28515625" style="397" customWidth="1"/>
    <col min="15618" max="15618" width="3" style="397" customWidth="1"/>
    <col min="15619" max="15619" width="20.28515625" style="397" customWidth="1"/>
    <col min="15620" max="15620" width="12.5703125" style="397" customWidth="1"/>
    <col min="15621" max="15621" width="11.7109375" style="397" customWidth="1"/>
    <col min="15622" max="15622" width="9.140625" style="397"/>
    <col min="15623" max="15623" width="2.85546875" style="397" customWidth="1"/>
    <col min="15624" max="15624" width="18.5703125" style="397" customWidth="1"/>
    <col min="15625" max="15625" width="14.42578125" style="397" customWidth="1"/>
    <col min="15626" max="15626" width="13.7109375" style="397" customWidth="1"/>
    <col min="15627" max="15627" width="10.140625" style="397" customWidth="1"/>
    <col min="15628" max="15628" width="4.42578125" style="397" customWidth="1"/>
    <col min="15629" max="15629" width="24" style="397" customWidth="1"/>
    <col min="15630" max="15630" width="13.140625" style="397" customWidth="1"/>
    <col min="15631" max="15631" width="13" style="397" customWidth="1"/>
    <col min="15632" max="15632" width="10.42578125" style="397" customWidth="1"/>
    <col min="15633" max="15868" width="9.140625" style="397"/>
    <col min="15869" max="15869" width="5" style="397" customWidth="1"/>
    <col min="15870" max="15870" width="17.7109375" style="397" customWidth="1"/>
    <col min="15871" max="15871" width="13.85546875" style="397" customWidth="1"/>
    <col min="15872" max="15872" width="13.140625" style="397" customWidth="1"/>
    <col min="15873" max="15873" width="12.28515625" style="397" customWidth="1"/>
    <col min="15874" max="15874" width="3" style="397" customWidth="1"/>
    <col min="15875" max="15875" width="20.28515625" style="397" customWidth="1"/>
    <col min="15876" max="15876" width="12.5703125" style="397" customWidth="1"/>
    <col min="15877" max="15877" width="11.7109375" style="397" customWidth="1"/>
    <col min="15878" max="15878" width="9.140625" style="397"/>
    <col min="15879" max="15879" width="2.85546875" style="397" customWidth="1"/>
    <col min="15880" max="15880" width="18.5703125" style="397" customWidth="1"/>
    <col min="15881" max="15881" width="14.42578125" style="397" customWidth="1"/>
    <col min="15882" max="15882" width="13.7109375" style="397" customWidth="1"/>
    <col min="15883" max="15883" width="10.140625" style="397" customWidth="1"/>
    <col min="15884" max="15884" width="4.42578125" style="397" customWidth="1"/>
    <col min="15885" max="15885" width="24" style="397" customWidth="1"/>
    <col min="15886" max="15886" width="13.140625" style="397" customWidth="1"/>
    <col min="15887" max="15887" width="13" style="397" customWidth="1"/>
    <col min="15888" max="15888" width="10.42578125" style="397" customWidth="1"/>
    <col min="15889" max="16124" width="9.140625" style="397"/>
    <col min="16125" max="16125" width="5" style="397" customWidth="1"/>
    <col min="16126" max="16126" width="17.7109375" style="397" customWidth="1"/>
    <col min="16127" max="16127" width="13.85546875" style="397" customWidth="1"/>
    <col min="16128" max="16128" width="13.140625" style="397" customWidth="1"/>
    <col min="16129" max="16129" width="12.28515625" style="397" customWidth="1"/>
    <col min="16130" max="16130" width="3" style="397" customWidth="1"/>
    <col min="16131" max="16131" width="20.28515625" style="397" customWidth="1"/>
    <col min="16132" max="16132" width="12.5703125" style="397" customWidth="1"/>
    <col min="16133" max="16133" width="11.7109375" style="397" customWidth="1"/>
    <col min="16134" max="16134" width="9.140625" style="397"/>
    <col min="16135" max="16135" width="2.85546875" style="397" customWidth="1"/>
    <col min="16136" max="16136" width="18.5703125" style="397" customWidth="1"/>
    <col min="16137" max="16137" width="14.42578125" style="397" customWidth="1"/>
    <col min="16138" max="16138" width="13.7109375" style="397" customWidth="1"/>
    <col min="16139" max="16139" width="10.140625" style="397" customWidth="1"/>
    <col min="16140" max="16140" width="4.42578125" style="397" customWidth="1"/>
    <col min="16141" max="16141" width="24" style="397" customWidth="1"/>
    <col min="16142" max="16142" width="13.140625" style="397" customWidth="1"/>
    <col min="16143" max="16143" width="13" style="397" customWidth="1"/>
    <col min="16144" max="16144" width="10.42578125" style="397" customWidth="1"/>
    <col min="16145" max="16384" width="9.140625" style="397"/>
  </cols>
  <sheetData>
    <row r="1" spans="1:27" ht="18.75" customHeight="1">
      <c r="A1" s="545" t="s">
        <v>213</v>
      </c>
      <c r="B1" s="546"/>
      <c r="C1" s="546"/>
      <c r="D1" s="546"/>
      <c r="E1" s="546"/>
      <c r="F1" s="546"/>
      <c r="G1" s="546"/>
      <c r="H1" s="546"/>
      <c r="I1" s="546"/>
      <c r="J1" s="546"/>
      <c r="K1" s="546"/>
      <c r="L1" s="546"/>
      <c r="M1" s="546"/>
      <c r="N1" s="546"/>
      <c r="O1" s="546"/>
      <c r="P1" s="546"/>
      <c r="Q1" s="546"/>
      <c r="R1" s="546"/>
      <c r="S1" s="546"/>
      <c r="T1" s="546"/>
      <c r="U1" s="546"/>
      <c r="V1" s="546"/>
      <c r="W1" s="546"/>
      <c r="X1" s="546"/>
      <c r="Y1" s="546"/>
      <c r="Z1" s="546"/>
      <c r="AA1" s="546"/>
    </row>
    <row r="2" spans="1:27" ht="28.5" customHeight="1">
      <c r="A2" s="1310" t="s">
        <v>489</v>
      </c>
      <c r="B2" s="1310"/>
      <c r="C2" s="1310"/>
      <c r="D2" s="1310"/>
      <c r="E2" s="1310"/>
      <c r="F2" s="1310"/>
      <c r="G2" s="1310"/>
      <c r="H2" s="1310"/>
      <c r="I2" s="1310"/>
      <c r="J2" s="1310"/>
      <c r="K2" s="1310"/>
      <c r="L2" s="1310"/>
      <c r="M2" s="1310"/>
      <c r="N2" s="1310"/>
      <c r="O2" s="1310"/>
      <c r="P2" s="1310"/>
      <c r="Q2" s="1310"/>
      <c r="R2" s="1310"/>
      <c r="S2" s="1310"/>
      <c r="T2" s="1310"/>
      <c r="U2" s="1310"/>
      <c r="V2" s="1310"/>
      <c r="W2" s="1310"/>
      <c r="X2" s="1310"/>
      <c r="Y2" s="1310"/>
      <c r="Z2" s="1310"/>
      <c r="AA2" s="1310"/>
    </row>
    <row r="3" spans="1:27" ht="15.75" customHeight="1">
      <c r="A3" s="1311" t="s">
        <v>487</v>
      </c>
      <c r="B3" s="1311"/>
      <c r="C3" s="1311"/>
      <c r="D3" s="1311"/>
      <c r="E3" s="1311"/>
      <c r="F3" s="1311"/>
      <c r="G3" s="1311"/>
      <c r="H3" s="472"/>
      <c r="I3" s="472"/>
      <c r="J3" s="472"/>
      <c r="K3" s="472"/>
      <c r="L3" s="472"/>
      <c r="M3" s="472"/>
      <c r="N3" s="472"/>
      <c r="O3" s="472"/>
      <c r="P3" s="472"/>
      <c r="Q3" s="472"/>
      <c r="R3" s="472"/>
      <c r="S3" s="472"/>
      <c r="T3" s="472"/>
      <c r="U3" s="472"/>
      <c r="V3" s="472"/>
      <c r="W3" s="472"/>
      <c r="X3" s="472"/>
      <c r="Y3" s="472"/>
      <c r="Z3" s="472"/>
      <c r="AA3" s="472"/>
    </row>
    <row r="4" spans="1:27" ht="6" customHeight="1">
      <c r="H4" s="397"/>
    </row>
    <row r="5" spans="1:27" ht="37.5" customHeight="1" thickBot="1">
      <c r="A5" s="825" t="s">
        <v>124</v>
      </c>
      <c r="B5" s="1309" t="s">
        <v>125</v>
      </c>
      <c r="C5" s="1309"/>
      <c r="D5" s="826"/>
      <c r="E5" s="826"/>
      <c r="F5" s="825" t="s">
        <v>126</v>
      </c>
      <c r="G5" s="827" t="s">
        <v>127</v>
      </c>
      <c r="H5" s="828"/>
      <c r="I5" s="826"/>
      <c r="J5" s="826"/>
      <c r="K5" s="825" t="s">
        <v>128</v>
      </c>
      <c r="L5" s="829" t="s">
        <v>129</v>
      </c>
      <c r="M5" s="826"/>
      <c r="N5" s="830"/>
      <c r="O5" s="337"/>
      <c r="P5" s="825" t="s">
        <v>130</v>
      </c>
      <c r="Q5" s="829" t="s">
        <v>131</v>
      </c>
      <c r="R5" s="826"/>
    </row>
    <row r="6" spans="1:27" ht="53.25" customHeight="1" thickBot="1">
      <c r="A6" s="1053" t="s">
        <v>132</v>
      </c>
      <c r="B6" s="538" t="s">
        <v>133</v>
      </c>
      <c r="C6" s="539" t="s">
        <v>134</v>
      </c>
      <c r="D6" s="540" t="s">
        <v>135</v>
      </c>
      <c r="E6" s="541"/>
      <c r="F6" s="1053" t="s">
        <v>132</v>
      </c>
      <c r="G6" s="538" t="s">
        <v>133</v>
      </c>
      <c r="H6" s="542" t="s">
        <v>134</v>
      </c>
      <c r="I6" s="540" t="s">
        <v>135</v>
      </c>
      <c r="J6" s="541"/>
      <c r="K6" s="534" t="s">
        <v>132</v>
      </c>
      <c r="L6" s="535" t="s">
        <v>133</v>
      </c>
      <c r="M6" s="536" t="s">
        <v>136</v>
      </c>
      <c r="N6" s="537" t="s">
        <v>135</v>
      </c>
      <c r="O6"/>
      <c r="P6" s="534" t="s">
        <v>132</v>
      </c>
      <c r="Q6" s="535" t="s">
        <v>465</v>
      </c>
      <c r="R6" s="536" t="s">
        <v>136</v>
      </c>
      <c r="S6" s="537" t="s">
        <v>135</v>
      </c>
    </row>
    <row r="7" spans="1:27" ht="15.75">
      <c r="A7" s="463" t="s">
        <v>331</v>
      </c>
      <c r="B7" s="464">
        <v>18175.168000000001</v>
      </c>
      <c r="C7" s="464">
        <v>8027</v>
      </c>
      <c r="D7" s="465">
        <v>4.6605922679758089</v>
      </c>
      <c r="E7" s="541"/>
      <c r="F7" s="463" t="s">
        <v>137</v>
      </c>
      <c r="G7" s="464">
        <v>4385.3180000000002</v>
      </c>
      <c r="H7" s="464">
        <v>25170</v>
      </c>
      <c r="I7" s="465">
        <v>2.9135421718765571</v>
      </c>
      <c r="J7" s="541"/>
      <c r="K7" s="460" t="s">
        <v>137</v>
      </c>
      <c r="L7" s="461">
        <v>405087.03200000001</v>
      </c>
      <c r="M7" s="461">
        <v>71840.839000000007</v>
      </c>
      <c r="N7" s="462">
        <v>5.6386734570290855</v>
      </c>
      <c r="O7"/>
      <c r="P7" s="460" t="s">
        <v>138</v>
      </c>
      <c r="Q7" s="461">
        <v>104774.065</v>
      </c>
      <c r="R7" s="461">
        <v>19886.243999999999</v>
      </c>
      <c r="S7" s="462">
        <v>5.2686703934639443</v>
      </c>
    </row>
    <row r="8" spans="1:27" ht="15.75">
      <c r="A8" s="460" t="s">
        <v>363</v>
      </c>
      <c r="B8" s="461">
        <v>6774.82</v>
      </c>
      <c r="C8" s="461">
        <v>2790</v>
      </c>
      <c r="D8" s="462">
        <v>5.3661218027163198</v>
      </c>
      <c r="E8" s="541"/>
      <c r="F8" s="460" t="s">
        <v>139</v>
      </c>
      <c r="G8" s="461">
        <v>141.66900000000001</v>
      </c>
      <c r="H8" s="461">
        <v>386</v>
      </c>
      <c r="I8" s="462">
        <v>5.0371200000000007</v>
      </c>
      <c r="J8" s="541"/>
      <c r="K8" s="460" t="s">
        <v>140</v>
      </c>
      <c r="L8" s="461">
        <v>277291.33799999999</v>
      </c>
      <c r="M8" s="461">
        <v>51316.449000000001</v>
      </c>
      <c r="N8" s="462">
        <v>5.4035566256737679</v>
      </c>
      <c r="O8"/>
      <c r="P8" s="460" t="s">
        <v>139</v>
      </c>
      <c r="Q8" s="461">
        <v>69000.453999999998</v>
      </c>
      <c r="R8" s="461">
        <v>13912.302</v>
      </c>
      <c r="S8" s="462">
        <v>4.9596719507670262</v>
      </c>
    </row>
    <row r="9" spans="1:27" ht="16.5" thickBot="1">
      <c r="A9" s="460" t="s">
        <v>137</v>
      </c>
      <c r="B9" s="461">
        <v>6009.6610000000001</v>
      </c>
      <c r="C9" s="461">
        <v>28108</v>
      </c>
      <c r="D9" s="462">
        <v>3.2186037220083508</v>
      </c>
      <c r="E9" s="541"/>
      <c r="F9" s="479" t="s">
        <v>158</v>
      </c>
      <c r="G9" s="480">
        <v>73.305000000000007</v>
      </c>
      <c r="H9" s="480">
        <v>564</v>
      </c>
      <c r="I9" s="481">
        <v>1.919984284965951</v>
      </c>
      <c r="J9" s="541"/>
      <c r="K9" s="460" t="s">
        <v>468</v>
      </c>
      <c r="L9" s="461">
        <v>175077.432</v>
      </c>
      <c r="M9" s="461">
        <v>32565.807000000001</v>
      </c>
      <c r="N9" s="462">
        <v>5.37611219031053</v>
      </c>
      <c r="O9"/>
      <c r="P9" s="460" t="s">
        <v>140</v>
      </c>
      <c r="Q9" s="461">
        <v>65473.237000000001</v>
      </c>
      <c r="R9" s="461">
        <v>12996.342000000001</v>
      </c>
      <c r="S9" s="462">
        <v>5.0378204113126603</v>
      </c>
    </row>
    <row r="10" spans="1:27" ht="16.5" thickBot="1">
      <c r="A10" s="460" t="s">
        <v>147</v>
      </c>
      <c r="B10" s="461">
        <v>3941.991</v>
      </c>
      <c r="C10" s="461">
        <v>2110</v>
      </c>
      <c r="D10" s="462">
        <v>3.4198722620138251</v>
      </c>
      <c r="E10" s="541"/>
      <c r="F10" s="466" t="s">
        <v>224</v>
      </c>
      <c r="G10" s="467">
        <v>4604.8760000000002</v>
      </c>
      <c r="H10" s="467">
        <v>26190</v>
      </c>
      <c r="I10" s="468">
        <v>2.9260437615766115</v>
      </c>
      <c r="J10" s="541"/>
      <c r="K10" s="460" t="s">
        <v>332</v>
      </c>
      <c r="L10" s="461">
        <v>128809.19899999999</v>
      </c>
      <c r="M10" s="461">
        <v>28894.735000000001</v>
      </c>
      <c r="N10" s="462">
        <v>4.4578778452198984</v>
      </c>
      <c r="O10"/>
      <c r="P10" s="460" t="s">
        <v>141</v>
      </c>
      <c r="Q10" s="461">
        <v>33529.642999999996</v>
      </c>
      <c r="R10" s="461">
        <v>5602.2759999999998</v>
      </c>
      <c r="S10" s="462">
        <v>5.9850037734663548</v>
      </c>
    </row>
    <row r="11" spans="1:27" ht="15.75">
      <c r="A11" s="460" t="s">
        <v>150</v>
      </c>
      <c r="B11" s="461">
        <v>3103.17</v>
      </c>
      <c r="C11" s="461">
        <v>1729</v>
      </c>
      <c r="D11" s="462">
        <v>3.3401035881274059</v>
      </c>
      <c r="E11" s="541"/>
      <c r="F11"/>
      <c r="G11"/>
      <c r="H11"/>
      <c r="I11"/>
      <c r="J11" s="541"/>
      <c r="K11" s="460" t="s">
        <v>139</v>
      </c>
      <c r="L11" s="461">
        <v>114764.037</v>
      </c>
      <c r="M11" s="461">
        <v>18640.561000000002</v>
      </c>
      <c r="N11" s="462">
        <v>6.1566836427294218</v>
      </c>
      <c r="O11"/>
      <c r="P11" s="460" t="s">
        <v>137</v>
      </c>
      <c r="Q11" s="461">
        <v>32970.788999999997</v>
      </c>
      <c r="R11" s="461">
        <v>6759.3209999999999</v>
      </c>
      <c r="S11" s="462">
        <v>4.8778255981628922</v>
      </c>
    </row>
    <row r="12" spans="1:27" ht="15.75">
      <c r="A12" s="460" t="s">
        <v>145</v>
      </c>
      <c r="B12" s="461">
        <v>2347.087</v>
      </c>
      <c r="C12" s="461">
        <v>2517</v>
      </c>
      <c r="D12" s="462">
        <v>3.4128476518820858</v>
      </c>
      <c r="E12" s="541"/>
      <c r="F12"/>
      <c r="G12"/>
      <c r="H12"/>
      <c r="I12"/>
      <c r="J12" s="541"/>
      <c r="K12" s="460" t="s">
        <v>146</v>
      </c>
      <c r="L12" s="461">
        <v>88991.562999999995</v>
      </c>
      <c r="M12" s="461">
        <v>13136.887000000001</v>
      </c>
      <c r="N12" s="462">
        <v>6.7741743534826773</v>
      </c>
      <c r="O12"/>
      <c r="P12" s="460" t="s">
        <v>332</v>
      </c>
      <c r="Q12" s="461">
        <v>32774.567999999999</v>
      </c>
      <c r="R12" s="461">
        <v>6999.6629999999996</v>
      </c>
      <c r="S12" s="462">
        <v>4.6823065624730793</v>
      </c>
    </row>
    <row r="13" spans="1:27" ht="15.75">
      <c r="A13" s="460" t="s">
        <v>460</v>
      </c>
      <c r="B13" s="461">
        <v>2195.9</v>
      </c>
      <c r="C13" s="461">
        <v>730</v>
      </c>
      <c r="D13" s="462">
        <v>5.9822377203258235</v>
      </c>
      <c r="E13" s="541"/>
      <c r="F13"/>
      <c r="G13"/>
      <c r="H13"/>
      <c r="I13"/>
      <c r="J13" s="541"/>
      <c r="K13" s="460" t="s">
        <v>144</v>
      </c>
      <c r="L13" s="461">
        <v>59613.584000000003</v>
      </c>
      <c r="M13" s="461">
        <v>7044.3530000000001</v>
      </c>
      <c r="N13" s="462">
        <v>8.462606005122117</v>
      </c>
      <c r="O13"/>
      <c r="P13" s="460" t="s">
        <v>144</v>
      </c>
      <c r="Q13" s="461">
        <v>31744.625</v>
      </c>
      <c r="R13" s="461">
        <v>4145.1509999999998</v>
      </c>
      <c r="S13" s="462">
        <v>7.6582553928674733</v>
      </c>
    </row>
    <row r="14" spans="1:27" ht="15.75">
      <c r="A14" s="460" t="s">
        <v>140</v>
      </c>
      <c r="B14" s="461">
        <v>1939.5650000000001</v>
      </c>
      <c r="C14" s="461">
        <v>1225</v>
      </c>
      <c r="D14" s="462">
        <v>3.4195433709449929</v>
      </c>
      <c r="E14" s="541"/>
      <c r="F14"/>
      <c r="G14"/>
      <c r="H14"/>
      <c r="I14"/>
      <c r="J14" s="541"/>
      <c r="K14" s="460" t="s">
        <v>147</v>
      </c>
      <c r="L14" s="461">
        <v>58144.281999999999</v>
      </c>
      <c r="M14" s="461">
        <v>9984.8739999999998</v>
      </c>
      <c r="N14" s="462">
        <v>5.8232364274201158</v>
      </c>
      <c r="O14"/>
      <c r="P14" s="460" t="s">
        <v>146</v>
      </c>
      <c r="Q14" s="461">
        <v>26758.028999999999</v>
      </c>
      <c r="R14" s="461">
        <v>5596.0969999999998</v>
      </c>
      <c r="S14" s="462">
        <v>4.7815520352845917</v>
      </c>
    </row>
    <row r="15" spans="1:27" ht="15.75">
      <c r="A15" s="460" t="s">
        <v>430</v>
      </c>
      <c r="B15" s="461">
        <v>1684.9</v>
      </c>
      <c r="C15" s="461">
        <v>697</v>
      </c>
      <c r="D15" s="462">
        <v>5.9780024835905623</v>
      </c>
      <c r="E15" s="469"/>
      <c r="J15" s="541"/>
      <c r="K15" s="460" t="s">
        <v>142</v>
      </c>
      <c r="L15" s="461">
        <v>53680.665000000001</v>
      </c>
      <c r="M15" s="461">
        <v>9656.9580000000005</v>
      </c>
      <c r="N15" s="462">
        <v>5.5587551483603841</v>
      </c>
      <c r="O15"/>
      <c r="P15" s="460" t="s">
        <v>239</v>
      </c>
      <c r="Q15" s="461">
        <v>15999.563</v>
      </c>
      <c r="R15" s="461">
        <v>3019.3359999999998</v>
      </c>
      <c r="S15" s="462">
        <v>5.2990336285858879</v>
      </c>
    </row>
    <row r="16" spans="1:27" ht="15.75">
      <c r="A16" s="460" t="s">
        <v>270</v>
      </c>
      <c r="B16" s="461">
        <v>1085.693</v>
      </c>
      <c r="C16" s="461">
        <v>471</v>
      </c>
      <c r="D16" s="462">
        <v>4.4742247223424201</v>
      </c>
      <c r="E16" s="544"/>
      <c r="J16" s="541"/>
      <c r="K16" s="460" t="s">
        <v>138</v>
      </c>
      <c r="L16" s="461">
        <v>52281.065999999999</v>
      </c>
      <c r="M16" s="461">
        <v>7666.5129999999999</v>
      </c>
      <c r="N16" s="462">
        <v>6.8194061628800471</v>
      </c>
      <c r="O16"/>
      <c r="P16" s="460" t="s">
        <v>147</v>
      </c>
      <c r="Q16" s="461">
        <v>15957.567999999999</v>
      </c>
      <c r="R16" s="461">
        <v>3054.181</v>
      </c>
      <c r="S16" s="462">
        <v>5.2248272122706538</v>
      </c>
    </row>
    <row r="17" spans="1:19" ht="15.75">
      <c r="A17" s="460" t="s">
        <v>459</v>
      </c>
      <c r="B17" s="461">
        <v>932.96</v>
      </c>
      <c r="C17" s="461">
        <v>350</v>
      </c>
      <c r="D17" s="462">
        <v>4.7994979088107748</v>
      </c>
      <c r="E17" s="541"/>
      <c r="F17" s="541"/>
      <c r="G17" s="541"/>
      <c r="H17" s="543"/>
      <c r="I17" s="541"/>
      <c r="J17" s="541"/>
      <c r="K17" s="460" t="s">
        <v>250</v>
      </c>
      <c r="L17" s="461">
        <v>43042.942999999999</v>
      </c>
      <c r="M17" s="461">
        <v>5602.9080000000004</v>
      </c>
      <c r="N17" s="462">
        <v>7.6822505384703792</v>
      </c>
      <c r="O17"/>
      <c r="P17" s="460" t="s">
        <v>153</v>
      </c>
      <c r="Q17" s="461">
        <v>12955.002</v>
      </c>
      <c r="R17" s="461">
        <v>3099.6909999999998</v>
      </c>
      <c r="S17" s="462">
        <v>4.179449499966287</v>
      </c>
    </row>
    <row r="18" spans="1:19" ht="15.75">
      <c r="A18" s="460" t="s">
        <v>143</v>
      </c>
      <c r="B18" s="461">
        <v>585.17700000000002</v>
      </c>
      <c r="C18" s="461">
        <v>1001</v>
      </c>
      <c r="D18" s="462">
        <v>3.0846357804403635</v>
      </c>
      <c r="E18" s="541"/>
      <c r="F18" s="541"/>
      <c r="G18" s="541"/>
      <c r="H18" s="543"/>
      <c r="I18" s="541"/>
      <c r="J18" s="541"/>
      <c r="K18" s="460" t="s">
        <v>154</v>
      </c>
      <c r="L18" s="461">
        <v>35791.934999999998</v>
      </c>
      <c r="M18" s="461">
        <v>6991.643</v>
      </c>
      <c r="N18" s="462">
        <v>5.1192452188991915</v>
      </c>
      <c r="O18"/>
      <c r="P18" s="460" t="s">
        <v>249</v>
      </c>
      <c r="Q18" s="461">
        <v>11632.966</v>
      </c>
      <c r="R18" s="461">
        <v>2141.8510000000001</v>
      </c>
      <c r="S18" s="462">
        <v>5.4312676278602012</v>
      </c>
    </row>
    <row r="19" spans="1:19" ht="15.75">
      <c r="A19" s="460" t="s">
        <v>336</v>
      </c>
      <c r="B19" s="461">
        <v>411.65199999999999</v>
      </c>
      <c r="C19" s="461">
        <v>216</v>
      </c>
      <c r="D19" s="462">
        <v>4.0652972545921386</v>
      </c>
      <c r="E19" s="248"/>
      <c r="F19" s="541"/>
      <c r="G19" s="541"/>
      <c r="H19" s="543"/>
      <c r="I19" s="541"/>
      <c r="J19" s="541"/>
      <c r="K19" s="460" t="s">
        <v>145</v>
      </c>
      <c r="L19" s="461">
        <v>30044.028999999999</v>
      </c>
      <c r="M19" s="461">
        <v>6313.2619999999997</v>
      </c>
      <c r="N19" s="462">
        <v>4.7588756810663018</v>
      </c>
      <c r="O19"/>
      <c r="P19" s="460" t="s">
        <v>155</v>
      </c>
      <c r="Q19" s="461">
        <v>7891.223</v>
      </c>
      <c r="R19" s="461">
        <v>1824.6189999999999</v>
      </c>
      <c r="S19" s="462">
        <v>4.3248606969454997</v>
      </c>
    </row>
    <row r="20" spans="1:19" ht="15.75">
      <c r="A20" s="460" t="s">
        <v>139</v>
      </c>
      <c r="B20" s="461">
        <v>310.01900000000001</v>
      </c>
      <c r="C20" s="461">
        <v>512</v>
      </c>
      <c r="D20" s="462">
        <v>4.3490075050852219</v>
      </c>
      <c r="E20" s="248"/>
      <c r="F20" s="541"/>
      <c r="G20" s="541"/>
      <c r="H20" s="543"/>
      <c r="I20" s="541"/>
      <c r="J20" s="541"/>
      <c r="K20" s="460" t="s">
        <v>152</v>
      </c>
      <c r="L20" s="461">
        <v>22007.429</v>
      </c>
      <c r="M20" s="461">
        <v>3762.0129999999999</v>
      </c>
      <c r="N20" s="462">
        <v>5.8499077488567961</v>
      </c>
      <c r="O20"/>
      <c r="P20" s="460" t="s">
        <v>151</v>
      </c>
      <c r="Q20" s="461">
        <v>6808.1369999999997</v>
      </c>
      <c r="R20" s="461">
        <v>1387.386</v>
      </c>
      <c r="S20" s="462">
        <v>4.9071685889867709</v>
      </c>
    </row>
    <row r="21" spans="1:19" ht="15.75">
      <c r="A21" s="460" t="s">
        <v>153</v>
      </c>
      <c r="B21" s="461">
        <v>235.98</v>
      </c>
      <c r="C21" s="461">
        <v>193</v>
      </c>
      <c r="D21" s="462">
        <v>3.9186316838259714</v>
      </c>
      <c r="E21" s="248"/>
      <c r="F21" s="541"/>
      <c r="G21" s="541"/>
      <c r="H21" s="543"/>
      <c r="I21" s="541"/>
      <c r="J21" s="541"/>
      <c r="K21" s="460" t="s">
        <v>249</v>
      </c>
      <c r="L21" s="461">
        <v>20440.502</v>
      </c>
      <c r="M21" s="461">
        <v>3519.326</v>
      </c>
      <c r="N21" s="462">
        <v>5.8080729094150412</v>
      </c>
      <c r="O21"/>
      <c r="P21" s="460" t="s">
        <v>250</v>
      </c>
      <c r="Q21" s="461">
        <v>6295.5829999999996</v>
      </c>
      <c r="R21" s="461">
        <v>940.21299999999997</v>
      </c>
      <c r="S21" s="462">
        <v>6.6959114583610306</v>
      </c>
    </row>
    <row r="22" spans="1:19" ht="15.75">
      <c r="A22" s="460" t="s">
        <v>251</v>
      </c>
      <c r="B22" s="461">
        <v>188.619</v>
      </c>
      <c r="C22" s="461">
        <v>203</v>
      </c>
      <c r="D22" s="462">
        <v>3.8202863913474978</v>
      </c>
      <c r="E22" s="248"/>
      <c r="F22" s="541"/>
      <c r="G22" s="541"/>
      <c r="H22" s="541"/>
      <c r="I22" s="541"/>
      <c r="J22" s="541"/>
      <c r="K22" s="460" t="s">
        <v>151</v>
      </c>
      <c r="L22" s="461">
        <v>17490.197</v>
      </c>
      <c r="M22" s="461">
        <v>2442.8490000000002</v>
      </c>
      <c r="N22" s="462">
        <v>7.1597536319273107</v>
      </c>
      <c r="O22"/>
      <c r="P22" s="460" t="s">
        <v>157</v>
      </c>
      <c r="Q22" s="461">
        <v>5616.2579999999998</v>
      </c>
      <c r="R22" s="461">
        <v>1655.9960000000001</v>
      </c>
      <c r="S22" s="462">
        <v>3.3914683368800405</v>
      </c>
    </row>
    <row r="23" spans="1:19" ht="15.75">
      <c r="A23" s="460" t="s">
        <v>450</v>
      </c>
      <c r="B23" s="461">
        <v>184.78</v>
      </c>
      <c r="C23" s="461">
        <v>66</v>
      </c>
      <c r="D23" s="462">
        <v>5.3652729384436704</v>
      </c>
      <c r="E23" s="248"/>
      <c r="F23" s="541"/>
      <c r="G23" s="541"/>
      <c r="H23" s="541"/>
      <c r="I23" s="541"/>
      <c r="J23" s="541"/>
      <c r="K23" s="460" t="s">
        <v>251</v>
      </c>
      <c r="L23" s="461">
        <v>17388.812999999998</v>
      </c>
      <c r="M23" s="461">
        <v>3130.029</v>
      </c>
      <c r="N23" s="462">
        <v>5.5554798374072565</v>
      </c>
      <c r="O23"/>
      <c r="P23" s="460" t="s">
        <v>142</v>
      </c>
      <c r="Q23" s="461">
        <v>5283.2950000000001</v>
      </c>
      <c r="R23" s="461">
        <v>1513.9649999999999</v>
      </c>
      <c r="S23" s="462">
        <v>3.4897074899353688</v>
      </c>
    </row>
    <row r="24" spans="1:19" ht="15.75">
      <c r="A24" s="460" t="s">
        <v>158</v>
      </c>
      <c r="B24" s="461">
        <v>73.305000000000007</v>
      </c>
      <c r="C24" s="461">
        <v>564</v>
      </c>
      <c r="D24" s="462">
        <v>1.919984284965951</v>
      </c>
      <c r="E24" s="248"/>
      <c r="F24" s="541"/>
      <c r="G24" s="541"/>
      <c r="H24" s="541"/>
      <c r="I24" s="541"/>
      <c r="J24" s="541"/>
      <c r="K24" s="460" t="s">
        <v>141</v>
      </c>
      <c r="L24" s="461">
        <v>16863.162</v>
      </c>
      <c r="M24" s="461">
        <v>2762.4059999999999</v>
      </c>
      <c r="N24" s="462">
        <v>6.104519755604354</v>
      </c>
      <c r="O24"/>
      <c r="P24" s="460" t="s">
        <v>150</v>
      </c>
      <c r="Q24" s="461">
        <v>4721.5680000000002</v>
      </c>
      <c r="R24" s="461">
        <v>1048.471</v>
      </c>
      <c r="S24" s="462">
        <v>4.503289075234318</v>
      </c>
    </row>
    <row r="25" spans="1:19" ht="16.5" thickBot="1">
      <c r="A25" s="460" t="s">
        <v>149</v>
      </c>
      <c r="B25" s="461">
        <v>65.715000000000003</v>
      </c>
      <c r="C25" s="461">
        <v>32</v>
      </c>
      <c r="D25" s="462">
        <v>3.37</v>
      </c>
      <c r="E25" s="248"/>
      <c r="F25" s="541"/>
      <c r="G25" s="541"/>
      <c r="H25" s="541"/>
      <c r="I25" s="541"/>
      <c r="J25" s="541"/>
      <c r="K25" s="460" t="s">
        <v>143</v>
      </c>
      <c r="L25" s="461">
        <v>11688.145</v>
      </c>
      <c r="M25" s="461">
        <v>3044.7890000000002</v>
      </c>
      <c r="N25" s="462">
        <v>3.8387372655379401</v>
      </c>
      <c r="O25"/>
      <c r="P25" s="460" t="s">
        <v>156</v>
      </c>
      <c r="Q25" s="461">
        <v>4236.799</v>
      </c>
      <c r="R25" s="461">
        <v>895.98099999999999</v>
      </c>
      <c r="S25" s="462">
        <v>4.7286705856485796</v>
      </c>
    </row>
    <row r="26" spans="1:19" ht="16.5" thickBot="1">
      <c r="A26" s="466" t="s">
        <v>224</v>
      </c>
      <c r="B26" s="467">
        <v>50291.334000000003</v>
      </c>
      <c r="C26" s="467">
        <v>51648</v>
      </c>
      <c r="D26" s="468">
        <v>4.1790217509445551</v>
      </c>
      <c r="E26" s="248"/>
      <c r="F26" s="541"/>
      <c r="G26" s="541"/>
      <c r="H26" s="541"/>
      <c r="I26" s="541"/>
      <c r="J26" s="541"/>
      <c r="K26" s="460" t="s">
        <v>155</v>
      </c>
      <c r="L26" s="461">
        <v>7521.4679999999998</v>
      </c>
      <c r="M26" s="461">
        <v>1760.884</v>
      </c>
      <c r="N26" s="462">
        <v>4.2714159478988964</v>
      </c>
      <c r="O26"/>
      <c r="P26" s="460" t="s">
        <v>158</v>
      </c>
      <c r="Q26" s="461">
        <v>4078.0920000000001</v>
      </c>
      <c r="R26" s="461">
        <v>1106.4349999999999</v>
      </c>
      <c r="S26" s="462">
        <v>3.6857944660102042</v>
      </c>
    </row>
    <row r="27" spans="1:19" ht="15.75">
      <c r="A27"/>
      <c r="B27"/>
      <c r="C27"/>
      <c r="D27"/>
      <c r="E27" s="248"/>
      <c r="F27" s="541"/>
      <c r="G27" s="541"/>
      <c r="H27" s="541"/>
      <c r="I27" s="541"/>
      <c r="J27" s="541"/>
      <c r="K27" s="460" t="s">
        <v>158</v>
      </c>
      <c r="L27" s="461">
        <v>5880.7560000000003</v>
      </c>
      <c r="M27" s="461">
        <v>1406.2940000000001</v>
      </c>
      <c r="N27" s="462">
        <v>4.1817400913322533</v>
      </c>
      <c r="O27"/>
      <c r="P27" s="460" t="s">
        <v>373</v>
      </c>
      <c r="Q27" s="461">
        <v>3630.5520000000001</v>
      </c>
      <c r="R27" s="461">
        <v>638.02</v>
      </c>
      <c r="S27" s="462">
        <v>5.6903419955487289</v>
      </c>
    </row>
    <row r="28" spans="1:19" ht="16.5" thickBot="1">
      <c r="A28"/>
      <c r="B28"/>
      <c r="C28"/>
      <c r="D28"/>
      <c r="E28" s="248"/>
      <c r="F28" s="541"/>
      <c r="G28" s="541"/>
      <c r="H28" s="541"/>
      <c r="I28" s="541"/>
      <c r="J28" s="541"/>
      <c r="K28" s="460" t="s">
        <v>150</v>
      </c>
      <c r="L28" s="461">
        <v>5073.4080000000004</v>
      </c>
      <c r="M28" s="461">
        <v>809.73500000000001</v>
      </c>
      <c r="N28" s="462">
        <v>6.265516496137626</v>
      </c>
      <c r="O28"/>
      <c r="P28" s="460" t="s">
        <v>154</v>
      </c>
      <c r="Q28" s="461">
        <v>3469.8319999999999</v>
      </c>
      <c r="R28" s="461">
        <v>769.03800000000001</v>
      </c>
      <c r="S28" s="462">
        <v>4.5119122852186759</v>
      </c>
    </row>
    <row r="29" spans="1:19" ht="16.5" thickBot="1">
      <c r="A29"/>
      <c r="B29"/>
      <c r="C29"/>
      <c r="D29"/>
      <c r="E29" s="248"/>
      <c r="F29" s="541"/>
      <c r="G29" s="541"/>
      <c r="H29" s="541"/>
      <c r="I29" s="541"/>
      <c r="J29" s="541"/>
      <c r="K29" s="466" t="s">
        <v>224</v>
      </c>
      <c r="L29" s="467">
        <v>1659948.6810000001</v>
      </c>
      <c r="M29" s="467">
        <v>294183.962</v>
      </c>
      <c r="N29" s="468">
        <v>5.6425532843969251</v>
      </c>
      <c r="O29"/>
      <c r="P29" s="460" t="s">
        <v>152</v>
      </c>
      <c r="Q29" s="461">
        <v>3394.9389999999999</v>
      </c>
      <c r="R29" s="461">
        <v>647.84</v>
      </c>
      <c r="S29" s="462">
        <v>5.2403973203260064</v>
      </c>
    </row>
    <row r="30" spans="1:19" ht="16.5" thickBot="1">
      <c r="E30" s="248"/>
      <c r="F30" s="337"/>
      <c r="G30" s="337"/>
      <c r="H30" s="337"/>
      <c r="I30" s="337"/>
      <c r="J30" s="337"/>
      <c r="K30"/>
      <c r="L30"/>
      <c r="M30"/>
      <c r="N30"/>
      <c r="O30"/>
      <c r="P30" s="466" t="s">
        <v>224</v>
      </c>
      <c r="Q30" s="467">
        <v>532367.22600000002</v>
      </c>
      <c r="R30" s="467">
        <v>105159.747</v>
      </c>
      <c r="S30" s="468">
        <v>5.062462027414349</v>
      </c>
    </row>
    <row r="31" spans="1:19" ht="15.75">
      <c r="A31" s="248"/>
      <c r="B31" s="248"/>
      <c r="C31" s="248"/>
      <c r="D31" s="248"/>
      <c r="E31" s="248"/>
      <c r="F31" s="337"/>
      <c r="G31" s="337"/>
      <c r="H31" s="337"/>
      <c r="I31" s="337"/>
      <c r="J31" s="337"/>
      <c r="K31"/>
      <c r="L31"/>
      <c r="M31"/>
      <c r="N31"/>
      <c r="O31" s="337"/>
      <c r="P31"/>
      <c r="Q31"/>
      <c r="R31"/>
      <c r="S31"/>
    </row>
    <row r="32" spans="1:19" ht="15.75">
      <c r="A32" s="337"/>
      <c r="B32" s="337"/>
      <c r="C32" s="337"/>
      <c r="D32" s="337"/>
      <c r="E32" s="337"/>
      <c r="F32" s="337"/>
      <c r="G32" s="337"/>
      <c r="H32" s="337"/>
      <c r="I32" s="337"/>
      <c r="J32" s="337"/>
      <c r="O32" s="337"/>
      <c r="P32"/>
      <c r="Q32"/>
      <c r="R32"/>
      <c r="S32"/>
    </row>
    <row r="33" spans="1:19">
      <c r="A33" s="471"/>
      <c r="B33" s="471"/>
      <c r="C33" s="379"/>
      <c r="D33" s="379"/>
      <c r="E33" s="379"/>
      <c r="F33" s="379"/>
      <c r="G33" s="379"/>
      <c r="H33" s="379"/>
      <c r="I33" s="379"/>
      <c r="J33" s="379"/>
      <c r="K33"/>
      <c r="L33"/>
      <c r="M33"/>
      <c r="N33"/>
      <c r="O33" s="379"/>
      <c r="P33"/>
      <c r="Q33"/>
      <c r="R33"/>
      <c r="S33"/>
    </row>
    <row r="34" spans="1:19">
      <c r="A34" s="426"/>
      <c r="C34" s="379"/>
      <c r="D34" s="379"/>
      <c r="E34" s="379"/>
      <c r="F34" s="379"/>
      <c r="G34" s="379"/>
      <c r="H34" s="379"/>
      <c r="I34" s="379"/>
      <c r="J34"/>
      <c r="K34"/>
      <c r="L34"/>
      <c r="M34"/>
      <c r="N34"/>
      <c r="O34" s="379"/>
      <c r="P34"/>
      <c r="Q34"/>
      <c r="R34"/>
      <c r="S34"/>
    </row>
    <row r="35" spans="1:19">
      <c r="A35" s="379"/>
      <c r="B35" s="379"/>
      <c r="C35" s="379"/>
      <c r="D35" s="379"/>
      <c r="E35" s="379"/>
      <c r="F35" s="379"/>
      <c r="G35" s="379"/>
      <c r="H35" s="379"/>
      <c r="I35" s="379"/>
      <c r="J35"/>
      <c r="K35"/>
      <c r="L35"/>
      <c r="M35"/>
      <c r="N35"/>
      <c r="O35" s="379"/>
      <c r="P35"/>
      <c r="Q35"/>
      <c r="R35"/>
      <c r="S35"/>
    </row>
    <row r="36" spans="1:19" ht="15.75" customHeight="1">
      <c r="A36"/>
      <c r="B36"/>
      <c r="C36"/>
      <c r="D36"/>
      <c r="E36"/>
      <c r="F36"/>
      <c r="G36"/>
      <c r="H36"/>
      <c r="I36"/>
      <c r="J36"/>
      <c r="K36"/>
      <c r="L36"/>
      <c r="M36"/>
      <c r="N36"/>
      <c r="O36" s="379"/>
      <c r="P36"/>
      <c r="Q36"/>
      <c r="R36"/>
      <c r="S36"/>
    </row>
    <row r="37" spans="1:19" ht="17.25" customHeight="1">
      <c r="A37" s="1" t="s">
        <v>330</v>
      </c>
      <c r="B37" s="1"/>
      <c r="C37"/>
      <c r="D37"/>
      <c r="E37"/>
      <c r="F37"/>
      <c r="G37"/>
      <c r="H37"/>
      <c r="I37"/>
      <c r="J37"/>
      <c r="K37"/>
      <c r="L37"/>
      <c r="M37"/>
      <c r="N37"/>
      <c r="O37" s="379"/>
      <c r="P37"/>
      <c r="Q37"/>
      <c r="R37"/>
      <c r="S37"/>
    </row>
    <row r="38" spans="1:19">
      <c r="A38"/>
      <c r="B38"/>
      <c r="C38"/>
      <c r="D38"/>
      <c r="E38"/>
      <c r="F38"/>
      <c r="G38"/>
      <c r="H38"/>
      <c r="I38"/>
      <c r="J38"/>
      <c r="K38"/>
      <c r="L38"/>
      <c r="M38"/>
      <c r="N38"/>
      <c r="O38" s="379"/>
      <c r="P38"/>
      <c r="Q38"/>
      <c r="R38"/>
      <c r="S38"/>
    </row>
    <row r="39" spans="1:19">
      <c r="A39"/>
      <c r="B39"/>
      <c r="C39"/>
      <c r="D39"/>
      <c r="E39"/>
      <c r="F39"/>
      <c r="G39"/>
      <c r="H39"/>
      <c r="I39"/>
      <c r="J39"/>
      <c r="K39"/>
      <c r="L39"/>
      <c r="M39"/>
      <c r="N39"/>
      <c r="O39" s="379"/>
      <c r="P39"/>
      <c r="Q39"/>
      <c r="R39"/>
      <c r="S39"/>
    </row>
    <row r="40" spans="1:19">
      <c r="A40"/>
      <c r="B40"/>
      <c r="C40"/>
      <c r="D40"/>
      <c r="E40"/>
      <c r="F40"/>
      <c r="G40"/>
      <c r="H40"/>
      <c r="I40"/>
      <c r="J40"/>
      <c r="K40"/>
      <c r="L40"/>
      <c r="M40"/>
      <c r="N40"/>
      <c r="O40" s="379"/>
    </row>
    <row r="41" spans="1:19">
      <c r="A41"/>
      <c r="B41"/>
      <c r="C41"/>
      <c r="D41"/>
      <c r="E41"/>
      <c r="F41"/>
      <c r="G41"/>
      <c r="H41"/>
      <c r="I41"/>
      <c r="J41"/>
      <c r="K41"/>
      <c r="L41"/>
      <c r="M41"/>
      <c r="N41"/>
      <c r="O41" s="2"/>
      <c r="P41"/>
      <c r="Q41"/>
      <c r="R41"/>
      <c r="S41"/>
    </row>
    <row r="42" spans="1:19" ht="14.25" customHeight="1">
      <c r="A42"/>
      <c r="B42"/>
      <c r="C42"/>
      <c r="D42"/>
      <c r="E42"/>
      <c r="F42"/>
      <c r="G42"/>
      <c r="H42"/>
      <c r="I42"/>
      <c r="J42"/>
      <c r="K42"/>
      <c r="L42"/>
      <c r="O42" s="2"/>
      <c r="P42"/>
      <c r="Q42"/>
      <c r="R42"/>
      <c r="S42"/>
    </row>
    <row r="43" spans="1:19">
      <c r="A43"/>
      <c r="B43"/>
      <c r="C43"/>
      <c r="D43"/>
      <c r="E43"/>
      <c r="F43"/>
      <c r="G43"/>
      <c r="H43"/>
      <c r="I43"/>
      <c r="J43"/>
      <c r="K43"/>
      <c r="L43"/>
      <c r="O43"/>
      <c r="P43"/>
      <c r="Q43"/>
      <c r="R43"/>
      <c r="S43"/>
    </row>
    <row r="44" spans="1:19">
      <c r="A44"/>
      <c r="B44"/>
      <c r="C44"/>
      <c r="D44"/>
      <c r="E44"/>
      <c r="F44"/>
      <c r="G44"/>
      <c r="H44"/>
      <c r="I44"/>
      <c r="J44"/>
      <c r="K44"/>
      <c r="L44"/>
      <c r="M44"/>
      <c r="N44"/>
      <c r="O44"/>
      <c r="P44"/>
      <c r="Q44"/>
      <c r="R44"/>
      <c r="S44"/>
    </row>
    <row r="45" spans="1:19">
      <c r="A45"/>
      <c r="B45"/>
      <c r="C45"/>
      <c r="D45"/>
      <c r="E45"/>
      <c r="F45"/>
      <c r="G45"/>
      <c r="H45"/>
      <c r="I45"/>
      <c r="J45"/>
      <c r="K45"/>
      <c r="L45"/>
      <c r="M45"/>
      <c r="N45"/>
      <c r="O45"/>
      <c r="P45"/>
      <c r="Q45"/>
      <c r="R45"/>
      <c r="S45"/>
    </row>
    <row r="46" spans="1:19">
      <c r="A46"/>
      <c r="B46"/>
      <c r="C46"/>
      <c r="D46"/>
      <c r="E46"/>
      <c r="F46"/>
      <c r="G46"/>
      <c r="H46"/>
      <c r="I46"/>
      <c r="J46"/>
      <c r="K46"/>
      <c r="L46"/>
      <c r="M46"/>
      <c r="N46"/>
      <c r="O46"/>
      <c r="P46"/>
      <c r="Q46"/>
      <c r="R46"/>
      <c r="S46"/>
    </row>
    <row r="47" spans="1:19">
      <c r="A47"/>
      <c r="B47"/>
      <c r="C47"/>
      <c r="D47"/>
      <c r="E47"/>
      <c r="F47"/>
      <c r="G47"/>
      <c r="H47"/>
      <c r="I47"/>
      <c r="J47"/>
      <c r="K47"/>
      <c r="L47"/>
      <c r="M47"/>
      <c r="N47"/>
      <c r="O47"/>
      <c r="P47"/>
      <c r="Q47"/>
      <c r="R47"/>
      <c r="S47"/>
    </row>
    <row r="48" spans="1:19" ht="14.25" customHeight="1">
      <c r="A48"/>
      <c r="B48"/>
      <c r="C48"/>
      <c r="D48"/>
      <c r="E48"/>
      <c r="F48"/>
      <c r="G48"/>
      <c r="H48"/>
      <c r="I48"/>
      <c r="J48"/>
      <c r="K48"/>
      <c r="L48"/>
      <c r="M48"/>
      <c r="N48"/>
      <c r="O48"/>
      <c r="P48"/>
      <c r="Q48"/>
      <c r="R48"/>
      <c r="S48"/>
    </row>
    <row r="49" spans="1:19">
      <c r="A49"/>
      <c r="B49"/>
      <c r="C49"/>
      <c r="D49"/>
      <c r="E49"/>
      <c r="F49"/>
      <c r="G49"/>
      <c r="H49"/>
      <c r="I49"/>
      <c r="J49"/>
      <c r="K49"/>
      <c r="L49"/>
      <c r="M49"/>
      <c r="N49"/>
      <c r="O49"/>
      <c r="P49"/>
      <c r="Q49"/>
      <c r="R49"/>
      <c r="S49"/>
    </row>
    <row r="50" spans="1:19">
      <c r="A50"/>
      <c r="B50"/>
      <c r="C50"/>
      <c r="D50"/>
      <c r="E50"/>
      <c r="F50"/>
      <c r="G50"/>
      <c r="H50"/>
      <c r="I50"/>
      <c r="J50"/>
      <c r="K50"/>
      <c r="L50"/>
      <c r="M50"/>
      <c r="N50"/>
      <c r="O50"/>
      <c r="P50"/>
      <c r="Q50"/>
      <c r="R50"/>
      <c r="S50"/>
    </row>
    <row r="51" spans="1:19">
      <c r="A51"/>
      <c r="B51"/>
      <c r="C51"/>
      <c r="D51"/>
      <c r="E51"/>
      <c r="F51"/>
      <c r="G51"/>
      <c r="H51"/>
      <c r="I51"/>
      <c r="J51"/>
      <c r="K51"/>
      <c r="L51"/>
      <c r="M51"/>
      <c r="N51"/>
      <c r="O51"/>
      <c r="P51"/>
      <c r="Q51"/>
      <c r="R51"/>
      <c r="S51"/>
    </row>
    <row r="52" spans="1:19">
      <c r="A52"/>
      <c r="B52"/>
      <c r="C52"/>
      <c r="D52"/>
      <c r="E52"/>
      <c r="F52"/>
      <c r="G52"/>
      <c r="H52"/>
      <c r="I52"/>
      <c r="J52"/>
      <c r="K52"/>
      <c r="L52"/>
      <c r="M52"/>
      <c r="N52"/>
      <c r="O52"/>
      <c r="P52"/>
      <c r="Q52"/>
      <c r="R52"/>
      <c r="S52"/>
    </row>
    <row r="53" spans="1:19">
      <c r="A53"/>
      <c r="B53"/>
      <c r="C53"/>
      <c r="D53"/>
      <c r="E53"/>
      <c r="F53"/>
      <c r="G53"/>
      <c r="H53"/>
      <c r="I53"/>
      <c r="J53"/>
      <c r="K53"/>
      <c r="L53"/>
      <c r="M53"/>
      <c r="N53"/>
      <c r="O53"/>
      <c r="P53"/>
      <c r="Q53"/>
      <c r="R53"/>
      <c r="S53"/>
    </row>
    <row r="54" spans="1:19">
      <c r="A54"/>
      <c r="B54"/>
      <c r="C54"/>
      <c r="D54"/>
      <c r="E54"/>
      <c r="F54"/>
      <c r="G54"/>
      <c r="H54"/>
      <c r="I54"/>
      <c r="J54"/>
      <c r="K54"/>
      <c r="L54"/>
      <c r="M54"/>
      <c r="N54"/>
      <c r="O54"/>
      <c r="P54"/>
      <c r="Q54"/>
      <c r="R54"/>
      <c r="S54"/>
    </row>
    <row r="55" spans="1:19">
      <c r="A55"/>
      <c r="B55"/>
      <c r="C55"/>
      <c r="D55"/>
      <c r="E55"/>
      <c r="F55"/>
      <c r="G55"/>
      <c r="H55"/>
      <c r="I55"/>
      <c r="J55"/>
      <c r="K55"/>
      <c r="L55"/>
      <c r="M55"/>
      <c r="N55"/>
      <c r="O55"/>
      <c r="P55"/>
      <c r="Q55"/>
      <c r="R55"/>
      <c r="S55"/>
    </row>
    <row r="56" spans="1:19">
      <c r="A56"/>
      <c r="B56"/>
      <c r="C56"/>
      <c r="D56"/>
      <c r="E56"/>
      <c r="F56"/>
      <c r="G56"/>
      <c r="H56"/>
      <c r="I56"/>
      <c r="J56"/>
      <c r="K56"/>
      <c r="L56"/>
      <c r="M56"/>
      <c r="N56"/>
      <c r="O56"/>
      <c r="P56"/>
      <c r="Q56"/>
      <c r="R56"/>
      <c r="S56"/>
    </row>
    <row r="57" spans="1:19">
      <c r="A57"/>
      <c r="B57"/>
      <c r="C57"/>
      <c r="D57"/>
      <c r="E57"/>
      <c r="F57"/>
      <c r="G57"/>
      <c r="H57"/>
      <c r="I57"/>
      <c r="J57"/>
      <c r="K57"/>
      <c r="L57"/>
      <c r="M57"/>
      <c r="N57"/>
      <c r="O57"/>
      <c r="P57"/>
      <c r="Q57"/>
      <c r="R57"/>
      <c r="S57"/>
    </row>
    <row r="58" spans="1:19">
      <c r="A58"/>
      <c r="B58"/>
      <c r="C58"/>
      <c r="D58"/>
      <c r="E58"/>
      <c r="F58"/>
      <c r="G58"/>
      <c r="H58"/>
      <c r="I58"/>
      <c r="J58"/>
      <c r="K58"/>
      <c r="L58"/>
      <c r="M58"/>
      <c r="N58"/>
      <c r="O58"/>
      <c r="P58"/>
      <c r="Q58"/>
      <c r="R58"/>
      <c r="S58"/>
    </row>
    <row r="59" spans="1:19">
      <c r="A59"/>
      <c r="B59"/>
      <c r="C59"/>
      <c r="D59"/>
      <c r="E59"/>
      <c r="F59"/>
      <c r="G59"/>
      <c r="H59"/>
      <c r="I59"/>
      <c r="J59"/>
      <c r="K59"/>
      <c r="L59"/>
      <c r="M59"/>
      <c r="N59"/>
      <c r="O59"/>
      <c r="P59"/>
      <c r="Q59"/>
      <c r="R59"/>
      <c r="S59"/>
    </row>
    <row r="60" spans="1:19">
      <c r="A60"/>
      <c r="B60"/>
      <c r="C60"/>
      <c r="D60"/>
      <c r="E60"/>
      <c r="F60"/>
      <c r="G60"/>
      <c r="H60"/>
      <c r="I60"/>
      <c r="J60"/>
      <c r="K60"/>
      <c r="L60"/>
      <c r="M60"/>
      <c r="N60"/>
      <c r="O60"/>
      <c r="P60"/>
      <c r="Q60"/>
      <c r="R60"/>
      <c r="S60"/>
    </row>
    <row r="61" spans="1:19">
      <c r="A61"/>
      <c r="B61"/>
      <c r="C61"/>
      <c r="D61"/>
      <c r="E61"/>
      <c r="F61"/>
      <c r="G61"/>
      <c r="H61"/>
      <c r="I61"/>
      <c r="J61"/>
      <c r="K61"/>
      <c r="L61"/>
      <c r="M61"/>
      <c r="N61"/>
      <c r="O61"/>
      <c r="P61"/>
      <c r="Q61"/>
      <c r="R61"/>
      <c r="S61"/>
    </row>
    <row r="62" spans="1:19">
      <c r="A62"/>
      <c r="B62"/>
      <c r="C62"/>
      <c r="D62"/>
      <c r="E62"/>
      <c r="F62"/>
      <c r="G62"/>
      <c r="H62"/>
      <c r="I62"/>
      <c r="J62"/>
      <c r="K62"/>
      <c r="L62"/>
      <c r="M62"/>
      <c r="N62"/>
      <c r="O62"/>
      <c r="P62"/>
      <c r="Q62"/>
      <c r="R62"/>
      <c r="S62"/>
    </row>
    <row r="63" spans="1:19">
      <c r="A63"/>
      <c r="B63"/>
      <c r="C63"/>
      <c r="D63"/>
      <c r="E63"/>
      <c r="F63"/>
      <c r="G63"/>
      <c r="H63"/>
      <c r="I63"/>
      <c r="J63"/>
      <c r="K63"/>
      <c r="L63"/>
      <c r="M63"/>
      <c r="N63"/>
      <c r="O63"/>
      <c r="P63"/>
      <c r="Q63"/>
      <c r="R63"/>
      <c r="S63"/>
    </row>
    <row r="64" spans="1:19">
      <c r="A64"/>
      <c r="B64"/>
      <c r="C64"/>
      <c r="D64"/>
      <c r="E64"/>
      <c r="F64"/>
      <c r="G64"/>
      <c r="H64"/>
      <c r="I64"/>
      <c r="J64"/>
      <c r="K64"/>
      <c r="L64"/>
      <c r="M64"/>
      <c r="N64"/>
      <c r="O64"/>
    </row>
    <row r="65" spans="1:19">
      <c r="A65"/>
      <c r="B65"/>
      <c r="C65"/>
      <c r="D65"/>
      <c r="E65"/>
      <c r="F65"/>
      <c r="G65"/>
      <c r="H65"/>
      <c r="I65"/>
      <c r="J65"/>
      <c r="K65"/>
      <c r="L65"/>
      <c r="M65"/>
      <c r="N65"/>
      <c r="O65"/>
      <c r="P65"/>
      <c r="Q65" s="2"/>
      <c r="R65" s="2"/>
      <c r="S65" s="2"/>
    </row>
    <row r="66" spans="1:19">
      <c r="A66"/>
      <c r="B66"/>
      <c r="C66"/>
      <c r="D66"/>
      <c r="E66"/>
      <c r="F66"/>
      <c r="G66"/>
      <c r="H66"/>
      <c r="I66"/>
      <c r="J66"/>
      <c r="K66"/>
      <c r="L66"/>
      <c r="M66"/>
      <c r="N66"/>
      <c r="O66"/>
      <c r="P66"/>
      <c r="Q66" s="2"/>
      <c r="R66" s="2"/>
      <c r="S66" s="2"/>
    </row>
    <row r="67" spans="1:19">
      <c r="A67"/>
      <c r="B67"/>
      <c r="C67"/>
      <c r="D67"/>
      <c r="E67"/>
      <c r="F67"/>
      <c r="G67"/>
      <c r="H67"/>
      <c r="I67"/>
      <c r="J67"/>
      <c r="K67"/>
      <c r="L67"/>
      <c r="M67"/>
      <c r="N67"/>
      <c r="O67"/>
      <c r="P67"/>
      <c r="Q67" s="2"/>
      <c r="R67" s="2"/>
      <c r="S67" s="2"/>
    </row>
    <row r="68" spans="1:19">
      <c r="A68"/>
      <c r="B68"/>
      <c r="C68"/>
      <c r="D68"/>
      <c r="E68"/>
      <c r="F68"/>
      <c r="G68"/>
      <c r="H68"/>
      <c r="I68"/>
      <c r="J68"/>
      <c r="K68"/>
      <c r="L68"/>
      <c r="M68"/>
      <c r="N68"/>
      <c r="O68"/>
      <c r="P68"/>
      <c r="Q68" s="2"/>
      <c r="R68" s="2"/>
      <c r="S68" s="2"/>
    </row>
    <row r="69" spans="1:19">
      <c r="A69"/>
      <c r="B69"/>
      <c r="C69"/>
      <c r="D69"/>
      <c r="E69"/>
      <c r="F69"/>
      <c r="G69"/>
      <c r="H69"/>
      <c r="I69"/>
      <c r="J69"/>
      <c r="K69"/>
      <c r="L69"/>
      <c r="M69"/>
      <c r="N69"/>
      <c r="O69"/>
      <c r="P69"/>
    </row>
    <row r="70" spans="1:19">
      <c r="A70"/>
      <c r="B70"/>
      <c r="C70"/>
      <c r="D70"/>
      <c r="E70"/>
      <c r="F70"/>
      <c r="G70"/>
      <c r="H70"/>
      <c r="I70"/>
      <c r="J70"/>
      <c r="K70"/>
      <c r="L70"/>
      <c r="M70"/>
      <c r="N70"/>
      <c r="O70"/>
      <c r="P70"/>
      <c r="Q70" s="2"/>
      <c r="R70" s="2"/>
      <c r="S70" s="2"/>
    </row>
    <row r="71" spans="1:19">
      <c r="A71"/>
      <c r="B71"/>
      <c r="C71"/>
      <c r="D71"/>
      <c r="E71"/>
      <c r="F71"/>
      <c r="G71"/>
      <c r="H71"/>
      <c r="I71"/>
      <c r="J71"/>
      <c r="K71"/>
      <c r="L71"/>
      <c r="M71"/>
      <c r="N71"/>
      <c r="O71"/>
      <c r="P71"/>
      <c r="Q71" s="2"/>
      <c r="R71" s="2"/>
      <c r="S71" s="2"/>
    </row>
    <row r="72" spans="1:19">
      <c r="A72"/>
      <c r="B72"/>
      <c r="C72"/>
      <c r="D72"/>
      <c r="E72"/>
      <c r="F72"/>
      <c r="G72"/>
      <c r="H72"/>
      <c r="I72"/>
      <c r="J72"/>
      <c r="K72"/>
      <c r="L72"/>
      <c r="M72"/>
      <c r="N72"/>
      <c r="O72"/>
      <c r="P72"/>
      <c r="Q72" s="2"/>
      <c r="R72" s="2"/>
      <c r="S72" s="2"/>
    </row>
    <row r="73" spans="1:19">
      <c r="A73"/>
      <c r="B73"/>
      <c r="C73"/>
      <c r="D73"/>
      <c r="E73"/>
      <c r="F73"/>
      <c r="G73"/>
      <c r="H73"/>
      <c r="I73"/>
      <c r="J73"/>
      <c r="K73"/>
      <c r="L73"/>
      <c r="M73"/>
      <c r="N73"/>
      <c r="O73"/>
      <c r="P73"/>
      <c r="Q73" s="2"/>
      <c r="R73" s="2"/>
      <c r="S73" s="2"/>
    </row>
    <row r="74" spans="1:19">
      <c r="A74"/>
      <c r="B74"/>
      <c r="C74"/>
      <c r="D74"/>
      <c r="E74"/>
      <c r="F74"/>
      <c r="G74"/>
      <c r="H74"/>
      <c r="I74"/>
      <c r="J74"/>
      <c r="K74"/>
      <c r="L74"/>
      <c r="M74"/>
      <c r="N74"/>
      <c r="O74"/>
      <c r="P74"/>
    </row>
    <row r="75" spans="1:19">
      <c r="A75"/>
      <c r="B75"/>
      <c r="C75"/>
      <c r="D75"/>
      <c r="E75"/>
      <c r="F75"/>
      <c r="G75"/>
      <c r="H75"/>
      <c r="I75"/>
      <c r="J75"/>
      <c r="K75"/>
      <c r="L75"/>
      <c r="M75"/>
      <c r="N75"/>
      <c r="O75"/>
      <c r="P75"/>
      <c r="Q75" s="379"/>
      <c r="R75" s="379"/>
    </row>
    <row r="76" spans="1:19">
      <c r="A76"/>
      <c r="B76"/>
      <c r="C76"/>
      <c r="D76"/>
      <c r="E76"/>
      <c r="F76"/>
      <c r="G76"/>
      <c r="H76"/>
      <c r="I76"/>
      <c r="J76"/>
      <c r="K76"/>
      <c r="L76"/>
      <c r="M76"/>
      <c r="N76"/>
      <c r="O76"/>
      <c r="P76"/>
      <c r="Q76" s="379"/>
      <c r="R76" s="379"/>
    </row>
    <row r="77" spans="1:19">
      <c r="A77"/>
      <c r="B77"/>
      <c r="C77"/>
      <c r="D77"/>
      <c r="E77"/>
      <c r="F77"/>
      <c r="G77"/>
      <c r="H77"/>
      <c r="I77"/>
      <c r="J77"/>
      <c r="K77"/>
      <c r="L77"/>
      <c r="M77"/>
      <c r="N77"/>
      <c r="O77"/>
      <c r="P77"/>
      <c r="Q77" s="379"/>
      <c r="R77" s="379"/>
    </row>
    <row r="78" spans="1:19">
      <c r="A78"/>
      <c r="B78"/>
      <c r="C78"/>
      <c r="D78"/>
      <c r="E78"/>
      <c r="F78"/>
      <c r="G78"/>
      <c r="H78"/>
      <c r="I78"/>
      <c r="J78"/>
      <c r="K78"/>
      <c r="L78"/>
      <c r="M78"/>
      <c r="N78"/>
      <c r="O78"/>
      <c r="P78"/>
      <c r="Q78" s="379"/>
      <c r="R78" s="379"/>
    </row>
    <row r="79" spans="1:19">
      <c r="A79"/>
      <c r="B79"/>
      <c r="C79"/>
      <c r="D79"/>
      <c r="E79"/>
      <c r="F79"/>
      <c r="G79"/>
      <c r="H79"/>
      <c r="I79"/>
      <c r="J79"/>
      <c r="K79"/>
      <c r="L79"/>
      <c r="M79"/>
      <c r="N79"/>
      <c r="O79"/>
      <c r="P79"/>
      <c r="Q79" s="379"/>
      <c r="R79" s="379"/>
    </row>
    <row r="80" spans="1:19">
      <c r="A80"/>
      <c r="B80"/>
      <c r="C80"/>
      <c r="D80"/>
      <c r="E80"/>
      <c r="F80"/>
      <c r="G80"/>
      <c r="H80"/>
      <c r="I80"/>
      <c r="J80"/>
      <c r="K80"/>
      <c r="L80"/>
      <c r="M80"/>
      <c r="N80"/>
      <c r="O80"/>
      <c r="P80"/>
      <c r="Q80" s="379"/>
      <c r="R80" s="379"/>
    </row>
    <row r="81" spans="1:18">
      <c r="A81"/>
      <c r="B81"/>
      <c r="C81"/>
      <c r="D81"/>
      <c r="E81"/>
      <c r="F81"/>
      <c r="G81"/>
      <c r="H81"/>
      <c r="I81"/>
      <c r="J81"/>
      <c r="K81"/>
      <c r="L81"/>
      <c r="M81"/>
      <c r="N81"/>
      <c r="O81"/>
      <c r="P81"/>
      <c r="Q81" s="379"/>
      <c r="R81" s="379"/>
    </row>
    <row r="82" spans="1:18">
      <c r="A82"/>
      <c r="B82"/>
      <c r="C82"/>
      <c r="D82"/>
      <c r="E82"/>
      <c r="F82"/>
      <c r="G82"/>
      <c r="H82"/>
      <c r="I82"/>
      <c r="J82"/>
      <c r="K82"/>
      <c r="L82"/>
      <c r="M82"/>
      <c r="N82"/>
      <c r="O82"/>
      <c r="P82"/>
      <c r="Q82" s="379"/>
      <c r="R82" s="379"/>
    </row>
    <row r="83" spans="1:18" ht="15.75">
      <c r="A83"/>
      <c r="B83"/>
      <c r="C83"/>
      <c r="D83"/>
      <c r="E83"/>
      <c r="F83"/>
      <c r="G83"/>
      <c r="H83"/>
      <c r="I83"/>
      <c r="J83"/>
      <c r="K83"/>
      <c r="L83"/>
      <c r="M83" s="824"/>
      <c r="N83" s="478"/>
      <c r="O83"/>
      <c r="P83"/>
      <c r="Q83" s="379"/>
      <c r="R83" s="379"/>
    </row>
    <row r="84" spans="1:18" ht="15.75">
      <c r="A84"/>
      <c r="B84"/>
      <c r="C84"/>
      <c r="D84"/>
      <c r="E84"/>
      <c r="F84"/>
      <c r="G84"/>
      <c r="H84"/>
      <c r="I84"/>
      <c r="J84"/>
      <c r="K84"/>
      <c r="L84"/>
      <c r="M84" s="824"/>
      <c r="N84" s="478"/>
      <c r="O84"/>
      <c r="P84"/>
      <c r="Q84" s="379"/>
      <c r="R84" s="379"/>
    </row>
    <row r="85" spans="1:18" ht="15.75">
      <c r="A85"/>
      <c r="B85"/>
      <c r="C85"/>
      <c r="D85"/>
      <c r="E85"/>
      <c r="F85"/>
      <c r="G85"/>
      <c r="H85"/>
      <c r="I85"/>
      <c r="J85"/>
      <c r="K85"/>
      <c r="L85"/>
      <c r="M85" s="824"/>
      <c r="N85" s="478"/>
      <c r="O85"/>
      <c r="P85"/>
      <c r="Q85" s="379"/>
      <c r="R85" s="379"/>
    </row>
    <row r="86" spans="1:18" ht="15.75">
      <c r="A86"/>
      <c r="B86"/>
      <c r="C86"/>
      <c r="D86"/>
      <c r="E86"/>
      <c r="F86"/>
      <c r="G86"/>
      <c r="H86"/>
      <c r="I86"/>
      <c r="J86"/>
      <c r="K86"/>
      <c r="L86"/>
      <c r="M86" s="824"/>
      <c r="N86" s="478"/>
      <c r="O86"/>
      <c r="P86"/>
      <c r="Q86" s="379"/>
      <c r="R86" s="379"/>
    </row>
    <row r="87" spans="1:18" ht="15.75">
      <c r="A87"/>
      <c r="B87"/>
      <c r="C87"/>
      <c r="D87"/>
      <c r="E87"/>
      <c r="F87"/>
      <c r="G87"/>
      <c r="H87"/>
      <c r="I87"/>
      <c r="J87"/>
      <c r="K87"/>
      <c r="L87"/>
      <c r="M87" s="824"/>
      <c r="N87" s="478"/>
      <c r="O87"/>
      <c r="P87"/>
      <c r="Q87" s="379"/>
      <c r="R87" s="379"/>
    </row>
    <row r="88" spans="1:18" ht="15.75">
      <c r="A88"/>
      <c r="B88"/>
      <c r="C88"/>
      <c r="D88"/>
      <c r="E88"/>
      <c r="F88"/>
      <c r="G88"/>
      <c r="H88"/>
      <c r="I88"/>
      <c r="J88"/>
      <c r="K88"/>
      <c r="L88"/>
      <c r="M88" s="824"/>
      <c r="N88" s="478"/>
      <c r="O88"/>
      <c r="P88"/>
      <c r="Q88" s="379"/>
      <c r="R88" s="379"/>
    </row>
    <row r="89" spans="1:18" ht="15.75">
      <c r="A89"/>
      <c r="B89"/>
      <c r="C89"/>
      <c r="D89"/>
      <c r="E89"/>
      <c r="F89"/>
      <c r="G89"/>
      <c r="H89"/>
      <c r="I89"/>
      <c r="J89"/>
      <c r="K89"/>
      <c r="L89"/>
      <c r="M89" s="824"/>
      <c r="N89" s="478"/>
      <c r="O89"/>
      <c r="P89"/>
      <c r="Q89" s="379"/>
      <c r="R89" s="379"/>
    </row>
    <row r="90" spans="1:18" ht="15.75">
      <c r="A90"/>
      <c r="B90"/>
      <c r="C90"/>
      <c r="D90"/>
      <c r="E90"/>
      <c r="F90"/>
      <c r="G90"/>
      <c r="H90"/>
      <c r="I90"/>
      <c r="J90"/>
      <c r="K90"/>
      <c r="L90"/>
      <c r="M90" s="824"/>
      <c r="N90" s="478"/>
      <c r="O90"/>
      <c r="P90"/>
      <c r="Q90" s="379"/>
      <c r="R90" s="379"/>
    </row>
    <row r="91" spans="1:18">
      <c r="A91"/>
      <c r="B91"/>
      <c r="C91"/>
      <c r="D91"/>
      <c r="E91"/>
      <c r="F91"/>
      <c r="G91"/>
      <c r="H91"/>
      <c r="I91"/>
      <c r="J91"/>
      <c r="K91"/>
      <c r="L91"/>
      <c r="M91"/>
      <c r="N91"/>
      <c r="O91"/>
      <c r="P91"/>
      <c r="Q91" s="379"/>
      <c r="R91" s="379"/>
    </row>
    <row r="92" spans="1:18">
      <c r="A92"/>
      <c r="B92"/>
      <c r="C92"/>
      <c r="D92"/>
      <c r="E92"/>
      <c r="F92"/>
      <c r="G92"/>
      <c r="H92"/>
      <c r="I92"/>
      <c r="J92"/>
      <c r="K92"/>
      <c r="L92"/>
      <c r="M92"/>
      <c r="N92"/>
      <c r="O92"/>
      <c r="P92"/>
      <c r="Q92" s="379"/>
      <c r="R92" s="379"/>
    </row>
    <row r="93" spans="1:18">
      <c r="A93"/>
      <c r="B93"/>
      <c r="C93"/>
      <c r="D93"/>
      <c r="E93"/>
      <c r="F93"/>
      <c r="G93"/>
      <c r="H93"/>
      <c r="I93"/>
      <c r="J93"/>
      <c r="K93"/>
      <c r="L93"/>
      <c r="M93"/>
      <c r="N93"/>
      <c r="O93"/>
      <c r="P93"/>
      <c r="Q93" s="379"/>
      <c r="R93" s="379"/>
    </row>
    <row r="94" spans="1:18">
      <c r="A94"/>
      <c r="B94"/>
      <c r="C94"/>
      <c r="D94"/>
      <c r="E94"/>
      <c r="F94"/>
      <c r="G94"/>
      <c r="H94"/>
      <c r="I94"/>
      <c r="J94"/>
      <c r="K94"/>
      <c r="L94"/>
      <c r="M94"/>
      <c r="N94"/>
      <c r="O94"/>
      <c r="P94"/>
      <c r="Q94" s="379"/>
      <c r="R94" s="379"/>
    </row>
    <row r="95" spans="1:18">
      <c r="A95"/>
      <c r="B95"/>
      <c r="C95"/>
      <c r="D95"/>
      <c r="E95"/>
      <c r="F95"/>
      <c r="G95"/>
      <c r="H95"/>
      <c r="I95"/>
      <c r="J95"/>
      <c r="K95"/>
      <c r="L95"/>
      <c r="M95"/>
      <c r="N95"/>
      <c r="O95"/>
      <c r="P95"/>
      <c r="Q95" s="379"/>
      <c r="R95" s="379"/>
    </row>
    <row r="96" spans="1:18">
      <c r="A96"/>
      <c r="B96"/>
      <c r="C96"/>
      <c r="D96"/>
      <c r="E96"/>
      <c r="F96"/>
      <c r="G96"/>
      <c r="H96"/>
      <c r="I96"/>
      <c r="J96"/>
      <c r="K96"/>
      <c r="L96"/>
      <c r="M96"/>
      <c r="N96"/>
      <c r="O96"/>
      <c r="P96"/>
      <c r="Q96" s="379"/>
      <c r="R96" s="379"/>
    </row>
    <row r="97" spans="1:16">
      <c r="A97"/>
      <c r="B97"/>
      <c r="C97"/>
      <c r="D97"/>
      <c r="E97"/>
      <c r="F97"/>
      <c r="G97"/>
      <c r="H97"/>
      <c r="I97"/>
      <c r="J97"/>
      <c r="K97"/>
      <c r="L97"/>
      <c r="M97"/>
      <c r="N97"/>
      <c r="O97"/>
      <c r="P97"/>
    </row>
    <row r="98" spans="1:16">
      <c r="A98"/>
      <c r="B98"/>
      <c r="C98"/>
      <c r="D98"/>
      <c r="E98"/>
      <c r="F98"/>
      <c r="G98"/>
      <c r="H98"/>
      <c r="I98"/>
      <c r="J98"/>
      <c r="K98"/>
      <c r="L98"/>
      <c r="M98"/>
      <c r="N98"/>
      <c r="O98"/>
      <c r="P98"/>
    </row>
    <row r="99" spans="1:16">
      <c r="A99"/>
      <c r="B99"/>
      <c r="C99"/>
      <c r="D99"/>
      <c r="E99"/>
      <c r="F99"/>
      <c r="G99"/>
      <c r="H99"/>
      <c r="I99"/>
      <c r="J99"/>
      <c r="K99"/>
      <c r="L99"/>
      <c r="M99"/>
      <c r="N99"/>
      <c r="O99"/>
      <c r="P99"/>
    </row>
    <row r="100" spans="1:16">
      <c r="A100"/>
      <c r="B100"/>
      <c r="C100"/>
      <c r="D100"/>
      <c r="E100"/>
      <c r="F100"/>
      <c r="G100"/>
      <c r="H100"/>
      <c r="I100"/>
      <c r="J100"/>
      <c r="K100"/>
      <c r="L100"/>
      <c r="M100"/>
      <c r="N100"/>
      <c r="O100"/>
      <c r="P100"/>
    </row>
    <row r="101" spans="1:16">
      <c r="A101"/>
      <c r="B101"/>
      <c r="C101"/>
      <c r="D101"/>
      <c r="E101"/>
      <c r="F101"/>
      <c r="G101"/>
      <c r="H101"/>
      <c r="I101"/>
      <c r="J101"/>
      <c r="K101"/>
      <c r="L101"/>
      <c r="M101"/>
      <c r="N101"/>
      <c r="O101"/>
      <c r="P101"/>
    </row>
    <row r="102" spans="1:16">
      <c r="A102"/>
      <c r="B102"/>
      <c r="C102"/>
      <c r="D102"/>
      <c r="E102"/>
      <c r="F102"/>
      <c r="G102"/>
      <c r="H102"/>
      <c r="I102"/>
      <c r="J102"/>
      <c r="K102"/>
      <c r="L102"/>
      <c r="M102"/>
      <c r="N102"/>
      <c r="O102"/>
      <c r="P102"/>
    </row>
    <row r="103" spans="1:16">
      <c r="A103"/>
      <c r="B103"/>
      <c r="C103"/>
      <c r="D103"/>
      <c r="E103"/>
      <c r="F103"/>
      <c r="G103"/>
      <c r="H103"/>
      <c r="I103"/>
      <c r="J103"/>
      <c r="K103"/>
      <c r="L103"/>
      <c r="M103"/>
      <c r="N103"/>
      <c r="O103"/>
      <c r="P103"/>
    </row>
    <row r="104" spans="1:16">
      <c r="A104"/>
      <c r="B104"/>
      <c r="C104"/>
      <c r="D104"/>
      <c r="E104"/>
      <c r="F104"/>
      <c r="G104"/>
      <c r="H104"/>
      <c r="I104"/>
      <c r="J104"/>
      <c r="K104"/>
      <c r="L104"/>
      <c r="M104"/>
      <c r="N104"/>
      <c r="O104"/>
      <c r="P104"/>
    </row>
    <row r="105" spans="1:16">
      <c r="A105"/>
      <c r="B105"/>
      <c r="C105"/>
      <c r="D105"/>
      <c r="E105"/>
      <c r="F105"/>
      <c r="G105"/>
      <c r="H105"/>
      <c r="I105"/>
      <c r="J105"/>
      <c r="K105"/>
      <c r="L105"/>
      <c r="M105"/>
      <c r="N105"/>
      <c r="O105"/>
      <c r="P105"/>
    </row>
    <row r="106" spans="1:16">
      <c r="A106"/>
      <c r="B106"/>
      <c r="C106"/>
      <c r="D106"/>
      <c r="E106"/>
      <c r="F106"/>
      <c r="G106"/>
      <c r="H106"/>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s="2"/>
      <c r="J121" s="2"/>
      <c r="K121" s="2"/>
      <c r="L121" s="2"/>
      <c r="M121" s="2"/>
      <c r="N121" s="2"/>
      <c r="O121" s="2"/>
      <c r="P121" s="2"/>
    </row>
    <row r="122" spans="1:16">
      <c r="A122" s="2"/>
      <c r="B122" s="2"/>
      <c r="C122" s="2"/>
      <c r="D122" s="2"/>
      <c r="E122" s="2"/>
      <c r="F122" s="2"/>
      <c r="G122" s="2"/>
      <c r="H122" s="2"/>
      <c r="I122" s="2"/>
      <c r="J122" s="2"/>
      <c r="K122" s="2"/>
    </row>
    <row r="123" spans="1:16">
      <c r="A123" s="2"/>
      <c r="B123" s="2"/>
      <c r="C123" s="2"/>
      <c r="D123" s="2"/>
      <c r="E123" s="2"/>
      <c r="F123" s="2"/>
      <c r="G123" s="2"/>
      <c r="H123" s="2"/>
      <c r="I123" s="2"/>
      <c r="J123" s="2"/>
      <c r="K123" s="2"/>
    </row>
    <row r="124" spans="1:16">
      <c r="A124" s="2"/>
      <c r="B124" s="2"/>
      <c r="C124" s="2"/>
      <c r="D124" s="2"/>
      <c r="E124" s="2"/>
      <c r="F124" s="2"/>
      <c r="G124" s="2"/>
      <c r="H124" s="2"/>
      <c r="I124" s="2"/>
      <c r="J124" s="2"/>
      <c r="K124" s="2"/>
    </row>
    <row r="125" spans="1:16">
      <c r="A125" s="2"/>
      <c r="B125" s="2"/>
      <c r="C125" s="2"/>
      <c r="D125" s="2"/>
      <c r="E125" s="2"/>
      <c r="F125" s="2"/>
      <c r="G125" s="2"/>
      <c r="H125" s="2"/>
      <c r="I125" s="2"/>
      <c r="J125" s="2"/>
      <c r="K125" s="2"/>
    </row>
    <row r="126" spans="1:16">
      <c r="A126" s="2"/>
      <c r="B126" s="2"/>
      <c r="C126" s="2"/>
      <c r="D126" s="2"/>
      <c r="E126" s="2"/>
      <c r="F126" s="2"/>
      <c r="G126" s="2"/>
      <c r="H126" s="2"/>
    </row>
    <row r="127" spans="1:16">
      <c r="A127" s="2"/>
      <c r="B127" s="2"/>
      <c r="C127" s="2"/>
      <c r="D127" s="2"/>
      <c r="E127" s="2"/>
      <c r="F127" s="2"/>
      <c r="G127" s="2"/>
      <c r="H127" s="2"/>
    </row>
    <row r="128" spans="1:16">
      <c r="A128" s="2"/>
      <c r="B128" s="2"/>
      <c r="C128" s="2"/>
      <c r="D128" s="2"/>
      <c r="E128" s="2"/>
      <c r="F128" s="2"/>
      <c r="G128" s="2"/>
      <c r="H128" s="2"/>
    </row>
    <row r="129" spans="1:8">
      <c r="A129" s="2"/>
      <c r="B129" s="2"/>
      <c r="C129" s="2"/>
      <c r="D129" s="2"/>
      <c r="E129" s="2"/>
      <c r="F129" s="2"/>
      <c r="G129" s="2"/>
      <c r="H129" s="2"/>
    </row>
    <row r="130" spans="1:8">
      <c r="A130" s="2"/>
      <c r="B130" s="2"/>
      <c r="C130" s="2"/>
      <c r="D130" s="2"/>
      <c r="E130" s="2"/>
      <c r="F130" s="2"/>
      <c r="G130" s="2"/>
      <c r="H130" s="2"/>
    </row>
    <row r="131" spans="1:8">
      <c r="A131" s="2"/>
      <c r="B131" s="2"/>
      <c r="C131" s="2"/>
      <c r="D131" s="2"/>
      <c r="E131" s="2"/>
      <c r="F131" s="2"/>
      <c r="G131" s="2"/>
      <c r="H131" s="2"/>
    </row>
    <row r="132" spans="1:8">
      <c r="A132" s="2"/>
      <c r="B132" s="2"/>
      <c r="C132" s="2"/>
      <c r="D132" s="2"/>
      <c r="E132" s="2"/>
      <c r="F132" s="2"/>
      <c r="G132" s="2"/>
      <c r="H132" s="2"/>
    </row>
    <row r="133" spans="1:8">
      <c r="A133" s="2"/>
      <c r="B133" s="2"/>
      <c r="C133" s="2"/>
      <c r="D133" s="2"/>
      <c r="E133" s="2"/>
      <c r="F133" s="2"/>
      <c r="G133" s="2"/>
      <c r="H133" s="2"/>
    </row>
    <row r="134" spans="1:8">
      <c r="A134" s="2"/>
      <c r="B134" s="2"/>
      <c r="C134" s="2"/>
      <c r="D134" s="2"/>
      <c r="E134" s="2"/>
      <c r="F134" s="2"/>
      <c r="G134" s="2"/>
      <c r="H134" s="2"/>
    </row>
    <row r="135" spans="1:8">
      <c r="A135" s="2"/>
      <c r="B135" s="2"/>
      <c r="C135" s="2"/>
      <c r="D135" s="2"/>
      <c r="E135" s="2"/>
      <c r="F135" s="2"/>
      <c r="G135" s="2"/>
      <c r="H135" s="2"/>
    </row>
    <row r="136" spans="1:8">
      <c r="A136" s="2"/>
      <c r="B136" s="2"/>
      <c r="C136" s="2"/>
      <c r="D136" s="2"/>
      <c r="E136" s="2"/>
      <c r="F136" s="2"/>
      <c r="G136" s="2"/>
      <c r="H136" s="2"/>
    </row>
  </sheetData>
  <sortState ref="P7:S63">
    <sortCondition descending="1" ref="Q7:Q63"/>
  </sortState>
  <mergeCells count="3">
    <mergeCell ref="B5:C5"/>
    <mergeCell ref="A2:AA2"/>
    <mergeCell ref="A3:G3"/>
  </mergeCells>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30"/>
  <sheetViews>
    <sheetView showGridLines="0" workbookViewId="0">
      <selection activeCell="A35" sqref="A35:K151"/>
    </sheetView>
  </sheetViews>
  <sheetFormatPr defaultRowHeight="12.75"/>
  <cols>
    <col min="1" max="1" width="16.85546875" style="397" customWidth="1"/>
    <col min="2" max="2" width="12.28515625" style="397" bestFit="1" customWidth="1"/>
    <col min="3" max="3" width="10.140625" style="397" customWidth="1"/>
    <col min="4" max="4" width="9.140625" style="397"/>
    <col min="5" max="5" width="9.5703125" style="397" customWidth="1"/>
    <col min="6" max="6" width="16.7109375" style="397" customWidth="1"/>
    <col min="7" max="7" width="11.28515625" style="397" customWidth="1"/>
    <col min="8" max="8" width="10.42578125" style="397" customWidth="1"/>
    <col min="9" max="9" width="9.140625" style="397"/>
    <col min="10" max="10" width="3.5703125" style="397" customWidth="1"/>
    <col min="11" max="11" width="27.28515625" style="397" customWidth="1"/>
    <col min="12" max="12" width="11.7109375" style="397" customWidth="1"/>
    <col min="13" max="13" width="12.28515625" style="397" customWidth="1"/>
    <col min="14" max="14" width="10.42578125" style="397" customWidth="1"/>
    <col min="15" max="15" width="3.85546875" style="397" customWidth="1"/>
    <col min="16" max="16" width="22.5703125" style="397" customWidth="1"/>
    <col min="17" max="17" width="11.28515625" style="397" customWidth="1"/>
    <col min="18" max="18" width="10.28515625" style="397" customWidth="1"/>
    <col min="19" max="19" width="10" style="397" customWidth="1"/>
    <col min="20" max="255" width="9.140625" style="397"/>
    <col min="256" max="256" width="4" style="397" customWidth="1"/>
    <col min="257" max="257" width="15.140625" style="397" customWidth="1"/>
    <col min="258" max="258" width="13.85546875" style="397" customWidth="1"/>
    <col min="259" max="259" width="10.140625" style="397" customWidth="1"/>
    <col min="260" max="260" width="9.140625" style="397"/>
    <col min="261" max="261" width="3.42578125" style="397" customWidth="1"/>
    <col min="262" max="262" width="19.5703125" style="397" customWidth="1"/>
    <col min="263" max="263" width="12.28515625" style="397" customWidth="1"/>
    <col min="264" max="264" width="10.42578125" style="397" customWidth="1"/>
    <col min="265" max="265" width="9.140625" style="397"/>
    <col min="266" max="266" width="3.5703125" style="397" customWidth="1"/>
    <col min="267" max="267" width="16.42578125" style="397" customWidth="1"/>
    <col min="268" max="268" width="11.7109375" style="397" customWidth="1"/>
    <col min="269" max="269" width="10.140625" style="397" customWidth="1"/>
    <col min="270" max="270" width="15.85546875" style="397" customWidth="1"/>
    <col min="271" max="271" width="3.85546875" style="397" customWidth="1"/>
    <col min="272" max="272" width="16.42578125" style="397" customWidth="1"/>
    <col min="273" max="273" width="11.28515625" style="397" customWidth="1"/>
    <col min="274" max="274" width="10.28515625" style="397" customWidth="1"/>
    <col min="275" max="275" width="10" style="397" customWidth="1"/>
    <col min="276" max="511" width="9.140625" style="397"/>
    <col min="512" max="512" width="4" style="397" customWidth="1"/>
    <col min="513" max="513" width="15.140625" style="397" customWidth="1"/>
    <col min="514" max="514" width="13.85546875" style="397" customWidth="1"/>
    <col min="515" max="515" width="10.140625" style="397" customWidth="1"/>
    <col min="516" max="516" width="9.140625" style="397"/>
    <col min="517" max="517" width="3.42578125" style="397" customWidth="1"/>
    <col min="518" max="518" width="19.5703125" style="397" customWidth="1"/>
    <col min="519" max="519" width="12.28515625" style="397" customWidth="1"/>
    <col min="520" max="520" width="10.42578125" style="397" customWidth="1"/>
    <col min="521" max="521" width="9.140625" style="397"/>
    <col min="522" max="522" width="3.5703125" style="397" customWidth="1"/>
    <col min="523" max="523" width="16.42578125" style="397" customWidth="1"/>
    <col min="524" max="524" width="11.7109375" style="397" customWidth="1"/>
    <col min="525" max="525" width="10.140625" style="397" customWidth="1"/>
    <col min="526" max="526" width="15.85546875" style="397" customWidth="1"/>
    <col min="527" max="527" width="3.85546875" style="397" customWidth="1"/>
    <col min="528" max="528" width="16.42578125" style="397" customWidth="1"/>
    <col min="529" max="529" width="11.28515625" style="397" customWidth="1"/>
    <col min="530" max="530" width="10.28515625" style="397" customWidth="1"/>
    <col min="531" max="531" width="10" style="397" customWidth="1"/>
    <col min="532" max="767" width="9.140625" style="397"/>
    <col min="768" max="768" width="4" style="397" customWidth="1"/>
    <col min="769" max="769" width="15.140625" style="397" customWidth="1"/>
    <col min="770" max="770" width="13.85546875" style="397" customWidth="1"/>
    <col min="771" max="771" width="10.140625" style="397" customWidth="1"/>
    <col min="772" max="772" width="9.140625" style="397"/>
    <col min="773" max="773" width="3.42578125" style="397" customWidth="1"/>
    <col min="774" max="774" width="19.5703125" style="397" customWidth="1"/>
    <col min="775" max="775" width="12.28515625" style="397" customWidth="1"/>
    <col min="776" max="776" width="10.42578125" style="397" customWidth="1"/>
    <col min="777" max="777" width="9.140625" style="397"/>
    <col min="778" max="778" width="3.5703125" style="397" customWidth="1"/>
    <col min="779" max="779" width="16.42578125" style="397" customWidth="1"/>
    <col min="780" max="780" width="11.7109375" style="397" customWidth="1"/>
    <col min="781" max="781" width="10.140625" style="397" customWidth="1"/>
    <col min="782" max="782" width="15.85546875" style="397" customWidth="1"/>
    <col min="783" max="783" width="3.85546875" style="397" customWidth="1"/>
    <col min="784" max="784" width="16.42578125" style="397" customWidth="1"/>
    <col min="785" max="785" width="11.28515625" style="397" customWidth="1"/>
    <col min="786" max="786" width="10.28515625" style="397" customWidth="1"/>
    <col min="787" max="787" width="10" style="397" customWidth="1"/>
    <col min="788" max="1023" width="9.140625" style="397"/>
    <col min="1024" max="1024" width="4" style="397" customWidth="1"/>
    <col min="1025" max="1025" width="15.140625" style="397" customWidth="1"/>
    <col min="1026" max="1026" width="13.85546875" style="397" customWidth="1"/>
    <col min="1027" max="1027" width="10.140625" style="397" customWidth="1"/>
    <col min="1028" max="1028" width="9.140625" style="397"/>
    <col min="1029" max="1029" width="3.42578125" style="397" customWidth="1"/>
    <col min="1030" max="1030" width="19.5703125" style="397" customWidth="1"/>
    <col min="1031" max="1031" width="12.28515625" style="397" customWidth="1"/>
    <col min="1032" max="1032" width="10.42578125" style="397" customWidth="1"/>
    <col min="1033" max="1033" width="9.140625" style="397"/>
    <col min="1034" max="1034" width="3.5703125" style="397" customWidth="1"/>
    <col min="1035" max="1035" width="16.42578125" style="397" customWidth="1"/>
    <col min="1036" max="1036" width="11.7109375" style="397" customWidth="1"/>
    <col min="1037" max="1037" width="10.140625" style="397" customWidth="1"/>
    <col min="1038" max="1038" width="15.85546875" style="397" customWidth="1"/>
    <col min="1039" max="1039" width="3.85546875" style="397" customWidth="1"/>
    <col min="1040" max="1040" width="16.42578125" style="397" customWidth="1"/>
    <col min="1041" max="1041" width="11.28515625" style="397" customWidth="1"/>
    <col min="1042" max="1042" width="10.28515625" style="397" customWidth="1"/>
    <col min="1043" max="1043" width="10" style="397" customWidth="1"/>
    <col min="1044" max="1279" width="9.140625" style="397"/>
    <col min="1280" max="1280" width="4" style="397" customWidth="1"/>
    <col min="1281" max="1281" width="15.140625" style="397" customWidth="1"/>
    <col min="1282" max="1282" width="13.85546875" style="397" customWidth="1"/>
    <col min="1283" max="1283" width="10.140625" style="397" customWidth="1"/>
    <col min="1284" max="1284" width="9.140625" style="397"/>
    <col min="1285" max="1285" width="3.42578125" style="397" customWidth="1"/>
    <col min="1286" max="1286" width="19.5703125" style="397" customWidth="1"/>
    <col min="1287" max="1287" width="12.28515625" style="397" customWidth="1"/>
    <col min="1288" max="1288" width="10.42578125" style="397" customWidth="1"/>
    <col min="1289" max="1289" width="9.140625" style="397"/>
    <col min="1290" max="1290" width="3.5703125" style="397" customWidth="1"/>
    <col min="1291" max="1291" width="16.42578125" style="397" customWidth="1"/>
    <col min="1292" max="1292" width="11.7109375" style="397" customWidth="1"/>
    <col min="1293" max="1293" width="10.140625" style="397" customWidth="1"/>
    <col min="1294" max="1294" width="15.85546875" style="397" customWidth="1"/>
    <col min="1295" max="1295" width="3.85546875" style="397" customWidth="1"/>
    <col min="1296" max="1296" width="16.42578125" style="397" customWidth="1"/>
    <col min="1297" max="1297" width="11.28515625" style="397" customWidth="1"/>
    <col min="1298" max="1298" width="10.28515625" style="397" customWidth="1"/>
    <col min="1299" max="1299" width="10" style="397" customWidth="1"/>
    <col min="1300" max="1535" width="9.140625" style="397"/>
    <col min="1536" max="1536" width="4" style="397" customWidth="1"/>
    <col min="1537" max="1537" width="15.140625" style="397" customWidth="1"/>
    <col min="1538" max="1538" width="13.85546875" style="397" customWidth="1"/>
    <col min="1539" max="1539" width="10.140625" style="397" customWidth="1"/>
    <col min="1540" max="1540" width="9.140625" style="397"/>
    <col min="1541" max="1541" width="3.42578125" style="397" customWidth="1"/>
    <col min="1542" max="1542" width="19.5703125" style="397" customWidth="1"/>
    <col min="1543" max="1543" width="12.28515625" style="397" customWidth="1"/>
    <col min="1544" max="1544" width="10.42578125" style="397" customWidth="1"/>
    <col min="1545" max="1545" width="9.140625" style="397"/>
    <col min="1546" max="1546" width="3.5703125" style="397" customWidth="1"/>
    <col min="1547" max="1547" width="16.42578125" style="397" customWidth="1"/>
    <col min="1548" max="1548" width="11.7109375" style="397" customWidth="1"/>
    <col min="1549" max="1549" width="10.140625" style="397" customWidth="1"/>
    <col min="1550" max="1550" width="15.85546875" style="397" customWidth="1"/>
    <col min="1551" max="1551" width="3.85546875" style="397" customWidth="1"/>
    <col min="1552" max="1552" width="16.42578125" style="397" customWidth="1"/>
    <col min="1553" max="1553" width="11.28515625" style="397" customWidth="1"/>
    <col min="1554" max="1554" width="10.28515625" style="397" customWidth="1"/>
    <col min="1555" max="1555" width="10" style="397" customWidth="1"/>
    <col min="1556" max="1791" width="9.140625" style="397"/>
    <col min="1792" max="1792" width="4" style="397" customWidth="1"/>
    <col min="1793" max="1793" width="15.140625" style="397" customWidth="1"/>
    <col min="1794" max="1794" width="13.85546875" style="397" customWidth="1"/>
    <col min="1795" max="1795" width="10.140625" style="397" customWidth="1"/>
    <col min="1796" max="1796" width="9.140625" style="397"/>
    <col min="1797" max="1797" width="3.42578125" style="397" customWidth="1"/>
    <col min="1798" max="1798" width="19.5703125" style="397" customWidth="1"/>
    <col min="1799" max="1799" width="12.28515625" style="397" customWidth="1"/>
    <col min="1800" max="1800" width="10.42578125" style="397" customWidth="1"/>
    <col min="1801" max="1801" width="9.140625" style="397"/>
    <col min="1802" max="1802" width="3.5703125" style="397" customWidth="1"/>
    <col min="1803" max="1803" width="16.42578125" style="397" customWidth="1"/>
    <col min="1804" max="1804" width="11.7109375" style="397" customWidth="1"/>
    <col min="1805" max="1805" width="10.140625" style="397" customWidth="1"/>
    <col min="1806" max="1806" width="15.85546875" style="397" customWidth="1"/>
    <col min="1807" max="1807" width="3.85546875" style="397" customWidth="1"/>
    <col min="1808" max="1808" width="16.42578125" style="397" customWidth="1"/>
    <col min="1809" max="1809" width="11.28515625" style="397" customWidth="1"/>
    <col min="1810" max="1810" width="10.28515625" style="397" customWidth="1"/>
    <col min="1811" max="1811" width="10" style="397" customWidth="1"/>
    <col min="1812" max="2047" width="9.140625" style="397"/>
    <col min="2048" max="2048" width="4" style="397" customWidth="1"/>
    <col min="2049" max="2049" width="15.140625" style="397" customWidth="1"/>
    <col min="2050" max="2050" width="13.85546875" style="397" customWidth="1"/>
    <col min="2051" max="2051" width="10.140625" style="397" customWidth="1"/>
    <col min="2052" max="2052" width="9.140625" style="397"/>
    <col min="2053" max="2053" width="3.42578125" style="397" customWidth="1"/>
    <col min="2054" max="2054" width="19.5703125" style="397" customWidth="1"/>
    <col min="2055" max="2055" width="12.28515625" style="397" customWidth="1"/>
    <col min="2056" max="2056" width="10.42578125" style="397" customWidth="1"/>
    <col min="2057" max="2057" width="9.140625" style="397"/>
    <col min="2058" max="2058" width="3.5703125" style="397" customWidth="1"/>
    <col min="2059" max="2059" width="16.42578125" style="397" customWidth="1"/>
    <col min="2060" max="2060" width="11.7109375" style="397" customWidth="1"/>
    <col min="2061" max="2061" width="10.140625" style="397" customWidth="1"/>
    <col min="2062" max="2062" width="15.85546875" style="397" customWidth="1"/>
    <col min="2063" max="2063" width="3.85546875" style="397" customWidth="1"/>
    <col min="2064" max="2064" width="16.42578125" style="397" customWidth="1"/>
    <col min="2065" max="2065" width="11.28515625" style="397" customWidth="1"/>
    <col min="2066" max="2066" width="10.28515625" style="397" customWidth="1"/>
    <col min="2067" max="2067" width="10" style="397" customWidth="1"/>
    <col min="2068" max="2303" width="9.140625" style="397"/>
    <col min="2304" max="2304" width="4" style="397" customWidth="1"/>
    <col min="2305" max="2305" width="15.140625" style="397" customWidth="1"/>
    <col min="2306" max="2306" width="13.85546875" style="397" customWidth="1"/>
    <col min="2307" max="2307" width="10.140625" style="397" customWidth="1"/>
    <col min="2308" max="2308" width="9.140625" style="397"/>
    <col min="2309" max="2309" width="3.42578125" style="397" customWidth="1"/>
    <col min="2310" max="2310" width="19.5703125" style="397" customWidth="1"/>
    <col min="2311" max="2311" width="12.28515625" style="397" customWidth="1"/>
    <col min="2312" max="2312" width="10.42578125" style="397" customWidth="1"/>
    <col min="2313" max="2313" width="9.140625" style="397"/>
    <col min="2314" max="2314" width="3.5703125" style="397" customWidth="1"/>
    <col min="2315" max="2315" width="16.42578125" style="397" customWidth="1"/>
    <col min="2316" max="2316" width="11.7109375" style="397" customWidth="1"/>
    <col min="2317" max="2317" width="10.140625" style="397" customWidth="1"/>
    <col min="2318" max="2318" width="15.85546875" style="397" customWidth="1"/>
    <col min="2319" max="2319" width="3.85546875" style="397" customWidth="1"/>
    <col min="2320" max="2320" width="16.42578125" style="397" customWidth="1"/>
    <col min="2321" max="2321" width="11.28515625" style="397" customWidth="1"/>
    <col min="2322" max="2322" width="10.28515625" style="397" customWidth="1"/>
    <col min="2323" max="2323" width="10" style="397" customWidth="1"/>
    <col min="2324" max="2559" width="9.140625" style="397"/>
    <col min="2560" max="2560" width="4" style="397" customWidth="1"/>
    <col min="2561" max="2561" width="15.140625" style="397" customWidth="1"/>
    <col min="2562" max="2562" width="13.85546875" style="397" customWidth="1"/>
    <col min="2563" max="2563" width="10.140625" style="397" customWidth="1"/>
    <col min="2564" max="2564" width="9.140625" style="397"/>
    <col min="2565" max="2565" width="3.42578125" style="397" customWidth="1"/>
    <col min="2566" max="2566" width="19.5703125" style="397" customWidth="1"/>
    <col min="2567" max="2567" width="12.28515625" style="397" customWidth="1"/>
    <col min="2568" max="2568" width="10.42578125" style="397" customWidth="1"/>
    <col min="2569" max="2569" width="9.140625" style="397"/>
    <col min="2570" max="2570" width="3.5703125" style="397" customWidth="1"/>
    <col min="2571" max="2571" width="16.42578125" style="397" customWidth="1"/>
    <col min="2572" max="2572" width="11.7109375" style="397" customWidth="1"/>
    <col min="2573" max="2573" width="10.140625" style="397" customWidth="1"/>
    <col min="2574" max="2574" width="15.85546875" style="397" customWidth="1"/>
    <col min="2575" max="2575" width="3.85546875" style="397" customWidth="1"/>
    <col min="2576" max="2576" width="16.42578125" style="397" customWidth="1"/>
    <col min="2577" max="2577" width="11.28515625" style="397" customWidth="1"/>
    <col min="2578" max="2578" width="10.28515625" style="397" customWidth="1"/>
    <col min="2579" max="2579" width="10" style="397" customWidth="1"/>
    <col min="2580" max="2815" width="9.140625" style="397"/>
    <col min="2816" max="2816" width="4" style="397" customWidth="1"/>
    <col min="2817" max="2817" width="15.140625" style="397" customWidth="1"/>
    <col min="2818" max="2818" width="13.85546875" style="397" customWidth="1"/>
    <col min="2819" max="2819" width="10.140625" style="397" customWidth="1"/>
    <col min="2820" max="2820" width="9.140625" style="397"/>
    <col min="2821" max="2821" width="3.42578125" style="397" customWidth="1"/>
    <col min="2822" max="2822" width="19.5703125" style="397" customWidth="1"/>
    <col min="2823" max="2823" width="12.28515625" style="397" customWidth="1"/>
    <col min="2824" max="2824" width="10.42578125" style="397" customWidth="1"/>
    <col min="2825" max="2825" width="9.140625" style="397"/>
    <col min="2826" max="2826" width="3.5703125" style="397" customWidth="1"/>
    <col min="2827" max="2827" width="16.42578125" style="397" customWidth="1"/>
    <col min="2828" max="2828" width="11.7109375" style="397" customWidth="1"/>
    <col min="2829" max="2829" width="10.140625" style="397" customWidth="1"/>
    <col min="2830" max="2830" width="15.85546875" style="397" customWidth="1"/>
    <col min="2831" max="2831" width="3.85546875" style="397" customWidth="1"/>
    <col min="2832" max="2832" width="16.42578125" style="397" customWidth="1"/>
    <col min="2833" max="2833" width="11.28515625" style="397" customWidth="1"/>
    <col min="2834" max="2834" width="10.28515625" style="397" customWidth="1"/>
    <col min="2835" max="2835" width="10" style="397" customWidth="1"/>
    <col min="2836" max="3071" width="9.140625" style="397"/>
    <col min="3072" max="3072" width="4" style="397" customWidth="1"/>
    <col min="3073" max="3073" width="15.140625" style="397" customWidth="1"/>
    <col min="3074" max="3074" width="13.85546875" style="397" customWidth="1"/>
    <col min="3075" max="3075" width="10.140625" style="397" customWidth="1"/>
    <col min="3076" max="3076" width="9.140625" style="397"/>
    <col min="3077" max="3077" width="3.42578125" style="397" customWidth="1"/>
    <col min="3078" max="3078" width="19.5703125" style="397" customWidth="1"/>
    <col min="3079" max="3079" width="12.28515625" style="397" customWidth="1"/>
    <col min="3080" max="3080" width="10.42578125" style="397" customWidth="1"/>
    <col min="3081" max="3081" width="9.140625" style="397"/>
    <col min="3082" max="3082" width="3.5703125" style="397" customWidth="1"/>
    <col min="3083" max="3083" width="16.42578125" style="397" customWidth="1"/>
    <col min="3084" max="3084" width="11.7109375" style="397" customWidth="1"/>
    <col min="3085" max="3085" width="10.140625" style="397" customWidth="1"/>
    <col min="3086" max="3086" width="15.85546875" style="397" customWidth="1"/>
    <col min="3087" max="3087" width="3.85546875" style="397" customWidth="1"/>
    <col min="3088" max="3088" width="16.42578125" style="397" customWidth="1"/>
    <col min="3089" max="3089" width="11.28515625" style="397" customWidth="1"/>
    <col min="3090" max="3090" width="10.28515625" style="397" customWidth="1"/>
    <col min="3091" max="3091" width="10" style="397" customWidth="1"/>
    <col min="3092" max="3327" width="9.140625" style="397"/>
    <col min="3328" max="3328" width="4" style="397" customWidth="1"/>
    <col min="3329" max="3329" width="15.140625" style="397" customWidth="1"/>
    <col min="3330" max="3330" width="13.85546875" style="397" customWidth="1"/>
    <col min="3331" max="3331" width="10.140625" style="397" customWidth="1"/>
    <col min="3332" max="3332" width="9.140625" style="397"/>
    <col min="3333" max="3333" width="3.42578125" style="397" customWidth="1"/>
    <col min="3334" max="3334" width="19.5703125" style="397" customWidth="1"/>
    <col min="3335" max="3335" width="12.28515625" style="397" customWidth="1"/>
    <col min="3336" max="3336" width="10.42578125" style="397" customWidth="1"/>
    <col min="3337" max="3337" width="9.140625" style="397"/>
    <col min="3338" max="3338" width="3.5703125" style="397" customWidth="1"/>
    <col min="3339" max="3339" width="16.42578125" style="397" customWidth="1"/>
    <col min="3340" max="3340" width="11.7109375" style="397" customWidth="1"/>
    <col min="3341" max="3341" width="10.140625" style="397" customWidth="1"/>
    <col min="3342" max="3342" width="15.85546875" style="397" customWidth="1"/>
    <col min="3343" max="3343" width="3.85546875" style="397" customWidth="1"/>
    <col min="3344" max="3344" width="16.42578125" style="397" customWidth="1"/>
    <col min="3345" max="3345" width="11.28515625" style="397" customWidth="1"/>
    <col min="3346" max="3346" width="10.28515625" style="397" customWidth="1"/>
    <col min="3347" max="3347" width="10" style="397" customWidth="1"/>
    <col min="3348" max="3583" width="9.140625" style="397"/>
    <col min="3584" max="3584" width="4" style="397" customWidth="1"/>
    <col min="3585" max="3585" width="15.140625" style="397" customWidth="1"/>
    <col min="3586" max="3586" width="13.85546875" style="397" customWidth="1"/>
    <col min="3587" max="3587" width="10.140625" style="397" customWidth="1"/>
    <col min="3588" max="3588" width="9.140625" style="397"/>
    <col min="3589" max="3589" width="3.42578125" style="397" customWidth="1"/>
    <col min="3590" max="3590" width="19.5703125" style="397" customWidth="1"/>
    <col min="3591" max="3591" width="12.28515625" style="397" customWidth="1"/>
    <col min="3592" max="3592" width="10.42578125" style="397" customWidth="1"/>
    <col min="3593" max="3593" width="9.140625" style="397"/>
    <col min="3594" max="3594" width="3.5703125" style="397" customWidth="1"/>
    <col min="3595" max="3595" width="16.42578125" style="397" customWidth="1"/>
    <col min="3596" max="3596" width="11.7109375" style="397" customWidth="1"/>
    <col min="3597" max="3597" width="10.140625" style="397" customWidth="1"/>
    <col min="3598" max="3598" width="15.85546875" style="397" customWidth="1"/>
    <col min="3599" max="3599" width="3.85546875" style="397" customWidth="1"/>
    <col min="3600" max="3600" width="16.42578125" style="397" customWidth="1"/>
    <col min="3601" max="3601" width="11.28515625" style="397" customWidth="1"/>
    <col min="3602" max="3602" width="10.28515625" style="397" customWidth="1"/>
    <col min="3603" max="3603" width="10" style="397" customWidth="1"/>
    <col min="3604" max="3839" width="9.140625" style="397"/>
    <col min="3840" max="3840" width="4" style="397" customWidth="1"/>
    <col min="3841" max="3841" width="15.140625" style="397" customWidth="1"/>
    <col min="3842" max="3842" width="13.85546875" style="397" customWidth="1"/>
    <col min="3843" max="3843" width="10.140625" style="397" customWidth="1"/>
    <col min="3844" max="3844" width="9.140625" style="397"/>
    <col min="3845" max="3845" width="3.42578125" style="397" customWidth="1"/>
    <col min="3846" max="3846" width="19.5703125" style="397" customWidth="1"/>
    <col min="3847" max="3847" width="12.28515625" style="397" customWidth="1"/>
    <col min="3848" max="3848" width="10.42578125" style="397" customWidth="1"/>
    <col min="3849" max="3849" width="9.140625" style="397"/>
    <col min="3850" max="3850" width="3.5703125" style="397" customWidth="1"/>
    <col min="3851" max="3851" width="16.42578125" style="397" customWidth="1"/>
    <col min="3852" max="3852" width="11.7109375" style="397" customWidth="1"/>
    <col min="3853" max="3853" width="10.140625" style="397" customWidth="1"/>
    <col min="3854" max="3854" width="15.85546875" style="397" customWidth="1"/>
    <col min="3855" max="3855" width="3.85546875" style="397" customWidth="1"/>
    <col min="3856" max="3856" width="16.42578125" style="397" customWidth="1"/>
    <col min="3857" max="3857" width="11.28515625" style="397" customWidth="1"/>
    <col min="3858" max="3858" width="10.28515625" style="397" customWidth="1"/>
    <col min="3859" max="3859" width="10" style="397" customWidth="1"/>
    <col min="3860" max="4095" width="9.140625" style="397"/>
    <col min="4096" max="4096" width="4" style="397" customWidth="1"/>
    <col min="4097" max="4097" width="15.140625" style="397" customWidth="1"/>
    <col min="4098" max="4098" width="13.85546875" style="397" customWidth="1"/>
    <col min="4099" max="4099" width="10.140625" style="397" customWidth="1"/>
    <col min="4100" max="4100" width="9.140625" style="397"/>
    <col min="4101" max="4101" width="3.42578125" style="397" customWidth="1"/>
    <col min="4102" max="4102" width="19.5703125" style="397" customWidth="1"/>
    <col min="4103" max="4103" width="12.28515625" style="397" customWidth="1"/>
    <col min="4104" max="4104" width="10.42578125" style="397" customWidth="1"/>
    <col min="4105" max="4105" width="9.140625" style="397"/>
    <col min="4106" max="4106" width="3.5703125" style="397" customWidth="1"/>
    <col min="4107" max="4107" width="16.42578125" style="397" customWidth="1"/>
    <col min="4108" max="4108" width="11.7109375" style="397" customWidth="1"/>
    <col min="4109" max="4109" width="10.140625" style="397" customWidth="1"/>
    <col min="4110" max="4110" width="15.85546875" style="397" customWidth="1"/>
    <col min="4111" max="4111" width="3.85546875" style="397" customWidth="1"/>
    <col min="4112" max="4112" width="16.42578125" style="397" customWidth="1"/>
    <col min="4113" max="4113" width="11.28515625" style="397" customWidth="1"/>
    <col min="4114" max="4114" width="10.28515625" style="397" customWidth="1"/>
    <col min="4115" max="4115" width="10" style="397" customWidth="1"/>
    <col min="4116" max="4351" width="9.140625" style="397"/>
    <col min="4352" max="4352" width="4" style="397" customWidth="1"/>
    <col min="4353" max="4353" width="15.140625" style="397" customWidth="1"/>
    <col min="4354" max="4354" width="13.85546875" style="397" customWidth="1"/>
    <col min="4355" max="4355" width="10.140625" style="397" customWidth="1"/>
    <col min="4356" max="4356" width="9.140625" style="397"/>
    <col min="4357" max="4357" width="3.42578125" style="397" customWidth="1"/>
    <col min="4358" max="4358" width="19.5703125" style="397" customWidth="1"/>
    <col min="4359" max="4359" width="12.28515625" style="397" customWidth="1"/>
    <col min="4360" max="4360" width="10.42578125" style="397" customWidth="1"/>
    <col min="4361" max="4361" width="9.140625" style="397"/>
    <col min="4362" max="4362" width="3.5703125" style="397" customWidth="1"/>
    <col min="4363" max="4363" width="16.42578125" style="397" customWidth="1"/>
    <col min="4364" max="4364" width="11.7109375" style="397" customWidth="1"/>
    <col min="4365" max="4365" width="10.140625" style="397" customWidth="1"/>
    <col min="4366" max="4366" width="15.85546875" style="397" customWidth="1"/>
    <col min="4367" max="4367" width="3.85546875" style="397" customWidth="1"/>
    <col min="4368" max="4368" width="16.42578125" style="397" customWidth="1"/>
    <col min="4369" max="4369" width="11.28515625" style="397" customWidth="1"/>
    <col min="4370" max="4370" width="10.28515625" style="397" customWidth="1"/>
    <col min="4371" max="4371" width="10" style="397" customWidth="1"/>
    <col min="4372" max="4607" width="9.140625" style="397"/>
    <col min="4608" max="4608" width="4" style="397" customWidth="1"/>
    <col min="4609" max="4609" width="15.140625" style="397" customWidth="1"/>
    <col min="4610" max="4610" width="13.85546875" style="397" customWidth="1"/>
    <col min="4611" max="4611" width="10.140625" style="397" customWidth="1"/>
    <col min="4612" max="4612" width="9.140625" style="397"/>
    <col min="4613" max="4613" width="3.42578125" style="397" customWidth="1"/>
    <col min="4614" max="4614" width="19.5703125" style="397" customWidth="1"/>
    <col min="4615" max="4615" width="12.28515625" style="397" customWidth="1"/>
    <col min="4616" max="4616" width="10.42578125" style="397" customWidth="1"/>
    <col min="4617" max="4617" width="9.140625" style="397"/>
    <col min="4618" max="4618" width="3.5703125" style="397" customWidth="1"/>
    <col min="4619" max="4619" width="16.42578125" style="397" customWidth="1"/>
    <col min="4620" max="4620" width="11.7109375" style="397" customWidth="1"/>
    <col min="4621" max="4621" width="10.140625" style="397" customWidth="1"/>
    <col min="4622" max="4622" width="15.85546875" style="397" customWidth="1"/>
    <col min="4623" max="4623" width="3.85546875" style="397" customWidth="1"/>
    <col min="4624" max="4624" width="16.42578125" style="397" customWidth="1"/>
    <col min="4625" max="4625" width="11.28515625" style="397" customWidth="1"/>
    <col min="4626" max="4626" width="10.28515625" style="397" customWidth="1"/>
    <col min="4627" max="4627" width="10" style="397" customWidth="1"/>
    <col min="4628" max="4863" width="9.140625" style="397"/>
    <col min="4864" max="4864" width="4" style="397" customWidth="1"/>
    <col min="4865" max="4865" width="15.140625" style="397" customWidth="1"/>
    <col min="4866" max="4866" width="13.85546875" style="397" customWidth="1"/>
    <col min="4867" max="4867" width="10.140625" style="397" customWidth="1"/>
    <col min="4868" max="4868" width="9.140625" style="397"/>
    <col min="4869" max="4869" width="3.42578125" style="397" customWidth="1"/>
    <col min="4870" max="4870" width="19.5703125" style="397" customWidth="1"/>
    <col min="4871" max="4871" width="12.28515625" style="397" customWidth="1"/>
    <col min="4872" max="4872" width="10.42578125" style="397" customWidth="1"/>
    <col min="4873" max="4873" width="9.140625" style="397"/>
    <col min="4874" max="4874" width="3.5703125" style="397" customWidth="1"/>
    <col min="4875" max="4875" width="16.42578125" style="397" customWidth="1"/>
    <col min="4876" max="4876" width="11.7109375" style="397" customWidth="1"/>
    <col min="4877" max="4877" width="10.140625" style="397" customWidth="1"/>
    <col min="4878" max="4878" width="15.85546875" style="397" customWidth="1"/>
    <col min="4879" max="4879" width="3.85546875" style="397" customWidth="1"/>
    <col min="4880" max="4880" width="16.42578125" style="397" customWidth="1"/>
    <col min="4881" max="4881" width="11.28515625" style="397" customWidth="1"/>
    <col min="4882" max="4882" width="10.28515625" style="397" customWidth="1"/>
    <col min="4883" max="4883" width="10" style="397" customWidth="1"/>
    <col min="4884" max="5119" width="9.140625" style="397"/>
    <col min="5120" max="5120" width="4" style="397" customWidth="1"/>
    <col min="5121" max="5121" width="15.140625" style="397" customWidth="1"/>
    <col min="5122" max="5122" width="13.85546875" style="397" customWidth="1"/>
    <col min="5123" max="5123" width="10.140625" style="397" customWidth="1"/>
    <col min="5124" max="5124" width="9.140625" style="397"/>
    <col min="5125" max="5125" width="3.42578125" style="397" customWidth="1"/>
    <col min="5126" max="5126" width="19.5703125" style="397" customWidth="1"/>
    <col min="5127" max="5127" width="12.28515625" style="397" customWidth="1"/>
    <col min="5128" max="5128" width="10.42578125" style="397" customWidth="1"/>
    <col min="5129" max="5129" width="9.140625" style="397"/>
    <col min="5130" max="5130" width="3.5703125" style="397" customWidth="1"/>
    <col min="5131" max="5131" width="16.42578125" style="397" customWidth="1"/>
    <col min="5132" max="5132" width="11.7109375" style="397" customWidth="1"/>
    <col min="5133" max="5133" width="10.140625" style="397" customWidth="1"/>
    <col min="5134" max="5134" width="15.85546875" style="397" customWidth="1"/>
    <col min="5135" max="5135" width="3.85546875" style="397" customWidth="1"/>
    <col min="5136" max="5136" width="16.42578125" style="397" customWidth="1"/>
    <col min="5137" max="5137" width="11.28515625" style="397" customWidth="1"/>
    <col min="5138" max="5138" width="10.28515625" style="397" customWidth="1"/>
    <col min="5139" max="5139" width="10" style="397" customWidth="1"/>
    <col min="5140" max="5375" width="9.140625" style="397"/>
    <col min="5376" max="5376" width="4" style="397" customWidth="1"/>
    <col min="5377" max="5377" width="15.140625" style="397" customWidth="1"/>
    <col min="5378" max="5378" width="13.85546875" style="397" customWidth="1"/>
    <col min="5379" max="5379" width="10.140625" style="397" customWidth="1"/>
    <col min="5380" max="5380" width="9.140625" style="397"/>
    <col min="5381" max="5381" width="3.42578125" style="397" customWidth="1"/>
    <col min="5382" max="5382" width="19.5703125" style="397" customWidth="1"/>
    <col min="5383" max="5383" width="12.28515625" style="397" customWidth="1"/>
    <col min="5384" max="5384" width="10.42578125" style="397" customWidth="1"/>
    <col min="5385" max="5385" width="9.140625" style="397"/>
    <col min="5386" max="5386" width="3.5703125" style="397" customWidth="1"/>
    <col min="5387" max="5387" width="16.42578125" style="397" customWidth="1"/>
    <col min="5388" max="5388" width="11.7109375" style="397" customWidth="1"/>
    <col min="5389" max="5389" width="10.140625" style="397" customWidth="1"/>
    <col min="5390" max="5390" width="15.85546875" style="397" customWidth="1"/>
    <col min="5391" max="5391" width="3.85546875" style="397" customWidth="1"/>
    <col min="5392" max="5392" width="16.42578125" style="397" customWidth="1"/>
    <col min="5393" max="5393" width="11.28515625" style="397" customWidth="1"/>
    <col min="5394" max="5394" width="10.28515625" style="397" customWidth="1"/>
    <col min="5395" max="5395" width="10" style="397" customWidth="1"/>
    <col min="5396" max="5631" width="9.140625" style="397"/>
    <col min="5632" max="5632" width="4" style="397" customWidth="1"/>
    <col min="5633" max="5633" width="15.140625" style="397" customWidth="1"/>
    <col min="5634" max="5634" width="13.85546875" style="397" customWidth="1"/>
    <col min="5635" max="5635" width="10.140625" style="397" customWidth="1"/>
    <col min="5636" max="5636" width="9.140625" style="397"/>
    <col min="5637" max="5637" width="3.42578125" style="397" customWidth="1"/>
    <col min="5638" max="5638" width="19.5703125" style="397" customWidth="1"/>
    <col min="5639" max="5639" width="12.28515625" style="397" customWidth="1"/>
    <col min="5640" max="5640" width="10.42578125" style="397" customWidth="1"/>
    <col min="5641" max="5641" width="9.140625" style="397"/>
    <col min="5642" max="5642" width="3.5703125" style="397" customWidth="1"/>
    <col min="5643" max="5643" width="16.42578125" style="397" customWidth="1"/>
    <col min="5644" max="5644" width="11.7109375" style="397" customWidth="1"/>
    <col min="5645" max="5645" width="10.140625" style="397" customWidth="1"/>
    <col min="5646" max="5646" width="15.85546875" style="397" customWidth="1"/>
    <col min="5647" max="5647" width="3.85546875" style="397" customWidth="1"/>
    <col min="5648" max="5648" width="16.42578125" style="397" customWidth="1"/>
    <col min="5649" max="5649" width="11.28515625" style="397" customWidth="1"/>
    <col min="5650" max="5650" width="10.28515625" style="397" customWidth="1"/>
    <col min="5651" max="5651" width="10" style="397" customWidth="1"/>
    <col min="5652" max="5887" width="9.140625" style="397"/>
    <col min="5888" max="5888" width="4" style="397" customWidth="1"/>
    <col min="5889" max="5889" width="15.140625" style="397" customWidth="1"/>
    <col min="5890" max="5890" width="13.85546875" style="397" customWidth="1"/>
    <col min="5891" max="5891" width="10.140625" style="397" customWidth="1"/>
    <col min="5892" max="5892" width="9.140625" style="397"/>
    <col min="5893" max="5893" width="3.42578125" style="397" customWidth="1"/>
    <col min="5894" max="5894" width="19.5703125" style="397" customWidth="1"/>
    <col min="5895" max="5895" width="12.28515625" style="397" customWidth="1"/>
    <col min="5896" max="5896" width="10.42578125" style="397" customWidth="1"/>
    <col min="5897" max="5897" width="9.140625" style="397"/>
    <col min="5898" max="5898" width="3.5703125" style="397" customWidth="1"/>
    <col min="5899" max="5899" width="16.42578125" style="397" customWidth="1"/>
    <col min="5900" max="5900" width="11.7109375" style="397" customWidth="1"/>
    <col min="5901" max="5901" width="10.140625" style="397" customWidth="1"/>
    <col min="5902" max="5902" width="15.85546875" style="397" customWidth="1"/>
    <col min="5903" max="5903" width="3.85546875" style="397" customWidth="1"/>
    <col min="5904" max="5904" width="16.42578125" style="397" customWidth="1"/>
    <col min="5905" max="5905" width="11.28515625" style="397" customWidth="1"/>
    <col min="5906" max="5906" width="10.28515625" style="397" customWidth="1"/>
    <col min="5907" max="5907" width="10" style="397" customWidth="1"/>
    <col min="5908" max="6143" width="9.140625" style="397"/>
    <col min="6144" max="6144" width="4" style="397" customWidth="1"/>
    <col min="6145" max="6145" width="15.140625" style="397" customWidth="1"/>
    <col min="6146" max="6146" width="13.85546875" style="397" customWidth="1"/>
    <col min="6147" max="6147" width="10.140625" style="397" customWidth="1"/>
    <col min="6148" max="6148" width="9.140625" style="397"/>
    <col min="6149" max="6149" width="3.42578125" style="397" customWidth="1"/>
    <col min="6150" max="6150" width="19.5703125" style="397" customWidth="1"/>
    <col min="6151" max="6151" width="12.28515625" style="397" customWidth="1"/>
    <col min="6152" max="6152" width="10.42578125" style="397" customWidth="1"/>
    <col min="6153" max="6153" width="9.140625" style="397"/>
    <col min="6154" max="6154" width="3.5703125" style="397" customWidth="1"/>
    <col min="6155" max="6155" width="16.42578125" style="397" customWidth="1"/>
    <col min="6156" max="6156" width="11.7109375" style="397" customWidth="1"/>
    <col min="6157" max="6157" width="10.140625" style="397" customWidth="1"/>
    <col min="6158" max="6158" width="15.85546875" style="397" customWidth="1"/>
    <col min="6159" max="6159" width="3.85546875" style="397" customWidth="1"/>
    <col min="6160" max="6160" width="16.42578125" style="397" customWidth="1"/>
    <col min="6161" max="6161" width="11.28515625" style="397" customWidth="1"/>
    <col min="6162" max="6162" width="10.28515625" style="397" customWidth="1"/>
    <col min="6163" max="6163" width="10" style="397" customWidth="1"/>
    <col min="6164" max="6399" width="9.140625" style="397"/>
    <col min="6400" max="6400" width="4" style="397" customWidth="1"/>
    <col min="6401" max="6401" width="15.140625" style="397" customWidth="1"/>
    <col min="6402" max="6402" width="13.85546875" style="397" customWidth="1"/>
    <col min="6403" max="6403" width="10.140625" style="397" customWidth="1"/>
    <col min="6404" max="6404" width="9.140625" style="397"/>
    <col min="6405" max="6405" width="3.42578125" style="397" customWidth="1"/>
    <col min="6406" max="6406" width="19.5703125" style="397" customWidth="1"/>
    <col min="6407" max="6407" width="12.28515625" style="397" customWidth="1"/>
    <col min="6408" max="6408" width="10.42578125" style="397" customWidth="1"/>
    <col min="6409" max="6409" width="9.140625" style="397"/>
    <col min="6410" max="6410" width="3.5703125" style="397" customWidth="1"/>
    <col min="6411" max="6411" width="16.42578125" style="397" customWidth="1"/>
    <col min="6412" max="6412" width="11.7109375" style="397" customWidth="1"/>
    <col min="6413" max="6413" width="10.140625" style="397" customWidth="1"/>
    <col min="6414" max="6414" width="15.85546875" style="397" customWidth="1"/>
    <col min="6415" max="6415" width="3.85546875" style="397" customWidth="1"/>
    <col min="6416" max="6416" width="16.42578125" style="397" customWidth="1"/>
    <col min="6417" max="6417" width="11.28515625" style="397" customWidth="1"/>
    <col min="6418" max="6418" width="10.28515625" style="397" customWidth="1"/>
    <col min="6419" max="6419" width="10" style="397" customWidth="1"/>
    <col min="6420" max="6655" width="9.140625" style="397"/>
    <col min="6656" max="6656" width="4" style="397" customWidth="1"/>
    <col min="6657" max="6657" width="15.140625" style="397" customWidth="1"/>
    <col min="6658" max="6658" width="13.85546875" style="397" customWidth="1"/>
    <col min="6659" max="6659" width="10.140625" style="397" customWidth="1"/>
    <col min="6660" max="6660" width="9.140625" style="397"/>
    <col min="6661" max="6661" width="3.42578125" style="397" customWidth="1"/>
    <col min="6662" max="6662" width="19.5703125" style="397" customWidth="1"/>
    <col min="6663" max="6663" width="12.28515625" style="397" customWidth="1"/>
    <col min="6664" max="6664" width="10.42578125" style="397" customWidth="1"/>
    <col min="6665" max="6665" width="9.140625" style="397"/>
    <col min="6666" max="6666" width="3.5703125" style="397" customWidth="1"/>
    <col min="6667" max="6667" width="16.42578125" style="397" customWidth="1"/>
    <col min="6668" max="6668" width="11.7109375" style="397" customWidth="1"/>
    <col min="6669" max="6669" width="10.140625" style="397" customWidth="1"/>
    <col min="6670" max="6670" width="15.85546875" style="397" customWidth="1"/>
    <col min="6671" max="6671" width="3.85546875" style="397" customWidth="1"/>
    <col min="6672" max="6672" width="16.42578125" style="397" customWidth="1"/>
    <col min="6673" max="6673" width="11.28515625" style="397" customWidth="1"/>
    <col min="6674" max="6674" width="10.28515625" style="397" customWidth="1"/>
    <col min="6675" max="6675" width="10" style="397" customWidth="1"/>
    <col min="6676" max="6911" width="9.140625" style="397"/>
    <col min="6912" max="6912" width="4" style="397" customWidth="1"/>
    <col min="6913" max="6913" width="15.140625" style="397" customWidth="1"/>
    <col min="6914" max="6914" width="13.85546875" style="397" customWidth="1"/>
    <col min="6915" max="6915" width="10.140625" style="397" customWidth="1"/>
    <col min="6916" max="6916" width="9.140625" style="397"/>
    <col min="6917" max="6917" width="3.42578125" style="397" customWidth="1"/>
    <col min="6918" max="6918" width="19.5703125" style="397" customWidth="1"/>
    <col min="6919" max="6919" width="12.28515625" style="397" customWidth="1"/>
    <col min="6920" max="6920" width="10.42578125" style="397" customWidth="1"/>
    <col min="6921" max="6921" width="9.140625" style="397"/>
    <col min="6922" max="6922" width="3.5703125" style="397" customWidth="1"/>
    <col min="6923" max="6923" width="16.42578125" style="397" customWidth="1"/>
    <col min="6924" max="6924" width="11.7109375" style="397" customWidth="1"/>
    <col min="6925" max="6925" width="10.140625" style="397" customWidth="1"/>
    <col min="6926" max="6926" width="15.85546875" style="397" customWidth="1"/>
    <col min="6927" max="6927" width="3.85546875" style="397" customWidth="1"/>
    <col min="6928" max="6928" width="16.42578125" style="397" customWidth="1"/>
    <col min="6929" max="6929" width="11.28515625" style="397" customWidth="1"/>
    <col min="6930" max="6930" width="10.28515625" style="397" customWidth="1"/>
    <col min="6931" max="6931" width="10" style="397" customWidth="1"/>
    <col min="6932" max="7167" width="9.140625" style="397"/>
    <col min="7168" max="7168" width="4" style="397" customWidth="1"/>
    <col min="7169" max="7169" width="15.140625" style="397" customWidth="1"/>
    <col min="7170" max="7170" width="13.85546875" style="397" customWidth="1"/>
    <col min="7171" max="7171" width="10.140625" style="397" customWidth="1"/>
    <col min="7172" max="7172" width="9.140625" style="397"/>
    <col min="7173" max="7173" width="3.42578125" style="397" customWidth="1"/>
    <col min="7174" max="7174" width="19.5703125" style="397" customWidth="1"/>
    <col min="7175" max="7175" width="12.28515625" style="397" customWidth="1"/>
    <col min="7176" max="7176" width="10.42578125" style="397" customWidth="1"/>
    <col min="7177" max="7177" width="9.140625" style="397"/>
    <col min="7178" max="7178" width="3.5703125" style="397" customWidth="1"/>
    <col min="7179" max="7179" width="16.42578125" style="397" customWidth="1"/>
    <col min="7180" max="7180" width="11.7109375" style="397" customWidth="1"/>
    <col min="7181" max="7181" width="10.140625" style="397" customWidth="1"/>
    <col min="7182" max="7182" width="15.85546875" style="397" customWidth="1"/>
    <col min="7183" max="7183" width="3.85546875" style="397" customWidth="1"/>
    <col min="7184" max="7184" width="16.42578125" style="397" customWidth="1"/>
    <col min="7185" max="7185" width="11.28515625" style="397" customWidth="1"/>
    <col min="7186" max="7186" width="10.28515625" style="397" customWidth="1"/>
    <col min="7187" max="7187" width="10" style="397" customWidth="1"/>
    <col min="7188" max="7423" width="9.140625" style="397"/>
    <col min="7424" max="7424" width="4" style="397" customWidth="1"/>
    <col min="7425" max="7425" width="15.140625" style="397" customWidth="1"/>
    <col min="7426" max="7426" width="13.85546875" style="397" customWidth="1"/>
    <col min="7427" max="7427" width="10.140625" style="397" customWidth="1"/>
    <col min="7428" max="7428" width="9.140625" style="397"/>
    <col min="7429" max="7429" width="3.42578125" style="397" customWidth="1"/>
    <col min="7430" max="7430" width="19.5703125" style="397" customWidth="1"/>
    <col min="7431" max="7431" width="12.28515625" style="397" customWidth="1"/>
    <col min="7432" max="7432" width="10.42578125" style="397" customWidth="1"/>
    <col min="7433" max="7433" width="9.140625" style="397"/>
    <col min="7434" max="7434" width="3.5703125" style="397" customWidth="1"/>
    <col min="7435" max="7435" width="16.42578125" style="397" customWidth="1"/>
    <col min="7436" max="7436" width="11.7109375" style="397" customWidth="1"/>
    <col min="7437" max="7437" width="10.140625" style="397" customWidth="1"/>
    <col min="7438" max="7438" width="15.85546875" style="397" customWidth="1"/>
    <col min="7439" max="7439" width="3.85546875" style="397" customWidth="1"/>
    <col min="7440" max="7440" width="16.42578125" style="397" customWidth="1"/>
    <col min="7441" max="7441" width="11.28515625" style="397" customWidth="1"/>
    <col min="7442" max="7442" width="10.28515625" style="397" customWidth="1"/>
    <col min="7443" max="7443" width="10" style="397" customWidth="1"/>
    <col min="7444" max="7679" width="9.140625" style="397"/>
    <col min="7680" max="7680" width="4" style="397" customWidth="1"/>
    <col min="7681" max="7681" width="15.140625" style="397" customWidth="1"/>
    <col min="7682" max="7682" width="13.85546875" style="397" customWidth="1"/>
    <col min="7683" max="7683" width="10.140625" style="397" customWidth="1"/>
    <col min="7684" max="7684" width="9.140625" style="397"/>
    <col min="7685" max="7685" width="3.42578125" style="397" customWidth="1"/>
    <col min="7686" max="7686" width="19.5703125" style="397" customWidth="1"/>
    <col min="7687" max="7687" width="12.28515625" style="397" customWidth="1"/>
    <col min="7688" max="7688" width="10.42578125" style="397" customWidth="1"/>
    <col min="7689" max="7689" width="9.140625" style="397"/>
    <col min="7690" max="7690" width="3.5703125" style="397" customWidth="1"/>
    <col min="7691" max="7691" width="16.42578125" style="397" customWidth="1"/>
    <col min="7692" max="7692" width="11.7109375" style="397" customWidth="1"/>
    <col min="7693" max="7693" width="10.140625" style="397" customWidth="1"/>
    <col min="7694" max="7694" width="15.85546875" style="397" customWidth="1"/>
    <col min="7695" max="7695" width="3.85546875" style="397" customWidth="1"/>
    <col min="7696" max="7696" width="16.42578125" style="397" customWidth="1"/>
    <col min="7697" max="7697" width="11.28515625" style="397" customWidth="1"/>
    <col min="7698" max="7698" width="10.28515625" style="397" customWidth="1"/>
    <col min="7699" max="7699" width="10" style="397" customWidth="1"/>
    <col min="7700" max="7935" width="9.140625" style="397"/>
    <col min="7936" max="7936" width="4" style="397" customWidth="1"/>
    <col min="7937" max="7937" width="15.140625" style="397" customWidth="1"/>
    <col min="7938" max="7938" width="13.85546875" style="397" customWidth="1"/>
    <col min="7939" max="7939" width="10.140625" style="397" customWidth="1"/>
    <col min="7940" max="7940" width="9.140625" style="397"/>
    <col min="7941" max="7941" width="3.42578125" style="397" customWidth="1"/>
    <col min="7942" max="7942" width="19.5703125" style="397" customWidth="1"/>
    <col min="7943" max="7943" width="12.28515625" style="397" customWidth="1"/>
    <col min="7944" max="7944" width="10.42578125" style="397" customWidth="1"/>
    <col min="7945" max="7945" width="9.140625" style="397"/>
    <col min="7946" max="7946" width="3.5703125" style="397" customWidth="1"/>
    <col min="7947" max="7947" width="16.42578125" style="397" customWidth="1"/>
    <col min="7948" max="7948" width="11.7109375" style="397" customWidth="1"/>
    <col min="7949" max="7949" width="10.140625" style="397" customWidth="1"/>
    <col min="7950" max="7950" width="15.85546875" style="397" customWidth="1"/>
    <col min="7951" max="7951" width="3.85546875" style="397" customWidth="1"/>
    <col min="7952" max="7952" width="16.42578125" style="397" customWidth="1"/>
    <col min="7953" max="7953" width="11.28515625" style="397" customWidth="1"/>
    <col min="7954" max="7954" width="10.28515625" style="397" customWidth="1"/>
    <col min="7955" max="7955" width="10" style="397" customWidth="1"/>
    <col min="7956" max="8191" width="9.140625" style="397"/>
    <col min="8192" max="8192" width="4" style="397" customWidth="1"/>
    <col min="8193" max="8193" width="15.140625" style="397" customWidth="1"/>
    <col min="8194" max="8194" width="13.85546875" style="397" customWidth="1"/>
    <col min="8195" max="8195" width="10.140625" style="397" customWidth="1"/>
    <col min="8196" max="8196" width="9.140625" style="397"/>
    <col min="8197" max="8197" width="3.42578125" style="397" customWidth="1"/>
    <col min="8198" max="8198" width="19.5703125" style="397" customWidth="1"/>
    <col min="8199" max="8199" width="12.28515625" style="397" customWidth="1"/>
    <col min="8200" max="8200" width="10.42578125" style="397" customWidth="1"/>
    <col min="8201" max="8201" width="9.140625" style="397"/>
    <col min="8202" max="8202" width="3.5703125" style="397" customWidth="1"/>
    <col min="8203" max="8203" width="16.42578125" style="397" customWidth="1"/>
    <col min="8204" max="8204" width="11.7109375" style="397" customWidth="1"/>
    <col min="8205" max="8205" width="10.140625" style="397" customWidth="1"/>
    <col min="8206" max="8206" width="15.85546875" style="397" customWidth="1"/>
    <col min="8207" max="8207" width="3.85546875" style="397" customWidth="1"/>
    <col min="8208" max="8208" width="16.42578125" style="397" customWidth="1"/>
    <col min="8209" max="8209" width="11.28515625" style="397" customWidth="1"/>
    <col min="8210" max="8210" width="10.28515625" style="397" customWidth="1"/>
    <col min="8211" max="8211" width="10" style="397" customWidth="1"/>
    <col min="8212" max="8447" width="9.140625" style="397"/>
    <col min="8448" max="8448" width="4" style="397" customWidth="1"/>
    <col min="8449" max="8449" width="15.140625" style="397" customWidth="1"/>
    <col min="8450" max="8450" width="13.85546875" style="397" customWidth="1"/>
    <col min="8451" max="8451" width="10.140625" style="397" customWidth="1"/>
    <col min="8452" max="8452" width="9.140625" style="397"/>
    <col min="8453" max="8453" width="3.42578125" style="397" customWidth="1"/>
    <col min="8454" max="8454" width="19.5703125" style="397" customWidth="1"/>
    <col min="8455" max="8455" width="12.28515625" style="397" customWidth="1"/>
    <col min="8456" max="8456" width="10.42578125" style="397" customWidth="1"/>
    <col min="8457" max="8457" width="9.140625" style="397"/>
    <col min="8458" max="8458" width="3.5703125" style="397" customWidth="1"/>
    <col min="8459" max="8459" width="16.42578125" style="397" customWidth="1"/>
    <col min="8460" max="8460" width="11.7109375" style="397" customWidth="1"/>
    <col min="8461" max="8461" width="10.140625" style="397" customWidth="1"/>
    <col min="8462" max="8462" width="15.85546875" style="397" customWidth="1"/>
    <col min="8463" max="8463" width="3.85546875" style="397" customWidth="1"/>
    <col min="8464" max="8464" width="16.42578125" style="397" customWidth="1"/>
    <col min="8465" max="8465" width="11.28515625" style="397" customWidth="1"/>
    <col min="8466" max="8466" width="10.28515625" style="397" customWidth="1"/>
    <col min="8467" max="8467" width="10" style="397" customWidth="1"/>
    <col min="8468" max="8703" width="9.140625" style="397"/>
    <col min="8704" max="8704" width="4" style="397" customWidth="1"/>
    <col min="8705" max="8705" width="15.140625" style="397" customWidth="1"/>
    <col min="8706" max="8706" width="13.85546875" style="397" customWidth="1"/>
    <col min="8707" max="8707" width="10.140625" style="397" customWidth="1"/>
    <col min="8708" max="8708" width="9.140625" style="397"/>
    <col min="8709" max="8709" width="3.42578125" style="397" customWidth="1"/>
    <col min="8710" max="8710" width="19.5703125" style="397" customWidth="1"/>
    <col min="8711" max="8711" width="12.28515625" style="397" customWidth="1"/>
    <col min="8712" max="8712" width="10.42578125" style="397" customWidth="1"/>
    <col min="8713" max="8713" width="9.140625" style="397"/>
    <col min="8714" max="8714" width="3.5703125" style="397" customWidth="1"/>
    <col min="8715" max="8715" width="16.42578125" style="397" customWidth="1"/>
    <col min="8716" max="8716" width="11.7109375" style="397" customWidth="1"/>
    <col min="8717" max="8717" width="10.140625" style="397" customWidth="1"/>
    <col min="8718" max="8718" width="15.85546875" style="397" customWidth="1"/>
    <col min="8719" max="8719" width="3.85546875" style="397" customWidth="1"/>
    <col min="8720" max="8720" width="16.42578125" style="397" customWidth="1"/>
    <col min="8721" max="8721" width="11.28515625" style="397" customWidth="1"/>
    <col min="8722" max="8722" width="10.28515625" style="397" customWidth="1"/>
    <col min="8723" max="8723" width="10" style="397" customWidth="1"/>
    <col min="8724" max="8959" width="9.140625" style="397"/>
    <col min="8960" max="8960" width="4" style="397" customWidth="1"/>
    <col min="8961" max="8961" width="15.140625" style="397" customWidth="1"/>
    <col min="8962" max="8962" width="13.85546875" style="397" customWidth="1"/>
    <col min="8963" max="8963" width="10.140625" style="397" customWidth="1"/>
    <col min="8964" max="8964" width="9.140625" style="397"/>
    <col min="8965" max="8965" width="3.42578125" style="397" customWidth="1"/>
    <col min="8966" max="8966" width="19.5703125" style="397" customWidth="1"/>
    <col min="8967" max="8967" width="12.28515625" style="397" customWidth="1"/>
    <col min="8968" max="8968" width="10.42578125" style="397" customWidth="1"/>
    <col min="8969" max="8969" width="9.140625" style="397"/>
    <col min="8970" max="8970" width="3.5703125" style="397" customWidth="1"/>
    <col min="8971" max="8971" width="16.42578125" style="397" customWidth="1"/>
    <col min="8972" max="8972" width="11.7109375" style="397" customWidth="1"/>
    <col min="8973" max="8973" width="10.140625" style="397" customWidth="1"/>
    <col min="8974" max="8974" width="15.85546875" style="397" customWidth="1"/>
    <col min="8975" max="8975" width="3.85546875" style="397" customWidth="1"/>
    <col min="8976" max="8976" width="16.42578125" style="397" customWidth="1"/>
    <col min="8977" max="8977" width="11.28515625" style="397" customWidth="1"/>
    <col min="8978" max="8978" width="10.28515625" style="397" customWidth="1"/>
    <col min="8979" max="8979" width="10" style="397" customWidth="1"/>
    <col min="8980" max="9215" width="9.140625" style="397"/>
    <col min="9216" max="9216" width="4" style="397" customWidth="1"/>
    <col min="9217" max="9217" width="15.140625" style="397" customWidth="1"/>
    <col min="9218" max="9218" width="13.85546875" style="397" customWidth="1"/>
    <col min="9219" max="9219" width="10.140625" style="397" customWidth="1"/>
    <col min="9220" max="9220" width="9.140625" style="397"/>
    <col min="9221" max="9221" width="3.42578125" style="397" customWidth="1"/>
    <col min="9222" max="9222" width="19.5703125" style="397" customWidth="1"/>
    <col min="9223" max="9223" width="12.28515625" style="397" customWidth="1"/>
    <col min="9224" max="9224" width="10.42578125" style="397" customWidth="1"/>
    <col min="9225" max="9225" width="9.140625" style="397"/>
    <col min="9226" max="9226" width="3.5703125" style="397" customWidth="1"/>
    <col min="9227" max="9227" width="16.42578125" style="397" customWidth="1"/>
    <col min="9228" max="9228" width="11.7109375" style="397" customWidth="1"/>
    <col min="9229" max="9229" width="10.140625" style="397" customWidth="1"/>
    <col min="9230" max="9230" width="15.85546875" style="397" customWidth="1"/>
    <col min="9231" max="9231" width="3.85546875" style="397" customWidth="1"/>
    <col min="9232" max="9232" width="16.42578125" style="397" customWidth="1"/>
    <col min="9233" max="9233" width="11.28515625" style="397" customWidth="1"/>
    <col min="9234" max="9234" width="10.28515625" style="397" customWidth="1"/>
    <col min="9235" max="9235" width="10" style="397" customWidth="1"/>
    <col min="9236" max="9471" width="9.140625" style="397"/>
    <col min="9472" max="9472" width="4" style="397" customWidth="1"/>
    <col min="9473" max="9473" width="15.140625" style="397" customWidth="1"/>
    <col min="9474" max="9474" width="13.85546875" style="397" customWidth="1"/>
    <col min="9475" max="9475" width="10.140625" style="397" customWidth="1"/>
    <col min="9476" max="9476" width="9.140625" style="397"/>
    <col min="9477" max="9477" width="3.42578125" style="397" customWidth="1"/>
    <col min="9478" max="9478" width="19.5703125" style="397" customWidth="1"/>
    <col min="9479" max="9479" width="12.28515625" style="397" customWidth="1"/>
    <col min="9480" max="9480" width="10.42578125" style="397" customWidth="1"/>
    <col min="9481" max="9481" width="9.140625" style="397"/>
    <col min="9482" max="9482" width="3.5703125" style="397" customWidth="1"/>
    <col min="9483" max="9483" width="16.42578125" style="397" customWidth="1"/>
    <col min="9484" max="9484" width="11.7109375" style="397" customWidth="1"/>
    <col min="9485" max="9485" width="10.140625" style="397" customWidth="1"/>
    <col min="9486" max="9486" width="15.85546875" style="397" customWidth="1"/>
    <col min="9487" max="9487" width="3.85546875" style="397" customWidth="1"/>
    <col min="9488" max="9488" width="16.42578125" style="397" customWidth="1"/>
    <col min="9489" max="9489" width="11.28515625" style="397" customWidth="1"/>
    <col min="9490" max="9490" width="10.28515625" style="397" customWidth="1"/>
    <col min="9491" max="9491" width="10" style="397" customWidth="1"/>
    <col min="9492" max="9727" width="9.140625" style="397"/>
    <col min="9728" max="9728" width="4" style="397" customWidth="1"/>
    <col min="9729" max="9729" width="15.140625" style="397" customWidth="1"/>
    <col min="9730" max="9730" width="13.85546875" style="397" customWidth="1"/>
    <col min="9731" max="9731" width="10.140625" style="397" customWidth="1"/>
    <col min="9732" max="9732" width="9.140625" style="397"/>
    <col min="9733" max="9733" width="3.42578125" style="397" customWidth="1"/>
    <col min="9734" max="9734" width="19.5703125" style="397" customWidth="1"/>
    <col min="9735" max="9735" width="12.28515625" style="397" customWidth="1"/>
    <col min="9736" max="9736" width="10.42578125" style="397" customWidth="1"/>
    <col min="9737" max="9737" width="9.140625" style="397"/>
    <col min="9738" max="9738" width="3.5703125" style="397" customWidth="1"/>
    <col min="9739" max="9739" width="16.42578125" style="397" customWidth="1"/>
    <col min="9740" max="9740" width="11.7109375" style="397" customWidth="1"/>
    <col min="9741" max="9741" width="10.140625" style="397" customWidth="1"/>
    <col min="9742" max="9742" width="15.85546875" style="397" customWidth="1"/>
    <col min="9743" max="9743" width="3.85546875" style="397" customWidth="1"/>
    <col min="9744" max="9744" width="16.42578125" style="397" customWidth="1"/>
    <col min="9745" max="9745" width="11.28515625" style="397" customWidth="1"/>
    <col min="9746" max="9746" width="10.28515625" style="397" customWidth="1"/>
    <col min="9747" max="9747" width="10" style="397" customWidth="1"/>
    <col min="9748" max="9983" width="9.140625" style="397"/>
    <col min="9984" max="9984" width="4" style="397" customWidth="1"/>
    <col min="9985" max="9985" width="15.140625" style="397" customWidth="1"/>
    <col min="9986" max="9986" width="13.85546875" style="397" customWidth="1"/>
    <col min="9987" max="9987" width="10.140625" style="397" customWidth="1"/>
    <col min="9988" max="9988" width="9.140625" style="397"/>
    <col min="9989" max="9989" width="3.42578125" style="397" customWidth="1"/>
    <col min="9990" max="9990" width="19.5703125" style="397" customWidth="1"/>
    <col min="9991" max="9991" width="12.28515625" style="397" customWidth="1"/>
    <col min="9992" max="9992" width="10.42578125" style="397" customWidth="1"/>
    <col min="9993" max="9993" width="9.140625" style="397"/>
    <col min="9994" max="9994" width="3.5703125" style="397" customWidth="1"/>
    <col min="9995" max="9995" width="16.42578125" style="397" customWidth="1"/>
    <col min="9996" max="9996" width="11.7109375" style="397" customWidth="1"/>
    <col min="9997" max="9997" width="10.140625" style="397" customWidth="1"/>
    <col min="9998" max="9998" width="15.85546875" style="397" customWidth="1"/>
    <col min="9999" max="9999" width="3.85546875" style="397" customWidth="1"/>
    <col min="10000" max="10000" width="16.42578125" style="397" customWidth="1"/>
    <col min="10001" max="10001" width="11.28515625" style="397" customWidth="1"/>
    <col min="10002" max="10002" width="10.28515625" style="397" customWidth="1"/>
    <col min="10003" max="10003" width="10" style="397" customWidth="1"/>
    <col min="10004" max="10239" width="9.140625" style="397"/>
    <col min="10240" max="10240" width="4" style="397" customWidth="1"/>
    <col min="10241" max="10241" width="15.140625" style="397" customWidth="1"/>
    <col min="10242" max="10242" width="13.85546875" style="397" customWidth="1"/>
    <col min="10243" max="10243" width="10.140625" style="397" customWidth="1"/>
    <col min="10244" max="10244" width="9.140625" style="397"/>
    <col min="10245" max="10245" width="3.42578125" style="397" customWidth="1"/>
    <col min="10246" max="10246" width="19.5703125" style="397" customWidth="1"/>
    <col min="10247" max="10247" width="12.28515625" style="397" customWidth="1"/>
    <col min="10248" max="10248" width="10.42578125" style="397" customWidth="1"/>
    <col min="10249" max="10249" width="9.140625" style="397"/>
    <col min="10250" max="10250" width="3.5703125" style="397" customWidth="1"/>
    <col min="10251" max="10251" width="16.42578125" style="397" customWidth="1"/>
    <col min="10252" max="10252" width="11.7109375" style="397" customWidth="1"/>
    <col min="10253" max="10253" width="10.140625" style="397" customWidth="1"/>
    <col min="10254" max="10254" width="15.85546875" style="397" customWidth="1"/>
    <col min="10255" max="10255" width="3.85546875" style="397" customWidth="1"/>
    <col min="10256" max="10256" width="16.42578125" style="397" customWidth="1"/>
    <col min="10257" max="10257" width="11.28515625" style="397" customWidth="1"/>
    <col min="10258" max="10258" width="10.28515625" style="397" customWidth="1"/>
    <col min="10259" max="10259" width="10" style="397" customWidth="1"/>
    <col min="10260" max="10495" width="9.140625" style="397"/>
    <col min="10496" max="10496" width="4" style="397" customWidth="1"/>
    <col min="10497" max="10497" width="15.140625" style="397" customWidth="1"/>
    <col min="10498" max="10498" width="13.85546875" style="397" customWidth="1"/>
    <col min="10499" max="10499" width="10.140625" style="397" customWidth="1"/>
    <col min="10500" max="10500" width="9.140625" style="397"/>
    <col min="10501" max="10501" width="3.42578125" style="397" customWidth="1"/>
    <col min="10502" max="10502" width="19.5703125" style="397" customWidth="1"/>
    <col min="10503" max="10503" width="12.28515625" style="397" customWidth="1"/>
    <col min="10504" max="10504" width="10.42578125" style="397" customWidth="1"/>
    <col min="10505" max="10505" width="9.140625" style="397"/>
    <col min="10506" max="10506" width="3.5703125" style="397" customWidth="1"/>
    <col min="10507" max="10507" width="16.42578125" style="397" customWidth="1"/>
    <col min="10508" max="10508" width="11.7109375" style="397" customWidth="1"/>
    <col min="10509" max="10509" width="10.140625" style="397" customWidth="1"/>
    <col min="10510" max="10510" width="15.85546875" style="397" customWidth="1"/>
    <col min="10511" max="10511" width="3.85546875" style="397" customWidth="1"/>
    <col min="10512" max="10512" width="16.42578125" style="397" customWidth="1"/>
    <col min="10513" max="10513" width="11.28515625" style="397" customWidth="1"/>
    <col min="10514" max="10514" width="10.28515625" style="397" customWidth="1"/>
    <col min="10515" max="10515" width="10" style="397" customWidth="1"/>
    <col min="10516" max="10751" width="9.140625" style="397"/>
    <col min="10752" max="10752" width="4" style="397" customWidth="1"/>
    <col min="10753" max="10753" width="15.140625" style="397" customWidth="1"/>
    <col min="10754" max="10754" width="13.85546875" style="397" customWidth="1"/>
    <col min="10755" max="10755" width="10.140625" style="397" customWidth="1"/>
    <col min="10756" max="10756" width="9.140625" style="397"/>
    <col min="10757" max="10757" width="3.42578125" style="397" customWidth="1"/>
    <col min="10758" max="10758" width="19.5703125" style="397" customWidth="1"/>
    <col min="10759" max="10759" width="12.28515625" style="397" customWidth="1"/>
    <col min="10760" max="10760" width="10.42578125" style="397" customWidth="1"/>
    <col min="10761" max="10761" width="9.140625" style="397"/>
    <col min="10762" max="10762" width="3.5703125" style="397" customWidth="1"/>
    <col min="10763" max="10763" width="16.42578125" style="397" customWidth="1"/>
    <col min="10764" max="10764" width="11.7109375" style="397" customWidth="1"/>
    <col min="10765" max="10765" width="10.140625" style="397" customWidth="1"/>
    <col min="10766" max="10766" width="15.85546875" style="397" customWidth="1"/>
    <col min="10767" max="10767" width="3.85546875" style="397" customWidth="1"/>
    <col min="10768" max="10768" width="16.42578125" style="397" customWidth="1"/>
    <col min="10769" max="10769" width="11.28515625" style="397" customWidth="1"/>
    <col min="10770" max="10770" width="10.28515625" style="397" customWidth="1"/>
    <col min="10771" max="10771" width="10" style="397" customWidth="1"/>
    <col min="10772" max="11007" width="9.140625" style="397"/>
    <col min="11008" max="11008" width="4" style="397" customWidth="1"/>
    <col min="11009" max="11009" width="15.140625" style="397" customWidth="1"/>
    <col min="11010" max="11010" width="13.85546875" style="397" customWidth="1"/>
    <col min="11011" max="11011" width="10.140625" style="397" customWidth="1"/>
    <col min="11012" max="11012" width="9.140625" style="397"/>
    <col min="11013" max="11013" width="3.42578125" style="397" customWidth="1"/>
    <col min="11014" max="11014" width="19.5703125" style="397" customWidth="1"/>
    <col min="11015" max="11015" width="12.28515625" style="397" customWidth="1"/>
    <col min="11016" max="11016" width="10.42578125" style="397" customWidth="1"/>
    <col min="11017" max="11017" width="9.140625" style="397"/>
    <col min="11018" max="11018" width="3.5703125" style="397" customWidth="1"/>
    <col min="11019" max="11019" width="16.42578125" style="397" customWidth="1"/>
    <col min="11020" max="11020" width="11.7109375" style="397" customWidth="1"/>
    <col min="11021" max="11021" width="10.140625" style="397" customWidth="1"/>
    <col min="11022" max="11022" width="15.85546875" style="397" customWidth="1"/>
    <col min="11023" max="11023" width="3.85546875" style="397" customWidth="1"/>
    <col min="11024" max="11024" width="16.42578125" style="397" customWidth="1"/>
    <col min="11025" max="11025" width="11.28515625" style="397" customWidth="1"/>
    <col min="11026" max="11026" width="10.28515625" style="397" customWidth="1"/>
    <col min="11027" max="11027" width="10" style="397" customWidth="1"/>
    <col min="11028" max="11263" width="9.140625" style="397"/>
    <col min="11264" max="11264" width="4" style="397" customWidth="1"/>
    <col min="11265" max="11265" width="15.140625" style="397" customWidth="1"/>
    <col min="11266" max="11266" width="13.85546875" style="397" customWidth="1"/>
    <col min="11267" max="11267" width="10.140625" style="397" customWidth="1"/>
    <col min="11268" max="11268" width="9.140625" style="397"/>
    <col min="11269" max="11269" width="3.42578125" style="397" customWidth="1"/>
    <col min="11270" max="11270" width="19.5703125" style="397" customWidth="1"/>
    <col min="11271" max="11271" width="12.28515625" style="397" customWidth="1"/>
    <col min="11272" max="11272" width="10.42578125" style="397" customWidth="1"/>
    <col min="11273" max="11273" width="9.140625" style="397"/>
    <col min="11274" max="11274" width="3.5703125" style="397" customWidth="1"/>
    <col min="11275" max="11275" width="16.42578125" style="397" customWidth="1"/>
    <col min="11276" max="11276" width="11.7109375" style="397" customWidth="1"/>
    <col min="11277" max="11277" width="10.140625" style="397" customWidth="1"/>
    <col min="11278" max="11278" width="15.85546875" style="397" customWidth="1"/>
    <col min="11279" max="11279" width="3.85546875" style="397" customWidth="1"/>
    <col min="11280" max="11280" width="16.42578125" style="397" customWidth="1"/>
    <col min="11281" max="11281" width="11.28515625" style="397" customWidth="1"/>
    <col min="11282" max="11282" width="10.28515625" style="397" customWidth="1"/>
    <col min="11283" max="11283" width="10" style="397" customWidth="1"/>
    <col min="11284" max="11519" width="9.140625" style="397"/>
    <col min="11520" max="11520" width="4" style="397" customWidth="1"/>
    <col min="11521" max="11521" width="15.140625" style="397" customWidth="1"/>
    <col min="11522" max="11522" width="13.85546875" style="397" customWidth="1"/>
    <col min="11523" max="11523" width="10.140625" style="397" customWidth="1"/>
    <col min="11524" max="11524" width="9.140625" style="397"/>
    <col min="11525" max="11525" width="3.42578125" style="397" customWidth="1"/>
    <col min="11526" max="11526" width="19.5703125" style="397" customWidth="1"/>
    <col min="11527" max="11527" width="12.28515625" style="397" customWidth="1"/>
    <col min="11528" max="11528" width="10.42578125" style="397" customWidth="1"/>
    <col min="11529" max="11529" width="9.140625" style="397"/>
    <col min="11530" max="11530" width="3.5703125" style="397" customWidth="1"/>
    <col min="11531" max="11531" width="16.42578125" style="397" customWidth="1"/>
    <col min="11532" max="11532" width="11.7109375" style="397" customWidth="1"/>
    <col min="11533" max="11533" width="10.140625" style="397" customWidth="1"/>
    <col min="11534" max="11534" width="15.85546875" style="397" customWidth="1"/>
    <col min="11535" max="11535" width="3.85546875" style="397" customWidth="1"/>
    <col min="11536" max="11536" width="16.42578125" style="397" customWidth="1"/>
    <col min="11537" max="11537" width="11.28515625" style="397" customWidth="1"/>
    <col min="11538" max="11538" width="10.28515625" style="397" customWidth="1"/>
    <col min="11539" max="11539" width="10" style="397" customWidth="1"/>
    <col min="11540" max="11775" width="9.140625" style="397"/>
    <col min="11776" max="11776" width="4" style="397" customWidth="1"/>
    <col min="11777" max="11777" width="15.140625" style="397" customWidth="1"/>
    <col min="11778" max="11778" width="13.85546875" style="397" customWidth="1"/>
    <col min="11779" max="11779" width="10.140625" style="397" customWidth="1"/>
    <col min="11780" max="11780" width="9.140625" style="397"/>
    <col min="11781" max="11781" width="3.42578125" style="397" customWidth="1"/>
    <col min="11782" max="11782" width="19.5703125" style="397" customWidth="1"/>
    <col min="11783" max="11783" width="12.28515625" style="397" customWidth="1"/>
    <col min="11784" max="11784" width="10.42578125" style="397" customWidth="1"/>
    <col min="11785" max="11785" width="9.140625" style="397"/>
    <col min="11786" max="11786" width="3.5703125" style="397" customWidth="1"/>
    <col min="11787" max="11787" width="16.42578125" style="397" customWidth="1"/>
    <col min="11788" max="11788" width="11.7109375" style="397" customWidth="1"/>
    <col min="11789" max="11789" width="10.140625" style="397" customWidth="1"/>
    <col min="11790" max="11790" width="15.85546875" style="397" customWidth="1"/>
    <col min="11791" max="11791" width="3.85546875" style="397" customWidth="1"/>
    <col min="11792" max="11792" width="16.42578125" style="397" customWidth="1"/>
    <col min="11793" max="11793" width="11.28515625" style="397" customWidth="1"/>
    <col min="11794" max="11794" width="10.28515625" style="397" customWidth="1"/>
    <col min="11795" max="11795" width="10" style="397" customWidth="1"/>
    <col min="11796" max="12031" width="9.140625" style="397"/>
    <col min="12032" max="12032" width="4" style="397" customWidth="1"/>
    <col min="12033" max="12033" width="15.140625" style="397" customWidth="1"/>
    <col min="12034" max="12034" width="13.85546875" style="397" customWidth="1"/>
    <col min="12035" max="12035" width="10.140625" style="397" customWidth="1"/>
    <col min="12036" max="12036" width="9.140625" style="397"/>
    <col min="12037" max="12037" width="3.42578125" style="397" customWidth="1"/>
    <col min="12038" max="12038" width="19.5703125" style="397" customWidth="1"/>
    <col min="12039" max="12039" width="12.28515625" style="397" customWidth="1"/>
    <col min="12040" max="12040" width="10.42578125" style="397" customWidth="1"/>
    <col min="12041" max="12041" width="9.140625" style="397"/>
    <col min="12042" max="12042" width="3.5703125" style="397" customWidth="1"/>
    <col min="12043" max="12043" width="16.42578125" style="397" customWidth="1"/>
    <col min="12044" max="12044" width="11.7109375" style="397" customWidth="1"/>
    <col min="12045" max="12045" width="10.140625" style="397" customWidth="1"/>
    <col min="12046" max="12046" width="15.85546875" style="397" customWidth="1"/>
    <col min="12047" max="12047" width="3.85546875" style="397" customWidth="1"/>
    <col min="12048" max="12048" width="16.42578125" style="397" customWidth="1"/>
    <col min="12049" max="12049" width="11.28515625" style="397" customWidth="1"/>
    <col min="12050" max="12050" width="10.28515625" style="397" customWidth="1"/>
    <col min="12051" max="12051" width="10" style="397" customWidth="1"/>
    <col min="12052" max="12287" width="9.140625" style="397"/>
    <col min="12288" max="12288" width="4" style="397" customWidth="1"/>
    <col min="12289" max="12289" width="15.140625" style="397" customWidth="1"/>
    <col min="12290" max="12290" width="13.85546875" style="397" customWidth="1"/>
    <col min="12291" max="12291" width="10.140625" style="397" customWidth="1"/>
    <col min="12292" max="12292" width="9.140625" style="397"/>
    <col min="12293" max="12293" width="3.42578125" style="397" customWidth="1"/>
    <col min="12294" max="12294" width="19.5703125" style="397" customWidth="1"/>
    <col min="12295" max="12295" width="12.28515625" style="397" customWidth="1"/>
    <col min="12296" max="12296" width="10.42578125" style="397" customWidth="1"/>
    <col min="12297" max="12297" width="9.140625" style="397"/>
    <col min="12298" max="12298" width="3.5703125" style="397" customWidth="1"/>
    <col min="12299" max="12299" width="16.42578125" style="397" customWidth="1"/>
    <col min="12300" max="12300" width="11.7109375" style="397" customWidth="1"/>
    <col min="12301" max="12301" width="10.140625" style="397" customWidth="1"/>
    <col min="12302" max="12302" width="15.85546875" style="397" customWidth="1"/>
    <col min="12303" max="12303" width="3.85546875" style="397" customWidth="1"/>
    <col min="12304" max="12304" width="16.42578125" style="397" customWidth="1"/>
    <col min="12305" max="12305" width="11.28515625" style="397" customWidth="1"/>
    <col min="12306" max="12306" width="10.28515625" style="397" customWidth="1"/>
    <col min="12307" max="12307" width="10" style="397" customWidth="1"/>
    <col min="12308" max="12543" width="9.140625" style="397"/>
    <col min="12544" max="12544" width="4" style="397" customWidth="1"/>
    <col min="12545" max="12545" width="15.140625" style="397" customWidth="1"/>
    <col min="12546" max="12546" width="13.85546875" style="397" customWidth="1"/>
    <col min="12547" max="12547" width="10.140625" style="397" customWidth="1"/>
    <col min="12548" max="12548" width="9.140625" style="397"/>
    <col min="12549" max="12549" width="3.42578125" style="397" customWidth="1"/>
    <col min="12550" max="12550" width="19.5703125" style="397" customWidth="1"/>
    <col min="12551" max="12551" width="12.28515625" style="397" customWidth="1"/>
    <col min="12552" max="12552" width="10.42578125" style="397" customWidth="1"/>
    <col min="12553" max="12553" width="9.140625" style="397"/>
    <col min="12554" max="12554" width="3.5703125" style="397" customWidth="1"/>
    <col min="12555" max="12555" width="16.42578125" style="397" customWidth="1"/>
    <col min="12556" max="12556" width="11.7109375" style="397" customWidth="1"/>
    <col min="12557" max="12557" width="10.140625" style="397" customWidth="1"/>
    <col min="12558" max="12558" width="15.85546875" style="397" customWidth="1"/>
    <col min="12559" max="12559" width="3.85546875" style="397" customWidth="1"/>
    <col min="12560" max="12560" width="16.42578125" style="397" customWidth="1"/>
    <col min="12561" max="12561" width="11.28515625" style="397" customWidth="1"/>
    <col min="12562" max="12562" width="10.28515625" style="397" customWidth="1"/>
    <col min="12563" max="12563" width="10" style="397" customWidth="1"/>
    <col min="12564" max="12799" width="9.140625" style="397"/>
    <col min="12800" max="12800" width="4" style="397" customWidth="1"/>
    <col min="12801" max="12801" width="15.140625" style="397" customWidth="1"/>
    <col min="12802" max="12802" width="13.85546875" style="397" customWidth="1"/>
    <col min="12803" max="12803" width="10.140625" style="397" customWidth="1"/>
    <col min="12804" max="12804" width="9.140625" style="397"/>
    <col min="12805" max="12805" width="3.42578125" style="397" customWidth="1"/>
    <col min="12806" max="12806" width="19.5703125" style="397" customWidth="1"/>
    <col min="12807" max="12807" width="12.28515625" style="397" customWidth="1"/>
    <col min="12808" max="12808" width="10.42578125" style="397" customWidth="1"/>
    <col min="12809" max="12809" width="9.140625" style="397"/>
    <col min="12810" max="12810" width="3.5703125" style="397" customWidth="1"/>
    <col min="12811" max="12811" width="16.42578125" style="397" customWidth="1"/>
    <col min="12812" max="12812" width="11.7109375" style="397" customWidth="1"/>
    <col min="12813" max="12813" width="10.140625" style="397" customWidth="1"/>
    <col min="12814" max="12814" width="15.85546875" style="397" customWidth="1"/>
    <col min="12815" max="12815" width="3.85546875" style="397" customWidth="1"/>
    <col min="12816" max="12816" width="16.42578125" style="397" customWidth="1"/>
    <col min="12817" max="12817" width="11.28515625" style="397" customWidth="1"/>
    <col min="12818" max="12818" width="10.28515625" style="397" customWidth="1"/>
    <col min="12819" max="12819" width="10" style="397" customWidth="1"/>
    <col min="12820" max="13055" width="9.140625" style="397"/>
    <col min="13056" max="13056" width="4" style="397" customWidth="1"/>
    <col min="13057" max="13057" width="15.140625" style="397" customWidth="1"/>
    <col min="13058" max="13058" width="13.85546875" style="397" customWidth="1"/>
    <col min="13059" max="13059" width="10.140625" style="397" customWidth="1"/>
    <col min="13060" max="13060" width="9.140625" style="397"/>
    <col min="13061" max="13061" width="3.42578125" style="397" customWidth="1"/>
    <col min="13062" max="13062" width="19.5703125" style="397" customWidth="1"/>
    <col min="13063" max="13063" width="12.28515625" style="397" customWidth="1"/>
    <col min="13064" max="13064" width="10.42578125" style="397" customWidth="1"/>
    <col min="13065" max="13065" width="9.140625" style="397"/>
    <col min="13066" max="13066" width="3.5703125" style="397" customWidth="1"/>
    <col min="13067" max="13067" width="16.42578125" style="397" customWidth="1"/>
    <col min="13068" max="13068" width="11.7109375" style="397" customWidth="1"/>
    <col min="13069" max="13069" width="10.140625" style="397" customWidth="1"/>
    <col min="13070" max="13070" width="15.85546875" style="397" customWidth="1"/>
    <col min="13071" max="13071" width="3.85546875" style="397" customWidth="1"/>
    <col min="13072" max="13072" width="16.42578125" style="397" customWidth="1"/>
    <col min="13073" max="13073" width="11.28515625" style="397" customWidth="1"/>
    <col min="13074" max="13074" width="10.28515625" style="397" customWidth="1"/>
    <col min="13075" max="13075" width="10" style="397" customWidth="1"/>
    <col min="13076" max="13311" width="9.140625" style="397"/>
    <col min="13312" max="13312" width="4" style="397" customWidth="1"/>
    <col min="13313" max="13313" width="15.140625" style="397" customWidth="1"/>
    <col min="13314" max="13314" width="13.85546875" style="397" customWidth="1"/>
    <col min="13315" max="13315" width="10.140625" style="397" customWidth="1"/>
    <col min="13316" max="13316" width="9.140625" style="397"/>
    <col min="13317" max="13317" width="3.42578125" style="397" customWidth="1"/>
    <col min="13318" max="13318" width="19.5703125" style="397" customWidth="1"/>
    <col min="13319" max="13319" width="12.28515625" style="397" customWidth="1"/>
    <col min="13320" max="13320" width="10.42578125" style="397" customWidth="1"/>
    <col min="13321" max="13321" width="9.140625" style="397"/>
    <col min="13322" max="13322" width="3.5703125" style="397" customWidth="1"/>
    <col min="13323" max="13323" width="16.42578125" style="397" customWidth="1"/>
    <col min="13324" max="13324" width="11.7109375" style="397" customWidth="1"/>
    <col min="13325" max="13325" width="10.140625" style="397" customWidth="1"/>
    <col min="13326" max="13326" width="15.85546875" style="397" customWidth="1"/>
    <col min="13327" max="13327" width="3.85546875" style="397" customWidth="1"/>
    <col min="13328" max="13328" width="16.42578125" style="397" customWidth="1"/>
    <col min="13329" max="13329" width="11.28515625" style="397" customWidth="1"/>
    <col min="13330" max="13330" width="10.28515625" style="397" customWidth="1"/>
    <col min="13331" max="13331" width="10" style="397" customWidth="1"/>
    <col min="13332" max="13567" width="9.140625" style="397"/>
    <col min="13568" max="13568" width="4" style="397" customWidth="1"/>
    <col min="13569" max="13569" width="15.140625" style="397" customWidth="1"/>
    <col min="13570" max="13570" width="13.85546875" style="397" customWidth="1"/>
    <col min="13571" max="13571" width="10.140625" style="397" customWidth="1"/>
    <col min="13572" max="13572" width="9.140625" style="397"/>
    <col min="13573" max="13573" width="3.42578125" style="397" customWidth="1"/>
    <col min="13574" max="13574" width="19.5703125" style="397" customWidth="1"/>
    <col min="13575" max="13575" width="12.28515625" style="397" customWidth="1"/>
    <col min="13576" max="13576" width="10.42578125" style="397" customWidth="1"/>
    <col min="13577" max="13577" width="9.140625" style="397"/>
    <col min="13578" max="13578" width="3.5703125" style="397" customWidth="1"/>
    <col min="13579" max="13579" width="16.42578125" style="397" customWidth="1"/>
    <col min="13580" max="13580" width="11.7109375" style="397" customWidth="1"/>
    <col min="13581" max="13581" width="10.140625" style="397" customWidth="1"/>
    <col min="13582" max="13582" width="15.85546875" style="397" customWidth="1"/>
    <col min="13583" max="13583" width="3.85546875" style="397" customWidth="1"/>
    <col min="13584" max="13584" width="16.42578125" style="397" customWidth="1"/>
    <col min="13585" max="13585" width="11.28515625" style="397" customWidth="1"/>
    <col min="13586" max="13586" width="10.28515625" style="397" customWidth="1"/>
    <col min="13587" max="13587" width="10" style="397" customWidth="1"/>
    <col min="13588" max="13823" width="9.140625" style="397"/>
    <col min="13824" max="13824" width="4" style="397" customWidth="1"/>
    <col min="13825" max="13825" width="15.140625" style="397" customWidth="1"/>
    <col min="13826" max="13826" width="13.85546875" style="397" customWidth="1"/>
    <col min="13827" max="13827" width="10.140625" style="397" customWidth="1"/>
    <col min="13828" max="13828" width="9.140625" style="397"/>
    <col min="13829" max="13829" width="3.42578125" style="397" customWidth="1"/>
    <col min="13830" max="13830" width="19.5703125" style="397" customWidth="1"/>
    <col min="13831" max="13831" width="12.28515625" style="397" customWidth="1"/>
    <col min="13832" max="13832" width="10.42578125" style="397" customWidth="1"/>
    <col min="13833" max="13833" width="9.140625" style="397"/>
    <col min="13834" max="13834" width="3.5703125" style="397" customWidth="1"/>
    <col min="13835" max="13835" width="16.42578125" style="397" customWidth="1"/>
    <col min="13836" max="13836" width="11.7109375" style="397" customWidth="1"/>
    <col min="13837" max="13837" width="10.140625" style="397" customWidth="1"/>
    <col min="13838" max="13838" width="15.85546875" style="397" customWidth="1"/>
    <col min="13839" max="13839" width="3.85546875" style="397" customWidth="1"/>
    <col min="13840" max="13840" width="16.42578125" style="397" customWidth="1"/>
    <col min="13841" max="13841" width="11.28515625" style="397" customWidth="1"/>
    <col min="13842" max="13842" width="10.28515625" style="397" customWidth="1"/>
    <col min="13843" max="13843" width="10" style="397" customWidth="1"/>
    <col min="13844" max="14079" width="9.140625" style="397"/>
    <col min="14080" max="14080" width="4" style="397" customWidth="1"/>
    <col min="14081" max="14081" width="15.140625" style="397" customWidth="1"/>
    <col min="14082" max="14082" width="13.85546875" style="397" customWidth="1"/>
    <col min="14083" max="14083" width="10.140625" style="397" customWidth="1"/>
    <col min="14084" max="14084" width="9.140625" style="397"/>
    <col min="14085" max="14085" width="3.42578125" style="397" customWidth="1"/>
    <col min="14086" max="14086" width="19.5703125" style="397" customWidth="1"/>
    <col min="14087" max="14087" width="12.28515625" style="397" customWidth="1"/>
    <col min="14088" max="14088" width="10.42578125" style="397" customWidth="1"/>
    <col min="14089" max="14089" width="9.140625" style="397"/>
    <col min="14090" max="14090" width="3.5703125" style="397" customWidth="1"/>
    <col min="14091" max="14091" width="16.42578125" style="397" customWidth="1"/>
    <col min="14092" max="14092" width="11.7109375" style="397" customWidth="1"/>
    <col min="14093" max="14093" width="10.140625" style="397" customWidth="1"/>
    <col min="14094" max="14094" width="15.85546875" style="397" customWidth="1"/>
    <col min="14095" max="14095" width="3.85546875" style="397" customWidth="1"/>
    <col min="14096" max="14096" width="16.42578125" style="397" customWidth="1"/>
    <col min="14097" max="14097" width="11.28515625" style="397" customWidth="1"/>
    <col min="14098" max="14098" width="10.28515625" style="397" customWidth="1"/>
    <col min="14099" max="14099" width="10" style="397" customWidth="1"/>
    <col min="14100" max="14335" width="9.140625" style="397"/>
    <col min="14336" max="14336" width="4" style="397" customWidth="1"/>
    <col min="14337" max="14337" width="15.140625" style="397" customWidth="1"/>
    <col min="14338" max="14338" width="13.85546875" style="397" customWidth="1"/>
    <col min="14339" max="14339" width="10.140625" style="397" customWidth="1"/>
    <col min="14340" max="14340" width="9.140625" style="397"/>
    <col min="14341" max="14341" width="3.42578125" style="397" customWidth="1"/>
    <col min="14342" max="14342" width="19.5703125" style="397" customWidth="1"/>
    <col min="14343" max="14343" width="12.28515625" style="397" customWidth="1"/>
    <col min="14344" max="14344" width="10.42578125" style="397" customWidth="1"/>
    <col min="14345" max="14345" width="9.140625" style="397"/>
    <col min="14346" max="14346" width="3.5703125" style="397" customWidth="1"/>
    <col min="14347" max="14347" width="16.42578125" style="397" customWidth="1"/>
    <col min="14348" max="14348" width="11.7109375" style="397" customWidth="1"/>
    <col min="14349" max="14349" width="10.140625" style="397" customWidth="1"/>
    <col min="14350" max="14350" width="15.85546875" style="397" customWidth="1"/>
    <col min="14351" max="14351" width="3.85546875" style="397" customWidth="1"/>
    <col min="14352" max="14352" width="16.42578125" style="397" customWidth="1"/>
    <col min="14353" max="14353" width="11.28515625" style="397" customWidth="1"/>
    <col min="14354" max="14354" width="10.28515625" style="397" customWidth="1"/>
    <col min="14355" max="14355" width="10" style="397" customWidth="1"/>
    <col min="14356" max="14591" width="9.140625" style="397"/>
    <col min="14592" max="14592" width="4" style="397" customWidth="1"/>
    <col min="14593" max="14593" width="15.140625" style="397" customWidth="1"/>
    <col min="14594" max="14594" width="13.85546875" style="397" customWidth="1"/>
    <col min="14595" max="14595" width="10.140625" style="397" customWidth="1"/>
    <col min="14596" max="14596" width="9.140625" style="397"/>
    <col min="14597" max="14597" width="3.42578125" style="397" customWidth="1"/>
    <col min="14598" max="14598" width="19.5703125" style="397" customWidth="1"/>
    <col min="14599" max="14599" width="12.28515625" style="397" customWidth="1"/>
    <col min="14600" max="14600" width="10.42578125" style="397" customWidth="1"/>
    <col min="14601" max="14601" width="9.140625" style="397"/>
    <col min="14602" max="14602" width="3.5703125" style="397" customWidth="1"/>
    <col min="14603" max="14603" width="16.42578125" style="397" customWidth="1"/>
    <col min="14604" max="14604" width="11.7109375" style="397" customWidth="1"/>
    <col min="14605" max="14605" width="10.140625" style="397" customWidth="1"/>
    <col min="14606" max="14606" width="15.85546875" style="397" customWidth="1"/>
    <col min="14607" max="14607" width="3.85546875" style="397" customWidth="1"/>
    <col min="14608" max="14608" width="16.42578125" style="397" customWidth="1"/>
    <col min="14609" max="14609" width="11.28515625" style="397" customWidth="1"/>
    <col min="14610" max="14610" width="10.28515625" style="397" customWidth="1"/>
    <col min="14611" max="14611" width="10" style="397" customWidth="1"/>
    <col min="14612" max="14847" width="9.140625" style="397"/>
    <col min="14848" max="14848" width="4" style="397" customWidth="1"/>
    <col min="14849" max="14849" width="15.140625" style="397" customWidth="1"/>
    <col min="14850" max="14850" width="13.85546875" style="397" customWidth="1"/>
    <col min="14851" max="14851" width="10.140625" style="397" customWidth="1"/>
    <col min="14852" max="14852" width="9.140625" style="397"/>
    <col min="14853" max="14853" width="3.42578125" style="397" customWidth="1"/>
    <col min="14854" max="14854" width="19.5703125" style="397" customWidth="1"/>
    <col min="14855" max="14855" width="12.28515625" style="397" customWidth="1"/>
    <col min="14856" max="14856" width="10.42578125" style="397" customWidth="1"/>
    <col min="14857" max="14857" width="9.140625" style="397"/>
    <col min="14858" max="14858" width="3.5703125" style="397" customWidth="1"/>
    <col min="14859" max="14859" width="16.42578125" style="397" customWidth="1"/>
    <col min="14860" max="14860" width="11.7109375" style="397" customWidth="1"/>
    <col min="14861" max="14861" width="10.140625" style="397" customWidth="1"/>
    <col min="14862" max="14862" width="15.85546875" style="397" customWidth="1"/>
    <col min="14863" max="14863" width="3.85546875" style="397" customWidth="1"/>
    <col min="14864" max="14864" width="16.42578125" style="397" customWidth="1"/>
    <col min="14865" max="14865" width="11.28515625" style="397" customWidth="1"/>
    <col min="14866" max="14866" width="10.28515625" style="397" customWidth="1"/>
    <col min="14867" max="14867" width="10" style="397" customWidth="1"/>
    <col min="14868" max="15103" width="9.140625" style="397"/>
    <col min="15104" max="15104" width="4" style="397" customWidth="1"/>
    <col min="15105" max="15105" width="15.140625" style="397" customWidth="1"/>
    <col min="15106" max="15106" width="13.85546875" style="397" customWidth="1"/>
    <col min="15107" max="15107" width="10.140625" style="397" customWidth="1"/>
    <col min="15108" max="15108" width="9.140625" style="397"/>
    <col min="15109" max="15109" width="3.42578125" style="397" customWidth="1"/>
    <col min="15110" max="15110" width="19.5703125" style="397" customWidth="1"/>
    <col min="15111" max="15111" width="12.28515625" style="397" customWidth="1"/>
    <col min="15112" max="15112" width="10.42578125" style="397" customWidth="1"/>
    <col min="15113" max="15113" width="9.140625" style="397"/>
    <col min="15114" max="15114" width="3.5703125" style="397" customWidth="1"/>
    <col min="15115" max="15115" width="16.42578125" style="397" customWidth="1"/>
    <col min="15116" max="15116" width="11.7109375" style="397" customWidth="1"/>
    <col min="15117" max="15117" width="10.140625" style="397" customWidth="1"/>
    <col min="15118" max="15118" width="15.85546875" style="397" customWidth="1"/>
    <col min="15119" max="15119" width="3.85546875" style="397" customWidth="1"/>
    <col min="15120" max="15120" width="16.42578125" style="397" customWidth="1"/>
    <col min="15121" max="15121" width="11.28515625" style="397" customWidth="1"/>
    <col min="15122" max="15122" width="10.28515625" style="397" customWidth="1"/>
    <col min="15123" max="15123" width="10" style="397" customWidth="1"/>
    <col min="15124" max="15359" width="9.140625" style="397"/>
    <col min="15360" max="15360" width="4" style="397" customWidth="1"/>
    <col min="15361" max="15361" width="15.140625" style="397" customWidth="1"/>
    <col min="15362" max="15362" width="13.85546875" style="397" customWidth="1"/>
    <col min="15363" max="15363" width="10.140625" style="397" customWidth="1"/>
    <col min="15364" max="15364" width="9.140625" style="397"/>
    <col min="15365" max="15365" width="3.42578125" style="397" customWidth="1"/>
    <col min="15366" max="15366" width="19.5703125" style="397" customWidth="1"/>
    <col min="15367" max="15367" width="12.28515625" style="397" customWidth="1"/>
    <col min="15368" max="15368" width="10.42578125" style="397" customWidth="1"/>
    <col min="15369" max="15369" width="9.140625" style="397"/>
    <col min="15370" max="15370" width="3.5703125" style="397" customWidth="1"/>
    <col min="15371" max="15371" width="16.42578125" style="397" customWidth="1"/>
    <col min="15372" max="15372" width="11.7109375" style="397" customWidth="1"/>
    <col min="15373" max="15373" width="10.140625" style="397" customWidth="1"/>
    <col min="15374" max="15374" width="15.85546875" style="397" customWidth="1"/>
    <col min="15375" max="15375" width="3.85546875" style="397" customWidth="1"/>
    <col min="15376" max="15376" width="16.42578125" style="397" customWidth="1"/>
    <col min="15377" max="15377" width="11.28515625" style="397" customWidth="1"/>
    <col min="15378" max="15378" width="10.28515625" style="397" customWidth="1"/>
    <col min="15379" max="15379" width="10" style="397" customWidth="1"/>
    <col min="15380" max="15615" width="9.140625" style="397"/>
    <col min="15616" max="15616" width="4" style="397" customWidth="1"/>
    <col min="15617" max="15617" width="15.140625" style="397" customWidth="1"/>
    <col min="15618" max="15618" width="13.85546875" style="397" customWidth="1"/>
    <col min="15619" max="15619" width="10.140625" style="397" customWidth="1"/>
    <col min="15620" max="15620" width="9.140625" style="397"/>
    <col min="15621" max="15621" width="3.42578125" style="397" customWidth="1"/>
    <col min="15622" max="15622" width="19.5703125" style="397" customWidth="1"/>
    <col min="15623" max="15623" width="12.28515625" style="397" customWidth="1"/>
    <col min="15624" max="15624" width="10.42578125" style="397" customWidth="1"/>
    <col min="15625" max="15625" width="9.140625" style="397"/>
    <col min="15626" max="15626" width="3.5703125" style="397" customWidth="1"/>
    <col min="15627" max="15627" width="16.42578125" style="397" customWidth="1"/>
    <col min="15628" max="15628" width="11.7109375" style="397" customWidth="1"/>
    <col min="15629" max="15629" width="10.140625" style="397" customWidth="1"/>
    <col min="15630" max="15630" width="15.85546875" style="397" customWidth="1"/>
    <col min="15631" max="15631" width="3.85546875" style="397" customWidth="1"/>
    <col min="15632" max="15632" width="16.42578125" style="397" customWidth="1"/>
    <col min="15633" max="15633" width="11.28515625" style="397" customWidth="1"/>
    <col min="15634" max="15634" width="10.28515625" style="397" customWidth="1"/>
    <col min="15635" max="15635" width="10" style="397" customWidth="1"/>
    <col min="15636" max="15871" width="9.140625" style="397"/>
    <col min="15872" max="15872" width="4" style="397" customWidth="1"/>
    <col min="15873" max="15873" width="15.140625" style="397" customWidth="1"/>
    <col min="15874" max="15874" width="13.85546875" style="397" customWidth="1"/>
    <col min="15875" max="15875" width="10.140625" style="397" customWidth="1"/>
    <col min="15876" max="15876" width="9.140625" style="397"/>
    <col min="15877" max="15877" width="3.42578125" style="397" customWidth="1"/>
    <col min="15878" max="15878" width="19.5703125" style="397" customWidth="1"/>
    <col min="15879" max="15879" width="12.28515625" style="397" customWidth="1"/>
    <col min="15880" max="15880" width="10.42578125" style="397" customWidth="1"/>
    <col min="15881" max="15881" width="9.140625" style="397"/>
    <col min="15882" max="15882" width="3.5703125" style="397" customWidth="1"/>
    <col min="15883" max="15883" width="16.42578125" style="397" customWidth="1"/>
    <col min="15884" max="15884" width="11.7109375" style="397" customWidth="1"/>
    <col min="15885" max="15885" width="10.140625" style="397" customWidth="1"/>
    <col min="15886" max="15886" width="15.85546875" style="397" customWidth="1"/>
    <col min="15887" max="15887" width="3.85546875" style="397" customWidth="1"/>
    <col min="15888" max="15888" width="16.42578125" style="397" customWidth="1"/>
    <col min="15889" max="15889" width="11.28515625" style="397" customWidth="1"/>
    <col min="15890" max="15890" width="10.28515625" style="397" customWidth="1"/>
    <col min="15891" max="15891" width="10" style="397" customWidth="1"/>
    <col min="15892" max="16127" width="9.140625" style="397"/>
    <col min="16128" max="16128" width="4" style="397" customWidth="1"/>
    <col min="16129" max="16129" width="15.140625" style="397" customWidth="1"/>
    <col min="16130" max="16130" width="13.85546875" style="397" customWidth="1"/>
    <col min="16131" max="16131" width="10.140625" style="397" customWidth="1"/>
    <col min="16132" max="16132" width="9.140625" style="397"/>
    <col min="16133" max="16133" width="3.42578125" style="397" customWidth="1"/>
    <col min="16134" max="16134" width="19.5703125" style="397" customWidth="1"/>
    <col min="16135" max="16135" width="12.28515625" style="397" customWidth="1"/>
    <col min="16136" max="16136" width="10.42578125" style="397" customWidth="1"/>
    <col min="16137" max="16137" width="9.140625" style="397"/>
    <col min="16138" max="16138" width="3.5703125" style="397" customWidth="1"/>
    <col min="16139" max="16139" width="16.42578125" style="397" customWidth="1"/>
    <col min="16140" max="16140" width="11.7109375" style="397" customWidth="1"/>
    <col min="16141" max="16141" width="10.140625" style="397" customWidth="1"/>
    <col min="16142" max="16142" width="15.85546875" style="397" customWidth="1"/>
    <col min="16143" max="16143" width="3.85546875" style="397" customWidth="1"/>
    <col min="16144" max="16144" width="16.42578125" style="397" customWidth="1"/>
    <col min="16145" max="16145" width="11.28515625" style="397" customWidth="1"/>
    <col min="16146" max="16146" width="10.28515625" style="397" customWidth="1"/>
    <col min="16147" max="16147" width="10" style="397" customWidth="1"/>
    <col min="16148" max="16384" width="9.140625" style="397"/>
  </cols>
  <sheetData>
    <row r="1" spans="1:27" ht="18.75">
      <c r="A1" s="442" t="s">
        <v>213</v>
      </c>
    </row>
    <row r="2" spans="1:27" ht="18" customHeight="1">
      <c r="A2" s="1310" t="s">
        <v>486</v>
      </c>
      <c r="B2" s="1310"/>
      <c r="C2" s="1310"/>
      <c r="D2" s="1310"/>
      <c r="E2" s="1310"/>
      <c r="F2" s="1310"/>
      <c r="G2" s="1310"/>
      <c r="H2" s="1310"/>
      <c r="I2" s="1310"/>
      <c r="J2" s="1310"/>
      <c r="K2" s="1310"/>
      <c r="L2" s="1310"/>
      <c r="M2" s="1310"/>
      <c r="N2" s="1310"/>
      <c r="O2" s="1310"/>
      <c r="P2" s="1310"/>
      <c r="Q2" s="1310"/>
      <c r="R2" s="1310"/>
      <c r="S2" s="1310"/>
      <c r="T2" s="1310"/>
      <c r="U2" s="1310"/>
      <c r="V2" s="1310"/>
      <c r="W2" s="1310"/>
      <c r="X2" s="1310"/>
      <c r="Y2" s="1310"/>
      <c r="Z2" s="1310"/>
      <c r="AA2" s="1310"/>
    </row>
    <row r="3" spans="1:27" ht="18" customHeight="1">
      <c r="A3" s="1311" t="s">
        <v>487</v>
      </c>
      <c r="B3" s="1311"/>
      <c r="C3" s="1311"/>
      <c r="D3" s="1311"/>
      <c r="E3" s="1311"/>
      <c r="F3" s="1311"/>
      <c r="G3" s="1311"/>
      <c r="H3" s="472"/>
      <c r="I3" s="472"/>
      <c r="J3" s="472"/>
      <c r="K3" s="472"/>
      <c r="L3" s="472"/>
      <c r="M3" s="472"/>
      <c r="N3" s="472"/>
      <c r="O3" s="472"/>
      <c r="P3" s="472"/>
      <c r="Q3" s="472"/>
      <c r="R3" s="472"/>
      <c r="S3" s="472"/>
      <c r="T3" s="472"/>
      <c r="U3" s="472"/>
      <c r="V3" s="472"/>
      <c r="W3" s="472"/>
      <c r="X3" s="472"/>
      <c r="Y3" s="472"/>
      <c r="Z3" s="472"/>
      <c r="AA3" s="472"/>
    </row>
    <row r="5" spans="1:27" s="474" customFormat="1" ht="15">
      <c r="A5" s="445" t="s">
        <v>124</v>
      </c>
      <c r="B5" s="445" t="s">
        <v>125</v>
      </c>
      <c r="C5" s="446"/>
      <c r="D5" s="446"/>
      <c r="E5" s="446"/>
      <c r="F5" s="445" t="s">
        <v>126</v>
      </c>
      <c r="G5" s="447" t="s">
        <v>127</v>
      </c>
      <c r="H5" s="446"/>
      <c r="I5" s="446"/>
      <c r="J5" s="446"/>
      <c r="K5" s="473" t="s">
        <v>128</v>
      </c>
      <c r="L5" s="449" t="s">
        <v>129</v>
      </c>
      <c r="M5" s="446"/>
      <c r="N5" s="450"/>
      <c r="O5" s="446"/>
      <c r="P5" s="445" t="s">
        <v>130</v>
      </c>
      <c r="Q5" s="449" t="s">
        <v>131</v>
      </c>
      <c r="R5" s="446"/>
      <c r="S5" s="446"/>
    </row>
    <row r="6" spans="1:27" ht="4.5" customHeight="1" thickBot="1"/>
    <row r="7" spans="1:27" ht="30.75" thickBot="1">
      <c r="A7" s="451" t="s">
        <v>132</v>
      </c>
      <c r="B7" s="452" t="s">
        <v>133</v>
      </c>
      <c r="C7" s="453" t="s">
        <v>134</v>
      </c>
      <c r="D7" s="475" t="s">
        <v>135</v>
      </c>
      <c r="E7" s="476"/>
      <c r="F7" s="451" t="s">
        <v>132</v>
      </c>
      <c r="G7" s="452" t="s">
        <v>133</v>
      </c>
      <c r="H7" s="453" t="s">
        <v>134</v>
      </c>
      <c r="I7" s="475" t="s">
        <v>135</v>
      </c>
      <c r="K7" s="451" t="s">
        <v>132</v>
      </c>
      <c r="L7" s="452" t="s">
        <v>133</v>
      </c>
      <c r="M7" s="453" t="s">
        <v>136</v>
      </c>
      <c r="N7" s="475" t="s">
        <v>135</v>
      </c>
      <c r="P7" s="451" t="s">
        <v>132</v>
      </c>
      <c r="Q7" s="452" t="s">
        <v>133</v>
      </c>
      <c r="R7" s="453" t="s">
        <v>136</v>
      </c>
      <c r="S7" s="475" t="s">
        <v>135</v>
      </c>
    </row>
    <row r="8" spans="1:27" ht="15.75">
      <c r="A8" s="460" t="s">
        <v>152</v>
      </c>
      <c r="B8" s="461">
        <v>39531.292000000001</v>
      </c>
      <c r="C8" s="461">
        <v>46458</v>
      </c>
      <c r="D8" s="462">
        <v>2.7217210684413025</v>
      </c>
      <c r="E8" s="477"/>
      <c r="F8" s="460" t="s">
        <v>332</v>
      </c>
      <c r="G8" s="461">
        <v>4815.1509999999998</v>
      </c>
      <c r="H8" s="461">
        <v>11745</v>
      </c>
      <c r="I8" s="462">
        <v>5.2301645576494868</v>
      </c>
      <c r="J8" s="470"/>
      <c r="K8" s="463" t="s">
        <v>140</v>
      </c>
      <c r="L8" s="464">
        <v>29379.493999999999</v>
      </c>
      <c r="M8" s="464">
        <v>7252.7190000000001</v>
      </c>
      <c r="N8" s="465">
        <v>4.0508248010160051</v>
      </c>
      <c r="O8" s="470"/>
      <c r="P8" s="463" t="s">
        <v>332</v>
      </c>
      <c r="Q8" s="464">
        <v>7435.3270000000002</v>
      </c>
      <c r="R8" s="464">
        <v>1382.354</v>
      </c>
      <c r="S8" s="465">
        <v>5.3787430716010514</v>
      </c>
    </row>
    <row r="9" spans="1:27" ht="15.75">
      <c r="A9" s="460" t="s">
        <v>142</v>
      </c>
      <c r="B9" s="461">
        <v>26237.298999999999</v>
      </c>
      <c r="C9" s="461">
        <v>19405</v>
      </c>
      <c r="D9" s="462">
        <v>2.9399760698961623</v>
      </c>
      <c r="E9" s="478"/>
      <c r="F9" s="460" t="s">
        <v>155</v>
      </c>
      <c r="G9" s="461">
        <v>4200.5649999999996</v>
      </c>
      <c r="H9" s="461">
        <v>22043</v>
      </c>
      <c r="I9" s="462">
        <v>2.5591308167464053</v>
      </c>
      <c r="J9" s="470"/>
      <c r="K9" s="460" t="s">
        <v>157</v>
      </c>
      <c r="L9" s="461">
        <v>8413.4570000000003</v>
      </c>
      <c r="M9" s="461">
        <v>1280.829</v>
      </c>
      <c r="N9" s="462">
        <v>6.5687589834396318</v>
      </c>
      <c r="O9" s="470"/>
      <c r="P9" s="460" t="s">
        <v>154</v>
      </c>
      <c r="Q9" s="461">
        <v>6849.1989999999996</v>
      </c>
      <c r="R9" s="461">
        <v>1420.127</v>
      </c>
      <c r="S9" s="462">
        <v>4.8229482292780856</v>
      </c>
    </row>
    <row r="10" spans="1:27" ht="15.75">
      <c r="A10" s="460" t="s">
        <v>159</v>
      </c>
      <c r="B10" s="461">
        <v>21429.517</v>
      </c>
      <c r="C10" s="461">
        <v>35921</v>
      </c>
      <c r="D10" s="462">
        <v>2.3587543735076526</v>
      </c>
      <c r="E10" s="477"/>
      <c r="F10" s="460" t="s">
        <v>137</v>
      </c>
      <c r="G10" s="461">
        <v>2854.1640000000002</v>
      </c>
      <c r="H10" s="461">
        <v>13066</v>
      </c>
      <c r="I10" s="462">
        <v>3.2075637514427031</v>
      </c>
      <c r="J10" s="470"/>
      <c r="K10" s="460" t="s">
        <v>142</v>
      </c>
      <c r="L10" s="461">
        <v>5762.4539999999997</v>
      </c>
      <c r="M10" s="461">
        <v>1019.918</v>
      </c>
      <c r="N10" s="462">
        <v>5.6499189150500335</v>
      </c>
      <c r="O10" s="470"/>
      <c r="P10" s="460" t="s">
        <v>142</v>
      </c>
      <c r="Q10" s="461">
        <v>4826.1360000000004</v>
      </c>
      <c r="R10" s="461">
        <v>966.14200000000005</v>
      </c>
      <c r="S10" s="462">
        <v>4.9952657062833419</v>
      </c>
    </row>
    <row r="11" spans="1:27" ht="15.75">
      <c r="A11" s="460" t="s">
        <v>155</v>
      </c>
      <c r="B11" s="461">
        <v>21249.753000000001</v>
      </c>
      <c r="C11" s="461">
        <v>42810</v>
      </c>
      <c r="D11" s="462">
        <v>2.2412292035243291</v>
      </c>
      <c r="E11" s="478"/>
      <c r="F11" s="460" t="s">
        <v>152</v>
      </c>
      <c r="G11" s="461">
        <v>1945.973</v>
      </c>
      <c r="H11" s="461">
        <v>8164</v>
      </c>
      <c r="I11" s="462">
        <v>3.2503470035760995</v>
      </c>
      <c r="J11" s="470"/>
      <c r="K11" s="460" t="s">
        <v>249</v>
      </c>
      <c r="L11" s="461">
        <v>5662.4030000000002</v>
      </c>
      <c r="M11" s="461">
        <v>2154.855</v>
      </c>
      <c r="N11" s="462">
        <v>2.6277420058426206</v>
      </c>
      <c r="O11" s="470"/>
      <c r="P11" s="460" t="s">
        <v>139</v>
      </c>
      <c r="Q11" s="461">
        <v>3111.7040000000002</v>
      </c>
      <c r="R11" s="461">
        <v>538.23699999999997</v>
      </c>
      <c r="S11" s="462">
        <v>5.7812896549289636</v>
      </c>
    </row>
    <row r="12" spans="1:27" ht="15.75">
      <c r="A12" s="460" t="s">
        <v>156</v>
      </c>
      <c r="B12" s="461">
        <v>17398.508999999998</v>
      </c>
      <c r="C12" s="461">
        <v>28634</v>
      </c>
      <c r="D12" s="462">
        <v>2.7231962483035304</v>
      </c>
      <c r="E12" s="478"/>
      <c r="F12" s="460" t="s">
        <v>156</v>
      </c>
      <c r="G12" s="461">
        <v>1882.462</v>
      </c>
      <c r="H12" s="461">
        <v>13418</v>
      </c>
      <c r="I12" s="462">
        <v>2.4795957749206052</v>
      </c>
      <c r="J12" s="470"/>
      <c r="K12" s="460" t="s">
        <v>159</v>
      </c>
      <c r="L12" s="461">
        <v>5645.1229999999996</v>
      </c>
      <c r="M12" s="461">
        <v>1537.204</v>
      </c>
      <c r="N12" s="462">
        <v>3.672331713942977</v>
      </c>
      <c r="O12" s="470"/>
      <c r="P12" s="460" t="s">
        <v>140</v>
      </c>
      <c r="Q12" s="461">
        <v>2518.3850000000002</v>
      </c>
      <c r="R12" s="461">
        <v>659.91300000000001</v>
      </c>
      <c r="S12" s="462">
        <v>3.8162378980259524</v>
      </c>
    </row>
    <row r="13" spans="1:27" ht="16.5" thickBot="1">
      <c r="A13" s="460" t="s">
        <v>332</v>
      </c>
      <c r="B13" s="461">
        <v>15597.558000000001</v>
      </c>
      <c r="C13" s="461">
        <v>31510</v>
      </c>
      <c r="D13" s="462">
        <v>4.3353417075971254</v>
      </c>
      <c r="E13" s="478"/>
      <c r="F13" s="460" t="s">
        <v>159</v>
      </c>
      <c r="G13" s="461">
        <v>1022.072</v>
      </c>
      <c r="H13" s="461">
        <v>9537</v>
      </c>
      <c r="I13" s="462">
        <v>1.8297519625482244</v>
      </c>
      <c r="J13" s="470"/>
      <c r="K13" s="460" t="s">
        <v>154</v>
      </c>
      <c r="L13" s="461">
        <v>5343.0820000000003</v>
      </c>
      <c r="M13" s="461">
        <v>727.45899999999995</v>
      </c>
      <c r="N13" s="462">
        <v>7.3448565486164865</v>
      </c>
      <c r="O13" s="470"/>
      <c r="P13" s="460" t="s">
        <v>137</v>
      </c>
      <c r="Q13" s="461">
        <v>1712.143</v>
      </c>
      <c r="R13" s="461">
        <v>494.37</v>
      </c>
      <c r="S13" s="462">
        <v>3.4632825616441125</v>
      </c>
    </row>
    <row r="14" spans="1:27" ht="16.5" thickBot="1">
      <c r="A14" s="460" t="s">
        <v>150</v>
      </c>
      <c r="B14" s="461">
        <v>10828.075000000001</v>
      </c>
      <c r="C14" s="461">
        <v>8894</v>
      </c>
      <c r="D14" s="462">
        <v>2.3907357643688787</v>
      </c>
      <c r="E14" s="478"/>
      <c r="F14" s="466" t="s">
        <v>224</v>
      </c>
      <c r="G14" s="467">
        <v>17411.982</v>
      </c>
      <c r="H14" s="467">
        <v>80484</v>
      </c>
      <c r="I14" s="468">
        <v>3.1487424276482008</v>
      </c>
      <c r="J14" s="470"/>
      <c r="K14" s="460" t="s">
        <v>332</v>
      </c>
      <c r="L14" s="461">
        <v>4418.6210000000001</v>
      </c>
      <c r="M14" s="461">
        <v>539.59299999999996</v>
      </c>
      <c r="N14" s="462">
        <v>8.1888034129427183</v>
      </c>
      <c r="O14" s="470"/>
      <c r="P14" s="460" t="s">
        <v>157</v>
      </c>
      <c r="Q14" s="461">
        <v>1415.8689999999999</v>
      </c>
      <c r="R14" s="461">
        <v>290.89</v>
      </c>
      <c r="S14" s="462">
        <v>4.8673691085977513</v>
      </c>
    </row>
    <row r="15" spans="1:27" ht="15.75">
      <c r="A15" s="460" t="s">
        <v>140</v>
      </c>
      <c r="B15" s="461">
        <v>6660.5069999999996</v>
      </c>
      <c r="C15" s="461">
        <v>6843</v>
      </c>
      <c r="D15" s="462">
        <v>3.2597148994337042</v>
      </c>
      <c r="E15" s="478"/>
      <c r="F15"/>
      <c r="G15"/>
      <c r="H15"/>
      <c r="I15"/>
      <c r="J15" s="470"/>
      <c r="K15" s="460" t="s">
        <v>155</v>
      </c>
      <c r="L15" s="461">
        <v>4100.84</v>
      </c>
      <c r="M15" s="461">
        <v>1003.689</v>
      </c>
      <c r="N15" s="462">
        <v>4.0857676033113846</v>
      </c>
      <c r="O15" s="470"/>
      <c r="P15" s="460" t="s">
        <v>469</v>
      </c>
      <c r="Q15" s="461">
        <v>964.87900000000002</v>
      </c>
      <c r="R15" s="461">
        <v>129.245</v>
      </c>
      <c r="S15" s="462">
        <v>7.4655035011025568</v>
      </c>
      <c r="U15" s="379"/>
      <c r="V15" s="379"/>
      <c r="W15" s="379"/>
      <c r="X15" s="379"/>
    </row>
    <row r="16" spans="1:27" ht="15.75">
      <c r="A16" s="460" t="s">
        <v>137</v>
      </c>
      <c r="B16" s="461">
        <v>5485.5749999999998</v>
      </c>
      <c r="C16" s="461">
        <v>19789</v>
      </c>
      <c r="D16" s="462">
        <v>3.3595999769721567</v>
      </c>
      <c r="E16" s="478"/>
      <c r="F16"/>
      <c r="G16"/>
      <c r="H16"/>
      <c r="I16"/>
      <c r="J16" s="470"/>
      <c r="K16" s="460" t="s">
        <v>137</v>
      </c>
      <c r="L16" s="461">
        <v>4020.2840000000001</v>
      </c>
      <c r="M16" s="461">
        <v>1194.5940000000001</v>
      </c>
      <c r="N16" s="462">
        <v>3.3653977836821549</v>
      </c>
      <c r="O16" s="470"/>
      <c r="P16" s="460" t="s">
        <v>151</v>
      </c>
      <c r="Q16" s="461">
        <v>903.97199999999998</v>
      </c>
      <c r="R16" s="461">
        <v>291.99200000000002</v>
      </c>
      <c r="S16" s="462">
        <v>3.0958793391599766</v>
      </c>
      <c r="U16" s="379"/>
      <c r="V16" s="379"/>
      <c r="W16" s="379"/>
      <c r="X16" s="379"/>
    </row>
    <row r="17" spans="1:24" ht="15.75">
      <c r="A17" s="460" t="s">
        <v>151</v>
      </c>
      <c r="B17" s="461">
        <v>3928.7530000000002</v>
      </c>
      <c r="C17" s="461">
        <v>2284</v>
      </c>
      <c r="D17" s="462">
        <v>3.5302258084806222</v>
      </c>
      <c r="E17" s="477"/>
      <c r="F17"/>
      <c r="G17"/>
      <c r="H17"/>
      <c r="I17"/>
      <c r="J17" s="470"/>
      <c r="K17" s="460" t="s">
        <v>139</v>
      </c>
      <c r="L17" s="461">
        <v>3047.9079999999999</v>
      </c>
      <c r="M17" s="461">
        <v>776.65</v>
      </c>
      <c r="N17" s="462">
        <v>3.9244292795982747</v>
      </c>
      <c r="O17" s="470"/>
      <c r="P17" s="460" t="s">
        <v>146</v>
      </c>
      <c r="Q17" s="461">
        <v>623.18700000000001</v>
      </c>
      <c r="R17" s="461">
        <v>203.53899999999999</v>
      </c>
      <c r="S17" s="462">
        <v>3.0617572062356602</v>
      </c>
      <c r="U17" s="379"/>
      <c r="V17" s="379"/>
      <c r="W17" s="379"/>
      <c r="X17" s="379"/>
    </row>
    <row r="18" spans="1:24" ht="16.5" thickBot="1">
      <c r="A18" s="460" t="s">
        <v>138</v>
      </c>
      <c r="B18" s="461">
        <v>2970.2829999999999</v>
      </c>
      <c r="C18" s="461">
        <v>2897</v>
      </c>
      <c r="D18" s="462">
        <v>3.6536733755003334</v>
      </c>
      <c r="E18" s="482"/>
      <c r="K18" s="460" t="s">
        <v>151</v>
      </c>
      <c r="L18" s="461">
        <v>2374.8049999999998</v>
      </c>
      <c r="M18" s="461">
        <v>742.97799999999995</v>
      </c>
      <c r="N18" s="462">
        <v>3.1963328658452874</v>
      </c>
      <c r="O18" s="470"/>
      <c r="P18" s="460" t="s">
        <v>155</v>
      </c>
      <c r="Q18" s="461">
        <v>467.68900000000002</v>
      </c>
      <c r="R18" s="461">
        <v>97.55</v>
      </c>
      <c r="S18" s="462">
        <v>4.7943516145566383</v>
      </c>
      <c r="U18" s="379"/>
      <c r="V18" s="379"/>
      <c r="W18" s="379"/>
      <c r="X18" s="379"/>
    </row>
    <row r="19" spans="1:24" ht="16.5" thickBot="1">
      <c r="A19" s="460" t="s">
        <v>157</v>
      </c>
      <c r="B19" s="461">
        <v>1679.143</v>
      </c>
      <c r="C19" s="461">
        <v>4175</v>
      </c>
      <c r="D19" s="462">
        <v>3.5650216027430708</v>
      </c>
      <c r="E19" s="483"/>
      <c r="J19" s="470"/>
      <c r="K19" s="460" t="s">
        <v>145</v>
      </c>
      <c r="L19" s="461">
        <v>1687.26</v>
      </c>
      <c r="M19" s="461">
        <v>480.04</v>
      </c>
      <c r="N19" s="462">
        <v>3.5148320973252227</v>
      </c>
      <c r="O19" s="470"/>
      <c r="P19" s="466" t="s">
        <v>224</v>
      </c>
      <c r="Q19" s="467">
        <v>31732.207999999999</v>
      </c>
      <c r="R19" s="467">
        <v>6689.1639999999998</v>
      </c>
      <c r="S19" s="468">
        <v>4.7438226959303131</v>
      </c>
      <c r="U19" s="379"/>
      <c r="V19" s="379"/>
      <c r="W19" s="379"/>
      <c r="X19" s="379"/>
    </row>
    <row r="20" spans="1:24" ht="15" customHeight="1" thickBot="1">
      <c r="A20" s="466" t="s">
        <v>224</v>
      </c>
      <c r="B20" s="467">
        <v>174373.03700000001</v>
      </c>
      <c r="C20" s="467">
        <v>253057</v>
      </c>
      <c r="D20" s="468">
        <v>2.7641573330887903</v>
      </c>
      <c r="E20" s="483"/>
      <c r="F20" s="379"/>
      <c r="G20" s="379"/>
      <c r="H20" s="379"/>
      <c r="J20" s="470"/>
      <c r="K20" s="460" t="s">
        <v>146</v>
      </c>
      <c r="L20" s="461">
        <v>1686.2819999999999</v>
      </c>
      <c r="M20" s="461">
        <v>328.22800000000001</v>
      </c>
      <c r="N20" s="462">
        <v>5.1375324469576027</v>
      </c>
      <c r="O20" s="470"/>
      <c r="P20"/>
      <c r="Q20"/>
      <c r="R20"/>
      <c r="S20"/>
      <c r="U20" s="379"/>
      <c r="V20" s="379"/>
      <c r="W20" s="379"/>
      <c r="X20" s="379"/>
    </row>
    <row r="21" spans="1:24" ht="15.75">
      <c r="F21" s="379"/>
      <c r="G21" s="379"/>
      <c r="H21" s="379"/>
      <c r="J21" s="470"/>
      <c r="K21" s="460" t="s">
        <v>458</v>
      </c>
      <c r="L21" s="461">
        <v>1326.1980000000001</v>
      </c>
      <c r="M21" s="461">
        <v>41.671999999999997</v>
      </c>
      <c r="N21" s="462">
        <v>31.824678441159538</v>
      </c>
      <c r="P21"/>
      <c r="Q21"/>
      <c r="R21"/>
      <c r="S21"/>
    </row>
    <row r="22" spans="1:24" ht="15.75">
      <c r="A22"/>
      <c r="B22"/>
      <c r="C22"/>
      <c r="D22"/>
      <c r="E22" s="379"/>
      <c r="F22" s="379"/>
      <c r="G22" s="379"/>
      <c r="H22" s="379"/>
      <c r="I22" s="379"/>
      <c r="J22" s="379"/>
      <c r="K22" s="460" t="s">
        <v>152</v>
      </c>
      <c r="L22" s="461">
        <v>1245.232</v>
      </c>
      <c r="M22" s="461">
        <v>337.52800000000002</v>
      </c>
      <c r="N22" s="462">
        <v>3.6892702235073829</v>
      </c>
    </row>
    <row r="23" spans="1:24" ht="16.5" thickBot="1">
      <c r="A23"/>
      <c r="B23"/>
      <c r="C23"/>
      <c r="D23"/>
      <c r="E23" s="379"/>
      <c r="F23" s="379"/>
      <c r="G23" s="379"/>
      <c r="H23" s="379"/>
      <c r="I23" s="379"/>
      <c r="J23" s="379"/>
      <c r="K23" s="460" t="s">
        <v>158</v>
      </c>
      <c r="L23" s="461">
        <v>1087.67</v>
      </c>
      <c r="M23" s="461">
        <v>329.03100000000001</v>
      </c>
      <c r="N23" s="462">
        <v>3.3056763648410028</v>
      </c>
      <c r="P23"/>
      <c r="Q23"/>
      <c r="R23"/>
      <c r="S23"/>
    </row>
    <row r="24" spans="1:24" ht="16.5" thickBot="1">
      <c r="A24"/>
      <c r="B24"/>
      <c r="C24"/>
      <c r="D24"/>
      <c r="E24" s="379"/>
      <c r="F24" s="379"/>
      <c r="G24" s="379"/>
      <c r="H24" s="379"/>
      <c r="I24" s="379"/>
      <c r="J24" s="379"/>
      <c r="K24" s="466" t="s">
        <v>224</v>
      </c>
      <c r="L24" s="467">
        <v>89409.024999999994</v>
      </c>
      <c r="M24" s="467">
        <v>20246.332999999999</v>
      </c>
      <c r="N24" s="468">
        <v>4.4160601823549976</v>
      </c>
      <c r="O24"/>
      <c r="P24"/>
      <c r="Q24"/>
      <c r="R24"/>
      <c r="S24"/>
      <c r="T24"/>
    </row>
    <row r="25" spans="1:24">
      <c r="A25"/>
      <c r="B25"/>
      <c r="C25"/>
      <c r="D25"/>
      <c r="E25"/>
      <c r="F25"/>
      <c r="G25"/>
      <c r="H25" s="379"/>
      <c r="I25" s="379"/>
      <c r="J25" s="379"/>
      <c r="K25"/>
      <c r="L25"/>
      <c r="M25"/>
      <c r="N25"/>
      <c r="O25"/>
      <c r="P25"/>
      <c r="Q25"/>
      <c r="R25"/>
      <c r="S25"/>
      <c r="T25"/>
    </row>
    <row r="26" spans="1:24">
      <c r="E26"/>
      <c r="F26"/>
      <c r="G26"/>
      <c r="H26"/>
      <c r="I26"/>
      <c r="J26" s="379"/>
      <c r="K26"/>
      <c r="L26"/>
      <c r="M26"/>
      <c r="N26"/>
      <c r="O26"/>
      <c r="P26"/>
      <c r="Q26"/>
      <c r="R26"/>
      <c r="S26"/>
      <c r="T26"/>
    </row>
    <row r="27" spans="1:24">
      <c r="D27"/>
      <c r="E27"/>
      <c r="F27"/>
      <c r="G27"/>
      <c r="H27"/>
      <c r="I27"/>
      <c r="J27" s="379"/>
      <c r="O27"/>
      <c r="P27"/>
      <c r="Q27"/>
      <c r="R27"/>
      <c r="S27"/>
      <c r="T27"/>
    </row>
    <row r="28" spans="1:24">
      <c r="A28"/>
      <c r="B28"/>
      <c r="C28"/>
      <c r="D28"/>
      <c r="E28"/>
      <c r="F28"/>
      <c r="G28"/>
      <c r="H28"/>
      <c r="I28"/>
      <c r="J28" s="379"/>
      <c r="K28"/>
      <c r="L28"/>
      <c r="M28"/>
      <c r="N28"/>
      <c r="O28"/>
      <c r="P28"/>
      <c r="Q28"/>
      <c r="R28"/>
      <c r="S28"/>
      <c r="T28"/>
    </row>
    <row r="29" spans="1:24">
      <c r="A29"/>
      <c r="B29"/>
      <c r="C29"/>
      <c r="D29"/>
      <c r="E29"/>
      <c r="F29"/>
      <c r="G29"/>
      <c r="H29"/>
      <c r="I29"/>
      <c r="J29" s="379"/>
      <c r="K29"/>
      <c r="L29"/>
      <c r="M29"/>
      <c r="N29"/>
      <c r="O29"/>
      <c r="P29"/>
      <c r="Q29"/>
      <c r="R29"/>
      <c r="S29"/>
      <c r="T29"/>
    </row>
    <row r="30" spans="1:24">
      <c r="A30"/>
      <c r="B30"/>
      <c r="C30"/>
      <c r="D30"/>
      <c r="E30"/>
      <c r="F30"/>
      <c r="G30"/>
      <c r="H30"/>
      <c r="I30"/>
      <c r="J30"/>
      <c r="K30"/>
      <c r="L30"/>
      <c r="M30"/>
      <c r="N30"/>
      <c r="O30"/>
      <c r="P30"/>
      <c r="Q30"/>
      <c r="R30"/>
      <c r="S30"/>
    </row>
    <row r="31" spans="1:24">
      <c r="A31" s="1" t="s">
        <v>330</v>
      </c>
      <c r="B31"/>
      <c r="C31"/>
      <c r="D31"/>
      <c r="E31"/>
      <c r="F31"/>
      <c r="G31"/>
      <c r="H31"/>
      <c r="I31"/>
      <c r="J31"/>
      <c r="K31"/>
      <c r="L31"/>
      <c r="M31"/>
      <c r="N31"/>
      <c r="P31"/>
      <c r="Q31"/>
      <c r="R31"/>
      <c r="S31"/>
    </row>
    <row r="32" spans="1:24">
      <c r="A32"/>
      <c r="B32"/>
      <c r="C32"/>
      <c r="D32"/>
      <c r="E32"/>
      <c r="F32"/>
      <c r="G32"/>
      <c r="H32"/>
      <c r="I32"/>
      <c r="J32"/>
      <c r="K32"/>
      <c r="L32"/>
      <c r="M32"/>
      <c r="N32"/>
      <c r="O32"/>
      <c r="P32"/>
      <c r="Q32"/>
      <c r="R32"/>
      <c r="S32"/>
    </row>
    <row r="33" spans="1:19">
      <c r="A33"/>
      <c r="B33"/>
      <c r="C33"/>
      <c r="D33"/>
      <c r="E33"/>
      <c r="F33"/>
      <c r="G33"/>
      <c r="H33"/>
      <c r="I33"/>
      <c r="J33"/>
      <c r="K33"/>
      <c r="L33"/>
      <c r="M33"/>
      <c r="N33"/>
      <c r="O33"/>
      <c r="P33"/>
      <c r="Q33"/>
      <c r="R33"/>
      <c r="S33"/>
    </row>
    <row r="34" spans="1:19">
      <c r="A34"/>
      <c r="B34"/>
      <c r="C34"/>
      <c r="D34"/>
      <c r="E34"/>
      <c r="F34"/>
      <c r="G34"/>
      <c r="H34"/>
      <c r="I34"/>
      <c r="J34"/>
      <c r="K34"/>
      <c r="L34"/>
      <c r="M34"/>
      <c r="N34"/>
      <c r="O34"/>
    </row>
    <row r="35" spans="1:19">
      <c r="A35"/>
      <c r="B35"/>
      <c r="C35"/>
      <c r="D35"/>
      <c r="E35"/>
      <c r="F35"/>
      <c r="G35"/>
      <c r="H35"/>
      <c r="I35"/>
      <c r="J35"/>
      <c r="K35"/>
      <c r="L35"/>
      <c r="M35"/>
      <c r="N35"/>
      <c r="O35"/>
      <c r="P35" s="2"/>
      <c r="Q35" s="2"/>
      <c r="R35" s="2"/>
      <c r="S35" s="2"/>
    </row>
    <row r="36" spans="1:19">
      <c r="A36"/>
      <c r="B36"/>
      <c r="C36"/>
      <c r="D36"/>
      <c r="E36"/>
      <c r="F36"/>
      <c r="G36"/>
      <c r="H36"/>
      <c r="I36"/>
      <c r="J36"/>
      <c r="K36"/>
      <c r="L36"/>
      <c r="M36"/>
      <c r="N36"/>
      <c r="O36"/>
    </row>
    <row r="37" spans="1:19">
      <c r="A37"/>
      <c r="B37"/>
      <c r="C37"/>
      <c r="D37"/>
      <c r="E37"/>
      <c r="F37"/>
      <c r="G37"/>
      <c r="H37"/>
      <c r="I37"/>
      <c r="J37"/>
      <c r="K37"/>
      <c r="L37"/>
      <c r="M37"/>
      <c r="N37"/>
      <c r="O37"/>
    </row>
    <row r="38" spans="1:19">
      <c r="A38"/>
      <c r="B38"/>
      <c r="C38"/>
      <c r="D38"/>
      <c r="E38"/>
      <c r="F38"/>
      <c r="G38"/>
      <c r="H38"/>
      <c r="I38"/>
      <c r="J38"/>
      <c r="K38"/>
      <c r="L38"/>
      <c r="M38"/>
      <c r="N38"/>
      <c r="O38"/>
    </row>
    <row r="39" spans="1:19">
      <c r="A39"/>
      <c r="B39"/>
      <c r="C39"/>
      <c r="D39"/>
      <c r="E39"/>
      <c r="F39"/>
      <c r="G39"/>
      <c r="H39"/>
      <c r="I39"/>
      <c r="J39"/>
      <c r="K39"/>
      <c r="L39"/>
      <c r="M39"/>
      <c r="N39"/>
      <c r="O39"/>
    </row>
    <row r="40" spans="1:19">
      <c r="A40"/>
      <c r="B40"/>
      <c r="C40"/>
      <c r="D40"/>
      <c r="E40"/>
      <c r="F40"/>
      <c r="G40"/>
      <c r="H40"/>
      <c r="I40"/>
      <c r="J40"/>
      <c r="K40"/>
      <c r="O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row r="84" spans="1:12">
      <c r="A84"/>
      <c r="B84"/>
      <c r="C84"/>
      <c r="D84"/>
      <c r="E84"/>
      <c r="F84"/>
      <c r="G84"/>
      <c r="H84"/>
      <c r="I84"/>
      <c r="J84"/>
      <c r="K84"/>
      <c r="L84"/>
    </row>
    <row r="85" spans="1:12">
      <c r="A85"/>
      <c r="B85"/>
      <c r="C85"/>
      <c r="D85"/>
      <c r="E85"/>
      <c r="F85"/>
      <c r="G85"/>
      <c r="H85"/>
      <c r="I85"/>
      <c r="J85"/>
      <c r="K85"/>
      <c r="L85"/>
    </row>
    <row r="86" spans="1:12">
      <c r="A86"/>
      <c r="B86"/>
      <c r="C86"/>
      <c r="D86"/>
      <c r="E86"/>
      <c r="F86"/>
      <c r="G86"/>
      <c r="H86"/>
      <c r="I86"/>
      <c r="J86"/>
      <c r="K86"/>
      <c r="L86"/>
    </row>
    <row r="87" spans="1:12">
      <c r="A87"/>
      <c r="B87"/>
      <c r="C87"/>
      <c r="D87"/>
      <c r="E87"/>
      <c r="F87"/>
      <c r="G87"/>
      <c r="H87"/>
      <c r="I87"/>
      <c r="J87"/>
      <c r="K87"/>
      <c r="L87"/>
    </row>
    <row r="88" spans="1:12">
      <c r="A88"/>
      <c r="B88"/>
      <c r="C88"/>
      <c r="D88"/>
      <c r="E88"/>
      <c r="F88"/>
      <c r="G88"/>
      <c r="H88"/>
      <c r="I88"/>
      <c r="J88"/>
      <c r="K88"/>
      <c r="L88"/>
    </row>
    <row r="89" spans="1:12">
      <c r="A89"/>
      <c r="B89"/>
      <c r="C89"/>
      <c r="D89"/>
      <c r="E89"/>
      <c r="F89"/>
      <c r="G89"/>
      <c r="H89"/>
      <c r="I89"/>
      <c r="J89"/>
      <c r="K89"/>
      <c r="L89"/>
    </row>
    <row r="90" spans="1:12">
      <c r="A90"/>
      <c r="B90"/>
      <c r="C90"/>
      <c r="D90"/>
      <c r="E90"/>
      <c r="F90"/>
      <c r="G90"/>
      <c r="H90"/>
      <c r="I90"/>
      <c r="J90"/>
      <c r="K90"/>
      <c r="L90"/>
    </row>
    <row r="91" spans="1:12">
      <c r="A91"/>
      <c r="B91"/>
      <c r="C91"/>
      <c r="D91"/>
      <c r="E91"/>
      <c r="F91"/>
      <c r="G91"/>
      <c r="H91"/>
      <c r="I91"/>
      <c r="J91"/>
      <c r="K91"/>
      <c r="L91"/>
    </row>
    <row r="92" spans="1:12">
      <c r="A92"/>
      <c r="B92"/>
      <c r="C92"/>
      <c r="D92"/>
      <c r="E92"/>
      <c r="F92"/>
      <c r="G92"/>
      <c r="H92"/>
      <c r="I92"/>
      <c r="J92"/>
      <c r="K92"/>
      <c r="L92"/>
    </row>
    <row r="93" spans="1:12">
      <c r="A93"/>
      <c r="B93"/>
      <c r="C93"/>
      <c r="D93"/>
      <c r="E93"/>
      <c r="F93"/>
      <c r="G93"/>
      <c r="H93"/>
      <c r="I93"/>
      <c r="J93"/>
      <c r="K93"/>
      <c r="L93"/>
    </row>
    <row r="94" spans="1:12">
      <c r="A94"/>
      <c r="B94"/>
      <c r="C94"/>
      <c r="D94"/>
      <c r="E94"/>
      <c r="F94"/>
      <c r="G94"/>
      <c r="H94"/>
      <c r="I94"/>
      <c r="J94"/>
      <c r="K94"/>
      <c r="L94"/>
    </row>
    <row r="95" spans="1:12">
      <c r="A95"/>
      <c r="B95"/>
      <c r="C95"/>
      <c r="D95"/>
      <c r="E95"/>
      <c r="F95"/>
      <c r="G95"/>
      <c r="H95"/>
      <c r="I95"/>
      <c r="J95"/>
      <c r="K95"/>
      <c r="L95"/>
    </row>
    <row r="96" spans="1:12">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row r="137" spans="1:12">
      <c r="A137"/>
      <c r="B137"/>
      <c r="C137"/>
      <c r="D137"/>
      <c r="E137"/>
      <c r="F137"/>
      <c r="G137"/>
      <c r="H137"/>
      <c r="I137"/>
      <c r="J137"/>
      <c r="K137"/>
      <c r="L137"/>
    </row>
    <row r="138" spans="1:12">
      <c r="A138"/>
      <c r="B138"/>
      <c r="C138"/>
      <c r="D138"/>
      <c r="E138"/>
      <c r="F138"/>
      <c r="G138"/>
      <c r="H138"/>
      <c r="I138"/>
      <c r="J138"/>
      <c r="K138"/>
      <c r="L138"/>
    </row>
    <row r="139" spans="1:12">
      <c r="A139"/>
      <c r="B139"/>
      <c r="C139"/>
      <c r="D139"/>
      <c r="E139"/>
      <c r="F139"/>
      <c r="G139"/>
      <c r="H139"/>
      <c r="I139"/>
      <c r="J139"/>
      <c r="K139"/>
      <c r="L139"/>
    </row>
    <row r="140" spans="1:12">
      <c r="A140"/>
      <c r="B140"/>
      <c r="C140"/>
      <c r="D140"/>
      <c r="E140"/>
      <c r="F140"/>
      <c r="G140"/>
      <c r="H140"/>
      <c r="I140"/>
      <c r="J140"/>
      <c r="K140"/>
      <c r="L140"/>
    </row>
    <row r="141" spans="1:12">
      <c r="A141"/>
      <c r="B141"/>
      <c r="C141"/>
      <c r="D141"/>
      <c r="E141"/>
      <c r="F141"/>
      <c r="G141"/>
      <c r="H141"/>
      <c r="I141"/>
      <c r="J141"/>
      <c r="K141"/>
      <c r="L141"/>
    </row>
    <row r="142" spans="1:12">
      <c r="A142"/>
      <c r="B142"/>
      <c r="C142"/>
      <c r="D142"/>
      <c r="E142"/>
      <c r="F142"/>
      <c r="G142"/>
      <c r="H142"/>
      <c r="I142"/>
      <c r="J142"/>
      <c r="K142"/>
      <c r="L142"/>
    </row>
    <row r="143" spans="1:12">
      <c r="A143"/>
      <c r="B143"/>
      <c r="C143"/>
      <c r="D143"/>
      <c r="E143"/>
      <c r="F143"/>
      <c r="G143"/>
      <c r="H143"/>
      <c r="I143"/>
      <c r="J143"/>
      <c r="K143"/>
      <c r="L143"/>
    </row>
    <row r="144" spans="1:12">
      <c r="A144"/>
      <c r="B144"/>
      <c r="C144"/>
      <c r="D144"/>
      <c r="E144"/>
      <c r="F144"/>
      <c r="G144"/>
      <c r="H144"/>
      <c r="I144"/>
      <c r="J144"/>
      <c r="K144"/>
      <c r="L144"/>
    </row>
    <row r="145" spans="1:12">
      <c r="A145"/>
      <c r="B145"/>
      <c r="C145"/>
      <c r="D145"/>
      <c r="E145"/>
      <c r="F145"/>
      <c r="G145"/>
      <c r="H145"/>
      <c r="I145"/>
      <c r="J145"/>
      <c r="K145"/>
      <c r="L145"/>
    </row>
    <row r="146" spans="1:12">
      <c r="A146"/>
      <c r="B146"/>
      <c r="C146"/>
      <c r="D146"/>
      <c r="E146"/>
      <c r="F146"/>
      <c r="G146"/>
      <c r="H146"/>
      <c r="I146"/>
      <c r="J146"/>
      <c r="K146"/>
      <c r="L146"/>
    </row>
    <row r="147" spans="1:12">
      <c r="A147"/>
      <c r="B147"/>
      <c r="C147"/>
      <c r="D147"/>
      <c r="E147"/>
      <c r="F147"/>
      <c r="G147"/>
      <c r="H147"/>
      <c r="I147"/>
      <c r="J147"/>
      <c r="K147"/>
      <c r="L147"/>
    </row>
    <row r="148" spans="1:12">
      <c r="A148"/>
      <c r="B148"/>
      <c r="C148"/>
      <c r="D148"/>
      <c r="E148"/>
      <c r="F148"/>
      <c r="G148"/>
      <c r="H148"/>
      <c r="I148"/>
      <c r="J148"/>
      <c r="K148"/>
    </row>
    <row r="149" spans="1:12">
      <c r="A149"/>
      <c r="B149"/>
      <c r="C149"/>
      <c r="D149"/>
      <c r="E149"/>
      <c r="F149"/>
      <c r="G149"/>
      <c r="H149"/>
      <c r="I149"/>
      <c r="J149"/>
      <c r="K149"/>
    </row>
    <row r="150" spans="1:12">
      <c r="A150"/>
      <c r="B150"/>
      <c r="C150"/>
      <c r="D150"/>
      <c r="E150"/>
      <c r="F150"/>
      <c r="G150"/>
      <c r="H150"/>
      <c r="I150"/>
      <c r="J150"/>
      <c r="K150"/>
    </row>
    <row r="151" spans="1:12">
      <c r="A151"/>
      <c r="B151"/>
      <c r="C151"/>
      <c r="D151"/>
      <c r="E151"/>
      <c r="F151"/>
      <c r="G151"/>
      <c r="H151"/>
      <c r="I151"/>
      <c r="J151"/>
      <c r="K151"/>
    </row>
    <row r="152" spans="1:12">
      <c r="A152" s="379"/>
      <c r="B152" s="379"/>
      <c r="C152" s="379"/>
      <c r="D152" s="379"/>
      <c r="E152" s="379"/>
      <c r="F152" s="379"/>
      <c r="G152" s="379"/>
      <c r="H152" s="379"/>
      <c r="I152" s="379"/>
      <c r="J152" s="379"/>
      <c r="K152" s="379"/>
    </row>
    <row r="153" spans="1:12">
      <c r="A153" s="379"/>
      <c r="B153" s="379"/>
      <c r="C153" s="379"/>
      <c r="D153" s="379"/>
      <c r="E153" s="379"/>
      <c r="F153" s="379"/>
      <c r="G153" s="379"/>
      <c r="H153" s="379"/>
      <c r="I153" s="379"/>
      <c r="J153" s="379"/>
      <c r="K153" s="379"/>
    </row>
    <row r="154" spans="1:12">
      <c r="A154" s="379"/>
      <c r="B154" s="379"/>
      <c r="C154" s="379"/>
      <c r="D154" s="379"/>
      <c r="E154" s="379"/>
      <c r="F154" s="379"/>
      <c r="G154" s="379"/>
      <c r="H154" s="379"/>
      <c r="I154" s="379"/>
      <c r="J154" s="379"/>
      <c r="K154" s="379"/>
    </row>
    <row r="155" spans="1:12">
      <c r="A155" s="379"/>
      <c r="B155" s="379"/>
      <c r="C155" s="379"/>
      <c r="D155" s="379"/>
      <c r="E155" s="379"/>
      <c r="F155" s="379"/>
      <c r="G155" s="379"/>
      <c r="H155" s="379"/>
      <c r="I155" s="379"/>
      <c r="J155" s="379"/>
      <c r="K155" s="379"/>
    </row>
    <row r="156" spans="1:12">
      <c r="A156" s="379"/>
      <c r="B156" s="379"/>
      <c r="C156" s="379"/>
      <c r="D156" s="379"/>
      <c r="E156" s="379"/>
      <c r="F156" s="379"/>
      <c r="G156" s="379"/>
      <c r="H156" s="379"/>
      <c r="I156" s="379"/>
      <c r="J156" s="379"/>
      <c r="K156" s="379"/>
    </row>
    <row r="157" spans="1:12">
      <c r="A157" s="379"/>
      <c r="B157" s="379"/>
      <c r="C157" s="379"/>
      <c r="D157" s="379"/>
      <c r="E157" s="379"/>
      <c r="F157" s="379"/>
      <c r="G157" s="379"/>
      <c r="H157" s="379"/>
      <c r="I157" s="379"/>
      <c r="J157" s="379"/>
      <c r="K157" s="379"/>
    </row>
    <row r="158" spans="1:12">
      <c r="A158" s="379"/>
      <c r="B158" s="379"/>
      <c r="C158" s="379"/>
      <c r="D158" s="379"/>
      <c r="E158" s="379"/>
      <c r="F158" s="379"/>
      <c r="G158" s="379"/>
      <c r="H158" s="379"/>
      <c r="I158" s="379"/>
      <c r="J158" s="379"/>
      <c r="K158" s="379"/>
    </row>
    <row r="159" spans="1:12">
      <c r="A159" s="379"/>
      <c r="B159" s="379"/>
      <c r="C159" s="379"/>
      <c r="D159" s="379"/>
      <c r="E159" s="379"/>
      <c r="F159" s="379"/>
      <c r="G159" s="379"/>
      <c r="H159" s="379"/>
      <c r="I159" s="379"/>
      <c r="J159" s="379"/>
      <c r="K159" s="379"/>
    </row>
    <row r="160" spans="1:12">
      <c r="A160" s="379"/>
      <c r="B160" s="379"/>
      <c r="C160" s="379"/>
      <c r="D160" s="379"/>
      <c r="E160" s="379"/>
      <c r="F160" s="379"/>
      <c r="G160" s="379"/>
      <c r="H160" s="379"/>
      <c r="I160" s="379"/>
      <c r="J160" s="379"/>
      <c r="K160" s="379"/>
    </row>
    <row r="161" spans="1:11">
      <c r="A161" s="379"/>
      <c r="B161" s="379"/>
      <c r="C161" s="379"/>
      <c r="D161" s="379"/>
      <c r="E161" s="379"/>
      <c r="F161" s="379"/>
      <c r="G161" s="379"/>
      <c r="H161" s="379"/>
      <c r="I161" s="379"/>
      <c r="J161" s="379"/>
      <c r="K161" s="379"/>
    </row>
    <row r="162" spans="1:11">
      <c r="A162" s="379"/>
      <c r="B162" s="379"/>
      <c r="C162" s="379"/>
      <c r="D162" s="379"/>
      <c r="E162" s="379"/>
      <c r="F162" s="379"/>
      <c r="G162" s="379"/>
      <c r="H162" s="379"/>
      <c r="I162" s="379"/>
      <c r="J162" s="379"/>
      <c r="K162" s="379"/>
    </row>
    <row r="163" spans="1:11">
      <c r="A163" s="379"/>
      <c r="B163" s="379"/>
      <c r="C163" s="379"/>
      <c r="D163" s="379"/>
      <c r="E163" s="379"/>
      <c r="F163" s="379"/>
      <c r="G163" s="379"/>
      <c r="H163" s="379"/>
      <c r="I163" s="379"/>
      <c r="J163" s="379"/>
      <c r="K163" s="379"/>
    </row>
    <row r="164" spans="1:11">
      <c r="A164" s="379"/>
      <c r="B164" s="379"/>
      <c r="C164" s="379"/>
      <c r="D164" s="379"/>
      <c r="E164" s="379"/>
      <c r="F164" s="379"/>
      <c r="G164" s="379"/>
      <c r="H164" s="379"/>
      <c r="I164" s="379"/>
      <c r="J164" s="379"/>
      <c r="K164" s="379"/>
    </row>
    <row r="165" spans="1:11">
      <c r="A165" s="379"/>
      <c r="B165" s="379"/>
      <c r="C165" s="379"/>
      <c r="D165" s="379"/>
      <c r="E165" s="379"/>
      <c r="F165" s="379"/>
      <c r="G165" s="379"/>
      <c r="H165" s="379"/>
      <c r="I165" s="379"/>
      <c r="J165" s="379"/>
      <c r="K165" s="379"/>
    </row>
    <row r="166" spans="1:11">
      <c r="A166" s="379"/>
      <c r="B166" s="379"/>
      <c r="C166" s="379"/>
      <c r="D166" s="379"/>
      <c r="E166" s="379"/>
      <c r="F166" s="379"/>
      <c r="G166" s="379"/>
      <c r="H166" s="379"/>
      <c r="I166" s="379"/>
      <c r="J166" s="379"/>
      <c r="K166" s="379"/>
    </row>
    <row r="167" spans="1:11">
      <c r="A167" s="379"/>
      <c r="B167" s="379"/>
      <c r="C167" s="379"/>
      <c r="D167" s="379"/>
      <c r="E167" s="379"/>
      <c r="F167" s="379"/>
      <c r="G167" s="379"/>
      <c r="H167" s="379"/>
      <c r="I167" s="379"/>
      <c r="J167" s="379"/>
      <c r="K167" s="379"/>
    </row>
    <row r="168" spans="1:11">
      <c r="A168" s="379"/>
      <c r="B168" s="379"/>
      <c r="C168" s="379"/>
      <c r="D168" s="379"/>
      <c r="E168" s="379"/>
      <c r="F168" s="379"/>
      <c r="G168" s="379"/>
      <c r="H168" s="379"/>
      <c r="I168" s="379"/>
      <c r="J168" s="379"/>
      <c r="K168" s="379"/>
    </row>
    <row r="169" spans="1:11">
      <c r="A169" s="379"/>
      <c r="B169" s="379"/>
      <c r="C169" s="379"/>
      <c r="D169" s="379"/>
      <c r="E169" s="379"/>
      <c r="F169" s="379"/>
      <c r="G169" s="379"/>
      <c r="H169" s="379"/>
      <c r="I169" s="379"/>
      <c r="J169" s="379"/>
      <c r="K169" s="379"/>
    </row>
    <row r="170" spans="1:11">
      <c r="A170" s="379"/>
      <c r="B170" s="379"/>
      <c r="C170" s="379"/>
      <c r="D170" s="379"/>
      <c r="E170" s="379"/>
      <c r="F170" s="379"/>
      <c r="G170" s="379"/>
      <c r="H170" s="379"/>
      <c r="I170" s="379"/>
      <c r="J170" s="379"/>
      <c r="K170" s="379"/>
    </row>
    <row r="171" spans="1:11">
      <c r="A171" s="379"/>
      <c r="B171" s="379"/>
      <c r="C171" s="379"/>
      <c r="D171" s="379"/>
      <c r="E171" s="379"/>
      <c r="F171" s="379"/>
      <c r="G171" s="379"/>
      <c r="H171" s="379"/>
      <c r="I171" s="379"/>
      <c r="J171" s="379"/>
      <c r="K171" s="379"/>
    </row>
    <row r="172" spans="1:11">
      <c r="A172" s="379"/>
      <c r="B172" s="379"/>
      <c r="C172" s="379"/>
      <c r="D172" s="379"/>
      <c r="E172" s="379"/>
      <c r="F172" s="379"/>
      <c r="G172" s="379"/>
      <c r="H172" s="379"/>
      <c r="I172" s="379"/>
      <c r="J172" s="379"/>
      <c r="K172" s="379"/>
    </row>
    <row r="173" spans="1:11">
      <c r="A173" s="379"/>
      <c r="B173" s="379"/>
      <c r="C173" s="379"/>
      <c r="D173" s="379"/>
      <c r="E173" s="379"/>
      <c r="F173" s="379"/>
      <c r="G173" s="379"/>
      <c r="H173" s="379"/>
      <c r="I173" s="379"/>
      <c r="J173" s="379"/>
      <c r="K173" s="379"/>
    </row>
    <row r="174" spans="1:11">
      <c r="A174" s="379"/>
      <c r="B174" s="379"/>
      <c r="C174" s="379"/>
      <c r="D174" s="379"/>
      <c r="E174" s="379"/>
      <c r="F174" s="379"/>
      <c r="G174" s="379"/>
      <c r="H174" s="379"/>
      <c r="I174" s="379"/>
      <c r="J174" s="379"/>
      <c r="K174" s="379"/>
    </row>
    <row r="175" spans="1:11">
      <c r="A175" s="379"/>
      <c r="B175" s="379"/>
      <c r="C175" s="379"/>
      <c r="D175" s="379"/>
      <c r="E175" s="379"/>
      <c r="F175" s="379"/>
      <c r="G175" s="379"/>
      <c r="H175" s="379"/>
      <c r="I175" s="379"/>
      <c r="J175" s="379"/>
      <c r="K175" s="379"/>
    </row>
    <row r="176" spans="1:11">
      <c r="A176" s="379"/>
      <c r="B176" s="379"/>
      <c r="C176" s="379"/>
      <c r="D176" s="379"/>
      <c r="E176" s="379"/>
      <c r="F176" s="379"/>
      <c r="G176" s="379"/>
      <c r="H176" s="379"/>
      <c r="I176" s="379"/>
      <c r="J176" s="379"/>
      <c r="K176" s="379"/>
    </row>
    <row r="177" spans="1:11">
      <c r="A177" s="379"/>
      <c r="B177" s="379"/>
      <c r="C177" s="379"/>
      <c r="D177" s="379"/>
      <c r="E177" s="379"/>
      <c r="F177" s="379"/>
      <c r="G177" s="379"/>
      <c r="H177" s="379"/>
      <c r="I177" s="379"/>
      <c r="J177" s="379"/>
      <c r="K177" s="379"/>
    </row>
    <row r="178" spans="1:11">
      <c r="A178" s="379"/>
      <c r="B178" s="379"/>
      <c r="C178" s="379"/>
      <c r="D178" s="379"/>
      <c r="E178" s="379"/>
      <c r="F178" s="379"/>
      <c r="G178" s="379"/>
      <c r="H178" s="379"/>
      <c r="I178" s="379"/>
      <c r="J178" s="379"/>
      <c r="K178" s="379"/>
    </row>
    <row r="179" spans="1:11">
      <c r="A179" s="379"/>
      <c r="B179" s="379"/>
      <c r="C179" s="379"/>
      <c r="D179" s="379"/>
      <c r="E179" s="379"/>
      <c r="F179" s="379"/>
      <c r="G179" s="379"/>
      <c r="H179" s="379"/>
      <c r="I179" s="379"/>
      <c r="J179" s="379"/>
      <c r="K179" s="379"/>
    </row>
    <row r="180" spans="1:11">
      <c r="A180" s="379"/>
      <c r="B180" s="379"/>
      <c r="C180" s="379"/>
      <c r="D180" s="379"/>
      <c r="E180" s="379"/>
      <c r="F180" s="379"/>
      <c r="G180" s="379"/>
      <c r="H180" s="379"/>
      <c r="I180" s="379"/>
      <c r="J180" s="379"/>
      <c r="K180" s="379"/>
    </row>
    <row r="181" spans="1:11">
      <c r="A181" s="379"/>
      <c r="B181" s="379"/>
      <c r="C181" s="379"/>
      <c r="D181" s="379"/>
      <c r="E181" s="379"/>
      <c r="F181" s="379"/>
      <c r="G181" s="379"/>
      <c r="H181" s="379"/>
      <c r="I181" s="379"/>
      <c r="J181" s="379"/>
      <c r="K181" s="379"/>
    </row>
    <row r="182" spans="1:11">
      <c r="A182" s="379"/>
      <c r="B182" s="379"/>
      <c r="C182" s="379"/>
      <c r="D182" s="379"/>
      <c r="E182" s="379"/>
      <c r="F182" s="379"/>
      <c r="G182" s="379"/>
      <c r="H182" s="379"/>
      <c r="I182" s="379"/>
      <c r="J182" s="379"/>
      <c r="K182" s="379"/>
    </row>
    <row r="183" spans="1:11">
      <c r="A183" s="379"/>
      <c r="B183" s="379"/>
      <c r="C183" s="379"/>
      <c r="D183" s="379"/>
      <c r="E183" s="379"/>
      <c r="F183" s="379"/>
      <c r="G183" s="379"/>
      <c r="H183" s="379"/>
      <c r="I183" s="379"/>
      <c r="J183" s="379"/>
      <c r="K183" s="379"/>
    </row>
    <row r="184" spans="1:11">
      <c r="A184" s="379"/>
      <c r="B184" s="379"/>
      <c r="C184" s="379"/>
      <c r="D184" s="379"/>
      <c r="E184" s="379"/>
      <c r="F184" s="379"/>
      <c r="G184" s="379"/>
      <c r="H184" s="379"/>
      <c r="I184" s="379"/>
      <c r="J184" s="379"/>
      <c r="K184" s="379"/>
    </row>
    <row r="185" spans="1:11">
      <c r="A185" s="379"/>
      <c r="B185" s="379"/>
      <c r="C185" s="379"/>
      <c r="D185" s="379"/>
      <c r="E185" s="379"/>
      <c r="F185" s="379"/>
      <c r="G185" s="379"/>
      <c r="H185" s="379"/>
      <c r="I185" s="379"/>
      <c r="J185" s="379"/>
      <c r="K185" s="379"/>
    </row>
    <row r="186" spans="1:11">
      <c r="A186" s="379"/>
      <c r="B186" s="379"/>
      <c r="C186" s="379"/>
      <c r="D186" s="379"/>
      <c r="E186" s="379"/>
      <c r="F186" s="379"/>
      <c r="G186" s="379"/>
      <c r="H186" s="379"/>
      <c r="I186" s="379"/>
      <c r="J186" s="379"/>
      <c r="K186" s="379"/>
    </row>
    <row r="187" spans="1:11">
      <c r="A187" s="379"/>
      <c r="B187" s="379"/>
      <c r="C187" s="379"/>
      <c r="D187" s="379"/>
      <c r="E187" s="379"/>
      <c r="F187" s="379"/>
      <c r="G187" s="379"/>
      <c r="H187" s="379"/>
      <c r="I187" s="379"/>
      <c r="J187" s="379"/>
      <c r="K187" s="379"/>
    </row>
    <row r="188" spans="1:11">
      <c r="A188" s="379"/>
      <c r="B188" s="379"/>
      <c r="C188" s="379"/>
      <c r="D188" s="379"/>
      <c r="E188" s="379"/>
      <c r="F188" s="379"/>
      <c r="G188" s="379"/>
      <c r="H188" s="379"/>
      <c r="I188" s="379"/>
      <c r="J188" s="379"/>
      <c r="K188" s="379"/>
    </row>
    <row r="189" spans="1:11">
      <c r="A189" s="379"/>
      <c r="B189" s="379"/>
      <c r="C189" s="379"/>
      <c r="D189" s="379"/>
      <c r="E189" s="379"/>
      <c r="F189" s="379"/>
      <c r="G189" s="379"/>
      <c r="H189" s="379"/>
      <c r="I189" s="379"/>
      <c r="J189" s="379"/>
      <c r="K189" s="379"/>
    </row>
    <row r="190" spans="1:11">
      <c r="A190" s="379"/>
      <c r="B190" s="379"/>
      <c r="C190" s="379"/>
      <c r="D190" s="379"/>
      <c r="E190" s="379"/>
      <c r="F190" s="379"/>
      <c r="G190" s="379"/>
      <c r="H190" s="379"/>
      <c r="I190" s="379"/>
      <c r="J190" s="379"/>
      <c r="K190" s="379"/>
    </row>
    <row r="191" spans="1:11">
      <c r="A191" s="379"/>
      <c r="B191" s="379"/>
      <c r="C191" s="379"/>
      <c r="D191" s="379"/>
      <c r="E191" s="379"/>
      <c r="F191" s="379"/>
      <c r="G191" s="379"/>
      <c r="H191" s="379"/>
      <c r="I191" s="379"/>
      <c r="J191" s="379"/>
      <c r="K191" s="379"/>
    </row>
    <row r="192" spans="1:11">
      <c r="A192" s="379"/>
      <c r="B192" s="379"/>
      <c r="C192" s="379"/>
      <c r="D192" s="379"/>
      <c r="E192" s="379"/>
      <c r="F192" s="379"/>
      <c r="G192" s="379"/>
      <c r="H192" s="379"/>
      <c r="I192" s="379"/>
      <c r="J192" s="379"/>
      <c r="K192" s="379"/>
    </row>
    <row r="193" spans="1:11">
      <c r="A193" s="379"/>
      <c r="B193" s="379"/>
      <c r="C193" s="379"/>
      <c r="D193" s="379"/>
      <c r="E193" s="379"/>
      <c r="F193" s="379"/>
      <c r="G193" s="379"/>
      <c r="H193" s="379"/>
      <c r="I193" s="379"/>
      <c r="J193" s="379"/>
      <c r="K193" s="379"/>
    </row>
    <row r="194" spans="1:11">
      <c r="A194" s="379"/>
      <c r="B194" s="379"/>
      <c r="C194" s="379"/>
      <c r="D194" s="379"/>
      <c r="E194" s="379"/>
      <c r="F194" s="379"/>
      <c r="G194" s="379"/>
      <c r="H194" s="379"/>
      <c r="I194" s="379"/>
      <c r="J194" s="379"/>
      <c r="K194" s="379"/>
    </row>
    <row r="195" spans="1:11">
      <c r="A195" s="379"/>
      <c r="B195" s="379"/>
      <c r="C195" s="379"/>
      <c r="D195" s="379"/>
      <c r="E195" s="379"/>
      <c r="F195" s="379"/>
      <c r="G195" s="379"/>
      <c r="H195" s="379"/>
      <c r="I195" s="379"/>
      <c r="J195" s="379"/>
      <c r="K195" s="379"/>
    </row>
    <row r="196" spans="1:11">
      <c r="A196" s="379"/>
      <c r="B196" s="379"/>
      <c r="C196" s="379"/>
      <c r="D196" s="379"/>
      <c r="E196" s="379"/>
      <c r="F196" s="379"/>
      <c r="G196" s="379"/>
      <c r="H196" s="379"/>
      <c r="I196" s="379"/>
      <c r="J196" s="379"/>
      <c r="K196" s="379"/>
    </row>
    <row r="197" spans="1:11">
      <c r="A197" s="379"/>
      <c r="B197" s="379"/>
      <c r="C197" s="379"/>
      <c r="D197" s="379"/>
      <c r="E197" s="379"/>
      <c r="F197" s="379"/>
      <c r="G197" s="379"/>
      <c r="H197" s="379"/>
      <c r="I197" s="379"/>
      <c r="J197" s="379"/>
      <c r="K197" s="379"/>
    </row>
    <row r="198" spans="1:11">
      <c r="A198" s="379"/>
      <c r="B198" s="379"/>
      <c r="C198" s="379"/>
      <c r="D198" s="379"/>
      <c r="E198" s="379"/>
      <c r="F198" s="379"/>
      <c r="G198" s="379"/>
      <c r="H198" s="379"/>
      <c r="I198" s="379"/>
      <c r="J198" s="379"/>
      <c r="K198" s="379"/>
    </row>
    <row r="199" spans="1:11">
      <c r="A199" s="379"/>
      <c r="B199" s="379"/>
      <c r="C199" s="379"/>
      <c r="D199" s="379"/>
      <c r="E199" s="379"/>
      <c r="F199" s="379"/>
      <c r="G199" s="379"/>
      <c r="H199" s="379"/>
      <c r="I199" s="379"/>
      <c r="J199" s="379"/>
      <c r="K199" s="379"/>
    </row>
    <row r="200" spans="1:11">
      <c r="A200" s="379"/>
      <c r="B200" s="379"/>
      <c r="C200" s="379"/>
      <c r="D200" s="379"/>
      <c r="E200" s="379"/>
      <c r="F200" s="379"/>
      <c r="G200" s="379"/>
      <c r="H200" s="379"/>
      <c r="I200" s="379"/>
      <c r="J200" s="379"/>
      <c r="K200" s="379"/>
    </row>
    <row r="201" spans="1:11">
      <c r="A201" s="379"/>
      <c r="B201" s="379"/>
      <c r="C201" s="379"/>
      <c r="D201" s="379"/>
      <c r="E201" s="379"/>
      <c r="F201" s="379"/>
      <c r="G201" s="379"/>
      <c r="H201" s="379"/>
      <c r="I201" s="379"/>
      <c r="J201" s="379"/>
      <c r="K201" s="379"/>
    </row>
    <row r="202" spans="1:11">
      <c r="A202" s="379"/>
      <c r="B202" s="379"/>
      <c r="C202" s="379"/>
      <c r="D202" s="379"/>
      <c r="E202" s="379"/>
      <c r="F202" s="379"/>
      <c r="G202" s="379"/>
      <c r="H202" s="379"/>
      <c r="I202" s="379"/>
      <c r="J202" s="379"/>
      <c r="K202" s="379"/>
    </row>
    <row r="203" spans="1:11">
      <c r="A203" s="379"/>
      <c r="B203" s="379"/>
      <c r="C203" s="379"/>
      <c r="D203" s="379"/>
      <c r="E203" s="379"/>
      <c r="F203" s="379"/>
      <c r="G203" s="379"/>
      <c r="H203" s="379"/>
      <c r="I203" s="379"/>
      <c r="J203" s="379"/>
      <c r="K203" s="379"/>
    </row>
    <row r="204" spans="1:11">
      <c r="A204" s="379"/>
      <c r="B204" s="379"/>
      <c r="C204" s="379"/>
      <c r="D204" s="379"/>
      <c r="E204" s="379"/>
      <c r="F204" s="379"/>
      <c r="G204" s="379"/>
      <c r="H204" s="379"/>
      <c r="I204" s="379"/>
      <c r="J204" s="379"/>
      <c r="K204" s="379"/>
    </row>
    <row r="205" spans="1:11">
      <c r="A205" s="379"/>
      <c r="B205" s="379"/>
      <c r="C205" s="379"/>
      <c r="D205" s="379"/>
      <c r="E205" s="379"/>
      <c r="F205" s="379"/>
      <c r="G205" s="379"/>
      <c r="H205" s="379"/>
      <c r="I205" s="379"/>
      <c r="J205" s="379"/>
      <c r="K205" s="379"/>
    </row>
    <row r="206" spans="1:11">
      <c r="A206" s="379"/>
      <c r="B206" s="379"/>
      <c r="C206" s="379"/>
      <c r="D206" s="379"/>
      <c r="E206" s="379"/>
      <c r="F206" s="379"/>
      <c r="G206" s="379"/>
      <c r="H206" s="379"/>
      <c r="I206" s="379"/>
      <c r="J206" s="379"/>
      <c r="K206" s="379"/>
    </row>
    <row r="207" spans="1:11">
      <c r="A207" s="379"/>
      <c r="B207" s="379"/>
      <c r="C207" s="379"/>
      <c r="D207" s="379"/>
      <c r="E207" s="379"/>
      <c r="F207" s="379"/>
      <c r="G207" s="379"/>
      <c r="H207" s="379"/>
      <c r="I207" s="379"/>
      <c r="J207" s="379"/>
      <c r="K207" s="379"/>
    </row>
    <row r="208" spans="1:11">
      <c r="A208" s="379"/>
      <c r="B208" s="379"/>
      <c r="C208" s="379"/>
      <c r="D208" s="379"/>
      <c r="E208" s="379"/>
      <c r="F208" s="379"/>
      <c r="G208" s="379"/>
      <c r="H208" s="379"/>
      <c r="I208" s="379"/>
      <c r="J208" s="379"/>
      <c r="K208" s="379"/>
    </row>
    <row r="209" spans="1:11">
      <c r="A209" s="379"/>
      <c r="B209" s="379"/>
      <c r="C209" s="379"/>
      <c r="D209" s="379"/>
      <c r="E209" s="379"/>
      <c r="F209" s="379"/>
      <c r="G209" s="379"/>
      <c r="H209" s="379"/>
      <c r="I209" s="379"/>
      <c r="J209" s="379"/>
      <c r="K209" s="379"/>
    </row>
    <row r="210" spans="1:11">
      <c r="A210" s="379"/>
      <c r="B210" s="379"/>
      <c r="C210" s="379"/>
      <c r="D210" s="379"/>
      <c r="E210" s="379"/>
      <c r="F210" s="379"/>
      <c r="G210" s="379"/>
      <c r="H210" s="379"/>
      <c r="I210" s="379"/>
      <c r="J210" s="379"/>
      <c r="K210" s="379"/>
    </row>
    <row r="211" spans="1:11">
      <c r="A211" s="379"/>
      <c r="B211" s="379"/>
      <c r="C211" s="379"/>
      <c r="D211" s="379"/>
      <c r="E211" s="379"/>
      <c r="F211" s="379"/>
      <c r="G211" s="379"/>
      <c r="H211" s="379"/>
      <c r="I211" s="379"/>
      <c r="J211" s="379"/>
      <c r="K211" s="379"/>
    </row>
    <row r="212" spans="1:11">
      <c r="A212" s="379"/>
      <c r="B212" s="379"/>
      <c r="C212" s="379"/>
      <c r="D212" s="379"/>
      <c r="E212" s="379"/>
      <c r="F212" s="379"/>
      <c r="G212" s="379"/>
      <c r="H212" s="379"/>
      <c r="I212" s="379"/>
      <c r="J212" s="379"/>
      <c r="K212" s="379"/>
    </row>
    <row r="213" spans="1:11">
      <c r="A213" s="379"/>
      <c r="B213" s="379"/>
      <c r="C213" s="379"/>
      <c r="D213" s="379"/>
      <c r="E213" s="379"/>
      <c r="F213" s="379"/>
      <c r="G213" s="379"/>
      <c r="H213" s="379"/>
      <c r="I213" s="379"/>
      <c r="J213" s="379"/>
      <c r="K213" s="379"/>
    </row>
    <row r="214" spans="1:11">
      <c r="A214" s="379"/>
      <c r="B214" s="379"/>
      <c r="C214" s="379"/>
      <c r="D214" s="379"/>
      <c r="E214" s="379"/>
      <c r="F214" s="379"/>
      <c r="G214" s="379"/>
      <c r="H214" s="379"/>
      <c r="I214" s="379"/>
      <c r="J214" s="379"/>
      <c r="K214" s="379"/>
    </row>
    <row r="215" spans="1:11">
      <c r="A215" s="379"/>
      <c r="B215" s="379"/>
      <c r="C215" s="379"/>
      <c r="D215" s="379"/>
      <c r="E215" s="379"/>
      <c r="F215" s="379"/>
      <c r="G215" s="379"/>
      <c r="H215" s="379"/>
      <c r="I215" s="379"/>
      <c r="J215" s="379"/>
      <c r="K215" s="379"/>
    </row>
    <row r="216" spans="1:11">
      <c r="A216" s="379"/>
      <c r="B216" s="379"/>
      <c r="C216" s="379"/>
      <c r="D216" s="379"/>
      <c r="E216" s="379"/>
      <c r="F216" s="379"/>
      <c r="G216" s="379"/>
      <c r="H216" s="379"/>
    </row>
    <row r="217" spans="1:11">
      <c r="A217" s="379"/>
      <c r="B217" s="379"/>
      <c r="C217" s="379"/>
      <c r="D217" s="379"/>
      <c r="E217" s="379"/>
      <c r="F217" s="379"/>
      <c r="G217" s="379"/>
      <c r="H217" s="379"/>
    </row>
    <row r="218" spans="1:11">
      <c r="A218" s="379"/>
      <c r="B218" s="379"/>
      <c r="C218" s="379"/>
      <c r="D218" s="379"/>
      <c r="E218" s="379"/>
      <c r="F218" s="379"/>
      <c r="G218" s="379"/>
      <c r="H218" s="379"/>
    </row>
    <row r="219" spans="1:11">
      <c r="A219" s="379"/>
      <c r="B219" s="379"/>
      <c r="C219" s="379"/>
      <c r="D219" s="379"/>
      <c r="E219" s="379"/>
      <c r="F219" s="379"/>
      <c r="G219" s="379"/>
      <c r="H219" s="379"/>
    </row>
    <row r="220" spans="1:11">
      <c r="A220" s="379"/>
      <c r="B220" s="379"/>
      <c r="C220" s="379"/>
      <c r="D220" s="379"/>
      <c r="E220" s="379"/>
      <c r="F220" s="379"/>
      <c r="G220" s="379"/>
      <c r="H220" s="379"/>
    </row>
    <row r="221" spans="1:11">
      <c r="A221" s="379"/>
      <c r="B221" s="379"/>
      <c r="C221" s="379"/>
      <c r="D221" s="379"/>
      <c r="E221" s="379"/>
      <c r="F221" s="379"/>
      <c r="G221" s="379"/>
      <c r="H221" s="379"/>
    </row>
    <row r="222" spans="1:11">
      <c r="A222" s="379"/>
      <c r="B222" s="379"/>
      <c r="C222" s="379"/>
      <c r="D222" s="379"/>
      <c r="E222" s="379"/>
      <c r="F222" s="379"/>
      <c r="G222" s="379"/>
      <c r="H222" s="379"/>
    </row>
    <row r="223" spans="1:11">
      <c r="A223" s="379"/>
      <c r="B223" s="379"/>
      <c r="C223" s="379"/>
      <c r="D223" s="379"/>
      <c r="E223" s="379"/>
      <c r="F223" s="379"/>
      <c r="G223" s="379"/>
      <c r="H223" s="379"/>
    </row>
    <row r="224" spans="1:11">
      <c r="A224" s="379"/>
      <c r="B224" s="379"/>
      <c r="C224" s="379"/>
      <c r="D224" s="379"/>
      <c r="E224" s="379"/>
      <c r="F224" s="379"/>
      <c r="G224" s="379"/>
      <c r="H224" s="379"/>
    </row>
    <row r="225" spans="1:8">
      <c r="A225" s="379"/>
      <c r="B225" s="379"/>
      <c r="C225" s="379"/>
      <c r="D225" s="379"/>
      <c r="E225" s="379"/>
      <c r="F225" s="379"/>
      <c r="G225" s="379"/>
      <c r="H225" s="379"/>
    </row>
    <row r="226" spans="1:8">
      <c r="A226" s="379"/>
      <c r="B226" s="379"/>
      <c r="C226" s="379"/>
      <c r="D226" s="379"/>
      <c r="E226" s="379"/>
      <c r="F226" s="379"/>
      <c r="G226" s="379"/>
      <c r="H226" s="379"/>
    </row>
    <row r="227" spans="1:8">
      <c r="A227" s="379"/>
      <c r="B227" s="379"/>
      <c r="C227" s="379"/>
      <c r="D227" s="379"/>
      <c r="E227" s="379"/>
      <c r="F227" s="379"/>
      <c r="G227" s="379"/>
      <c r="H227" s="379"/>
    </row>
    <row r="228" spans="1:8">
      <c r="A228" s="379"/>
      <c r="B228" s="379"/>
      <c r="C228" s="379"/>
      <c r="D228" s="379"/>
      <c r="E228" s="379"/>
      <c r="F228" s="379"/>
      <c r="G228" s="379"/>
      <c r="H228" s="379"/>
    </row>
    <row r="229" spans="1:8">
      <c r="A229" s="379"/>
      <c r="B229" s="379"/>
      <c r="C229" s="379"/>
      <c r="D229" s="379"/>
      <c r="E229" s="379"/>
      <c r="F229" s="379"/>
      <c r="G229" s="379"/>
      <c r="H229" s="379"/>
    </row>
    <row r="230" spans="1:8">
      <c r="A230" s="379"/>
      <c r="B230" s="379"/>
      <c r="C230" s="379"/>
      <c r="D230" s="379"/>
      <c r="E230" s="379"/>
      <c r="F230" s="379"/>
      <c r="G230" s="379"/>
      <c r="H230" s="379"/>
    </row>
  </sheetData>
  <sortState ref="P8:S33">
    <sortCondition descending="1" ref="Q8:Q33"/>
  </sortState>
  <mergeCells count="2">
    <mergeCell ref="A2:AA2"/>
    <mergeCell ref="A3:G3"/>
  </mergeCells>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1"/>
  <dimension ref="A1:T47"/>
  <sheetViews>
    <sheetView showGridLines="0" workbookViewId="0">
      <selection activeCell="D26" sqref="D26"/>
    </sheetView>
  </sheetViews>
  <sheetFormatPr defaultRowHeight="12.75"/>
  <cols>
    <col min="1" max="1" width="18.85546875" style="397" customWidth="1"/>
    <col min="2" max="2" width="14.28515625" style="397" customWidth="1"/>
    <col min="3" max="3" width="13.7109375" style="397" customWidth="1"/>
    <col min="4" max="4" width="15" style="397" customWidth="1"/>
    <col min="5" max="5" width="14.28515625" style="397" customWidth="1"/>
    <col min="6" max="6" width="18.42578125" style="397" customWidth="1"/>
    <col min="7" max="7" width="9.140625" style="397"/>
    <col min="8" max="8" width="18.85546875" style="397" bestFit="1" customWidth="1"/>
    <col min="9" max="9" width="12.5703125" style="397" customWidth="1"/>
    <col min="10" max="251" width="9.140625" style="397"/>
    <col min="252" max="252" width="4.42578125" style="397" customWidth="1"/>
    <col min="253" max="253" width="20.85546875" style="397" customWidth="1"/>
    <col min="254" max="255" width="12" style="397" customWidth="1"/>
    <col min="256" max="256" width="14.5703125" style="397" customWidth="1"/>
    <col min="257" max="257" width="12.42578125" style="397" customWidth="1"/>
    <col min="258" max="258" width="19.7109375" style="397" customWidth="1"/>
    <col min="259" max="259" width="9.140625" style="397"/>
    <col min="260" max="260" width="16.85546875" style="397" customWidth="1"/>
    <col min="261" max="261" width="12.5703125" style="397" customWidth="1"/>
    <col min="262" max="262" width="11.7109375" style="397" customWidth="1"/>
    <col min="263" max="263" width="12.28515625" style="397" customWidth="1"/>
    <col min="264" max="507" width="9.140625" style="397"/>
    <col min="508" max="508" width="4.42578125" style="397" customWidth="1"/>
    <col min="509" max="509" width="20.85546875" style="397" customWidth="1"/>
    <col min="510" max="511" width="12" style="397" customWidth="1"/>
    <col min="512" max="512" width="14.5703125" style="397" customWidth="1"/>
    <col min="513" max="513" width="12.42578125" style="397" customWidth="1"/>
    <col min="514" max="514" width="19.7109375" style="397" customWidth="1"/>
    <col min="515" max="515" width="9.140625" style="397"/>
    <col min="516" max="516" width="16.85546875" style="397" customWidth="1"/>
    <col min="517" max="517" width="12.5703125" style="397" customWidth="1"/>
    <col min="518" max="518" width="11.7109375" style="397" customWidth="1"/>
    <col min="519" max="519" width="12.28515625" style="397" customWidth="1"/>
    <col min="520" max="763" width="9.140625" style="397"/>
    <col min="764" max="764" width="4.42578125" style="397" customWidth="1"/>
    <col min="765" max="765" width="20.85546875" style="397" customWidth="1"/>
    <col min="766" max="767" width="12" style="397" customWidth="1"/>
    <col min="768" max="768" width="14.5703125" style="397" customWidth="1"/>
    <col min="769" max="769" width="12.42578125" style="397" customWidth="1"/>
    <col min="770" max="770" width="19.7109375" style="397" customWidth="1"/>
    <col min="771" max="771" width="9.140625" style="397"/>
    <col min="772" max="772" width="16.85546875" style="397" customWidth="1"/>
    <col min="773" max="773" width="12.5703125" style="397" customWidth="1"/>
    <col min="774" max="774" width="11.7109375" style="397" customWidth="1"/>
    <col min="775" max="775" width="12.28515625" style="397" customWidth="1"/>
    <col min="776" max="1019" width="9.140625" style="397"/>
    <col min="1020" max="1020" width="4.42578125" style="397" customWidth="1"/>
    <col min="1021" max="1021" width="20.85546875" style="397" customWidth="1"/>
    <col min="1022" max="1023" width="12" style="397" customWidth="1"/>
    <col min="1024" max="1024" width="14.5703125" style="397" customWidth="1"/>
    <col min="1025" max="1025" width="12.42578125" style="397" customWidth="1"/>
    <col min="1026" max="1026" width="19.7109375" style="397" customWidth="1"/>
    <col min="1027" max="1027" width="9.140625" style="397"/>
    <col min="1028" max="1028" width="16.85546875" style="397" customWidth="1"/>
    <col min="1029" max="1029" width="12.5703125" style="397" customWidth="1"/>
    <col min="1030" max="1030" width="11.7109375" style="397" customWidth="1"/>
    <col min="1031" max="1031" width="12.28515625" style="397" customWidth="1"/>
    <col min="1032" max="1275" width="9.140625" style="397"/>
    <col min="1276" max="1276" width="4.42578125" style="397" customWidth="1"/>
    <col min="1277" max="1277" width="20.85546875" style="397" customWidth="1"/>
    <col min="1278" max="1279" width="12" style="397" customWidth="1"/>
    <col min="1280" max="1280" width="14.5703125" style="397" customWidth="1"/>
    <col min="1281" max="1281" width="12.42578125" style="397" customWidth="1"/>
    <col min="1282" max="1282" width="19.7109375" style="397" customWidth="1"/>
    <col min="1283" max="1283" width="9.140625" style="397"/>
    <col min="1284" max="1284" width="16.85546875" style="397" customWidth="1"/>
    <col min="1285" max="1285" width="12.5703125" style="397" customWidth="1"/>
    <col min="1286" max="1286" width="11.7109375" style="397" customWidth="1"/>
    <col min="1287" max="1287" width="12.28515625" style="397" customWidth="1"/>
    <col min="1288" max="1531" width="9.140625" style="397"/>
    <col min="1532" max="1532" width="4.42578125" style="397" customWidth="1"/>
    <col min="1533" max="1533" width="20.85546875" style="397" customWidth="1"/>
    <col min="1534" max="1535" width="12" style="397" customWidth="1"/>
    <col min="1536" max="1536" width="14.5703125" style="397" customWidth="1"/>
    <col min="1537" max="1537" width="12.42578125" style="397" customWidth="1"/>
    <col min="1538" max="1538" width="19.7109375" style="397" customWidth="1"/>
    <col min="1539" max="1539" width="9.140625" style="397"/>
    <col min="1540" max="1540" width="16.85546875" style="397" customWidth="1"/>
    <col min="1541" max="1541" width="12.5703125" style="397" customWidth="1"/>
    <col min="1542" max="1542" width="11.7109375" style="397" customWidth="1"/>
    <col min="1543" max="1543" width="12.28515625" style="397" customWidth="1"/>
    <col min="1544" max="1787" width="9.140625" style="397"/>
    <col min="1788" max="1788" width="4.42578125" style="397" customWidth="1"/>
    <col min="1789" max="1789" width="20.85546875" style="397" customWidth="1"/>
    <col min="1790" max="1791" width="12" style="397" customWidth="1"/>
    <col min="1792" max="1792" width="14.5703125" style="397" customWidth="1"/>
    <col min="1793" max="1793" width="12.42578125" style="397" customWidth="1"/>
    <col min="1794" max="1794" width="19.7109375" style="397" customWidth="1"/>
    <col min="1795" max="1795" width="9.140625" style="397"/>
    <col min="1796" max="1796" width="16.85546875" style="397" customWidth="1"/>
    <col min="1797" max="1797" width="12.5703125" style="397" customWidth="1"/>
    <col min="1798" max="1798" width="11.7109375" style="397" customWidth="1"/>
    <col min="1799" max="1799" width="12.28515625" style="397" customWidth="1"/>
    <col min="1800" max="2043" width="9.140625" style="397"/>
    <col min="2044" max="2044" width="4.42578125" style="397" customWidth="1"/>
    <col min="2045" max="2045" width="20.85546875" style="397" customWidth="1"/>
    <col min="2046" max="2047" width="12" style="397" customWidth="1"/>
    <col min="2048" max="2048" width="14.5703125" style="397" customWidth="1"/>
    <col min="2049" max="2049" width="12.42578125" style="397" customWidth="1"/>
    <col min="2050" max="2050" width="19.7109375" style="397" customWidth="1"/>
    <col min="2051" max="2051" width="9.140625" style="397"/>
    <col min="2052" max="2052" width="16.85546875" style="397" customWidth="1"/>
    <col min="2053" max="2053" width="12.5703125" style="397" customWidth="1"/>
    <col min="2054" max="2054" width="11.7109375" style="397" customWidth="1"/>
    <col min="2055" max="2055" width="12.28515625" style="397" customWidth="1"/>
    <col min="2056" max="2299" width="9.140625" style="397"/>
    <col min="2300" max="2300" width="4.42578125" style="397" customWidth="1"/>
    <col min="2301" max="2301" width="20.85546875" style="397" customWidth="1"/>
    <col min="2302" max="2303" width="12" style="397" customWidth="1"/>
    <col min="2304" max="2304" width="14.5703125" style="397" customWidth="1"/>
    <col min="2305" max="2305" width="12.42578125" style="397" customWidth="1"/>
    <col min="2306" max="2306" width="19.7109375" style="397" customWidth="1"/>
    <col min="2307" max="2307" width="9.140625" style="397"/>
    <col min="2308" max="2308" width="16.85546875" style="397" customWidth="1"/>
    <col min="2309" max="2309" width="12.5703125" style="397" customWidth="1"/>
    <col min="2310" max="2310" width="11.7109375" style="397" customWidth="1"/>
    <col min="2311" max="2311" width="12.28515625" style="397" customWidth="1"/>
    <col min="2312" max="2555" width="9.140625" style="397"/>
    <col min="2556" max="2556" width="4.42578125" style="397" customWidth="1"/>
    <col min="2557" max="2557" width="20.85546875" style="397" customWidth="1"/>
    <col min="2558" max="2559" width="12" style="397" customWidth="1"/>
    <col min="2560" max="2560" width="14.5703125" style="397" customWidth="1"/>
    <col min="2561" max="2561" width="12.42578125" style="397" customWidth="1"/>
    <col min="2562" max="2562" width="19.7109375" style="397" customWidth="1"/>
    <col min="2563" max="2563" width="9.140625" style="397"/>
    <col min="2564" max="2564" width="16.85546875" style="397" customWidth="1"/>
    <col min="2565" max="2565" width="12.5703125" style="397" customWidth="1"/>
    <col min="2566" max="2566" width="11.7109375" style="397" customWidth="1"/>
    <col min="2567" max="2567" width="12.28515625" style="397" customWidth="1"/>
    <col min="2568" max="2811" width="9.140625" style="397"/>
    <col min="2812" max="2812" width="4.42578125" style="397" customWidth="1"/>
    <col min="2813" max="2813" width="20.85546875" style="397" customWidth="1"/>
    <col min="2814" max="2815" width="12" style="397" customWidth="1"/>
    <col min="2816" max="2816" width="14.5703125" style="397" customWidth="1"/>
    <col min="2817" max="2817" width="12.42578125" style="397" customWidth="1"/>
    <col min="2818" max="2818" width="19.7109375" style="397" customWidth="1"/>
    <col min="2819" max="2819" width="9.140625" style="397"/>
    <col min="2820" max="2820" width="16.85546875" style="397" customWidth="1"/>
    <col min="2821" max="2821" width="12.5703125" style="397" customWidth="1"/>
    <col min="2822" max="2822" width="11.7109375" style="397" customWidth="1"/>
    <col min="2823" max="2823" width="12.28515625" style="397" customWidth="1"/>
    <col min="2824" max="3067" width="9.140625" style="397"/>
    <col min="3068" max="3068" width="4.42578125" style="397" customWidth="1"/>
    <col min="3069" max="3069" width="20.85546875" style="397" customWidth="1"/>
    <col min="3070" max="3071" width="12" style="397" customWidth="1"/>
    <col min="3072" max="3072" width="14.5703125" style="397" customWidth="1"/>
    <col min="3073" max="3073" width="12.42578125" style="397" customWidth="1"/>
    <col min="3074" max="3074" width="19.7109375" style="397" customWidth="1"/>
    <col min="3075" max="3075" width="9.140625" style="397"/>
    <col min="3076" max="3076" width="16.85546875" style="397" customWidth="1"/>
    <col min="3077" max="3077" width="12.5703125" style="397" customWidth="1"/>
    <col min="3078" max="3078" width="11.7109375" style="397" customWidth="1"/>
    <col min="3079" max="3079" width="12.28515625" style="397" customWidth="1"/>
    <col min="3080" max="3323" width="9.140625" style="397"/>
    <col min="3324" max="3324" width="4.42578125" style="397" customWidth="1"/>
    <col min="3325" max="3325" width="20.85546875" style="397" customWidth="1"/>
    <col min="3326" max="3327" width="12" style="397" customWidth="1"/>
    <col min="3328" max="3328" width="14.5703125" style="397" customWidth="1"/>
    <col min="3329" max="3329" width="12.42578125" style="397" customWidth="1"/>
    <col min="3330" max="3330" width="19.7109375" style="397" customWidth="1"/>
    <col min="3331" max="3331" width="9.140625" style="397"/>
    <col min="3332" max="3332" width="16.85546875" style="397" customWidth="1"/>
    <col min="3333" max="3333" width="12.5703125" style="397" customWidth="1"/>
    <col min="3334" max="3334" width="11.7109375" style="397" customWidth="1"/>
    <col min="3335" max="3335" width="12.28515625" style="397" customWidth="1"/>
    <col min="3336" max="3579" width="9.140625" style="397"/>
    <col min="3580" max="3580" width="4.42578125" style="397" customWidth="1"/>
    <col min="3581" max="3581" width="20.85546875" style="397" customWidth="1"/>
    <col min="3582" max="3583" width="12" style="397" customWidth="1"/>
    <col min="3584" max="3584" width="14.5703125" style="397" customWidth="1"/>
    <col min="3585" max="3585" width="12.42578125" style="397" customWidth="1"/>
    <col min="3586" max="3586" width="19.7109375" style="397" customWidth="1"/>
    <col min="3587" max="3587" width="9.140625" style="397"/>
    <col min="3588" max="3588" width="16.85546875" style="397" customWidth="1"/>
    <col min="3589" max="3589" width="12.5703125" style="397" customWidth="1"/>
    <col min="3590" max="3590" width="11.7109375" style="397" customWidth="1"/>
    <col min="3591" max="3591" width="12.28515625" style="397" customWidth="1"/>
    <col min="3592" max="3835" width="9.140625" style="397"/>
    <col min="3836" max="3836" width="4.42578125" style="397" customWidth="1"/>
    <col min="3837" max="3837" width="20.85546875" style="397" customWidth="1"/>
    <col min="3838" max="3839" width="12" style="397" customWidth="1"/>
    <col min="3840" max="3840" width="14.5703125" style="397" customWidth="1"/>
    <col min="3841" max="3841" width="12.42578125" style="397" customWidth="1"/>
    <col min="3842" max="3842" width="19.7109375" style="397" customWidth="1"/>
    <col min="3843" max="3843" width="9.140625" style="397"/>
    <col min="3844" max="3844" width="16.85546875" style="397" customWidth="1"/>
    <col min="3845" max="3845" width="12.5703125" style="397" customWidth="1"/>
    <col min="3846" max="3846" width="11.7109375" style="397" customWidth="1"/>
    <col min="3847" max="3847" width="12.28515625" style="397" customWidth="1"/>
    <col min="3848" max="4091" width="9.140625" style="397"/>
    <col min="4092" max="4092" width="4.42578125" style="397" customWidth="1"/>
    <col min="4093" max="4093" width="20.85546875" style="397" customWidth="1"/>
    <col min="4094" max="4095" width="12" style="397" customWidth="1"/>
    <col min="4096" max="4096" width="14.5703125" style="397" customWidth="1"/>
    <col min="4097" max="4097" width="12.42578125" style="397" customWidth="1"/>
    <col min="4098" max="4098" width="19.7109375" style="397" customWidth="1"/>
    <col min="4099" max="4099" width="9.140625" style="397"/>
    <col min="4100" max="4100" width="16.85546875" style="397" customWidth="1"/>
    <col min="4101" max="4101" width="12.5703125" style="397" customWidth="1"/>
    <col min="4102" max="4102" width="11.7109375" style="397" customWidth="1"/>
    <col min="4103" max="4103" width="12.28515625" style="397" customWidth="1"/>
    <col min="4104" max="4347" width="9.140625" style="397"/>
    <col min="4348" max="4348" width="4.42578125" style="397" customWidth="1"/>
    <col min="4349" max="4349" width="20.85546875" style="397" customWidth="1"/>
    <col min="4350" max="4351" width="12" style="397" customWidth="1"/>
    <col min="4352" max="4352" width="14.5703125" style="397" customWidth="1"/>
    <col min="4353" max="4353" width="12.42578125" style="397" customWidth="1"/>
    <col min="4354" max="4354" width="19.7109375" style="397" customWidth="1"/>
    <col min="4355" max="4355" width="9.140625" style="397"/>
    <col min="4356" max="4356" width="16.85546875" style="397" customWidth="1"/>
    <col min="4357" max="4357" width="12.5703125" style="397" customWidth="1"/>
    <col min="4358" max="4358" width="11.7109375" style="397" customWidth="1"/>
    <col min="4359" max="4359" width="12.28515625" style="397" customWidth="1"/>
    <col min="4360" max="4603" width="9.140625" style="397"/>
    <col min="4604" max="4604" width="4.42578125" style="397" customWidth="1"/>
    <col min="4605" max="4605" width="20.85546875" style="397" customWidth="1"/>
    <col min="4606" max="4607" width="12" style="397" customWidth="1"/>
    <col min="4608" max="4608" width="14.5703125" style="397" customWidth="1"/>
    <col min="4609" max="4609" width="12.42578125" style="397" customWidth="1"/>
    <col min="4610" max="4610" width="19.7109375" style="397" customWidth="1"/>
    <col min="4611" max="4611" width="9.140625" style="397"/>
    <col min="4612" max="4612" width="16.85546875" style="397" customWidth="1"/>
    <col min="4613" max="4613" width="12.5703125" style="397" customWidth="1"/>
    <col min="4614" max="4614" width="11.7109375" style="397" customWidth="1"/>
    <col min="4615" max="4615" width="12.28515625" style="397" customWidth="1"/>
    <col min="4616" max="4859" width="9.140625" style="397"/>
    <col min="4860" max="4860" width="4.42578125" style="397" customWidth="1"/>
    <col min="4861" max="4861" width="20.85546875" style="397" customWidth="1"/>
    <col min="4862" max="4863" width="12" style="397" customWidth="1"/>
    <col min="4864" max="4864" width="14.5703125" style="397" customWidth="1"/>
    <col min="4865" max="4865" width="12.42578125" style="397" customWidth="1"/>
    <col min="4866" max="4866" width="19.7109375" style="397" customWidth="1"/>
    <col min="4867" max="4867" width="9.140625" style="397"/>
    <col min="4868" max="4868" width="16.85546875" style="397" customWidth="1"/>
    <col min="4869" max="4869" width="12.5703125" style="397" customWidth="1"/>
    <col min="4870" max="4870" width="11.7109375" style="397" customWidth="1"/>
    <col min="4871" max="4871" width="12.28515625" style="397" customWidth="1"/>
    <col min="4872" max="5115" width="9.140625" style="397"/>
    <col min="5116" max="5116" width="4.42578125" style="397" customWidth="1"/>
    <col min="5117" max="5117" width="20.85546875" style="397" customWidth="1"/>
    <col min="5118" max="5119" width="12" style="397" customWidth="1"/>
    <col min="5120" max="5120" width="14.5703125" style="397" customWidth="1"/>
    <col min="5121" max="5121" width="12.42578125" style="397" customWidth="1"/>
    <col min="5122" max="5122" width="19.7109375" style="397" customWidth="1"/>
    <col min="5123" max="5123" width="9.140625" style="397"/>
    <col min="5124" max="5124" width="16.85546875" style="397" customWidth="1"/>
    <col min="5125" max="5125" width="12.5703125" style="397" customWidth="1"/>
    <col min="5126" max="5126" width="11.7109375" style="397" customWidth="1"/>
    <col min="5127" max="5127" width="12.28515625" style="397" customWidth="1"/>
    <col min="5128" max="5371" width="9.140625" style="397"/>
    <col min="5372" max="5372" width="4.42578125" style="397" customWidth="1"/>
    <col min="5373" max="5373" width="20.85546875" style="397" customWidth="1"/>
    <col min="5374" max="5375" width="12" style="397" customWidth="1"/>
    <col min="5376" max="5376" width="14.5703125" style="397" customWidth="1"/>
    <col min="5377" max="5377" width="12.42578125" style="397" customWidth="1"/>
    <col min="5378" max="5378" width="19.7109375" style="397" customWidth="1"/>
    <col min="5379" max="5379" width="9.140625" style="397"/>
    <col min="5380" max="5380" width="16.85546875" style="397" customWidth="1"/>
    <col min="5381" max="5381" width="12.5703125" style="397" customWidth="1"/>
    <col min="5382" max="5382" width="11.7109375" style="397" customWidth="1"/>
    <col min="5383" max="5383" width="12.28515625" style="397" customWidth="1"/>
    <col min="5384" max="5627" width="9.140625" style="397"/>
    <col min="5628" max="5628" width="4.42578125" style="397" customWidth="1"/>
    <col min="5629" max="5629" width="20.85546875" style="397" customWidth="1"/>
    <col min="5630" max="5631" width="12" style="397" customWidth="1"/>
    <col min="5632" max="5632" width="14.5703125" style="397" customWidth="1"/>
    <col min="5633" max="5633" width="12.42578125" style="397" customWidth="1"/>
    <col min="5634" max="5634" width="19.7109375" style="397" customWidth="1"/>
    <col min="5635" max="5635" width="9.140625" style="397"/>
    <col min="5636" max="5636" width="16.85546875" style="397" customWidth="1"/>
    <col min="5637" max="5637" width="12.5703125" style="397" customWidth="1"/>
    <col min="5638" max="5638" width="11.7109375" style="397" customWidth="1"/>
    <col min="5639" max="5639" width="12.28515625" style="397" customWidth="1"/>
    <col min="5640" max="5883" width="9.140625" style="397"/>
    <col min="5884" max="5884" width="4.42578125" style="397" customWidth="1"/>
    <col min="5885" max="5885" width="20.85546875" style="397" customWidth="1"/>
    <col min="5886" max="5887" width="12" style="397" customWidth="1"/>
    <col min="5888" max="5888" width="14.5703125" style="397" customWidth="1"/>
    <col min="5889" max="5889" width="12.42578125" style="397" customWidth="1"/>
    <col min="5890" max="5890" width="19.7109375" style="397" customWidth="1"/>
    <col min="5891" max="5891" width="9.140625" style="397"/>
    <col min="5892" max="5892" width="16.85546875" style="397" customWidth="1"/>
    <col min="5893" max="5893" width="12.5703125" style="397" customWidth="1"/>
    <col min="5894" max="5894" width="11.7109375" style="397" customWidth="1"/>
    <col min="5895" max="5895" width="12.28515625" style="397" customWidth="1"/>
    <col min="5896" max="6139" width="9.140625" style="397"/>
    <col min="6140" max="6140" width="4.42578125" style="397" customWidth="1"/>
    <col min="6141" max="6141" width="20.85546875" style="397" customWidth="1"/>
    <col min="6142" max="6143" width="12" style="397" customWidth="1"/>
    <col min="6144" max="6144" width="14.5703125" style="397" customWidth="1"/>
    <col min="6145" max="6145" width="12.42578125" style="397" customWidth="1"/>
    <col min="6146" max="6146" width="19.7109375" style="397" customWidth="1"/>
    <col min="6147" max="6147" width="9.140625" style="397"/>
    <col min="6148" max="6148" width="16.85546875" style="397" customWidth="1"/>
    <col min="6149" max="6149" width="12.5703125" style="397" customWidth="1"/>
    <col min="6150" max="6150" width="11.7109375" style="397" customWidth="1"/>
    <col min="6151" max="6151" width="12.28515625" style="397" customWidth="1"/>
    <col min="6152" max="6395" width="9.140625" style="397"/>
    <col min="6396" max="6396" width="4.42578125" style="397" customWidth="1"/>
    <col min="6397" max="6397" width="20.85546875" style="397" customWidth="1"/>
    <col min="6398" max="6399" width="12" style="397" customWidth="1"/>
    <col min="6400" max="6400" width="14.5703125" style="397" customWidth="1"/>
    <col min="6401" max="6401" width="12.42578125" style="397" customWidth="1"/>
    <col min="6402" max="6402" width="19.7109375" style="397" customWidth="1"/>
    <col min="6403" max="6403" width="9.140625" style="397"/>
    <col min="6404" max="6404" width="16.85546875" style="397" customWidth="1"/>
    <col min="6405" max="6405" width="12.5703125" style="397" customWidth="1"/>
    <col min="6406" max="6406" width="11.7109375" style="397" customWidth="1"/>
    <col min="6407" max="6407" width="12.28515625" style="397" customWidth="1"/>
    <col min="6408" max="6651" width="9.140625" style="397"/>
    <col min="6652" max="6652" width="4.42578125" style="397" customWidth="1"/>
    <col min="6653" max="6653" width="20.85546875" style="397" customWidth="1"/>
    <col min="6654" max="6655" width="12" style="397" customWidth="1"/>
    <col min="6656" max="6656" width="14.5703125" style="397" customWidth="1"/>
    <col min="6657" max="6657" width="12.42578125" style="397" customWidth="1"/>
    <col min="6658" max="6658" width="19.7109375" style="397" customWidth="1"/>
    <col min="6659" max="6659" width="9.140625" style="397"/>
    <col min="6660" max="6660" width="16.85546875" style="397" customWidth="1"/>
    <col min="6661" max="6661" width="12.5703125" style="397" customWidth="1"/>
    <col min="6662" max="6662" width="11.7109375" style="397" customWidth="1"/>
    <col min="6663" max="6663" width="12.28515625" style="397" customWidth="1"/>
    <col min="6664" max="6907" width="9.140625" style="397"/>
    <col min="6908" max="6908" width="4.42578125" style="397" customWidth="1"/>
    <col min="6909" max="6909" width="20.85546875" style="397" customWidth="1"/>
    <col min="6910" max="6911" width="12" style="397" customWidth="1"/>
    <col min="6912" max="6912" width="14.5703125" style="397" customWidth="1"/>
    <col min="6913" max="6913" width="12.42578125" style="397" customWidth="1"/>
    <col min="6914" max="6914" width="19.7109375" style="397" customWidth="1"/>
    <col min="6915" max="6915" width="9.140625" style="397"/>
    <col min="6916" max="6916" width="16.85546875" style="397" customWidth="1"/>
    <col min="6917" max="6917" width="12.5703125" style="397" customWidth="1"/>
    <col min="6918" max="6918" width="11.7109375" style="397" customWidth="1"/>
    <col min="6919" max="6919" width="12.28515625" style="397" customWidth="1"/>
    <col min="6920" max="7163" width="9.140625" style="397"/>
    <col min="7164" max="7164" width="4.42578125" style="397" customWidth="1"/>
    <col min="7165" max="7165" width="20.85546875" style="397" customWidth="1"/>
    <col min="7166" max="7167" width="12" style="397" customWidth="1"/>
    <col min="7168" max="7168" width="14.5703125" style="397" customWidth="1"/>
    <col min="7169" max="7169" width="12.42578125" style="397" customWidth="1"/>
    <col min="7170" max="7170" width="19.7109375" style="397" customWidth="1"/>
    <col min="7171" max="7171" width="9.140625" style="397"/>
    <col min="7172" max="7172" width="16.85546875" style="397" customWidth="1"/>
    <col min="7173" max="7173" width="12.5703125" style="397" customWidth="1"/>
    <col min="7174" max="7174" width="11.7109375" style="397" customWidth="1"/>
    <col min="7175" max="7175" width="12.28515625" style="397" customWidth="1"/>
    <col min="7176" max="7419" width="9.140625" style="397"/>
    <col min="7420" max="7420" width="4.42578125" style="397" customWidth="1"/>
    <col min="7421" max="7421" width="20.85546875" style="397" customWidth="1"/>
    <col min="7422" max="7423" width="12" style="397" customWidth="1"/>
    <col min="7424" max="7424" width="14.5703125" style="397" customWidth="1"/>
    <col min="7425" max="7425" width="12.42578125" style="397" customWidth="1"/>
    <col min="7426" max="7426" width="19.7109375" style="397" customWidth="1"/>
    <col min="7427" max="7427" width="9.140625" style="397"/>
    <col min="7428" max="7428" width="16.85546875" style="397" customWidth="1"/>
    <col min="7429" max="7429" width="12.5703125" style="397" customWidth="1"/>
    <col min="7430" max="7430" width="11.7109375" style="397" customWidth="1"/>
    <col min="7431" max="7431" width="12.28515625" style="397" customWidth="1"/>
    <col min="7432" max="7675" width="9.140625" style="397"/>
    <col min="7676" max="7676" width="4.42578125" style="397" customWidth="1"/>
    <col min="7677" max="7677" width="20.85546875" style="397" customWidth="1"/>
    <col min="7678" max="7679" width="12" style="397" customWidth="1"/>
    <col min="7680" max="7680" width="14.5703125" style="397" customWidth="1"/>
    <col min="7681" max="7681" width="12.42578125" style="397" customWidth="1"/>
    <col min="7682" max="7682" width="19.7109375" style="397" customWidth="1"/>
    <col min="7683" max="7683" width="9.140625" style="397"/>
    <col min="7684" max="7684" width="16.85546875" style="397" customWidth="1"/>
    <col min="7685" max="7685" width="12.5703125" style="397" customWidth="1"/>
    <col min="7686" max="7686" width="11.7109375" style="397" customWidth="1"/>
    <col min="7687" max="7687" width="12.28515625" style="397" customWidth="1"/>
    <col min="7688" max="7931" width="9.140625" style="397"/>
    <col min="7932" max="7932" width="4.42578125" style="397" customWidth="1"/>
    <col min="7933" max="7933" width="20.85546875" style="397" customWidth="1"/>
    <col min="7934" max="7935" width="12" style="397" customWidth="1"/>
    <col min="7936" max="7936" width="14.5703125" style="397" customWidth="1"/>
    <col min="7937" max="7937" width="12.42578125" style="397" customWidth="1"/>
    <col min="7938" max="7938" width="19.7109375" style="397" customWidth="1"/>
    <col min="7939" max="7939" width="9.140625" style="397"/>
    <col min="7940" max="7940" width="16.85546875" style="397" customWidth="1"/>
    <col min="7941" max="7941" width="12.5703125" style="397" customWidth="1"/>
    <col min="7942" max="7942" width="11.7109375" style="397" customWidth="1"/>
    <col min="7943" max="7943" width="12.28515625" style="397" customWidth="1"/>
    <col min="7944" max="8187" width="9.140625" style="397"/>
    <col min="8188" max="8188" width="4.42578125" style="397" customWidth="1"/>
    <col min="8189" max="8189" width="20.85546875" style="397" customWidth="1"/>
    <col min="8190" max="8191" width="12" style="397" customWidth="1"/>
    <col min="8192" max="8192" width="14.5703125" style="397" customWidth="1"/>
    <col min="8193" max="8193" width="12.42578125" style="397" customWidth="1"/>
    <col min="8194" max="8194" width="19.7109375" style="397" customWidth="1"/>
    <col min="8195" max="8195" width="9.140625" style="397"/>
    <col min="8196" max="8196" width="16.85546875" style="397" customWidth="1"/>
    <col min="8197" max="8197" width="12.5703125" style="397" customWidth="1"/>
    <col min="8198" max="8198" width="11.7109375" style="397" customWidth="1"/>
    <col min="8199" max="8199" width="12.28515625" style="397" customWidth="1"/>
    <col min="8200" max="8443" width="9.140625" style="397"/>
    <col min="8444" max="8444" width="4.42578125" style="397" customWidth="1"/>
    <col min="8445" max="8445" width="20.85546875" style="397" customWidth="1"/>
    <col min="8446" max="8447" width="12" style="397" customWidth="1"/>
    <col min="8448" max="8448" width="14.5703125" style="397" customWidth="1"/>
    <col min="8449" max="8449" width="12.42578125" style="397" customWidth="1"/>
    <col min="8450" max="8450" width="19.7109375" style="397" customWidth="1"/>
    <col min="8451" max="8451" width="9.140625" style="397"/>
    <col min="8452" max="8452" width="16.85546875" style="397" customWidth="1"/>
    <col min="8453" max="8453" width="12.5703125" style="397" customWidth="1"/>
    <col min="8454" max="8454" width="11.7109375" style="397" customWidth="1"/>
    <col min="8455" max="8455" width="12.28515625" style="397" customWidth="1"/>
    <col min="8456" max="8699" width="9.140625" style="397"/>
    <col min="8700" max="8700" width="4.42578125" style="397" customWidth="1"/>
    <col min="8701" max="8701" width="20.85546875" style="397" customWidth="1"/>
    <col min="8702" max="8703" width="12" style="397" customWidth="1"/>
    <col min="8704" max="8704" width="14.5703125" style="397" customWidth="1"/>
    <col min="8705" max="8705" width="12.42578125" style="397" customWidth="1"/>
    <col min="8706" max="8706" width="19.7109375" style="397" customWidth="1"/>
    <col min="8707" max="8707" width="9.140625" style="397"/>
    <col min="8708" max="8708" width="16.85546875" style="397" customWidth="1"/>
    <col min="8709" max="8709" width="12.5703125" style="397" customWidth="1"/>
    <col min="8710" max="8710" width="11.7109375" style="397" customWidth="1"/>
    <col min="8711" max="8711" width="12.28515625" style="397" customWidth="1"/>
    <col min="8712" max="8955" width="9.140625" style="397"/>
    <col min="8956" max="8956" width="4.42578125" style="397" customWidth="1"/>
    <col min="8957" max="8957" width="20.85546875" style="397" customWidth="1"/>
    <col min="8958" max="8959" width="12" style="397" customWidth="1"/>
    <col min="8960" max="8960" width="14.5703125" style="397" customWidth="1"/>
    <col min="8961" max="8961" width="12.42578125" style="397" customWidth="1"/>
    <col min="8962" max="8962" width="19.7109375" style="397" customWidth="1"/>
    <col min="8963" max="8963" width="9.140625" style="397"/>
    <col min="8964" max="8964" width="16.85546875" style="397" customWidth="1"/>
    <col min="8965" max="8965" width="12.5703125" style="397" customWidth="1"/>
    <col min="8966" max="8966" width="11.7109375" style="397" customWidth="1"/>
    <col min="8967" max="8967" width="12.28515625" style="397" customWidth="1"/>
    <col min="8968" max="9211" width="9.140625" style="397"/>
    <col min="9212" max="9212" width="4.42578125" style="397" customWidth="1"/>
    <col min="9213" max="9213" width="20.85546875" style="397" customWidth="1"/>
    <col min="9214" max="9215" width="12" style="397" customWidth="1"/>
    <col min="9216" max="9216" width="14.5703125" style="397" customWidth="1"/>
    <col min="9217" max="9217" width="12.42578125" style="397" customWidth="1"/>
    <col min="9218" max="9218" width="19.7109375" style="397" customWidth="1"/>
    <col min="9219" max="9219" width="9.140625" style="397"/>
    <col min="9220" max="9220" width="16.85546875" style="397" customWidth="1"/>
    <col min="9221" max="9221" width="12.5703125" style="397" customWidth="1"/>
    <col min="9222" max="9222" width="11.7109375" style="397" customWidth="1"/>
    <col min="9223" max="9223" width="12.28515625" style="397" customWidth="1"/>
    <col min="9224" max="9467" width="9.140625" style="397"/>
    <col min="9468" max="9468" width="4.42578125" style="397" customWidth="1"/>
    <col min="9469" max="9469" width="20.85546875" style="397" customWidth="1"/>
    <col min="9470" max="9471" width="12" style="397" customWidth="1"/>
    <col min="9472" max="9472" width="14.5703125" style="397" customWidth="1"/>
    <col min="9473" max="9473" width="12.42578125" style="397" customWidth="1"/>
    <col min="9474" max="9474" width="19.7109375" style="397" customWidth="1"/>
    <col min="9475" max="9475" width="9.140625" style="397"/>
    <col min="9476" max="9476" width="16.85546875" style="397" customWidth="1"/>
    <col min="9477" max="9477" width="12.5703125" style="397" customWidth="1"/>
    <col min="9478" max="9478" width="11.7109375" style="397" customWidth="1"/>
    <col min="9479" max="9479" width="12.28515625" style="397" customWidth="1"/>
    <col min="9480" max="9723" width="9.140625" style="397"/>
    <col min="9724" max="9724" width="4.42578125" style="397" customWidth="1"/>
    <col min="9725" max="9725" width="20.85546875" style="397" customWidth="1"/>
    <col min="9726" max="9727" width="12" style="397" customWidth="1"/>
    <col min="9728" max="9728" width="14.5703125" style="397" customWidth="1"/>
    <col min="9729" max="9729" width="12.42578125" style="397" customWidth="1"/>
    <col min="9730" max="9730" width="19.7109375" style="397" customWidth="1"/>
    <col min="9731" max="9731" width="9.140625" style="397"/>
    <col min="9732" max="9732" width="16.85546875" style="397" customWidth="1"/>
    <col min="9733" max="9733" width="12.5703125" style="397" customWidth="1"/>
    <col min="9734" max="9734" width="11.7109375" style="397" customWidth="1"/>
    <col min="9735" max="9735" width="12.28515625" style="397" customWidth="1"/>
    <col min="9736" max="9979" width="9.140625" style="397"/>
    <col min="9980" max="9980" width="4.42578125" style="397" customWidth="1"/>
    <col min="9981" max="9981" width="20.85546875" style="397" customWidth="1"/>
    <col min="9982" max="9983" width="12" style="397" customWidth="1"/>
    <col min="9984" max="9984" width="14.5703125" style="397" customWidth="1"/>
    <col min="9985" max="9985" width="12.42578125" style="397" customWidth="1"/>
    <col min="9986" max="9986" width="19.7109375" style="397" customWidth="1"/>
    <col min="9987" max="9987" width="9.140625" style="397"/>
    <col min="9988" max="9988" width="16.85546875" style="397" customWidth="1"/>
    <col min="9989" max="9989" width="12.5703125" style="397" customWidth="1"/>
    <col min="9990" max="9990" width="11.7109375" style="397" customWidth="1"/>
    <col min="9991" max="9991" width="12.28515625" style="397" customWidth="1"/>
    <col min="9992" max="10235" width="9.140625" style="397"/>
    <col min="10236" max="10236" width="4.42578125" style="397" customWidth="1"/>
    <col min="10237" max="10237" width="20.85546875" style="397" customWidth="1"/>
    <col min="10238" max="10239" width="12" style="397" customWidth="1"/>
    <col min="10240" max="10240" width="14.5703125" style="397" customWidth="1"/>
    <col min="10241" max="10241" width="12.42578125" style="397" customWidth="1"/>
    <col min="10242" max="10242" width="19.7109375" style="397" customWidth="1"/>
    <col min="10243" max="10243" width="9.140625" style="397"/>
    <col min="10244" max="10244" width="16.85546875" style="397" customWidth="1"/>
    <col min="10245" max="10245" width="12.5703125" style="397" customWidth="1"/>
    <col min="10246" max="10246" width="11.7109375" style="397" customWidth="1"/>
    <col min="10247" max="10247" width="12.28515625" style="397" customWidth="1"/>
    <col min="10248" max="10491" width="9.140625" style="397"/>
    <col min="10492" max="10492" width="4.42578125" style="397" customWidth="1"/>
    <col min="10493" max="10493" width="20.85546875" style="397" customWidth="1"/>
    <col min="10494" max="10495" width="12" style="397" customWidth="1"/>
    <col min="10496" max="10496" width="14.5703125" style="397" customWidth="1"/>
    <col min="10497" max="10497" width="12.42578125" style="397" customWidth="1"/>
    <col min="10498" max="10498" width="19.7109375" style="397" customWidth="1"/>
    <col min="10499" max="10499" width="9.140625" style="397"/>
    <col min="10500" max="10500" width="16.85546875" style="397" customWidth="1"/>
    <col min="10501" max="10501" width="12.5703125" style="397" customWidth="1"/>
    <col min="10502" max="10502" width="11.7109375" style="397" customWidth="1"/>
    <col min="10503" max="10503" width="12.28515625" style="397" customWidth="1"/>
    <col min="10504" max="10747" width="9.140625" style="397"/>
    <col min="10748" max="10748" width="4.42578125" style="397" customWidth="1"/>
    <col min="10749" max="10749" width="20.85546875" style="397" customWidth="1"/>
    <col min="10750" max="10751" width="12" style="397" customWidth="1"/>
    <col min="10752" max="10752" width="14.5703125" style="397" customWidth="1"/>
    <col min="10753" max="10753" width="12.42578125" style="397" customWidth="1"/>
    <col min="10754" max="10754" width="19.7109375" style="397" customWidth="1"/>
    <col min="10755" max="10755" width="9.140625" style="397"/>
    <col min="10756" max="10756" width="16.85546875" style="397" customWidth="1"/>
    <col min="10757" max="10757" width="12.5703125" style="397" customWidth="1"/>
    <col min="10758" max="10758" width="11.7109375" style="397" customWidth="1"/>
    <col min="10759" max="10759" width="12.28515625" style="397" customWidth="1"/>
    <col min="10760" max="11003" width="9.140625" style="397"/>
    <col min="11004" max="11004" width="4.42578125" style="397" customWidth="1"/>
    <col min="11005" max="11005" width="20.85546875" style="397" customWidth="1"/>
    <col min="11006" max="11007" width="12" style="397" customWidth="1"/>
    <col min="11008" max="11008" width="14.5703125" style="397" customWidth="1"/>
    <col min="11009" max="11009" width="12.42578125" style="397" customWidth="1"/>
    <col min="11010" max="11010" width="19.7109375" style="397" customWidth="1"/>
    <col min="11011" max="11011" width="9.140625" style="397"/>
    <col min="11012" max="11012" width="16.85546875" style="397" customWidth="1"/>
    <col min="11013" max="11013" width="12.5703125" style="397" customWidth="1"/>
    <col min="11014" max="11014" width="11.7109375" style="397" customWidth="1"/>
    <col min="11015" max="11015" width="12.28515625" style="397" customWidth="1"/>
    <col min="11016" max="11259" width="9.140625" style="397"/>
    <col min="11260" max="11260" width="4.42578125" style="397" customWidth="1"/>
    <col min="11261" max="11261" width="20.85546875" style="397" customWidth="1"/>
    <col min="11262" max="11263" width="12" style="397" customWidth="1"/>
    <col min="11264" max="11264" width="14.5703125" style="397" customWidth="1"/>
    <col min="11265" max="11265" width="12.42578125" style="397" customWidth="1"/>
    <col min="11266" max="11266" width="19.7109375" style="397" customWidth="1"/>
    <col min="11267" max="11267" width="9.140625" style="397"/>
    <col min="11268" max="11268" width="16.85546875" style="397" customWidth="1"/>
    <col min="11269" max="11269" width="12.5703125" style="397" customWidth="1"/>
    <col min="11270" max="11270" width="11.7109375" style="397" customWidth="1"/>
    <col min="11271" max="11271" width="12.28515625" style="397" customWidth="1"/>
    <col min="11272" max="11515" width="9.140625" style="397"/>
    <col min="11516" max="11516" width="4.42578125" style="397" customWidth="1"/>
    <col min="11517" max="11517" width="20.85546875" style="397" customWidth="1"/>
    <col min="11518" max="11519" width="12" style="397" customWidth="1"/>
    <col min="11520" max="11520" width="14.5703125" style="397" customWidth="1"/>
    <col min="11521" max="11521" width="12.42578125" style="397" customWidth="1"/>
    <col min="11522" max="11522" width="19.7109375" style="397" customWidth="1"/>
    <col min="11523" max="11523" width="9.140625" style="397"/>
    <col min="11524" max="11524" width="16.85546875" style="397" customWidth="1"/>
    <col min="11525" max="11525" width="12.5703125" style="397" customWidth="1"/>
    <col min="11526" max="11526" width="11.7109375" style="397" customWidth="1"/>
    <col min="11527" max="11527" width="12.28515625" style="397" customWidth="1"/>
    <col min="11528" max="11771" width="9.140625" style="397"/>
    <col min="11772" max="11772" width="4.42578125" style="397" customWidth="1"/>
    <col min="11773" max="11773" width="20.85546875" style="397" customWidth="1"/>
    <col min="11774" max="11775" width="12" style="397" customWidth="1"/>
    <col min="11776" max="11776" width="14.5703125" style="397" customWidth="1"/>
    <col min="11777" max="11777" width="12.42578125" style="397" customWidth="1"/>
    <col min="11778" max="11778" width="19.7109375" style="397" customWidth="1"/>
    <col min="11779" max="11779" width="9.140625" style="397"/>
    <col min="11780" max="11780" width="16.85546875" style="397" customWidth="1"/>
    <col min="11781" max="11781" width="12.5703125" style="397" customWidth="1"/>
    <col min="11782" max="11782" width="11.7109375" style="397" customWidth="1"/>
    <col min="11783" max="11783" width="12.28515625" style="397" customWidth="1"/>
    <col min="11784" max="12027" width="9.140625" style="397"/>
    <col min="12028" max="12028" width="4.42578125" style="397" customWidth="1"/>
    <col min="12029" max="12029" width="20.85546875" style="397" customWidth="1"/>
    <col min="12030" max="12031" width="12" style="397" customWidth="1"/>
    <col min="12032" max="12032" width="14.5703125" style="397" customWidth="1"/>
    <col min="12033" max="12033" width="12.42578125" style="397" customWidth="1"/>
    <col min="12034" max="12034" width="19.7109375" style="397" customWidth="1"/>
    <col min="12035" max="12035" width="9.140625" style="397"/>
    <col min="12036" max="12036" width="16.85546875" style="397" customWidth="1"/>
    <col min="12037" max="12037" width="12.5703125" style="397" customWidth="1"/>
    <col min="12038" max="12038" width="11.7109375" style="397" customWidth="1"/>
    <col min="12039" max="12039" width="12.28515625" style="397" customWidth="1"/>
    <col min="12040" max="12283" width="9.140625" style="397"/>
    <col min="12284" max="12284" width="4.42578125" style="397" customWidth="1"/>
    <col min="12285" max="12285" width="20.85546875" style="397" customWidth="1"/>
    <col min="12286" max="12287" width="12" style="397" customWidth="1"/>
    <col min="12288" max="12288" width="14.5703125" style="397" customWidth="1"/>
    <col min="12289" max="12289" width="12.42578125" style="397" customWidth="1"/>
    <col min="12290" max="12290" width="19.7109375" style="397" customWidth="1"/>
    <col min="12291" max="12291" width="9.140625" style="397"/>
    <col min="12292" max="12292" width="16.85546875" style="397" customWidth="1"/>
    <col min="12293" max="12293" width="12.5703125" style="397" customWidth="1"/>
    <col min="12294" max="12294" width="11.7109375" style="397" customWidth="1"/>
    <col min="12295" max="12295" width="12.28515625" style="397" customWidth="1"/>
    <col min="12296" max="12539" width="9.140625" style="397"/>
    <col min="12540" max="12540" width="4.42578125" style="397" customWidth="1"/>
    <col min="12541" max="12541" width="20.85546875" style="397" customWidth="1"/>
    <col min="12542" max="12543" width="12" style="397" customWidth="1"/>
    <col min="12544" max="12544" width="14.5703125" style="397" customWidth="1"/>
    <col min="12545" max="12545" width="12.42578125" style="397" customWidth="1"/>
    <col min="12546" max="12546" width="19.7109375" style="397" customWidth="1"/>
    <col min="12547" max="12547" width="9.140625" style="397"/>
    <col min="12548" max="12548" width="16.85546875" style="397" customWidth="1"/>
    <col min="12549" max="12549" width="12.5703125" style="397" customWidth="1"/>
    <col min="12550" max="12550" width="11.7109375" style="397" customWidth="1"/>
    <col min="12551" max="12551" width="12.28515625" style="397" customWidth="1"/>
    <col min="12552" max="12795" width="9.140625" style="397"/>
    <col min="12796" max="12796" width="4.42578125" style="397" customWidth="1"/>
    <col min="12797" max="12797" width="20.85546875" style="397" customWidth="1"/>
    <col min="12798" max="12799" width="12" style="397" customWidth="1"/>
    <col min="12800" max="12800" width="14.5703125" style="397" customWidth="1"/>
    <col min="12801" max="12801" width="12.42578125" style="397" customWidth="1"/>
    <col min="12802" max="12802" width="19.7109375" style="397" customWidth="1"/>
    <col min="12803" max="12803" width="9.140625" style="397"/>
    <col min="12804" max="12804" width="16.85546875" style="397" customWidth="1"/>
    <col min="12805" max="12805" width="12.5703125" style="397" customWidth="1"/>
    <col min="12806" max="12806" width="11.7109375" style="397" customWidth="1"/>
    <col min="12807" max="12807" width="12.28515625" style="397" customWidth="1"/>
    <col min="12808" max="13051" width="9.140625" style="397"/>
    <col min="13052" max="13052" width="4.42578125" style="397" customWidth="1"/>
    <col min="13053" max="13053" width="20.85546875" style="397" customWidth="1"/>
    <col min="13054" max="13055" width="12" style="397" customWidth="1"/>
    <col min="13056" max="13056" width="14.5703125" style="397" customWidth="1"/>
    <col min="13057" max="13057" width="12.42578125" style="397" customWidth="1"/>
    <col min="13058" max="13058" width="19.7109375" style="397" customWidth="1"/>
    <col min="13059" max="13059" width="9.140625" style="397"/>
    <col min="13060" max="13060" width="16.85546875" style="397" customWidth="1"/>
    <col min="13061" max="13061" width="12.5703125" style="397" customWidth="1"/>
    <col min="13062" max="13062" width="11.7109375" style="397" customWidth="1"/>
    <col min="13063" max="13063" width="12.28515625" style="397" customWidth="1"/>
    <col min="13064" max="13307" width="9.140625" style="397"/>
    <col min="13308" max="13308" width="4.42578125" style="397" customWidth="1"/>
    <col min="13309" max="13309" width="20.85546875" style="397" customWidth="1"/>
    <col min="13310" max="13311" width="12" style="397" customWidth="1"/>
    <col min="13312" max="13312" width="14.5703125" style="397" customWidth="1"/>
    <col min="13313" max="13313" width="12.42578125" style="397" customWidth="1"/>
    <col min="13314" max="13314" width="19.7109375" style="397" customWidth="1"/>
    <col min="13315" max="13315" width="9.140625" style="397"/>
    <col min="13316" max="13316" width="16.85546875" style="397" customWidth="1"/>
    <col min="13317" max="13317" width="12.5703125" style="397" customWidth="1"/>
    <col min="13318" max="13318" width="11.7109375" style="397" customWidth="1"/>
    <col min="13319" max="13319" width="12.28515625" style="397" customWidth="1"/>
    <col min="13320" max="13563" width="9.140625" style="397"/>
    <col min="13564" max="13564" width="4.42578125" style="397" customWidth="1"/>
    <col min="13565" max="13565" width="20.85546875" style="397" customWidth="1"/>
    <col min="13566" max="13567" width="12" style="397" customWidth="1"/>
    <col min="13568" max="13568" width="14.5703125" style="397" customWidth="1"/>
    <col min="13569" max="13569" width="12.42578125" style="397" customWidth="1"/>
    <col min="13570" max="13570" width="19.7109375" style="397" customWidth="1"/>
    <col min="13571" max="13571" width="9.140625" style="397"/>
    <col min="13572" max="13572" width="16.85546875" style="397" customWidth="1"/>
    <col min="13573" max="13573" width="12.5703125" style="397" customWidth="1"/>
    <col min="13574" max="13574" width="11.7109375" style="397" customWidth="1"/>
    <col min="13575" max="13575" width="12.28515625" style="397" customWidth="1"/>
    <col min="13576" max="13819" width="9.140625" style="397"/>
    <col min="13820" max="13820" width="4.42578125" style="397" customWidth="1"/>
    <col min="13821" max="13821" width="20.85546875" style="397" customWidth="1"/>
    <col min="13822" max="13823" width="12" style="397" customWidth="1"/>
    <col min="13824" max="13824" width="14.5703125" style="397" customWidth="1"/>
    <col min="13825" max="13825" width="12.42578125" style="397" customWidth="1"/>
    <col min="13826" max="13826" width="19.7109375" style="397" customWidth="1"/>
    <col min="13827" max="13827" width="9.140625" style="397"/>
    <col min="13828" max="13828" width="16.85546875" style="397" customWidth="1"/>
    <col min="13829" max="13829" width="12.5703125" style="397" customWidth="1"/>
    <col min="13830" max="13830" width="11.7109375" style="397" customWidth="1"/>
    <col min="13831" max="13831" width="12.28515625" style="397" customWidth="1"/>
    <col min="13832" max="14075" width="9.140625" style="397"/>
    <col min="14076" max="14076" width="4.42578125" style="397" customWidth="1"/>
    <col min="14077" max="14077" width="20.85546875" style="397" customWidth="1"/>
    <col min="14078" max="14079" width="12" style="397" customWidth="1"/>
    <col min="14080" max="14080" width="14.5703125" style="397" customWidth="1"/>
    <col min="14081" max="14081" width="12.42578125" style="397" customWidth="1"/>
    <col min="14082" max="14082" width="19.7109375" style="397" customWidth="1"/>
    <col min="14083" max="14083" width="9.140625" style="397"/>
    <col min="14084" max="14084" width="16.85546875" style="397" customWidth="1"/>
    <col min="14085" max="14085" width="12.5703125" style="397" customWidth="1"/>
    <col min="14086" max="14086" width="11.7109375" style="397" customWidth="1"/>
    <col min="14087" max="14087" width="12.28515625" style="397" customWidth="1"/>
    <col min="14088" max="14331" width="9.140625" style="397"/>
    <col min="14332" max="14332" width="4.42578125" style="397" customWidth="1"/>
    <col min="14333" max="14333" width="20.85546875" style="397" customWidth="1"/>
    <col min="14334" max="14335" width="12" style="397" customWidth="1"/>
    <col min="14336" max="14336" width="14.5703125" style="397" customWidth="1"/>
    <col min="14337" max="14337" width="12.42578125" style="397" customWidth="1"/>
    <col min="14338" max="14338" width="19.7109375" style="397" customWidth="1"/>
    <col min="14339" max="14339" width="9.140625" style="397"/>
    <col min="14340" max="14340" width="16.85546875" style="397" customWidth="1"/>
    <col min="14341" max="14341" width="12.5703125" style="397" customWidth="1"/>
    <col min="14342" max="14342" width="11.7109375" style="397" customWidth="1"/>
    <col min="14343" max="14343" width="12.28515625" style="397" customWidth="1"/>
    <col min="14344" max="14587" width="9.140625" style="397"/>
    <col min="14588" max="14588" width="4.42578125" style="397" customWidth="1"/>
    <col min="14589" max="14589" width="20.85546875" style="397" customWidth="1"/>
    <col min="14590" max="14591" width="12" style="397" customWidth="1"/>
    <col min="14592" max="14592" width="14.5703125" style="397" customWidth="1"/>
    <col min="14593" max="14593" width="12.42578125" style="397" customWidth="1"/>
    <col min="14594" max="14594" width="19.7109375" style="397" customWidth="1"/>
    <col min="14595" max="14595" width="9.140625" style="397"/>
    <col min="14596" max="14596" width="16.85546875" style="397" customWidth="1"/>
    <col min="14597" max="14597" width="12.5703125" style="397" customWidth="1"/>
    <col min="14598" max="14598" width="11.7109375" style="397" customWidth="1"/>
    <col min="14599" max="14599" width="12.28515625" style="397" customWidth="1"/>
    <col min="14600" max="14843" width="9.140625" style="397"/>
    <col min="14844" max="14844" width="4.42578125" style="397" customWidth="1"/>
    <col min="14845" max="14845" width="20.85546875" style="397" customWidth="1"/>
    <col min="14846" max="14847" width="12" style="397" customWidth="1"/>
    <col min="14848" max="14848" width="14.5703125" style="397" customWidth="1"/>
    <col min="14849" max="14849" width="12.42578125" style="397" customWidth="1"/>
    <col min="14850" max="14850" width="19.7109375" style="397" customWidth="1"/>
    <col min="14851" max="14851" width="9.140625" style="397"/>
    <col min="14852" max="14852" width="16.85546875" style="397" customWidth="1"/>
    <col min="14853" max="14853" width="12.5703125" style="397" customWidth="1"/>
    <col min="14854" max="14854" width="11.7109375" style="397" customWidth="1"/>
    <col min="14855" max="14855" width="12.28515625" style="397" customWidth="1"/>
    <col min="14856" max="15099" width="9.140625" style="397"/>
    <col min="15100" max="15100" width="4.42578125" style="397" customWidth="1"/>
    <col min="15101" max="15101" width="20.85546875" style="397" customWidth="1"/>
    <col min="15102" max="15103" width="12" style="397" customWidth="1"/>
    <col min="15104" max="15104" width="14.5703125" style="397" customWidth="1"/>
    <col min="15105" max="15105" width="12.42578125" style="397" customWidth="1"/>
    <col min="15106" max="15106" width="19.7109375" style="397" customWidth="1"/>
    <col min="15107" max="15107" width="9.140625" style="397"/>
    <col min="15108" max="15108" width="16.85546875" style="397" customWidth="1"/>
    <col min="15109" max="15109" width="12.5703125" style="397" customWidth="1"/>
    <col min="15110" max="15110" width="11.7109375" style="397" customWidth="1"/>
    <col min="15111" max="15111" width="12.28515625" style="397" customWidth="1"/>
    <col min="15112" max="15355" width="9.140625" style="397"/>
    <col min="15356" max="15356" width="4.42578125" style="397" customWidth="1"/>
    <col min="15357" max="15357" width="20.85546875" style="397" customWidth="1"/>
    <col min="15358" max="15359" width="12" style="397" customWidth="1"/>
    <col min="15360" max="15360" width="14.5703125" style="397" customWidth="1"/>
    <col min="15361" max="15361" width="12.42578125" style="397" customWidth="1"/>
    <col min="15362" max="15362" width="19.7109375" style="397" customWidth="1"/>
    <col min="15363" max="15363" width="9.140625" style="397"/>
    <col min="15364" max="15364" width="16.85546875" style="397" customWidth="1"/>
    <col min="15365" max="15365" width="12.5703125" style="397" customWidth="1"/>
    <col min="15366" max="15366" width="11.7109375" style="397" customWidth="1"/>
    <col min="15367" max="15367" width="12.28515625" style="397" customWidth="1"/>
    <col min="15368" max="15611" width="9.140625" style="397"/>
    <col min="15612" max="15612" width="4.42578125" style="397" customWidth="1"/>
    <col min="15613" max="15613" width="20.85546875" style="397" customWidth="1"/>
    <col min="15614" max="15615" width="12" style="397" customWidth="1"/>
    <col min="15616" max="15616" width="14.5703125" style="397" customWidth="1"/>
    <col min="15617" max="15617" width="12.42578125" style="397" customWidth="1"/>
    <col min="15618" max="15618" width="19.7109375" style="397" customWidth="1"/>
    <col min="15619" max="15619" width="9.140625" style="397"/>
    <col min="15620" max="15620" width="16.85546875" style="397" customWidth="1"/>
    <col min="15621" max="15621" width="12.5703125" style="397" customWidth="1"/>
    <col min="15622" max="15622" width="11.7109375" style="397" customWidth="1"/>
    <col min="15623" max="15623" width="12.28515625" style="397" customWidth="1"/>
    <col min="15624" max="15867" width="9.140625" style="397"/>
    <col min="15868" max="15868" width="4.42578125" style="397" customWidth="1"/>
    <col min="15869" max="15869" width="20.85546875" style="397" customWidth="1"/>
    <col min="15870" max="15871" width="12" style="397" customWidth="1"/>
    <col min="15872" max="15872" width="14.5703125" style="397" customWidth="1"/>
    <col min="15873" max="15873" width="12.42578125" style="397" customWidth="1"/>
    <col min="15874" max="15874" width="19.7109375" style="397" customWidth="1"/>
    <col min="15875" max="15875" width="9.140625" style="397"/>
    <col min="15876" max="15876" width="16.85546875" style="397" customWidth="1"/>
    <col min="15877" max="15877" width="12.5703125" style="397" customWidth="1"/>
    <col min="15878" max="15878" width="11.7109375" style="397" customWidth="1"/>
    <col min="15879" max="15879" width="12.28515625" style="397" customWidth="1"/>
    <col min="15880" max="16123" width="9.140625" style="397"/>
    <col min="16124" max="16124" width="4.42578125" style="397" customWidth="1"/>
    <col min="16125" max="16125" width="20.85546875" style="397" customWidth="1"/>
    <col min="16126" max="16127" width="12" style="397" customWidth="1"/>
    <col min="16128" max="16128" width="14.5703125" style="397" customWidth="1"/>
    <col min="16129" max="16129" width="12.42578125" style="397" customWidth="1"/>
    <col min="16130" max="16130" width="19.7109375" style="397" customWidth="1"/>
    <col min="16131" max="16131" width="9.140625" style="397"/>
    <col min="16132" max="16132" width="16.85546875" style="397" customWidth="1"/>
    <col min="16133" max="16133" width="12.5703125" style="397" customWidth="1"/>
    <col min="16134" max="16134" width="11.7109375" style="397" customWidth="1"/>
    <col min="16135" max="16135" width="12.28515625" style="397" customWidth="1"/>
    <col min="16136" max="16384" width="9.140625" style="397"/>
  </cols>
  <sheetData>
    <row r="1" spans="1:20" ht="15.75">
      <c r="A1" s="396"/>
    </row>
    <row r="2" spans="1:20" ht="26.25" customHeight="1">
      <c r="A2" s="398"/>
    </row>
    <row r="5" spans="1:20" ht="38.25" customHeight="1" thickBot="1">
      <c r="A5" s="1295" t="s">
        <v>473</v>
      </c>
      <c r="B5" s="1295"/>
      <c r="C5" s="1295"/>
      <c r="D5" s="1295"/>
      <c r="E5" s="1295"/>
      <c r="F5" s="1295"/>
      <c r="H5" s="399" t="s">
        <v>232</v>
      </c>
      <c r="K5"/>
      <c r="L5"/>
      <c r="M5"/>
      <c r="N5"/>
      <c r="O5"/>
      <c r="P5"/>
    </row>
    <row r="6" spans="1:20" ht="15.75" customHeight="1" thickBot="1">
      <c r="A6" s="1296" t="s">
        <v>115</v>
      </c>
      <c r="B6" s="1298" t="s">
        <v>475</v>
      </c>
      <c r="C6" s="1299"/>
      <c r="D6" s="1300"/>
      <c r="E6" s="1301" t="s">
        <v>461</v>
      </c>
      <c r="F6" s="1303" t="s">
        <v>463</v>
      </c>
      <c r="K6"/>
      <c r="L6"/>
      <c r="M6"/>
      <c r="N6"/>
      <c r="O6"/>
      <c r="P6"/>
    </row>
    <row r="7" spans="1:20" ht="21" customHeight="1" thickBot="1">
      <c r="A7" s="1297"/>
      <c r="B7" s="400" t="s">
        <v>220</v>
      </c>
      <c r="C7" s="400" t="s">
        <v>222</v>
      </c>
      <c r="D7" s="400" t="s">
        <v>223</v>
      </c>
      <c r="E7" s="1302"/>
      <c r="F7" s="1304"/>
      <c r="K7"/>
      <c r="L7"/>
      <c r="M7"/>
      <c r="N7"/>
      <c r="O7"/>
      <c r="P7"/>
    </row>
    <row r="8" spans="1:20" ht="17.25" customHeight="1" thickBot="1">
      <c r="A8" s="401" t="s">
        <v>116</v>
      </c>
      <c r="B8" s="402">
        <v>13363.523999999999</v>
      </c>
      <c r="C8" s="403">
        <v>8053.9229999999998</v>
      </c>
      <c r="D8" s="404">
        <f t="shared" ref="D8:D13" si="0">(C8/B8)*100</f>
        <v>60.267957763236701</v>
      </c>
      <c r="E8" s="403">
        <v>14246.71</v>
      </c>
      <c r="F8" s="404">
        <f t="shared" ref="F8:F13" si="1">((B8-E8)/E8)*100</f>
        <v>-6.1992277515300014</v>
      </c>
      <c r="H8" s="405" t="s">
        <v>117</v>
      </c>
      <c r="K8"/>
      <c r="L8"/>
      <c r="M8"/>
      <c r="N8"/>
      <c r="O8"/>
      <c r="P8"/>
    </row>
    <row r="9" spans="1:20" ht="18" customHeight="1" thickBot="1">
      <c r="A9" s="401" t="s">
        <v>118</v>
      </c>
      <c r="B9" s="406">
        <v>44363</v>
      </c>
      <c r="C9" s="403">
        <v>16424</v>
      </c>
      <c r="D9" s="404">
        <f t="shared" si="0"/>
        <v>37.02184252642968</v>
      </c>
      <c r="E9" s="407">
        <v>53568</v>
      </c>
      <c r="F9" s="404">
        <f t="shared" si="1"/>
        <v>-17.183766427718041</v>
      </c>
      <c r="H9" s="408">
        <f>B9-E9</f>
        <v>-9205</v>
      </c>
      <c r="K9"/>
      <c r="L9"/>
      <c r="M9"/>
      <c r="N9"/>
      <c r="O9"/>
      <c r="P9"/>
      <c r="Q9" s="379"/>
      <c r="R9" s="379"/>
      <c r="S9" s="379"/>
      <c r="T9" s="379"/>
    </row>
    <row r="10" spans="1:20" ht="15" customHeight="1" thickBot="1">
      <c r="A10" s="409" t="s">
        <v>215</v>
      </c>
      <c r="B10" s="406">
        <v>14465</v>
      </c>
      <c r="C10" s="410">
        <v>0</v>
      </c>
      <c r="D10" s="411">
        <f t="shared" si="0"/>
        <v>0</v>
      </c>
      <c r="E10" s="410">
        <v>12047</v>
      </c>
      <c r="F10" s="411">
        <f t="shared" si="1"/>
        <v>20.071387067319666</v>
      </c>
      <c r="K10"/>
      <c r="L10"/>
      <c r="M10"/>
      <c r="N10"/>
      <c r="O10"/>
      <c r="P10" s="379"/>
      <c r="Q10" s="379"/>
      <c r="R10" s="379"/>
      <c r="S10" s="379"/>
      <c r="T10" s="379"/>
    </row>
    <row r="11" spans="1:20" ht="17.25" customHeight="1" thickBot="1">
      <c r="A11" s="401" t="s">
        <v>119</v>
      </c>
      <c r="B11" s="406">
        <v>256407.24600000001</v>
      </c>
      <c r="C11" s="412">
        <v>21590.07</v>
      </c>
      <c r="D11" s="404">
        <f t="shared" si="0"/>
        <v>8.4202261585072371</v>
      </c>
      <c r="E11" s="412">
        <v>267391.217</v>
      </c>
      <c r="F11" s="404">
        <f t="shared" si="1"/>
        <v>-4.107827894735971</v>
      </c>
      <c r="J11" s="413"/>
      <c r="K11"/>
      <c r="L11"/>
      <c r="M11"/>
      <c r="N11"/>
      <c r="O11"/>
      <c r="P11" s="379"/>
      <c r="Q11" s="379"/>
      <c r="R11" s="379"/>
      <c r="S11" s="379"/>
      <c r="T11" s="379"/>
    </row>
    <row r="12" spans="1:20" ht="15" customHeight="1" thickBot="1">
      <c r="A12" s="414" t="s">
        <v>120</v>
      </c>
      <c r="B12" s="406">
        <v>107854.86599999999</v>
      </c>
      <c r="C12" s="415">
        <v>21967.544000000002</v>
      </c>
      <c r="D12" s="404">
        <f t="shared" si="0"/>
        <v>20.367689298320581</v>
      </c>
      <c r="E12" s="415">
        <v>107528.6</v>
      </c>
      <c r="F12" s="404">
        <f t="shared" si="1"/>
        <v>0.30342253130793917</v>
      </c>
      <c r="K12"/>
      <c r="L12"/>
      <c r="M12"/>
      <c r="N12"/>
      <c r="O12"/>
      <c r="P12" s="379"/>
      <c r="Q12" s="379"/>
      <c r="R12" s="379"/>
      <c r="S12" s="379"/>
      <c r="T12" s="379"/>
    </row>
    <row r="13" spans="1:20" ht="15" customHeight="1" thickBot="1">
      <c r="A13" s="414" t="s">
        <v>121</v>
      </c>
      <c r="B13" s="406">
        <f>B11+B12</f>
        <v>364262.11200000002</v>
      </c>
      <c r="C13" s="415">
        <f>C11+C12</f>
        <v>43557.614000000001</v>
      </c>
      <c r="D13" s="416">
        <f t="shared" si="0"/>
        <v>11.957766829178215</v>
      </c>
      <c r="E13" s="415">
        <f>E11+E12</f>
        <v>374919.81700000004</v>
      </c>
      <c r="F13" s="416">
        <f t="shared" si="1"/>
        <v>-2.842662488550189</v>
      </c>
      <c r="K13"/>
      <c r="L13"/>
      <c r="M13"/>
      <c r="N13"/>
      <c r="O13"/>
      <c r="P13" s="379"/>
      <c r="Q13" s="379"/>
      <c r="R13" s="379"/>
      <c r="S13" s="379"/>
      <c r="T13" s="379"/>
    </row>
    <row r="14" spans="1:20">
      <c r="E14" s="417"/>
      <c r="K14"/>
      <c r="L14"/>
      <c r="M14"/>
      <c r="N14"/>
      <c r="O14"/>
      <c r="P14" s="379"/>
      <c r="Q14" s="379"/>
      <c r="R14" s="379"/>
      <c r="S14" s="379"/>
      <c r="T14" s="379"/>
    </row>
    <row r="15" spans="1:20">
      <c r="K15"/>
      <c r="L15"/>
      <c r="M15"/>
      <c r="N15"/>
      <c r="O15"/>
      <c r="P15" s="379"/>
      <c r="Q15" s="379"/>
      <c r="R15" s="379"/>
      <c r="S15" s="379"/>
      <c r="T15" s="379"/>
    </row>
    <row r="16" spans="1:20" ht="15.75">
      <c r="A16" s="418" t="s">
        <v>216</v>
      </c>
      <c r="K16"/>
      <c r="L16"/>
      <c r="M16"/>
      <c r="N16"/>
      <c r="O16"/>
      <c r="P16" s="379"/>
      <c r="Q16" s="379"/>
      <c r="R16" s="379"/>
      <c r="S16" s="379"/>
      <c r="T16" s="379"/>
    </row>
    <row r="17" spans="1:20">
      <c r="K17"/>
      <c r="L17"/>
      <c r="M17"/>
      <c r="N17"/>
      <c r="O17" s="379"/>
      <c r="P17" s="379"/>
      <c r="Q17" s="379"/>
      <c r="R17" s="379"/>
      <c r="S17" s="379"/>
      <c r="T17" s="379"/>
    </row>
    <row r="18" spans="1:20" ht="33" customHeight="1" thickBot="1">
      <c r="A18" s="1295" t="s">
        <v>474</v>
      </c>
      <c r="B18" s="1295"/>
      <c r="C18" s="1295"/>
      <c r="D18" s="1295"/>
      <c r="E18" s="1295"/>
      <c r="F18" s="1295"/>
      <c r="K18"/>
      <c r="L18"/>
      <c r="M18"/>
      <c r="N18"/>
      <c r="O18" s="379"/>
      <c r="P18" s="379"/>
      <c r="Q18" s="379"/>
      <c r="R18" s="379"/>
      <c r="S18" s="379"/>
      <c r="T18" s="379"/>
    </row>
    <row r="19" spans="1:20" ht="16.5" customHeight="1" thickBot="1">
      <c r="A19" s="1305" t="s">
        <v>457</v>
      </c>
      <c r="B19" s="1298" t="s">
        <v>475</v>
      </c>
      <c r="C19" s="1299"/>
      <c r="D19" s="1300"/>
      <c r="E19" s="1301" t="s">
        <v>461</v>
      </c>
      <c r="F19" s="1303" t="s">
        <v>462</v>
      </c>
      <c r="K19"/>
      <c r="L19"/>
      <c r="M19"/>
      <c r="N19"/>
      <c r="O19" s="379"/>
      <c r="P19" s="379"/>
      <c r="Q19" s="379"/>
      <c r="R19" s="379"/>
      <c r="S19" s="379"/>
      <c r="T19" s="379"/>
    </row>
    <row r="20" spans="1:20" ht="21" customHeight="1" thickBot="1">
      <c r="A20" s="1306"/>
      <c r="B20" s="419" t="s">
        <v>220</v>
      </c>
      <c r="C20" s="419" t="s">
        <v>327</v>
      </c>
      <c r="D20" s="419" t="s">
        <v>328</v>
      </c>
      <c r="E20" s="1307"/>
      <c r="F20" s="1308"/>
      <c r="K20"/>
      <c r="L20"/>
      <c r="M20"/>
      <c r="N20"/>
      <c r="O20" s="379"/>
      <c r="P20" s="379"/>
      <c r="Q20" s="379"/>
      <c r="R20" s="379"/>
      <c r="S20" s="379"/>
      <c r="T20" s="379"/>
    </row>
    <row r="21" spans="1:20" ht="15.75" thickBot="1">
      <c r="A21" s="420" t="s">
        <v>116</v>
      </c>
      <c r="B21" s="406">
        <v>71107.375</v>
      </c>
      <c r="C21" s="421">
        <v>0</v>
      </c>
      <c r="D21" s="422">
        <f t="shared" ref="D21:D26" si="2">(C21/B21)*100</f>
        <v>0</v>
      </c>
      <c r="E21" s="415">
        <v>51405.213000000003</v>
      </c>
      <c r="F21" s="422">
        <f t="shared" ref="F21:F26" si="3">((B21-E21)/E21)*100</f>
        <v>38.327167324450137</v>
      </c>
      <c r="H21" s="405" t="s">
        <v>123</v>
      </c>
      <c r="K21"/>
      <c r="L21"/>
      <c r="M21"/>
      <c r="N21"/>
      <c r="O21" s="379"/>
      <c r="P21" s="379"/>
      <c r="Q21" s="379"/>
      <c r="R21" s="379"/>
      <c r="S21" s="379"/>
      <c r="T21" s="379"/>
    </row>
    <row r="22" spans="1:20" ht="15.75" thickBot="1">
      <c r="A22" s="420" t="s">
        <v>118</v>
      </c>
      <c r="B22" s="406">
        <v>266857</v>
      </c>
      <c r="C22" s="421">
        <v>0</v>
      </c>
      <c r="D22" s="404">
        <f t="shared" si="2"/>
        <v>0</v>
      </c>
      <c r="E22" s="415">
        <v>186842</v>
      </c>
      <c r="F22" s="404">
        <f t="shared" si="3"/>
        <v>42.824953704199267</v>
      </c>
      <c r="H22" s="408">
        <f>B22-E22</f>
        <v>80015</v>
      </c>
      <c r="K22" s="379"/>
      <c r="L22" s="379"/>
      <c r="M22" s="379"/>
      <c r="O22" s="379"/>
      <c r="P22" s="379"/>
      <c r="Q22" s="379"/>
      <c r="R22" s="379"/>
      <c r="S22" s="379"/>
      <c r="T22" s="379"/>
    </row>
    <row r="23" spans="1:20" ht="15.75" thickBot="1">
      <c r="A23" s="423" t="s">
        <v>215</v>
      </c>
      <c r="B23" s="406">
        <v>83071</v>
      </c>
      <c r="C23" s="424">
        <v>0</v>
      </c>
      <c r="D23" s="404">
        <f t="shared" si="2"/>
        <v>0</v>
      </c>
      <c r="E23" s="410">
        <v>43472</v>
      </c>
      <c r="F23" s="404">
        <f t="shared" si="3"/>
        <v>91.090817077659182</v>
      </c>
      <c r="N23" s="379"/>
      <c r="O23" s="379"/>
      <c r="P23" s="379"/>
      <c r="Q23" s="379"/>
      <c r="R23" s="379"/>
      <c r="S23" s="379"/>
      <c r="T23" s="379"/>
    </row>
    <row r="24" spans="1:20" ht="15.75" thickBot="1">
      <c r="A24" s="420" t="s">
        <v>119</v>
      </c>
      <c r="B24" s="406">
        <v>14964.701999999999</v>
      </c>
      <c r="C24" s="425">
        <v>198.893</v>
      </c>
      <c r="D24" s="411">
        <f t="shared" si="2"/>
        <v>1.3290809265697372</v>
      </c>
      <c r="E24" s="415">
        <v>15035.19</v>
      </c>
      <c r="F24" s="411">
        <f t="shared" si="3"/>
        <v>-0.46882014793295723</v>
      </c>
      <c r="N24" s="379"/>
      <c r="O24" s="379"/>
      <c r="P24" s="379"/>
      <c r="Q24" s="379"/>
      <c r="R24" s="379"/>
      <c r="S24" s="379"/>
      <c r="T24" s="379"/>
    </row>
    <row r="25" spans="1:20" ht="15.75" thickBot="1">
      <c r="A25" s="420" t="s">
        <v>120</v>
      </c>
      <c r="B25" s="406">
        <v>10667.078</v>
      </c>
      <c r="C25" s="425">
        <v>801.13499999999999</v>
      </c>
      <c r="D25" s="404">
        <f t="shared" si="2"/>
        <v>7.5103510070892892</v>
      </c>
      <c r="E25" s="415">
        <v>7391.2460000000001</v>
      </c>
      <c r="F25" s="404">
        <f t="shared" si="3"/>
        <v>44.320429870687562</v>
      </c>
      <c r="N25" s="379"/>
      <c r="O25" s="379"/>
      <c r="P25" s="379"/>
      <c r="Q25" s="379"/>
      <c r="R25" s="379"/>
      <c r="S25" s="379"/>
      <c r="T25" s="379"/>
    </row>
    <row r="26" spans="1:20" ht="15.75" thickBot="1">
      <c r="A26" s="420" t="s">
        <v>121</v>
      </c>
      <c r="B26" s="406">
        <f>B24+B25</f>
        <v>25631.78</v>
      </c>
      <c r="C26" s="415">
        <f>C24+C25</f>
        <v>1000.028</v>
      </c>
      <c r="D26" s="416">
        <f t="shared" si="2"/>
        <v>3.9015160086423966</v>
      </c>
      <c r="E26" s="415">
        <f>E24+E25</f>
        <v>22426.436000000002</v>
      </c>
      <c r="F26" s="416">
        <f t="shared" si="3"/>
        <v>14.292703486189232</v>
      </c>
      <c r="N26" s="379"/>
      <c r="O26" s="379"/>
      <c r="P26" s="379"/>
      <c r="Q26" s="379"/>
      <c r="R26" s="379"/>
      <c r="S26" s="379"/>
      <c r="T26" s="379"/>
    </row>
    <row r="27" spans="1:20">
      <c r="A27" s="426" t="s">
        <v>330</v>
      </c>
      <c r="B27" s="427"/>
      <c r="C27" s="428"/>
      <c r="D27" s="428"/>
      <c r="E27" s="428"/>
      <c r="F27" s="429"/>
      <c r="H27" s="379"/>
      <c r="I27" s="379"/>
      <c r="J27" s="379"/>
      <c r="K27" s="379"/>
      <c r="L27" s="379"/>
      <c r="M27" s="379"/>
      <c r="N27" s="379"/>
      <c r="O27" s="379"/>
      <c r="P27" s="379"/>
      <c r="Q27" s="379"/>
      <c r="R27" s="379"/>
      <c r="S27" s="379"/>
      <c r="T27" s="379"/>
    </row>
    <row r="28" spans="1:20">
      <c r="A28" s="430"/>
      <c r="B28" s="431"/>
      <c r="C28" s="432"/>
      <c r="D28" s="433"/>
      <c r="E28" s="379"/>
      <c r="F28" s="379"/>
      <c r="G28" s="379"/>
      <c r="H28" s="379"/>
      <c r="I28" s="379"/>
      <c r="J28" s="379"/>
      <c r="K28" s="379"/>
      <c r="L28" s="379"/>
      <c r="M28" s="379"/>
      <c r="N28" s="379"/>
      <c r="O28" s="379"/>
      <c r="P28" s="379"/>
      <c r="Q28" s="379"/>
      <c r="R28" s="379"/>
      <c r="S28" s="379"/>
      <c r="T28" s="379"/>
    </row>
    <row r="29" spans="1:20">
      <c r="A29" s="430"/>
      <c r="B29" s="434"/>
      <c r="C29" s="433"/>
      <c r="D29" s="435"/>
      <c r="E29" s="379"/>
      <c r="F29" s="379"/>
      <c r="G29" s="379"/>
      <c r="H29" s="379"/>
      <c r="I29" s="379"/>
      <c r="J29" s="379"/>
      <c r="K29" s="379"/>
      <c r="L29" s="379"/>
      <c r="M29" s="379"/>
      <c r="N29" s="379"/>
      <c r="O29" s="379"/>
      <c r="P29" s="379"/>
      <c r="Q29" s="379"/>
      <c r="R29" s="379"/>
      <c r="S29" s="379"/>
      <c r="T29" s="379"/>
    </row>
    <row r="30" spans="1:20">
      <c r="A30" s="427"/>
      <c r="B30" s="433"/>
      <c r="C30" s="1294"/>
      <c r="D30" s="1294"/>
      <c r="E30" s="379"/>
      <c r="F30" s="379"/>
      <c r="G30" s="379"/>
      <c r="H30" s="379"/>
      <c r="I30" s="379"/>
      <c r="J30" s="379"/>
      <c r="K30" s="379"/>
      <c r="L30" s="379"/>
      <c r="M30" s="379"/>
      <c r="N30" s="379"/>
      <c r="O30" s="379"/>
      <c r="P30" s="379"/>
      <c r="Q30" s="379"/>
      <c r="R30" s="379"/>
      <c r="S30" s="379"/>
      <c r="T30" s="379"/>
    </row>
    <row r="31" spans="1:20">
      <c r="A31" s="433"/>
      <c r="B31" s="435"/>
      <c r="C31" s="433"/>
      <c r="D31" s="433"/>
      <c r="E31" s="379"/>
      <c r="F31" s="379"/>
      <c r="G31" s="379"/>
      <c r="H31" s="379"/>
      <c r="I31" s="379"/>
      <c r="J31" s="379"/>
      <c r="K31" s="379"/>
      <c r="L31" s="379"/>
      <c r="M31" s="379"/>
      <c r="N31" s="379"/>
      <c r="O31" s="379"/>
      <c r="P31" s="379"/>
      <c r="Q31" s="379"/>
      <c r="R31" s="379"/>
      <c r="S31" s="379"/>
      <c r="T31" s="379"/>
    </row>
    <row r="32" spans="1:20" ht="15.75">
      <c r="A32" s="436"/>
      <c r="B32" s="435"/>
      <c r="C32" s="437"/>
      <c r="D32" s="379"/>
      <c r="E32" s="379"/>
      <c r="F32" s="379"/>
      <c r="G32" s="379"/>
      <c r="H32" s="379"/>
      <c r="I32" s="379"/>
      <c r="J32" s="379"/>
      <c r="K32" s="379"/>
      <c r="L32" s="379"/>
      <c r="M32" s="379"/>
      <c r="N32" s="379"/>
      <c r="O32" s="379"/>
      <c r="P32" s="379"/>
      <c r="Q32" s="379"/>
      <c r="R32" s="379"/>
      <c r="S32" s="379"/>
      <c r="T32" s="379"/>
    </row>
    <row r="33" spans="1:20">
      <c r="A33" s="433"/>
      <c r="B33" s="438"/>
      <c r="C33" s="433"/>
      <c r="D33" s="379"/>
      <c r="E33" s="379"/>
      <c r="F33" s="379"/>
      <c r="G33" s="379"/>
      <c r="H33" s="379"/>
      <c r="I33" s="379"/>
      <c r="J33" s="379"/>
      <c r="K33" s="379"/>
      <c r="L33" s="379"/>
      <c r="M33" s="379"/>
      <c r="N33" s="379"/>
      <c r="O33" s="379"/>
      <c r="P33" s="379"/>
      <c r="Q33" s="379"/>
      <c r="R33" s="379"/>
      <c r="S33" s="379"/>
      <c r="T33" s="379"/>
    </row>
    <row r="34" spans="1:20">
      <c r="A34" s="439"/>
      <c r="B34" s="438"/>
      <c r="C34" s="433"/>
      <c r="D34" s="379"/>
      <c r="E34" s="379"/>
      <c r="F34" s="379"/>
      <c r="G34" s="379"/>
      <c r="H34" s="379"/>
      <c r="I34" s="379"/>
      <c r="J34" s="379"/>
      <c r="K34" s="379"/>
      <c r="L34" s="379"/>
      <c r="M34" s="379"/>
      <c r="N34" s="379"/>
      <c r="O34" s="379"/>
      <c r="P34" s="379"/>
      <c r="Q34" s="379"/>
      <c r="R34" s="379"/>
      <c r="S34" s="379"/>
      <c r="T34" s="379"/>
    </row>
    <row r="35" spans="1:20">
      <c r="A35" s="439"/>
      <c r="B35" s="433"/>
      <c r="C35" s="433"/>
      <c r="D35" s="379"/>
      <c r="E35" s="379"/>
      <c r="F35" s="433"/>
      <c r="G35" s="433"/>
      <c r="H35" s="379"/>
      <c r="I35" s="379"/>
      <c r="J35" s="379"/>
      <c r="K35" s="379"/>
      <c r="L35" s="379"/>
      <c r="M35" s="379"/>
      <c r="N35" s="379"/>
      <c r="O35" s="379"/>
      <c r="P35" s="379"/>
      <c r="Q35" s="379"/>
      <c r="R35" s="379"/>
      <c r="S35" s="379"/>
      <c r="T35" s="379"/>
    </row>
    <row r="36" spans="1:20">
      <c r="A36" s="430"/>
      <c r="B36" s="440"/>
      <c r="C36" s="440"/>
      <c r="D36" s="379"/>
      <c r="E36" s="379"/>
      <c r="F36" s="429"/>
      <c r="G36" s="433"/>
      <c r="H36" s="379"/>
      <c r="I36" s="379"/>
      <c r="J36" s="379"/>
      <c r="K36" s="379"/>
      <c r="L36" s="379"/>
      <c r="M36" s="379"/>
      <c r="N36" s="379"/>
      <c r="O36" s="379"/>
      <c r="P36" s="379"/>
      <c r="Q36" s="379"/>
      <c r="R36" s="379"/>
    </row>
    <row r="37" spans="1:20">
      <c r="A37" s="430"/>
      <c r="B37" s="440"/>
      <c r="C37" s="440"/>
      <c r="D37" s="379"/>
      <c r="E37" s="379"/>
      <c r="F37" s="429"/>
      <c r="G37" s="433"/>
      <c r="H37" s="379"/>
      <c r="I37" s="379"/>
      <c r="J37" s="379"/>
      <c r="K37" s="379"/>
      <c r="L37" s="379"/>
      <c r="M37" s="379"/>
      <c r="N37" s="379"/>
      <c r="O37" s="379"/>
      <c r="P37" s="379"/>
      <c r="Q37" s="379"/>
      <c r="R37" s="379"/>
    </row>
    <row r="38" spans="1:20">
      <c r="A38" s="427"/>
      <c r="B38" s="428"/>
      <c r="C38" s="428"/>
      <c r="D38" s="379"/>
      <c r="E38" s="379"/>
      <c r="F38" s="429"/>
      <c r="G38" s="441"/>
      <c r="H38" s="379"/>
      <c r="I38" s="379"/>
      <c r="J38" s="379"/>
      <c r="K38" s="379"/>
      <c r="L38" s="379"/>
      <c r="M38" s="379"/>
      <c r="N38" s="379"/>
      <c r="O38" s="379"/>
      <c r="P38" s="379"/>
      <c r="Q38" s="379"/>
      <c r="R38" s="379"/>
    </row>
    <row r="39" spans="1:20">
      <c r="A39" s="431"/>
      <c r="B39" s="433"/>
      <c r="C39" s="433"/>
      <c r="D39" s="379"/>
      <c r="E39" s="379"/>
      <c r="F39" s="433"/>
      <c r="G39" s="433"/>
      <c r="H39" s="379"/>
      <c r="I39" s="379"/>
      <c r="J39" s="379"/>
      <c r="K39" s="379"/>
      <c r="L39" s="379"/>
      <c r="M39" s="379"/>
      <c r="N39" s="379"/>
      <c r="O39" s="379"/>
      <c r="P39" s="379"/>
      <c r="Q39" s="379"/>
      <c r="R39" s="379"/>
    </row>
    <row r="40" spans="1:20">
      <c r="A40" s="434"/>
      <c r="B40" s="433"/>
      <c r="C40" s="435"/>
      <c r="D40" s="379"/>
      <c r="E40" s="379"/>
      <c r="F40" s="433"/>
      <c r="G40" s="433"/>
      <c r="H40" s="433"/>
    </row>
    <row r="41" spans="1:20">
      <c r="A41" s="433"/>
      <c r="B41" s="1294"/>
      <c r="C41" s="1294"/>
      <c r="D41" s="433"/>
      <c r="E41" s="433"/>
      <c r="F41" s="433"/>
      <c r="G41" s="433"/>
    </row>
    <row r="42" spans="1:20">
      <c r="A42" s="435"/>
      <c r="B42" s="433"/>
      <c r="C42" s="433"/>
      <c r="D42" s="433"/>
      <c r="E42" s="433"/>
      <c r="F42" s="433"/>
      <c r="G42" s="433"/>
    </row>
    <row r="43" spans="1:20">
      <c r="A43" s="435"/>
      <c r="B43" s="437"/>
      <c r="C43" s="433"/>
      <c r="D43" s="433"/>
      <c r="E43" s="433"/>
      <c r="F43" s="433"/>
      <c r="G43" s="433"/>
    </row>
    <row r="44" spans="1:20">
      <c r="A44" s="438"/>
      <c r="B44" s="433"/>
      <c r="C44" s="433"/>
      <c r="D44" s="433"/>
      <c r="E44" s="433"/>
      <c r="F44" s="433"/>
      <c r="G44" s="433"/>
    </row>
    <row r="45" spans="1:20">
      <c r="A45" s="438"/>
      <c r="B45" s="433"/>
      <c r="C45" s="433"/>
      <c r="D45" s="437"/>
      <c r="E45" s="433"/>
      <c r="F45" s="433"/>
      <c r="G45" s="433"/>
    </row>
    <row r="46" spans="1:20">
      <c r="A46" s="433"/>
      <c r="B46" s="433"/>
      <c r="C46" s="433"/>
      <c r="D46" s="433"/>
      <c r="E46" s="433"/>
      <c r="F46" s="433"/>
      <c r="G46" s="433"/>
    </row>
    <row r="47" spans="1:20">
      <c r="A47" s="433"/>
      <c r="B47" s="433"/>
      <c r="C47" s="433"/>
      <c r="D47" s="433"/>
      <c r="E47" s="433"/>
      <c r="F47" s="433"/>
      <c r="G47" s="433"/>
    </row>
  </sheetData>
  <mergeCells count="12">
    <mergeCell ref="B41:C41"/>
    <mergeCell ref="A5:F5"/>
    <mergeCell ref="A6:A7"/>
    <mergeCell ref="B6:D6"/>
    <mergeCell ref="E6:E7"/>
    <mergeCell ref="F6:F7"/>
    <mergeCell ref="A18:F18"/>
    <mergeCell ref="A19:A20"/>
    <mergeCell ref="B19:D19"/>
    <mergeCell ref="E19:E20"/>
    <mergeCell ref="F19:F20"/>
    <mergeCell ref="C30:D30"/>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2"/>
  <dimension ref="A1:X136"/>
  <sheetViews>
    <sheetView showGridLines="0" zoomScale="115" zoomScaleNormal="115" workbookViewId="0">
      <selection activeCell="P42" sqref="P42"/>
    </sheetView>
  </sheetViews>
  <sheetFormatPr defaultRowHeight="12.75"/>
  <cols>
    <col min="1" max="1" width="21.7109375" style="397" customWidth="1"/>
    <col min="2" max="2" width="11.140625" style="397" customWidth="1"/>
    <col min="3" max="3" width="12.140625" style="397" customWidth="1"/>
    <col min="4" max="4" width="8.85546875" style="397" bestFit="1" customWidth="1"/>
    <col min="5" max="5" width="7.42578125" style="397" customWidth="1"/>
    <col min="6" max="6" width="20.28515625" style="397" customWidth="1"/>
    <col min="7" max="7" width="10.5703125" style="397" customWidth="1"/>
    <col min="8" max="8" width="9.85546875" style="413" bestFit="1" customWidth="1"/>
    <col min="9" max="9" width="8.85546875" style="397" bestFit="1" customWidth="1"/>
    <col min="10" max="10" width="2.85546875" style="397" customWidth="1"/>
    <col min="11" max="11" width="22.85546875" style="397" customWidth="1"/>
    <col min="12" max="12" width="12.140625" style="397" customWidth="1"/>
    <col min="13" max="13" width="11.7109375" style="397" customWidth="1"/>
    <col min="14" max="14" width="8.85546875" style="397" bestFit="1" customWidth="1"/>
    <col min="15" max="15" width="4.42578125" style="397" customWidth="1"/>
    <col min="16" max="16" width="25" style="397" customWidth="1"/>
    <col min="17" max="17" width="12.42578125" style="397" customWidth="1"/>
    <col min="18" max="18" width="15" style="397" customWidth="1"/>
    <col min="19" max="19" width="8.85546875" style="397" bestFit="1" customWidth="1"/>
    <col min="20" max="252" width="9.140625" style="397"/>
    <col min="253" max="253" width="5" style="397" customWidth="1"/>
    <col min="254" max="254" width="17.7109375" style="397" customWidth="1"/>
    <col min="255" max="255" width="13.85546875" style="397" customWidth="1"/>
    <col min="256" max="256" width="13.140625" style="397" customWidth="1"/>
    <col min="257" max="257" width="12.28515625" style="397" customWidth="1"/>
    <col min="258" max="258" width="3" style="397" customWidth="1"/>
    <col min="259" max="259" width="20.28515625" style="397" customWidth="1"/>
    <col min="260" max="260" width="12.5703125" style="397" customWidth="1"/>
    <col min="261" max="261" width="11.7109375" style="397" customWidth="1"/>
    <col min="262" max="262" width="9.140625" style="397"/>
    <col min="263" max="263" width="2.85546875" style="397" customWidth="1"/>
    <col min="264" max="264" width="18.5703125" style="397" customWidth="1"/>
    <col min="265" max="265" width="14.42578125" style="397" customWidth="1"/>
    <col min="266" max="266" width="13.7109375" style="397" customWidth="1"/>
    <col min="267" max="267" width="10.140625" style="397" customWidth="1"/>
    <col min="268" max="268" width="4.42578125" style="397" customWidth="1"/>
    <col min="269" max="269" width="24" style="397" customWidth="1"/>
    <col min="270" max="270" width="13.140625" style="397" customWidth="1"/>
    <col min="271" max="271" width="13" style="397" customWidth="1"/>
    <col min="272" max="272" width="10.42578125" style="397" customWidth="1"/>
    <col min="273" max="508" width="9.140625" style="397"/>
    <col min="509" max="509" width="5" style="397" customWidth="1"/>
    <col min="510" max="510" width="17.7109375" style="397" customWidth="1"/>
    <col min="511" max="511" width="13.85546875" style="397" customWidth="1"/>
    <col min="512" max="512" width="13.140625" style="397" customWidth="1"/>
    <col min="513" max="513" width="12.28515625" style="397" customWidth="1"/>
    <col min="514" max="514" width="3" style="397" customWidth="1"/>
    <col min="515" max="515" width="20.28515625" style="397" customWidth="1"/>
    <col min="516" max="516" width="12.5703125" style="397" customWidth="1"/>
    <col min="517" max="517" width="11.7109375" style="397" customWidth="1"/>
    <col min="518" max="518" width="9.140625" style="397"/>
    <col min="519" max="519" width="2.85546875" style="397" customWidth="1"/>
    <col min="520" max="520" width="18.5703125" style="397" customWidth="1"/>
    <col min="521" max="521" width="14.42578125" style="397" customWidth="1"/>
    <col min="522" max="522" width="13.7109375" style="397" customWidth="1"/>
    <col min="523" max="523" width="10.140625" style="397" customWidth="1"/>
    <col min="524" max="524" width="4.42578125" style="397" customWidth="1"/>
    <col min="525" max="525" width="24" style="397" customWidth="1"/>
    <col min="526" max="526" width="13.140625" style="397" customWidth="1"/>
    <col min="527" max="527" width="13" style="397" customWidth="1"/>
    <col min="528" max="528" width="10.42578125" style="397" customWidth="1"/>
    <col min="529" max="764" width="9.140625" style="397"/>
    <col min="765" max="765" width="5" style="397" customWidth="1"/>
    <col min="766" max="766" width="17.7109375" style="397" customWidth="1"/>
    <col min="767" max="767" width="13.85546875" style="397" customWidth="1"/>
    <col min="768" max="768" width="13.140625" style="397" customWidth="1"/>
    <col min="769" max="769" width="12.28515625" style="397" customWidth="1"/>
    <col min="770" max="770" width="3" style="397" customWidth="1"/>
    <col min="771" max="771" width="20.28515625" style="397" customWidth="1"/>
    <col min="772" max="772" width="12.5703125" style="397" customWidth="1"/>
    <col min="773" max="773" width="11.7109375" style="397" customWidth="1"/>
    <col min="774" max="774" width="9.140625" style="397"/>
    <col min="775" max="775" width="2.85546875" style="397" customWidth="1"/>
    <col min="776" max="776" width="18.5703125" style="397" customWidth="1"/>
    <col min="777" max="777" width="14.42578125" style="397" customWidth="1"/>
    <col min="778" max="778" width="13.7109375" style="397" customWidth="1"/>
    <col min="779" max="779" width="10.140625" style="397" customWidth="1"/>
    <col min="780" max="780" width="4.42578125" style="397" customWidth="1"/>
    <col min="781" max="781" width="24" style="397" customWidth="1"/>
    <col min="782" max="782" width="13.140625" style="397" customWidth="1"/>
    <col min="783" max="783" width="13" style="397" customWidth="1"/>
    <col min="784" max="784" width="10.42578125" style="397" customWidth="1"/>
    <col min="785" max="1020" width="9.140625" style="397"/>
    <col min="1021" max="1021" width="5" style="397" customWidth="1"/>
    <col min="1022" max="1022" width="17.7109375" style="397" customWidth="1"/>
    <col min="1023" max="1023" width="13.85546875" style="397" customWidth="1"/>
    <col min="1024" max="1024" width="13.140625" style="397" customWidth="1"/>
    <col min="1025" max="1025" width="12.28515625" style="397" customWidth="1"/>
    <col min="1026" max="1026" width="3" style="397" customWidth="1"/>
    <col min="1027" max="1027" width="20.28515625" style="397" customWidth="1"/>
    <col min="1028" max="1028" width="12.5703125" style="397" customWidth="1"/>
    <col min="1029" max="1029" width="11.7109375" style="397" customWidth="1"/>
    <col min="1030" max="1030" width="9.140625" style="397"/>
    <col min="1031" max="1031" width="2.85546875" style="397" customWidth="1"/>
    <col min="1032" max="1032" width="18.5703125" style="397" customWidth="1"/>
    <col min="1033" max="1033" width="14.42578125" style="397" customWidth="1"/>
    <col min="1034" max="1034" width="13.7109375" style="397" customWidth="1"/>
    <col min="1035" max="1035" width="10.140625" style="397" customWidth="1"/>
    <col min="1036" max="1036" width="4.42578125" style="397" customWidth="1"/>
    <col min="1037" max="1037" width="24" style="397" customWidth="1"/>
    <col min="1038" max="1038" width="13.140625" style="397" customWidth="1"/>
    <col min="1039" max="1039" width="13" style="397" customWidth="1"/>
    <col min="1040" max="1040" width="10.42578125" style="397" customWidth="1"/>
    <col min="1041" max="1276" width="9.140625" style="397"/>
    <col min="1277" max="1277" width="5" style="397" customWidth="1"/>
    <col min="1278" max="1278" width="17.7109375" style="397" customWidth="1"/>
    <col min="1279" max="1279" width="13.85546875" style="397" customWidth="1"/>
    <col min="1280" max="1280" width="13.140625" style="397" customWidth="1"/>
    <col min="1281" max="1281" width="12.28515625" style="397" customWidth="1"/>
    <col min="1282" max="1282" width="3" style="397" customWidth="1"/>
    <col min="1283" max="1283" width="20.28515625" style="397" customWidth="1"/>
    <col min="1284" max="1284" width="12.5703125" style="397" customWidth="1"/>
    <col min="1285" max="1285" width="11.7109375" style="397" customWidth="1"/>
    <col min="1286" max="1286" width="9.140625" style="397"/>
    <col min="1287" max="1287" width="2.85546875" style="397" customWidth="1"/>
    <col min="1288" max="1288" width="18.5703125" style="397" customWidth="1"/>
    <col min="1289" max="1289" width="14.42578125" style="397" customWidth="1"/>
    <col min="1290" max="1290" width="13.7109375" style="397" customWidth="1"/>
    <col min="1291" max="1291" width="10.140625" style="397" customWidth="1"/>
    <col min="1292" max="1292" width="4.42578125" style="397" customWidth="1"/>
    <col min="1293" max="1293" width="24" style="397" customWidth="1"/>
    <col min="1294" max="1294" width="13.140625" style="397" customWidth="1"/>
    <col min="1295" max="1295" width="13" style="397" customWidth="1"/>
    <col min="1296" max="1296" width="10.42578125" style="397" customWidth="1"/>
    <col min="1297" max="1532" width="9.140625" style="397"/>
    <col min="1533" max="1533" width="5" style="397" customWidth="1"/>
    <col min="1534" max="1534" width="17.7109375" style="397" customWidth="1"/>
    <col min="1535" max="1535" width="13.85546875" style="397" customWidth="1"/>
    <col min="1536" max="1536" width="13.140625" style="397" customWidth="1"/>
    <col min="1537" max="1537" width="12.28515625" style="397" customWidth="1"/>
    <col min="1538" max="1538" width="3" style="397" customWidth="1"/>
    <col min="1539" max="1539" width="20.28515625" style="397" customWidth="1"/>
    <col min="1540" max="1540" width="12.5703125" style="397" customWidth="1"/>
    <col min="1541" max="1541" width="11.7109375" style="397" customWidth="1"/>
    <col min="1542" max="1542" width="9.140625" style="397"/>
    <col min="1543" max="1543" width="2.85546875" style="397" customWidth="1"/>
    <col min="1544" max="1544" width="18.5703125" style="397" customWidth="1"/>
    <col min="1545" max="1545" width="14.42578125" style="397" customWidth="1"/>
    <col min="1546" max="1546" width="13.7109375" style="397" customWidth="1"/>
    <col min="1547" max="1547" width="10.140625" style="397" customWidth="1"/>
    <col min="1548" max="1548" width="4.42578125" style="397" customWidth="1"/>
    <col min="1549" max="1549" width="24" style="397" customWidth="1"/>
    <col min="1550" max="1550" width="13.140625" style="397" customWidth="1"/>
    <col min="1551" max="1551" width="13" style="397" customWidth="1"/>
    <col min="1552" max="1552" width="10.42578125" style="397" customWidth="1"/>
    <col min="1553" max="1788" width="9.140625" style="397"/>
    <col min="1789" max="1789" width="5" style="397" customWidth="1"/>
    <col min="1790" max="1790" width="17.7109375" style="397" customWidth="1"/>
    <col min="1791" max="1791" width="13.85546875" style="397" customWidth="1"/>
    <col min="1792" max="1792" width="13.140625" style="397" customWidth="1"/>
    <col min="1793" max="1793" width="12.28515625" style="397" customWidth="1"/>
    <col min="1794" max="1794" width="3" style="397" customWidth="1"/>
    <col min="1795" max="1795" width="20.28515625" style="397" customWidth="1"/>
    <col min="1796" max="1796" width="12.5703125" style="397" customWidth="1"/>
    <col min="1797" max="1797" width="11.7109375" style="397" customWidth="1"/>
    <col min="1798" max="1798" width="9.140625" style="397"/>
    <col min="1799" max="1799" width="2.85546875" style="397" customWidth="1"/>
    <col min="1800" max="1800" width="18.5703125" style="397" customWidth="1"/>
    <col min="1801" max="1801" width="14.42578125" style="397" customWidth="1"/>
    <col min="1802" max="1802" width="13.7109375" style="397" customWidth="1"/>
    <col min="1803" max="1803" width="10.140625" style="397" customWidth="1"/>
    <col min="1804" max="1804" width="4.42578125" style="397" customWidth="1"/>
    <col min="1805" max="1805" width="24" style="397" customWidth="1"/>
    <col min="1806" max="1806" width="13.140625" style="397" customWidth="1"/>
    <col min="1807" max="1807" width="13" style="397" customWidth="1"/>
    <col min="1808" max="1808" width="10.42578125" style="397" customWidth="1"/>
    <col min="1809" max="2044" width="9.140625" style="397"/>
    <col min="2045" max="2045" width="5" style="397" customWidth="1"/>
    <col min="2046" max="2046" width="17.7109375" style="397" customWidth="1"/>
    <col min="2047" max="2047" width="13.85546875" style="397" customWidth="1"/>
    <col min="2048" max="2048" width="13.140625" style="397" customWidth="1"/>
    <col min="2049" max="2049" width="12.28515625" style="397" customWidth="1"/>
    <col min="2050" max="2050" width="3" style="397" customWidth="1"/>
    <col min="2051" max="2051" width="20.28515625" style="397" customWidth="1"/>
    <col min="2052" max="2052" width="12.5703125" style="397" customWidth="1"/>
    <col min="2053" max="2053" width="11.7109375" style="397" customWidth="1"/>
    <col min="2054" max="2054" width="9.140625" style="397"/>
    <col min="2055" max="2055" width="2.85546875" style="397" customWidth="1"/>
    <col min="2056" max="2056" width="18.5703125" style="397" customWidth="1"/>
    <col min="2057" max="2057" width="14.42578125" style="397" customWidth="1"/>
    <col min="2058" max="2058" width="13.7109375" style="397" customWidth="1"/>
    <col min="2059" max="2059" width="10.140625" style="397" customWidth="1"/>
    <col min="2060" max="2060" width="4.42578125" style="397" customWidth="1"/>
    <col min="2061" max="2061" width="24" style="397" customWidth="1"/>
    <col min="2062" max="2062" width="13.140625" style="397" customWidth="1"/>
    <col min="2063" max="2063" width="13" style="397" customWidth="1"/>
    <col min="2064" max="2064" width="10.42578125" style="397" customWidth="1"/>
    <col min="2065" max="2300" width="9.140625" style="397"/>
    <col min="2301" max="2301" width="5" style="397" customWidth="1"/>
    <col min="2302" max="2302" width="17.7109375" style="397" customWidth="1"/>
    <col min="2303" max="2303" width="13.85546875" style="397" customWidth="1"/>
    <col min="2304" max="2304" width="13.140625" style="397" customWidth="1"/>
    <col min="2305" max="2305" width="12.28515625" style="397" customWidth="1"/>
    <col min="2306" max="2306" width="3" style="397" customWidth="1"/>
    <col min="2307" max="2307" width="20.28515625" style="397" customWidth="1"/>
    <col min="2308" max="2308" width="12.5703125" style="397" customWidth="1"/>
    <col min="2309" max="2309" width="11.7109375" style="397" customWidth="1"/>
    <col min="2310" max="2310" width="9.140625" style="397"/>
    <col min="2311" max="2311" width="2.85546875" style="397" customWidth="1"/>
    <col min="2312" max="2312" width="18.5703125" style="397" customWidth="1"/>
    <col min="2313" max="2313" width="14.42578125" style="397" customWidth="1"/>
    <col min="2314" max="2314" width="13.7109375" style="397" customWidth="1"/>
    <col min="2315" max="2315" width="10.140625" style="397" customWidth="1"/>
    <col min="2316" max="2316" width="4.42578125" style="397" customWidth="1"/>
    <col min="2317" max="2317" width="24" style="397" customWidth="1"/>
    <col min="2318" max="2318" width="13.140625" style="397" customWidth="1"/>
    <col min="2319" max="2319" width="13" style="397" customWidth="1"/>
    <col min="2320" max="2320" width="10.42578125" style="397" customWidth="1"/>
    <col min="2321" max="2556" width="9.140625" style="397"/>
    <col min="2557" max="2557" width="5" style="397" customWidth="1"/>
    <col min="2558" max="2558" width="17.7109375" style="397" customWidth="1"/>
    <col min="2559" max="2559" width="13.85546875" style="397" customWidth="1"/>
    <col min="2560" max="2560" width="13.140625" style="397" customWidth="1"/>
    <col min="2561" max="2561" width="12.28515625" style="397" customWidth="1"/>
    <col min="2562" max="2562" width="3" style="397" customWidth="1"/>
    <col min="2563" max="2563" width="20.28515625" style="397" customWidth="1"/>
    <col min="2564" max="2564" width="12.5703125" style="397" customWidth="1"/>
    <col min="2565" max="2565" width="11.7109375" style="397" customWidth="1"/>
    <col min="2566" max="2566" width="9.140625" style="397"/>
    <col min="2567" max="2567" width="2.85546875" style="397" customWidth="1"/>
    <col min="2568" max="2568" width="18.5703125" style="397" customWidth="1"/>
    <col min="2569" max="2569" width="14.42578125" style="397" customWidth="1"/>
    <col min="2570" max="2570" width="13.7109375" style="397" customWidth="1"/>
    <col min="2571" max="2571" width="10.140625" style="397" customWidth="1"/>
    <col min="2572" max="2572" width="4.42578125" style="397" customWidth="1"/>
    <col min="2573" max="2573" width="24" style="397" customWidth="1"/>
    <col min="2574" max="2574" width="13.140625" style="397" customWidth="1"/>
    <col min="2575" max="2575" width="13" style="397" customWidth="1"/>
    <col min="2576" max="2576" width="10.42578125" style="397" customWidth="1"/>
    <col min="2577" max="2812" width="9.140625" style="397"/>
    <col min="2813" max="2813" width="5" style="397" customWidth="1"/>
    <col min="2814" max="2814" width="17.7109375" style="397" customWidth="1"/>
    <col min="2815" max="2815" width="13.85546875" style="397" customWidth="1"/>
    <col min="2816" max="2816" width="13.140625" style="397" customWidth="1"/>
    <col min="2817" max="2817" width="12.28515625" style="397" customWidth="1"/>
    <col min="2818" max="2818" width="3" style="397" customWidth="1"/>
    <col min="2819" max="2819" width="20.28515625" style="397" customWidth="1"/>
    <col min="2820" max="2820" width="12.5703125" style="397" customWidth="1"/>
    <col min="2821" max="2821" width="11.7109375" style="397" customWidth="1"/>
    <col min="2822" max="2822" width="9.140625" style="397"/>
    <col min="2823" max="2823" width="2.85546875" style="397" customWidth="1"/>
    <col min="2824" max="2824" width="18.5703125" style="397" customWidth="1"/>
    <col min="2825" max="2825" width="14.42578125" style="397" customWidth="1"/>
    <col min="2826" max="2826" width="13.7109375" style="397" customWidth="1"/>
    <col min="2827" max="2827" width="10.140625" style="397" customWidth="1"/>
    <col min="2828" max="2828" width="4.42578125" style="397" customWidth="1"/>
    <col min="2829" max="2829" width="24" style="397" customWidth="1"/>
    <col min="2830" max="2830" width="13.140625" style="397" customWidth="1"/>
    <col min="2831" max="2831" width="13" style="397" customWidth="1"/>
    <col min="2832" max="2832" width="10.42578125" style="397" customWidth="1"/>
    <col min="2833" max="3068" width="9.140625" style="397"/>
    <col min="3069" max="3069" width="5" style="397" customWidth="1"/>
    <col min="3070" max="3070" width="17.7109375" style="397" customWidth="1"/>
    <col min="3071" max="3071" width="13.85546875" style="397" customWidth="1"/>
    <col min="3072" max="3072" width="13.140625" style="397" customWidth="1"/>
    <col min="3073" max="3073" width="12.28515625" style="397" customWidth="1"/>
    <col min="3074" max="3074" width="3" style="397" customWidth="1"/>
    <col min="3075" max="3075" width="20.28515625" style="397" customWidth="1"/>
    <col min="3076" max="3076" width="12.5703125" style="397" customWidth="1"/>
    <col min="3077" max="3077" width="11.7109375" style="397" customWidth="1"/>
    <col min="3078" max="3078" width="9.140625" style="397"/>
    <col min="3079" max="3079" width="2.85546875" style="397" customWidth="1"/>
    <col min="3080" max="3080" width="18.5703125" style="397" customWidth="1"/>
    <col min="3081" max="3081" width="14.42578125" style="397" customWidth="1"/>
    <col min="3082" max="3082" width="13.7109375" style="397" customWidth="1"/>
    <col min="3083" max="3083" width="10.140625" style="397" customWidth="1"/>
    <col min="3084" max="3084" width="4.42578125" style="397" customWidth="1"/>
    <col min="3085" max="3085" width="24" style="397" customWidth="1"/>
    <col min="3086" max="3086" width="13.140625" style="397" customWidth="1"/>
    <col min="3087" max="3087" width="13" style="397" customWidth="1"/>
    <col min="3088" max="3088" width="10.42578125" style="397" customWidth="1"/>
    <col min="3089" max="3324" width="9.140625" style="397"/>
    <col min="3325" max="3325" width="5" style="397" customWidth="1"/>
    <col min="3326" max="3326" width="17.7109375" style="397" customWidth="1"/>
    <col min="3327" max="3327" width="13.85546875" style="397" customWidth="1"/>
    <col min="3328" max="3328" width="13.140625" style="397" customWidth="1"/>
    <col min="3329" max="3329" width="12.28515625" style="397" customWidth="1"/>
    <col min="3330" max="3330" width="3" style="397" customWidth="1"/>
    <col min="3331" max="3331" width="20.28515625" style="397" customWidth="1"/>
    <col min="3332" max="3332" width="12.5703125" style="397" customWidth="1"/>
    <col min="3333" max="3333" width="11.7109375" style="397" customWidth="1"/>
    <col min="3334" max="3334" width="9.140625" style="397"/>
    <col min="3335" max="3335" width="2.85546875" style="397" customWidth="1"/>
    <col min="3336" max="3336" width="18.5703125" style="397" customWidth="1"/>
    <col min="3337" max="3337" width="14.42578125" style="397" customWidth="1"/>
    <col min="3338" max="3338" width="13.7109375" style="397" customWidth="1"/>
    <col min="3339" max="3339" width="10.140625" style="397" customWidth="1"/>
    <col min="3340" max="3340" width="4.42578125" style="397" customWidth="1"/>
    <col min="3341" max="3341" width="24" style="397" customWidth="1"/>
    <col min="3342" max="3342" width="13.140625" style="397" customWidth="1"/>
    <col min="3343" max="3343" width="13" style="397" customWidth="1"/>
    <col min="3344" max="3344" width="10.42578125" style="397" customWidth="1"/>
    <col min="3345" max="3580" width="9.140625" style="397"/>
    <col min="3581" max="3581" width="5" style="397" customWidth="1"/>
    <col min="3582" max="3582" width="17.7109375" style="397" customWidth="1"/>
    <col min="3583" max="3583" width="13.85546875" style="397" customWidth="1"/>
    <col min="3584" max="3584" width="13.140625" style="397" customWidth="1"/>
    <col min="3585" max="3585" width="12.28515625" style="397" customWidth="1"/>
    <col min="3586" max="3586" width="3" style="397" customWidth="1"/>
    <col min="3587" max="3587" width="20.28515625" style="397" customWidth="1"/>
    <col min="3588" max="3588" width="12.5703125" style="397" customWidth="1"/>
    <col min="3589" max="3589" width="11.7109375" style="397" customWidth="1"/>
    <col min="3590" max="3590" width="9.140625" style="397"/>
    <col min="3591" max="3591" width="2.85546875" style="397" customWidth="1"/>
    <col min="3592" max="3592" width="18.5703125" style="397" customWidth="1"/>
    <col min="3593" max="3593" width="14.42578125" style="397" customWidth="1"/>
    <col min="3594" max="3594" width="13.7109375" style="397" customWidth="1"/>
    <col min="3595" max="3595" width="10.140625" style="397" customWidth="1"/>
    <col min="3596" max="3596" width="4.42578125" style="397" customWidth="1"/>
    <col min="3597" max="3597" width="24" style="397" customWidth="1"/>
    <col min="3598" max="3598" width="13.140625" style="397" customWidth="1"/>
    <col min="3599" max="3599" width="13" style="397" customWidth="1"/>
    <col min="3600" max="3600" width="10.42578125" style="397" customWidth="1"/>
    <col min="3601" max="3836" width="9.140625" style="397"/>
    <col min="3837" max="3837" width="5" style="397" customWidth="1"/>
    <col min="3838" max="3838" width="17.7109375" style="397" customWidth="1"/>
    <col min="3839" max="3839" width="13.85546875" style="397" customWidth="1"/>
    <col min="3840" max="3840" width="13.140625" style="397" customWidth="1"/>
    <col min="3841" max="3841" width="12.28515625" style="397" customWidth="1"/>
    <col min="3842" max="3842" width="3" style="397" customWidth="1"/>
    <col min="3843" max="3843" width="20.28515625" style="397" customWidth="1"/>
    <col min="3844" max="3844" width="12.5703125" style="397" customWidth="1"/>
    <col min="3845" max="3845" width="11.7109375" style="397" customWidth="1"/>
    <col min="3846" max="3846" width="9.140625" style="397"/>
    <col min="3847" max="3847" width="2.85546875" style="397" customWidth="1"/>
    <col min="3848" max="3848" width="18.5703125" style="397" customWidth="1"/>
    <col min="3849" max="3849" width="14.42578125" style="397" customWidth="1"/>
    <col min="3850" max="3850" width="13.7109375" style="397" customWidth="1"/>
    <col min="3851" max="3851" width="10.140625" style="397" customWidth="1"/>
    <col min="3852" max="3852" width="4.42578125" style="397" customWidth="1"/>
    <col min="3853" max="3853" width="24" style="397" customWidth="1"/>
    <col min="3854" max="3854" width="13.140625" style="397" customWidth="1"/>
    <col min="3855" max="3855" width="13" style="397" customWidth="1"/>
    <col min="3856" max="3856" width="10.42578125" style="397" customWidth="1"/>
    <col min="3857" max="4092" width="9.140625" style="397"/>
    <col min="4093" max="4093" width="5" style="397" customWidth="1"/>
    <col min="4094" max="4094" width="17.7109375" style="397" customWidth="1"/>
    <col min="4095" max="4095" width="13.85546875" style="397" customWidth="1"/>
    <col min="4096" max="4096" width="13.140625" style="397" customWidth="1"/>
    <col min="4097" max="4097" width="12.28515625" style="397" customWidth="1"/>
    <col min="4098" max="4098" width="3" style="397" customWidth="1"/>
    <col min="4099" max="4099" width="20.28515625" style="397" customWidth="1"/>
    <col min="4100" max="4100" width="12.5703125" style="397" customWidth="1"/>
    <col min="4101" max="4101" width="11.7109375" style="397" customWidth="1"/>
    <col min="4102" max="4102" width="9.140625" style="397"/>
    <col min="4103" max="4103" width="2.85546875" style="397" customWidth="1"/>
    <col min="4104" max="4104" width="18.5703125" style="397" customWidth="1"/>
    <col min="4105" max="4105" width="14.42578125" style="397" customWidth="1"/>
    <col min="4106" max="4106" width="13.7109375" style="397" customWidth="1"/>
    <col min="4107" max="4107" width="10.140625" style="397" customWidth="1"/>
    <col min="4108" max="4108" width="4.42578125" style="397" customWidth="1"/>
    <col min="4109" max="4109" width="24" style="397" customWidth="1"/>
    <col min="4110" max="4110" width="13.140625" style="397" customWidth="1"/>
    <col min="4111" max="4111" width="13" style="397" customWidth="1"/>
    <col min="4112" max="4112" width="10.42578125" style="397" customWidth="1"/>
    <col min="4113" max="4348" width="9.140625" style="397"/>
    <col min="4349" max="4349" width="5" style="397" customWidth="1"/>
    <col min="4350" max="4350" width="17.7109375" style="397" customWidth="1"/>
    <col min="4351" max="4351" width="13.85546875" style="397" customWidth="1"/>
    <col min="4352" max="4352" width="13.140625" style="397" customWidth="1"/>
    <col min="4353" max="4353" width="12.28515625" style="397" customWidth="1"/>
    <col min="4354" max="4354" width="3" style="397" customWidth="1"/>
    <col min="4355" max="4355" width="20.28515625" style="397" customWidth="1"/>
    <col min="4356" max="4356" width="12.5703125" style="397" customWidth="1"/>
    <col min="4357" max="4357" width="11.7109375" style="397" customWidth="1"/>
    <col min="4358" max="4358" width="9.140625" style="397"/>
    <col min="4359" max="4359" width="2.85546875" style="397" customWidth="1"/>
    <col min="4360" max="4360" width="18.5703125" style="397" customWidth="1"/>
    <col min="4361" max="4361" width="14.42578125" style="397" customWidth="1"/>
    <col min="4362" max="4362" width="13.7109375" style="397" customWidth="1"/>
    <col min="4363" max="4363" width="10.140625" style="397" customWidth="1"/>
    <col min="4364" max="4364" width="4.42578125" style="397" customWidth="1"/>
    <col min="4365" max="4365" width="24" style="397" customWidth="1"/>
    <col min="4366" max="4366" width="13.140625" style="397" customWidth="1"/>
    <col min="4367" max="4367" width="13" style="397" customWidth="1"/>
    <col min="4368" max="4368" width="10.42578125" style="397" customWidth="1"/>
    <col min="4369" max="4604" width="9.140625" style="397"/>
    <col min="4605" max="4605" width="5" style="397" customWidth="1"/>
    <col min="4606" max="4606" width="17.7109375" style="397" customWidth="1"/>
    <col min="4607" max="4607" width="13.85546875" style="397" customWidth="1"/>
    <col min="4608" max="4608" width="13.140625" style="397" customWidth="1"/>
    <col min="4609" max="4609" width="12.28515625" style="397" customWidth="1"/>
    <col min="4610" max="4610" width="3" style="397" customWidth="1"/>
    <col min="4611" max="4611" width="20.28515625" style="397" customWidth="1"/>
    <col min="4612" max="4612" width="12.5703125" style="397" customWidth="1"/>
    <col min="4613" max="4613" width="11.7109375" style="397" customWidth="1"/>
    <col min="4614" max="4614" width="9.140625" style="397"/>
    <col min="4615" max="4615" width="2.85546875" style="397" customWidth="1"/>
    <col min="4616" max="4616" width="18.5703125" style="397" customWidth="1"/>
    <col min="4617" max="4617" width="14.42578125" style="397" customWidth="1"/>
    <col min="4618" max="4618" width="13.7109375" style="397" customWidth="1"/>
    <col min="4619" max="4619" width="10.140625" style="397" customWidth="1"/>
    <col min="4620" max="4620" width="4.42578125" style="397" customWidth="1"/>
    <col min="4621" max="4621" width="24" style="397" customWidth="1"/>
    <col min="4622" max="4622" width="13.140625" style="397" customWidth="1"/>
    <col min="4623" max="4623" width="13" style="397" customWidth="1"/>
    <col min="4624" max="4624" width="10.42578125" style="397" customWidth="1"/>
    <col min="4625" max="4860" width="9.140625" style="397"/>
    <col min="4861" max="4861" width="5" style="397" customWidth="1"/>
    <col min="4862" max="4862" width="17.7109375" style="397" customWidth="1"/>
    <col min="4863" max="4863" width="13.85546875" style="397" customWidth="1"/>
    <col min="4864" max="4864" width="13.140625" style="397" customWidth="1"/>
    <col min="4865" max="4865" width="12.28515625" style="397" customWidth="1"/>
    <col min="4866" max="4866" width="3" style="397" customWidth="1"/>
    <col min="4867" max="4867" width="20.28515625" style="397" customWidth="1"/>
    <col min="4868" max="4868" width="12.5703125" style="397" customWidth="1"/>
    <col min="4869" max="4869" width="11.7109375" style="397" customWidth="1"/>
    <col min="4870" max="4870" width="9.140625" style="397"/>
    <col min="4871" max="4871" width="2.85546875" style="397" customWidth="1"/>
    <col min="4872" max="4872" width="18.5703125" style="397" customWidth="1"/>
    <col min="4873" max="4873" width="14.42578125" style="397" customWidth="1"/>
    <col min="4874" max="4874" width="13.7109375" style="397" customWidth="1"/>
    <col min="4875" max="4875" width="10.140625" style="397" customWidth="1"/>
    <col min="4876" max="4876" width="4.42578125" style="397" customWidth="1"/>
    <col min="4877" max="4877" width="24" style="397" customWidth="1"/>
    <col min="4878" max="4878" width="13.140625" style="397" customWidth="1"/>
    <col min="4879" max="4879" width="13" style="397" customWidth="1"/>
    <col min="4880" max="4880" width="10.42578125" style="397" customWidth="1"/>
    <col min="4881" max="5116" width="9.140625" style="397"/>
    <col min="5117" max="5117" width="5" style="397" customWidth="1"/>
    <col min="5118" max="5118" width="17.7109375" style="397" customWidth="1"/>
    <col min="5119" max="5119" width="13.85546875" style="397" customWidth="1"/>
    <col min="5120" max="5120" width="13.140625" style="397" customWidth="1"/>
    <col min="5121" max="5121" width="12.28515625" style="397" customWidth="1"/>
    <col min="5122" max="5122" width="3" style="397" customWidth="1"/>
    <col min="5123" max="5123" width="20.28515625" style="397" customWidth="1"/>
    <col min="5124" max="5124" width="12.5703125" style="397" customWidth="1"/>
    <col min="5125" max="5125" width="11.7109375" style="397" customWidth="1"/>
    <col min="5126" max="5126" width="9.140625" style="397"/>
    <col min="5127" max="5127" width="2.85546875" style="397" customWidth="1"/>
    <col min="5128" max="5128" width="18.5703125" style="397" customWidth="1"/>
    <col min="5129" max="5129" width="14.42578125" style="397" customWidth="1"/>
    <col min="5130" max="5130" width="13.7109375" style="397" customWidth="1"/>
    <col min="5131" max="5131" width="10.140625" style="397" customWidth="1"/>
    <col min="5132" max="5132" width="4.42578125" style="397" customWidth="1"/>
    <col min="5133" max="5133" width="24" style="397" customWidth="1"/>
    <col min="5134" max="5134" width="13.140625" style="397" customWidth="1"/>
    <col min="5135" max="5135" width="13" style="397" customWidth="1"/>
    <col min="5136" max="5136" width="10.42578125" style="397" customWidth="1"/>
    <col min="5137" max="5372" width="9.140625" style="397"/>
    <col min="5373" max="5373" width="5" style="397" customWidth="1"/>
    <col min="5374" max="5374" width="17.7109375" style="397" customWidth="1"/>
    <col min="5375" max="5375" width="13.85546875" style="397" customWidth="1"/>
    <col min="5376" max="5376" width="13.140625" style="397" customWidth="1"/>
    <col min="5377" max="5377" width="12.28515625" style="397" customWidth="1"/>
    <col min="5378" max="5378" width="3" style="397" customWidth="1"/>
    <col min="5379" max="5379" width="20.28515625" style="397" customWidth="1"/>
    <col min="5380" max="5380" width="12.5703125" style="397" customWidth="1"/>
    <col min="5381" max="5381" width="11.7109375" style="397" customWidth="1"/>
    <col min="5382" max="5382" width="9.140625" style="397"/>
    <col min="5383" max="5383" width="2.85546875" style="397" customWidth="1"/>
    <col min="5384" max="5384" width="18.5703125" style="397" customWidth="1"/>
    <col min="5385" max="5385" width="14.42578125" style="397" customWidth="1"/>
    <col min="5386" max="5386" width="13.7109375" style="397" customWidth="1"/>
    <col min="5387" max="5387" width="10.140625" style="397" customWidth="1"/>
    <col min="5388" max="5388" width="4.42578125" style="397" customWidth="1"/>
    <col min="5389" max="5389" width="24" style="397" customWidth="1"/>
    <col min="5390" max="5390" width="13.140625" style="397" customWidth="1"/>
    <col min="5391" max="5391" width="13" style="397" customWidth="1"/>
    <col min="5392" max="5392" width="10.42578125" style="397" customWidth="1"/>
    <col min="5393" max="5628" width="9.140625" style="397"/>
    <col min="5629" max="5629" width="5" style="397" customWidth="1"/>
    <col min="5630" max="5630" width="17.7109375" style="397" customWidth="1"/>
    <col min="5631" max="5631" width="13.85546875" style="397" customWidth="1"/>
    <col min="5632" max="5632" width="13.140625" style="397" customWidth="1"/>
    <col min="5633" max="5633" width="12.28515625" style="397" customWidth="1"/>
    <col min="5634" max="5634" width="3" style="397" customWidth="1"/>
    <col min="5635" max="5635" width="20.28515625" style="397" customWidth="1"/>
    <col min="5636" max="5636" width="12.5703125" style="397" customWidth="1"/>
    <col min="5637" max="5637" width="11.7109375" style="397" customWidth="1"/>
    <col min="5638" max="5638" width="9.140625" style="397"/>
    <col min="5639" max="5639" width="2.85546875" style="397" customWidth="1"/>
    <col min="5640" max="5640" width="18.5703125" style="397" customWidth="1"/>
    <col min="5641" max="5641" width="14.42578125" style="397" customWidth="1"/>
    <col min="5642" max="5642" width="13.7109375" style="397" customWidth="1"/>
    <col min="5643" max="5643" width="10.140625" style="397" customWidth="1"/>
    <col min="5644" max="5644" width="4.42578125" style="397" customWidth="1"/>
    <col min="5645" max="5645" width="24" style="397" customWidth="1"/>
    <col min="5646" max="5646" width="13.140625" style="397" customWidth="1"/>
    <col min="5647" max="5647" width="13" style="397" customWidth="1"/>
    <col min="5648" max="5648" width="10.42578125" style="397" customWidth="1"/>
    <col min="5649" max="5884" width="9.140625" style="397"/>
    <col min="5885" max="5885" width="5" style="397" customWidth="1"/>
    <col min="5886" max="5886" width="17.7109375" style="397" customWidth="1"/>
    <col min="5887" max="5887" width="13.85546875" style="397" customWidth="1"/>
    <col min="5888" max="5888" width="13.140625" style="397" customWidth="1"/>
    <col min="5889" max="5889" width="12.28515625" style="397" customWidth="1"/>
    <col min="5890" max="5890" width="3" style="397" customWidth="1"/>
    <col min="5891" max="5891" width="20.28515625" style="397" customWidth="1"/>
    <col min="5892" max="5892" width="12.5703125" style="397" customWidth="1"/>
    <col min="5893" max="5893" width="11.7109375" style="397" customWidth="1"/>
    <col min="5894" max="5894" width="9.140625" style="397"/>
    <col min="5895" max="5895" width="2.85546875" style="397" customWidth="1"/>
    <col min="5896" max="5896" width="18.5703125" style="397" customWidth="1"/>
    <col min="5897" max="5897" width="14.42578125" style="397" customWidth="1"/>
    <col min="5898" max="5898" width="13.7109375" style="397" customWidth="1"/>
    <col min="5899" max="5899" width="10.140625" style="397" customWidth="1"/>
    <col min="5900" max="5900" width="4.42578125" style="397" customWidth="1"/>
    <col min="5901" max="5901" width="24" style="397" customWidth="1"/>
    <col min="5902" max="5902" width="13.140625" style="397" customWidth="1"/>
    <col min="5903" max="5903" width="13" style="397" customWidth="1"/>
    <col min="5904" max="5904" width="10.42578125" style="397" customWidth="1"/>
    <col min="5905" max="6140" width="9.140625" style="397"/>
    <col min="6141" max="6141" width="5" style="397" customWidth="1"/>
    <col min="6142" max="6142" width="17.7109375" style="397" customWidth="1"/>
    <col min="6143" max="6143" width="13.85546875" style="397" customWidth="1"/>
    <col min="6144" max="6144" width="13.140625" style="397" customWidth="1"/>
    <col min="6145" max="6145" width="12.28515625" style="397" customWidth="1"/>
    <col min="6146" max="6146" width="3" style="397" customWidth="1"/>
    <col min="6147" max="6147" width="20.28515625" style="397" customWidth="1"/>
    <col min="6148" max="6148" width="12.5703125" style="397" customWidth="1"/>
    <col min="6149" max="6149" width="11.7109375" style="397" customWidth="1"/>
    <col min="6150" max="6150" width="9.140625" style="397"/>
    <col min="6151" max="6151" width="2.85546875" style="397" customWidth="1"/>
    <col min="6152" max="6152" width="18.5703125" style="397" customWidth="1"/>
    <col min="6153" max="6153" width="14.42578125" style="397" customWidth="1"/>
    <col min="6154" max="6154" width="13.7109375" style="397" customWidth="1"/>
    <col min="6155" max="6155" width="10.140625" style="397" customWidth="1"/>
    <col min="6156" max="6156" width="4.42578125" style="397" customWidth="1"/>
    <col min="6157" max="6157" width="24" style="397" customWidth="1"/>
    <col min="6158" max="6158" width="13.140625" style="397" customWidth="1"/>
    <col min="6159" max="6159" width="13" style="397" customWidth="1"/>
    <col min="6160" max="6160" width="10.42578125" style="397" customWidth="1"/>
    <col min="6161" max="6396" width="9.140625" style="397"/>
    <col min="6397" max="6397" width="5" style="397" customWidth="1"/>
    <col min="6398" max="6398" width="17.7109375" style="397" customWidth="1"/>
    <col min="6399" max="6399" width="13.85546875" style="397" customWidth="1"/>
    <col min="6400" max="6400" width="13.140625" style="397" customWidth="1"/>
    <col min="6401" max="6401" width="12.28515625" style="397" customWidth="1"/>
    <col min="6402" max="6402" width="3" style="397" customWidth="1"/>
    <col min="6403" max="6403" width="20.28515625" style="397" customWidth="1"/>
    <col min="6404" max="6404" width="12.5703125" style="397" customWidth="1"/>
    <col min="6405" max="6405" width="11.7109375" style="397" customWidth="1"/>
    <col min="6406" max="6406" width="9.140625" style="397"/>
    <col min="6407" max="6407" width="2.85546875" style="397" customWidth="1"/>
    <col min="6408" max="6408" width="18.5703125" style="397" customWidth="1"/>
    <col min="6409" max="6409" width="14.42578125" style="397" customWidth="1"/>
    <col min="6410" max="6410" width="13.7109375" style="397" customWidth="1"/>
    <col min="6411" max="6411" width="10.140625" style="397" customWidth="1"/>
    <col min="6412" max="6412" width="4.42578125" style="397" customWidth="1"/>
    <col min="6413" max="6413" width="24" style="397" customWidth="1"/>
    <col min="6414" max="6414" width="13.140625" style="397" customWidth="1"/>
    <col min="6415" max="6415" width="13" style="397" customWidth="1"/>
    <col min="6416" max="6416" width="10.42578125" style="397" customWidth="1"/>
    <col min="6417" max="6652" width="9.140625" style="397"/>
    <col min="6653" max="6653" width="5" style="397" customWidth="1"/>
    <col min="6654" max="6654" width="17.7109375" style="397" customWidth="1"/>
    <col min="6655" max="6655" width="13.85546875" style="397" customWidth="1"/>
    <col min="6656" max="6656" width="13.140625" style="397" customWidth="1"/>
    <col min="6657" max="6657" width="12.28515625" style="397" customWidth="1"/>
    <col min="6658" max="6658" width="3" style="397" customWidth="1"/>
    <col min="6659" max="6659" width="20.28515625" style="397" customWidth="1"/>
    <col min="6660" max="6660" width="12.5703125" style="397" customWidth="1"/>
    <col min="6661" max="6661" width="11.7109375" style="397" customWidth="1"/>
    <col min="6662" max="6662" width="9.140625" style="397"/>
    <col min="6663" max="6663" width="2.85546875" style="397" customWidth="1"/>
    <col min="6664" max="6664" width="18.5703125" style="397" customWidth="1"/>
    <col min="6665" max="6665" width="14.42578125" style="397" customWidth="1"/>
    <col min="6666" max="6666" width="13.7109375" style="397" customWidth="1"/>
    <col min="6667" max="6667" width="10.140625" style="397" customWidth="1"/>
    <col min="6668" max="6668" width="4.42578125" style="397" customWidth="1"/>
    <col min="6669" max="6669" width="24" style="397" customWidth="1"/>
    <col min="6670" max="6670" width="13.140625" style="397" customWidth="1"/>
    <col min="6671" max="6671" width="13" style="397" customWidth="1"/>
    <col min="6672" max="6672" width="10.42578125" style="397" customWidth="1"/>
    <col min="6673" max="6908" width="9.140625" style="397"/>
    <col min="6909" max="6909" width="5" style="397" customWidth="1"/>
    <col min="6910" max="6910" width="17.7109375" style="397" customWidth="1"/>
    <col min="6911" max="6911" width="13.85546875" style="397" customWidth="1"/>
    <col min="6912" max="6912" width="13.140625" style="397" customWidth="1"/>
    <col min="6913" max="6913" width="12.28515625" style="397" customWidth="1"/>
    <col min="6914" max="6914" width="3" style="397" customWidth="1"/>
    <col min="6915" max="6915" width="20.28515625" style="397" customWidth="1"/>
    <col min="6916" max="6916" width="12.5703125" style="397" customWidth="1"/>
    <col min="6917" max="6917" width="11.7109375" style="397" customWidth="1"/>
    <col min="6918" max="6918" width="9.140625" style="397"/>
    <col min="6919" max="6919" width="2.85546875" style="397" customWidth="1"/>
    <col min="6920" max="6920" width="18.5703125" style="397" customWidth="1"/>
    <col min="6921" max="6921" width="14.42578125" style="397" customWidth="1"/>
    <col min="6922" max="6922" width="13.7109375" style="397" customWidth="1"/>
    <col min="6923" max="6923" width="10.140625" style="397" customWidth="1"/>
    <col min="6924" max="6924" width="4.42578125" style="397" customWidth="1"/>
    <col min="6925" max="6925" width="24" style="397" customWidth="1"/>
    <col min="6926" max="6926" width="13.140625" style="397" customWidth="1"/>
    <col min="6927" max="6927" width="13" style="397" customWidth="1"/>
    <col min="6928" max="6928" width="10.42578125" style="397" customWidth="1"/>
    <col min="6929" max="7164" width="9.140625" style="397"/>
    <col min="7165" max="7165" width="5" style="397" customWidth="1"/>
    <col min="7166" max="7166" width="17.7109375" style="397" customWidth="1"/>
    <col min="7167" max="7167" width="13.85546875" style="397" customWidth="1"/>
    <col min="7168" max="7168" width="13.140625" style="397" customWidth="1"/>
    <col min="7169" max="7169" width="12.28515625" style="397" customWidth="1"/>
    <col min="7170" max="7170" width="3" style="397" customWidth="1"/>
    <col min="7171" max="7171" width="20.28515625" style="397" customWidth="1"/>
    <col min="7172" max="7172" width="12.5703125" style="397" customWidth="1"/>
    <col min="7173" max="7173" width="11.7109375" style="397" customWidth="1"/>
    <col min="7174" max="7174" width="9.140625" style="397"/>
    <col min="7175" max="7175" width="2.85546875" style="397" customWidth="1"/>
    <col min="7176" max="7176" width="18.5703125" style="397" customWidth="1"/>
    <col min="7177" max="7177" width="14.42578125" style="397" customWidth="1"/>
    <col min="7178" max="7178" width="13.7109375" style="397" customWidth="1"/>
    <col min="7179" max="7179" width="10.140625" style="397" customWidth="1"/>
    <col min="7180" max="7180" width="4.42578125" style="397" customWidth="1"/>
    <col min="7181" max="7181" width="24" style="397" customWidth="1"/>
    <col min="7182" max="7182" width="13.140625" style="397" customWidth="1"/>
    <col min="7183" max="7183" width="13" style="397" customWidth="1"/>
    <col min="7184" max="7184" width="10.42578125" style="397" customWidth="1"/>
    <col min="7185" max="7420" width="9.140625" style="397"/>
    <col min="7421" max="7421" width="5" style="397" customWidth="1"/>
    <col min="7422" max="7422" width="17.7109375" style="397" customWidth="1"/>
    <col min="7423" max="7423" width="13.85546875" style="397" customWidth="1"/>
    <col min="7424" max="7424" width="13.140625" style="397" customWidth="1"/>
    <col min="7425" max="7425" width="12.28515625" style="397" customWidth="1"/>
    <col min="7426" max="7426" width="3" style="397" customWidth="1"/>
    <col min="7427" max="7427" width="20.28515625" style="397" customWidth="1"/>
    <col min="7428" max="7428" width="12.5703125" style="397" customWidth="1"/>
    <col min="7429" max="7429" width="11.7109375" style="397" customWidth="1"/>
    <col min="7430" max="7430" width="9.140625" style="397"/>
    <col min="7431" max="7431" width="2.85546875" style="397" customWidth="1"/>
    <col min="7432" max="7432" width="18.5703125" style="397" customWidth="1"/>
    <col min="7433" max="7433" width="14.42578125" style="397" customWidth="1"/>
    <col min="7434" max="7434" width="13.7109375" style="397" customWidth="1"/>
    <col min="7435" max="7435" width="10.140625" style="397" customWidth="1"/>
    <col min="7436" max="7436" width="4.42578125" style="397" customWidth="1"/>
    <col min="7437" max="7437" width="24" style="397" customWidth="1"/>
    <col min="7438" max="7438" width="13.140625" style="397" customWidth="1"/>
    <col min="7439" max="7439" width="13" style="397" customWidth="1"/>
    <col min="7440" max="7440" width="10.42578125" style="397" customWidth="1"/>
    <col min="7441" max="7676" width="9.140625" style="397"/>
    <col min="7677" max="7677" width="5" style="397" customWidth="1"/>
    <col min="7678" max="7678" width="17.7109375" style="397" customWidth="1"/>
    <col min="7679" max="7679" width="13.85546875" style="397" customWidth="1"/>
    <col min="7680" max="7680" width="13.140625" style="397" customWidth="1"/>
    <col min="7681" max="7681" width="12.28515625" style="397" customWidth="1"/>
    <col min="7682" max="7682" width="3" style="397" customWidth="1"/>
    <col min="7683" max="7683" width="20.28515625" style="397" customWidth="1"/>
    <col min="7684" max="7684" width="12.5703125" style="397" customWidth="1"/>
    <col min="7685" max="7685" width="11.7109375" style="397" customWidth="1"/>
    <col min="7686" max="7686" width="9.140625" style="397"/>
    <col min="7687" max="7687" width="2.85546875" style="397" customWidth="1"/>
    <col min="7688" max="7688" width="18.5703125" style="397" customWidth="1"/>
    <col min="7689" max="7689" width="14.42578125" style="397" customWidth="1"/>
    <col min="7690" max="7690" width="13.7109375" style="397" customWidth="1"/>
    <col min="7691" max="7691" width="10.140625" style="397" customWidth="1"/>
    <col min="7692" max="7692" width="4.42578125" style="397" customWidth="1"/>
    <col min="7693" max="7693" width="24" style="397" customWidth="1"/>
    <col min="7694" max="7694" width="13.140625" style="397" customWidth="1"/>
    <col min="7695" max="7695" width="13" style="397" customWidth="1"/>
    <col min="7696" max="7696" width="10.42578125" style="397" customWidth="1"/>
    <col min="7697" max="7932" width="9.140625" style="397"/>
    <col min="7933" max="7933" width="5" style="397" customWidth="1"/>
    <col min="7934" max="7934" width="17.7109375" style="397" customWidth="1"/>
    <col min="7935" max="7935" width="13.85546875" style="397" customWidth="1"/>
    <col min="7936" max="7936" width="13.140625" style="397" customWidth="1"/>
    <col min="7937" max="7937" width="12.28515625" style="397" customWidth="1"/>
    <col min="7938" max="7938" width="3" style="397" customWidth="1"/>
    <col min="7939" max="7939" width="20.28515625" style="397" customWidth="1"/>
    <col min="7940" max="7940" width="12.5703125" style="397" customWidth="1"/>
    <col min="7941" max="7941" width="11.7109375" style="397" customWidth="1"/>
    <col min="7942" max="7942" width="9.140625" style="397"/>
    <col min="7943" max="7943" width="2.85546875" style="397" customWidth="1"/>
    <col min="7944" max="7944" width="18.5703125" style="397" customWidth="1"/>
    <col min="7945" max="7945" width="14.42578125" style="397" customWidth="1"/>
    <col min="7946" max="7946" width="13.7109375" style="397" customWidth="1"/>
    <col min="7947" max="7947" width="10.140625" style="397" customWidth="1"/>
    <col min="7948" max="7948" width="4.42578125" style="397" customWidth="1"/>
    <col min="7949" max="7949" width="24" style="397" customWidth="1"/>
    <col min="7950" max="7950" width="13.140625" style="397" customWidth="1"/>
    <col min="7951" max="7951" width="13" style="397" customWidth="1"/>
    <col min="7952" max="7952" width="10.42578125" style="397" customWidth="1"/>
    <col min="7953" max="8188" width="9.140625" style="397"/>
    <col min="8189" max="8189" width="5" style="397" customWidth="1"/>
    <col min="8190" max="8190" width="17.7109375" style="397" customWidth="1"/>
    <col min="8191" max="8191" width="13.85546875" style="397" customWidth="1"/>
    <col min="8192" max="8192" width="13.140625" style="397" customWidth="1"/>
    <col min="8193" max="8193" width="12.28515625" style="397" customWidth="1"/>
    <col min="8194" max="8194" width="3" style="397" customWidth="1"/>
    <col min="8195" max="8195" width="20.28515625" style="397" customWidth="1"/>
    <col min="8196" max="8196" width="12.5703125" style="397" customWidth="1"/>
    <col min="8197" max="8197" width="11.7109375" style="397" customWidth="1"/>
    <col min="8198" max="8198" width="9.140625" style="397"/>
    <col min="8199" max="8199" width="2.85546875" style="397" customWidth="1"/>
    <col min="8200" max="8200" width="18.5703125" style="397" customWidth="1"/>
    <col min="8201" max="8201" width="14.42578125" style="397" customWidth="1"/>
    <col min="8202" max="8202" width="13.7109375" style="397" customWidth="1"/>
    <col min="8203" max="8203" width="10.140625" style="397" customWidth="1"/>
    <col min="8204" max="8204" width="4.42578125" style="397" customWidth="1"/>
    <col min="8205" max="8205" width="24" style="397" customWidth="1"/>
    <col min="8206" max="8206" width="13.140625" style="397" customWidth="1"/>
    <col min="8207" max="8207" width="13" style="397" customWidth="1"/>
    <col min="8208" max="8208" width="10.42578125" style="397" customWidth="1"/>
    <col min="8209" max="8444" width="9.140625" style="397"/>
    <col min="8445" max="8445" width="5" style="397" customWidth="1"/>
    <col min="8446" max="8446" width="17.7109375" style="397" customWidth="1"/>
    <col min="8447" max="8447" width="13.85546875" style="397" customWidth="1"/>
    <col min="8448" max="8448" width="13.140625" style="397" customWidth="1"/>
    <col min="8449" max="8449" width="12.28515625" style="397" customWidth="1"/>
    <col min="8450" max="8450" width="3" style="397" customWidth="1"/>
    <col min="8451" max="8451" width="20.28515625" style="397" customWidth="1"/>
    <col min="8452" max="8452" width="12.5703125" style="397" customWidth="1"/>
    <col min="8453" max="8453" width="11.7109375" style="397" customWidth="1"/>
    <col min="8454" max="8454" width="9.140625" style="397"/>
    <col min="8455" max="8455" width="2.85546875" style="397" customWidth="1"/>
    <col min="8456" max="8456" width="18.5703125" style="397" customWidth="1"/>
    <col min="8457" max="8457" width="14.42578125" style="397" customWidth="1"/>
    <col min="8458" max="8458" width="13.7109375" style="397" customWidth="1"/>
    <col min="8459" max="8459" width="10.140625" style="397" customWidth="1"/>
    <col min="8460" max="8460" width="4.42578125" style="397" customWidth="1"/>
    <col min="8461" max="8461" width="24" style="397" customWidth="1"/>
    <col min="8462" max="8462" width="13.140625" style="397" customWidth="1"/>
    <col min="8463" max="8463" width="13" style="397" customWidth="1"/>
    <col min="8464" max="8464" width="10.42578125" style="397" customWidth="1"/>
    <col min="8465" max="8700" width="9.140625" style="397"/>
    <col min="8701" max="8701" width="5" style="397" customWidth="1"/>
    <col min="8702" max="8702" width="17.7109375" style="397" customWidth="1"/>
    <col min="8703" max="8703" width="13.85546875" style="397" customWidth="1"/>
    <col min="8704" max="8704" width="13.140625" style="397" customWidth="1"/>
    <col min="8705" max="8705" width="12.28515625" style="397" customWidth="1"/>
    <col min="8706" max="8706" width="3" style="397" customWidth="1"/>
    <col min="8707" max="8707" width="20.28515625" style="397" customWidth="1"/>
    <col min="8708" max="8708" width="12.5703125" style="397" customWidth="1"/>
    <col min="8709" max="8709" width="11.7109375" style="397" customWidth="1"/>
    <col min="8710" max="8710" width="9.140625" style="397"/>
    <col min="8711" max="8711" width="2.85546875" style="397" customWidth="1"/>
    <col min="8712" max="8712" width="18.5703125" style="397" customWidth="1"/>
    <col min="8713" max="8713" width="14.42578125" style="397" customWidth="1"/>
    <col min="8714" max="8714" width="13.7109375" style="397" customWidth="1"/>
    <col min="8715" max="8715" width="10.140625" style="397" customWidth="1"/>
    <col min="8716" max="8716" width="4.42578125" style="397" customWidth="1"/>
    <col min="8717" max="8717" width="24" style="397" customWidth="1"/>
    <col min="8718" max="8718" width="13.140625" style="397" customWidth="1"/>
    <col min="8719" max="8719" width="13" style="397" customWidth="1"/>
    <col min="8720" max="8720" width="10.42578125" style="397" customWidth="1"/>
    <col min="8721" max="8956" width="9.140625" style="397"/>
    <col min="8957" max="8957" width="5" style="397" customWidth="1"/>
    <col min="8958" max="8958" width="17.7109375" style="397" customWidth="1"/>
    <col min="8959" max="8959" width="13.85546875" style="397" customWidth="1"/>
    <col min="8960" max="8960" width="13.140625" style="397" customWidth="1"/>
    <col min="8961" max="8961" width="12.28515625" style="397" customWidth="1"/>
    <col min="8962" max="8962" width="3" style="397" customWidth="1"/>
    <col min="8963" max="8963" width="20.28515625" style="397" customWidth="1"/>
    <col min="8964" max="8964" width="12.5703125" style="397" customWidth="1"/>
    <col min="8965" max="8965" width="11.7109375" style="397" customWidth="1"/>
    <col min="8966" max="8966" width="9.140625" style="397"/>
    <col min="8967" max="8967" width="2.85546875" style="397" customWidth="1"/>
    <col min="8968" max="8968" width="18.5703125" style="397" customWidth="1"/>
    <col min="8969" max="8969" width="14.42578125" style="397" customWidth="1"/>
    <col min="8970" max="8970" width="13.7109375" style="397" customWidth="1"/>
    <col min="8971" max="8971" width="10.140625" style="397" customWidth="1"/>
    <col min="8972" max="8972" width="4.42578125" style="397" customWidth="1"/>
    <col min="8973" max="8973" width="24" style="397" customWidth="1"/>
    <col min="8974" max="8974" width="13.140625" style="397" customWidth="1"/>
    <col min="8975" max="8975" width="13" style="397" customWidth="1"/>
    <col min="8976" max="8976" width="10.42578125" style="397" customWidth="1"/>
    <col min="8977" max="9212" width="9.140625" style="397"/>
    <col min="9213" max="9213" width="5" style="397" customWidth="1"/>
    <col min="9214" max="9214" width="17.7109375" style="397" customWidth="1"/>
    <col min="9215" max="9215" width="13.85546875" style="397" customWidth="1"/>
    <col min="9216" max="9216" width="13.140625" style="397" customWidth="1"/>
    <col min="9217" max="9217" width="12.28515625" style="397" customWidth="1"/>
    <col min="9218" max="9218" width="3" style="397" customWidth="1"/>
    <col min="9219" max="9219" width="20.28515625" style="397" customWidth="1"/>
    <col min="9220" max="9220" width="12.5703125" style="397" customWidth="1"/>
    <col min="9221" max="9221" width="11.7109375" style="397" customWidth="1"/>
    <col min="9222" max="9222" width="9.140625" style="397"/>
    <col min="9223" max="9223" width="2.85546875" style="397" customWidth="1"/>
    <col min="9224" max="9224" width="18.5703125" style="397" customWidth="1"/>
    <col min="9225" max="9225" width="14.42578125" style="397" customWidth="1"/>
    <col min="9226" max="9226" width="13.7109375" style="397" customWidth="1"/>
    <col min="9227" max="9227" width="10.140625" style="397" customWidth="1"/>
    <col min="9228" max="9228" width="4.42578125" style="397" customWidth="1"/>
    <col min="9229" max="9229" width="24" style="397" customWidth="1"/>
    <col min="9230" max="9230" width="13.140625" style="397" customWidth="1"/>
    <col min="9231" max="9231" width="13" style="397" customWidth="1"/>
    <col min="9232" max="9232" width="10.42578125" style="397" customWidth="1"/>
    <col min="9233" max="9468" width="9.140625" style="397"/>
    <col min="9469" max="9469" width="5" style="397" customWidth="1"/>
    <col min="9470" max="9470" width="17.7109375" style="397" customWidth="1"/>
    <col min="9471" max="9471" width="13.85546875" style="397" customWidth="1"/>
    <col min="9472" max="9472" width="13.140625" style="397" customWidth="1"/>
    <col min="9473" max="9473" width="12.28515625" style="397" customWidth="1"/>
    <col min="9474" max="9474" width="3" style="397" customWidth="1"/>
    <col min="9475" max="9475" width="20.28515625" style="397" customWidth="1"/>
    <col min="9476" max="9476" width="12.5703125" style="397" customWidth="1"/>
    <col min="9477" max="9477" width="11.7109375" style="397" customWidth="1"/>
    <col min="9478" max="9478" width="9.140625" style="397"/>
    <col min="9479" max="9479" width="2.85546875" style="397" customWidth="1"/>
    <col min="9480" max="9480" width="18.5703125" style="397" customWidth="1"/>
    <col min="9481" max="9481" width="14.42578125" style="397" customWidth="1"/>
    <col min="9482" max="9482" width="13.7109375" style="397" customWidth="1"/>
    <col min="9483" max="9483" width="10.140625" style="397" customWidth="1"/>
    <col min="9484" max="9484" width="4.42578125" style="397" customWidth="1"/>
    <col min="9485" max="9485" width="24" style="397" customWidth="1"/>
    <col min="9486" max="9486" width="13.140625" style="397" customWidth="1"/>
    <col min="9487" max="9487" width="13" style="397" customWidth="1"/>
    <col min="9488" max="9488" width="10.42578125" style="397" customWidth="1"/>
    <col min="9489" max="9724" width="9.140625" style="397"/>
    <col min="9725" max="9725" width="5" style="397" customWidth="1"/>
    <col min="9726" max="9726" width="17.7109375" style="397" customWidth="1"/>
    <col min="9727" max="9727" width="13.85546875" style="397" customWidth="1"/>
    <col min="9728" max="9728" width="13.140625" style="397" customWidth="1"/>
    <col min="9729" max="9729" width="12.28515625" style="397" customWidth="1"/>
    <col min="9730" max="9730" width="3" style="397" customWidth="1"/>
    <col min="9731" max="9731" width="20.28515625" style="397" customWidth="1"/>
    <col min="9732" max="9732" width="12.5703125" style="397" customWidth="1"/>
    <col min="9733" max="9733" width="11.7109375" style="397" customWidth="1"/>
    <col min="9734" max="9734" width="9.140625" style="397"/>
    <col min="9735" max="9735" width="2.85546875" style="397" customWidth="1"/>
    <col min="9736" max="9736" width="18.5703125" style="397" customWidth="1"/>
    <col min="9737" max="9737" width="14.42578125" style="397" customWidth="1"/>
    <col min="9738" max="9738" width="13.7109375" style="397" customWidth="1"/>
    <col min="9739" max="9739" width="10.140625" style="397" customWidth="1"/>
    <col min="9740" max="9740" width="4.42578125" style="397" customWidth="1"/>
    <col min="9741" max="9741" width="24" style="397" customWidth="1"/>
    <col min="9742" max="9742" width="13.140625" style="397" customWidth="1"/>
    <col min="9743" max="9743" width="13" style="397" customWidth="1"/>
    <col min="9744" max="9744" width="10.42578125" style="397" customWidth="1"/>
    <col min="9745" max="9980" width="9.140625" style="397"/>
    <col min="9981" max="9981" width="5" style="397" customWidth="1"/>
    <col min="9982" max="9982" width="17.7109375" style="397" customWidth="1"/>
    <col min="9983" max="9983" width="13.85546875" style="397" customWidth="1"/>
    <col min="9984" max="9984" width="13.140625" style="397" customWidth="1"/>
    <col min="9985" max="9985" width="12.28515625" style="397" customWidth="1"/>
    <col min="9986" max="9986" width="3" style="397" customWidth="1"/>
    <col min="9987" max="9987" width="20.28515625" style="397" customWidth="1"/>
    <col min="9988" max="9988" width="12.5703125" style="397" customWidth="1"/>
    <col min="9989" max="9989" width="11.7109375" style="397" customWidth="1"/>
    <col min="9990" max="9990" width="9.140625" style="397"/>
    <col min="9991" max="9991" width="2.85546875" style="397" customWidth="1"/>
    <col min="9992" max="9992" width="18.5703125" style="397" customWidth="1"/>
    <col min="9993" max="9993" width="14.42578125" style="397" customWidth="1"/>
    <col min="9994" max="9994" width="13.7109375" style="397" customWidth="1"/>
    <col min="9995" max="9995" width="10.140625" style="397" customWidth="1"/>
    <col min="9996" max="9996" width="4.42578125" style="397" customWidth="1"/>
    <col min="9997" max="9997" width="24" style="397" customWidth="1"/>
    <col min="9998" max="9998" width="13.140625" style="397" customWidth="1"/>
    <col min="9999" max="9999" width="13" style="397" customWidth="1"/>
    <col min="10000" max="10000" width="10.42578125" style="397" customWidth="1"/>
    <col min="10001" max="10236" width="9.140625" style="397"/>
    <col min="10237" max="10237" width="5" style="397" customWidth="1"/>
    <col min="10238" max="10238" width="17.7109375" style="397" customWidth="1"/>
    <col min="10239" max="10239" width="13.85546875" style="397" customWidth="1"/>
    <col min="10240" max="10240" width="13.140625" style="397" customWidth="1"/>
    <col min="10241" max="10241" width="12.28515625" style="397" customWidth="1"/>
    <col min="10242" max="10242" width="3" style="397" customWidth="1"/>
    <col min="10243" max="10243" width="20.28515625" style="397" customWidth="1"/>
    <col min="10244" max="10244" width="12.5703125" style="397" customWidth="1"/>
    <col min="10245" max="10245" width="11.7109375" style="397" customWidth="1"/>
    <col min="10246" max="10246" width="9.140625" style="397"/>
    <col min="10247" max="10247" width="2.85546875" style="397" customWidth="1"/>
    <col min="10248" max="10248" width="18.5703125" style="397" customWidth="1"/>
    <col min="10249" max="10249" width="14.42578125" style="397" customWidth="1"/>
    <col min="10250" max="10250" width="13.7109375" style="397" customWidth="1"/>
    <col min="10251" max="10251" width="10.140625" style="397" customWidth="1"/>
    <col min="10252" max="10252" width="4.42578125" style="397" customWidth="1"/>
    <col min="10253" max="10253" width="24" style="397" customWidth="1"/>
    <col min="10254" max="10254" width="13.140625" style="397" customWidth="1"/>
    <col min="10255" max="10255" width="13" style="397" customWidth="1"/>
    <col min="10256" max="10256" width="10.42578125" style="397" customWidth="1"/>
    <col min="10257" max="10492" width="9.140625" style="397"/>
    <col min="10493" max="10493" width="5" style="397" customWidth="1"/>
    <col min="10494" max="10494" width="17.7109375" style="397" customWidth="1"/>
    <col min="10495" max="10495" width="13.85546875" style="397" customWidth="1"/>
    <col min="10496" max="10496" width="13.140625" style="397" customWidth="1"/>
    <col min="10497" max="10497" width="12.28515625" style="397" customWidth="1"/>
    <col min="10498" max="10498" width="3" style="397" customWidth="1"/>
    <col min="10499" max="10499" width="20.28515625" style="397" customWidth="1"/>
    <col min="10500" max="10500" width="12.5703125" style="397" customWidth="1"/>
    <col min="10501" max="10501" width="11.7109375" style="397" customWidth="1"/>
    <col min="10502" max="10502" width="9.140625" style="397"/>
    <col min="10503" max="10503" width="2.85546875" style="397" customWidth="1"/>
    <col min="10504" max="10504" width="18.5703125" style="397" customWidth="1"/>
    <col min="10505" max="10505" width="14.42578125" style="397" customWidth="1"/>
    <col min="10506" max="10506" width="13.7109375" style="397" customWidth="1"/>
    <col min="10507" max="10507" width="10.140625" style="397" customWidth="1"/>
    <col min="10508" max="10508" width="4.42578125" style="397" customWidth="1"/>
    <col min="10509" max="10509" width="24" style="397" customWidth="1"/>
    <col min="10510" max="10510" width="13.140625" style="397" customWidth="1"/>
    <col min="10511" max="10511" width="13" style="397" customWidth="1"/>
    <col min="10512" max="10512" width="10.42578125" style="397" customWidth="1"/>
    <col min="10513" max="10748" width="9.140625" style="397"/>
    <col min="10749" max="10749" width="5" style="397" customWidth="1"/>
    <col min="10750" max="10750" width="17.7109375" style="397" customWidth="1"/>
    <col min="10751" max="10751" width="13.85546875" style="397" customWidth="1"/>
    <col min="10752" max="10752" width="13.140625" style="397" customWidth="1"/>
    <col min="10753" max="10753" width="12.28515625" style="397" customWidth="1"/>
    <col min="10754" max="10754" width="3" style="397" customWidth="1"/>
    <col min="10755" max="10755" width="20.28515625" style="397" customWidth="1"/>
    <col min="10756" max="10756" width="12.5703125" style="397" customWidth="1"/>
    <col min="10757" max="10757" width="11.7109375" style="397" customWidth="1"/>
    <col min="10758" max="10758" width="9.140625" style="397"/>
    <col min="10759" max="10759" width="2.85546875" style="397" customWidth="1"/>
    <col min="10760" max="10760" width="18.5703125" style="397" customWidth="1"/>
    <col min="10761" max="10761" width="14.42578125" style="397" customWidth="1"/>
    <col min="10762" max="10762" width="13.7109375" style="397" customWidth="1"/>
    <col min="10763" max="10763" width="10.140625" style="397" customWidth="1"/>
    <col min="10764" max="10764" width="4.42578125" style="397" customWidth="1"/>
    <col min="10765" max="10765" width="24" style="397" customWidth="1"/>
    <col min="10766" max="10766" width="13.140625" style="397" customWidth="1"/>
    <col min="10767" max="10767" width="13" style="397" customWidth="1"/>
    <col min="10768" max="10768" width="10.42578125" style="397" customWidth="1"/>
    <col min="10769" max="11004" width="9.140625" style="397"/>
    <col min="11005" max="11005" width="5" style="397" customWidth="1"/>
    <col min="11006" max="11006" width="17.7109375" style="397" customWidth="1"/>
    <col min="11007" max="11007" width="13.85546875" style="397" customWidth="1"/>
    <col min="11008" max="11008" width="13.140625" style="397" customWidth="1"/>
    <col min="11009" max="11009" width="12.28515625" style="397" customWidth="1"/>
    <col min="11010" max="11010" width="3" style="397" customWidth="1"/>
    <col min="11011" max="11011" width="20.28515625" style="397" customWidth="1"/>
    <col min="11012" max="11012" width="12.5703125" style="397" customWidth="1"/>
    <col min="11013" max="11013" width="11.7109375" style="397" customWidth="1"/>
    <col min="11014" max="11014" width="9.140625" style="397"/>
    <col min="11015" max="11015" width="2.85546875" style="397" customWidth="1"/>
    <col min="11016" max="11016" width="18.5703125" style="397" customWidth="1"/>
    <col min="11017" max="11017" width="14.42578125" style="397" customWidth="1"/>
    <col min="11018" max="11018" width="13.7109375" style="397" customWidth="1"/>
    <col min="11019" max="11019" width="10.140625" style="397" customWidth="1"/>
    <col min="11020" max="11020" width="4.42578125" style="397" customWidth="1"/>
    <col min="11021" max="11021" width="24" style="397" customWidth="1"/>
    <col min="11022" max="11022" width="13.140625" style="397" customWidth="1"/>
    <col min="11023" max="11023" width="13" style="397" customWidth="1"/>
    <col min="11024" max="11024" width="10.42578125" style="397" customWidth="1"/>
    <col min="11025" max="11260" width="9.140625" style="397"/>
    <col min="11261" max="11261" width="5" style="397" customWidth="1"/>
    <col min="11262" max="11262" width="17.7109375" style="397" customWidth="1"/>
    <col min="11263" max="11263" width="13.85546875" style="397" customWidth="1"/>
    <col min="11264" max="11264" width="13.140625" style="397" customWidth="1"/>
    <col min="11265" max="11265" width="12.28515625" style="397" customWidth="1"/>
    <col min="11266" max="11266" width="3" style="397" customWidth="1"/>
    <col min="11267" max="11267" width="20.28515625" style="397" customWidth="1"/>
    <col min="11268" max="11268" width="12.5703125" style="397" customWidth="1"/>
    <col min="11269" max="11269" width="11.7109375" style="397" customWidth="1"/>
    <col min="11270" max="11270" width="9.140625" style="397"/>
    <col min="11271" max="11271" width="2.85546875" style="397" customWidth="1"/>
    <col min="11272" max="11272" width="18.5703125" style="397" customWidth="1"/>
    <col min="11273" max="11273" width="14.42578125" style="397" customWidth="1"/>
    <col min="11274" max="11274" width="13.7109375" style="397" customWidth="1"/>
    <col min="11275" max="11275" width="10.140625" style="397" customWidth="1"/>
    <col min="11276" max="11276" width="4.42578125" style="397" customWidth="1"/>
    <col min="11277" max="11277" width="24" style="397" customWidth="1"/>
    <col min="11278" max="11278" width="13.140625" style="397" customWidth="1"/>
    <col min="11279" max="11279" width="13" style="397" customWidth="1"/>
    <col min="11280" max="11280" width="10.42578125" style="397" customWidth="1"/>
    <col min="11281" max="11516" width="9.140625" style="397"/>
    <col min="11517" max="11517" width="5" style="397" customWidth="1"/>
    <col min="11518" max="11518" width="17.7109375" style="397" customWidth="1"/>
    <col min="11519" max="11519" width="13.85546875" style="397" customWidth="1"/>
    <col min="11520" max="11520" width="13.140625" style="397" customWidth="1"/>
    <col min="11521" max="11521" width="12.28515625" style="397" customWidth="1"/>
    <col min="11522" max="11522" width="3" style="397" customWidth="1"/>
    <col min="11523" max="11523" width="20.28515625" style="397" customWidth="1"/>
    <col min="11524" max="11524" width="12.5703125" style="397" customWidth="1"/>
    <col min="11525" max="11525" width="11.7109375" style="397" customWidth="1"/>
    <col min="11526" max="11526" width="9.140625" style="397"/>
    <col min="11527" max="11527" width="2.85546875" style="397" customWidth="1"/>
    <col min="11528" max="11528" width="18.5703125" style="397" customWidth="1"/>
    <col min="11529" max="11529" width="14.42578125" style="397" customWidth="1"/>
    <col min="11530" max="11530" width="13.7109375" style="397" customWidth="1"/>
    <col min="11531" max="11531" width="10.140625" style="397" customWidth="1"/>
    <col min="11532" max="11532" width="4.42578125" style="397" customWidth="1"/>
    <col min="11533" max="11533" width="24" style="397" customWidth="1"/>
    <col min="11534" max="11534" width="13.140625" style="397" customWidth="1"/>
    <col min="11535" max="11535" width="13" style="397" customWidth="1"/>
    <col min="11536" max="11536" width="10.42578125" style="397" customWidth="1"/>
    <col min="11537" max="11772" width="9.140625" style="397"/>
    <col min="11773" max="11773" width="5" style="397" customWidth="1"/>
    <col min="11774" max="11774" width="17.7109375" style="397" customWidth="1"/>
    <col min="11775" max="11775" width="13.85546875" style="397" customWidth="1"/>
    <col min="11776" max="11776" width="13.140625" style="397" customWidth="1"/>
    <col min="11777" max="11777" width="12.28515625" style="397" customWidth="1"/>
    <col min="11778" max="11778" width="3" style="397" customWidth="1"/>
    <col min="11779" max="11779" width="20.28515625" style="397" customWidth="1"/>
    <col min="11780" max="11780" width="12.5703125" style="397" customWidth="1"/>
    <col min="11781" max="11781" width="11.7109375" style="397" customWidth="1"/>
    <col min="11782" max="11782" width="9.140625" style="397"/>
    <col min="11783" max="11783" width="2.85546875" style="397" customWidth="1"/>
    <col min="11784" max="11784" width="18.5703125" style="397" customWidth="1"/>
    <col min="11785" max="11785" width="14.42578125" style="397" customWidth="1"/>
    <col min="11786" max="11786" width="13.7109375" style="397" customWidth="1"/>
    <col min="11787" max="11787" width="10.140625" style="397" customWidth="1"/>
    <col min="11788" max="11788" width="4.42578125" style="397" customWidth="1"/>
    <col min="11789" max="11789" width="24" style="397" customWidth="1"/>
    <col min="11790" max="11790" width="13.140625" style="397" customWidth="1"/>
    <col min="11791" max="11791" width="13" style="397" customWidth="1"/>
    <col min="11792" max="11792" width="10.42578125" style="397" customWidth="1"/>
    <col min="11793" max="12028" width="9.140625" style="397"/>
    <col min="12029" max="12029" width="5" style="397" customWidth="1"/>
    <col min="12030" max="12030" width="17.7109375" style="397" customWidth="1"/>
    <col min="12031" max="12031" width="13.85546875" style="397" customWidth="1"/>
    <col min="12032" max="12032" width="13.140625" style="397" customWidth="1"/>
    <col min="12033" max="12033" width="12.28515625" style="397" customWidth="1"/>
    <col min="12034" max="12034" width="3" style="397" customWidth="1"/>
    <col min="12035" max="12035" width="20.28515625" style="397" customWidth="1"/>
    <col min="12036" max="12036" width="12.5703125" style="397" customWidth="1"/>
    <col min="12037" max="12037" width="11.7109375" style="397" customWidth="1"/>
    <col min="12038" max="12038" width="9.140625" style="397"/>
    <col min="12039" max="12039" width="2.85546875" style="397" customWidth="1"/>
    <col min="12040" max="12040" width="18.5703125" style="397" customWidth="1"/>
    <col min="12041" max="12041" width="14.42578125" style="397" customWidth="1"/>
    <col min="12042" max="12042" width="13.7109375" style="397" customWidth="1"/>
    <col min="12043" max="12043" width="10.140625" style="397" customWidth="1"/>
    <col min="12044" max="12044" width="4.42578125" style="397" customWidth="1"/>
    <col min="12045" max="12045" width="24" style="397" customWidth="1"/>
    <col min="12046" max="12046" width="13.140625" style="397" customWidth="1"/>
    <col min="12047" max="12047" width="13" style="397" customWidth="1"/>
    <col min="12048" max="12048" width="10.42578125" style="397" customWidth="1"/>
    <col min="12049" max="12284" width="9.140625" style="397"/>
    <col min="12285" max="12285" width="5" style="397" customWidth="1"/>
    <col min="12286" max="12286" width="17.7109375" style="397" customWidth="1"/>
    <col min="12287" max="12287" width="13.85546875" style="397" customWidth="1"/>
    <col min="12288" max="12288" width="13.140625" style="397" customWidth="1"/>
    <col min="12289" max="12289" width="12.28515625" style="397" customWidth="1"/>
    <col min="12290" max="12290" width="3" style="397" customWidth="1"/>
    <col min="12291" max="12291" width="20.28515625" style="397" customWidth="1"/>
    <col min="12292" max="12292" width="12.5703125" style="397" customWidth="1"/>
    <col min="12293" max="12293" width="11.7109375" style="397" customWidth="1"/>
    <col min="12294" max="12294" width="9.140625" style="397"/>
    <col min="12295" max="12295" width="2.85546875" style="397" customWidth="1"/>
    <col min="12296" max="12296" width="18.5703125" style="397" customWidth="1"/>
    <col min="12297" max="12297" width="14.42578125" style="397" customWidth="1"/>
    <col min="12298" max="12298" width="13.7109375" style="397" customWidth="1"/>
    <col min="12299" max="12299" width="10.140625" style="397" customWidth="1"/>
    <col min="12300" max="12300" width="4.42578125" style="397" customWidth="1"/>
    <col min="12301" max="12301" width="24" style="397" customWidth="1"/>
    <col min="12302" max="12302" width="13.140625" style="397" customWidth="1"/>
    <col min="12303" max="12303" width="13" style="397" customWidth="1"/>
    <col min="12304" max="12304" width="10.42578125" style="397" customWidth="1"/>
    <col min="12305" max="12540" width="9.140625" style="397"/>
    <col min="12541" max="12541" width="5" style="397" customWidth="1"/>
    <col min="12542" max="12542" width="17.7109375" style="397" customWidth="1"/>
    <col min="12543" max="12543" width="13.85546875" style="397" customWidth="1"/>
    <col min="12544" max="12544" width="13.140625" style="397" customWidth="1"/>
    <col min="12545" max="12545" width="12.28515625" style="397" customWidth="1"/>
    <col min="12546" max="12546" width="3" style="397" customWidth="1"/>
    <col min="12547" max="12547" width="20.28515625" style="397" customWidth="1"/>
    <col min="12548" max="12548" width="12.5703125" style="397" customWidth="1"/>
    <col min="12549" max="12549" width="11.7109375" style="397" customWidth="1"/>
    <col min="12550" max="12550" width="9.140625" style="397"/>
    <col min="12551" max="12551" width="2.85546875" style="397" customWidth="1"/>
    <col min="12552" max="12552" width="18.5703125" style="397" customWidth="1"/>
    <col min="12553" max="12553" width="14.42578125" style="397" customWidth="1"/>
    <col min="12554" max="12554" width="13.7109375" style="397" customWidth="1"/>
    <col min="12555" max="12555" width="10.140625" style="397" customWidth="1"/>
    <col min="12556" max="12556" width="4.42578125" style="397" customWidth="1"/>
    <col min="12557" max="12557" width="24" style="397" customWidth="1"/>
    <col min="12558" max="12558" width="13.140625" style="397" customWidth="1"/>
    <col min="12559" max="12559" width="13" style="397" customWidth="1"/>
    <col min="12560" max="12560" width="10.42578125" style="397" customWidth="1"/>
    <col min="12561" max="12796" width="9.140625" style="397"/>
    <col min="12797" max="12797" width="5" style="397" customWidth="1"/>
    <col min="12798" max="12798" width="17.7109375" style="397" customWidth="1"/>
    <col min="12799" max="12799" width="13.85546875" style="397" customWidth="1"/>
    <col min="12800" max="12800" width="13.140625" style="397" customWidth="1"/>
    <col min="12801" max="12801" width="12.28515625" style="397" customWidth="1"/>
    <col min="12802" max="12802" width="3" style="397" customWidth="1"/>
    <col min="12803" max="12803" width="20.28515625" style="397" customWidth="1"/>
    <col min="12804" max="12804" width="12.5703125" style="397" customWidth="1"/>
    <col min="12805" max="12805" width="11.7109375" style="397" customWidth="1"/>
    <col min="12806" max="12806" width="9.140625" style="397"/>
    <col min="12807" max="12807" width="2.85546875" style="397" customWidth="1"/>
    <col min="12808" max="12808" width="18.5703125" style="397" customWidth="1"/>
    <col min="12809" max="12809" width="14.42578125" style="397" customWidth="1"/>
    <col min="12810" max="12810" width="13.7109375" style="397" customWidth="1"/>
    <col min="12811" max="12811" width="10.140625" style="397" customWidth="1"/>
    <col min="12812" max="12812" width="4.42578125" style="397" customWidth="1"/>
    <col min="12813" max="12813" width="24" style="397" customWidth="1"/>
    <col min="12814" max="12814" width="13.140625" style="397" customWidth="1"/>
    <col min="12815" max="12815" width="13" style="397" customWidth="1"/>
    <col min="12816" max="12816" width="10.42578125" style="397" customWidth="1"/>
    <col min="12817" max="13052" width="9.140625" style="397"/>
    <col min="13053" max="13053" width="5" style="397" customWidth="1"/>
    <col min="13054" max="13054" width="17.7109375" style="397" customWidth="1"/>
    <col min="13055" max="13055" width="13.85546875" style="397" customWidth="1"/>
    <col min="13056" max="13056" width="13.140625" style="397" customWidth="1"/>
    <col min="13057" max="13057" width="12.28515625" style="397" customWidth="1"/>
    <col min="13058" max="13058" width="3" style="397" customWidth="1"/>
    <col min="13059" max="13059" width="20.28515625" style="397" customWidth="1"/>
    <col min="13060" max="13060" width="12.5703125" style="397" customWidth="1"/>
    <col min="13061" max="13061" width="11.7109375" style="397" customWidth="1"/>
    <col min="13062" max="13062" width="9.140625" style="397"/>
    <col min="13063" max="13063" width="2.85546875" style="397" customWidth="1"/>
    <col min="13064" max="13064" width="18.5703125" style="397" customWidth="1"/>
    <col min="13065" max="13065" width="14.42578125" style="397" customWidth="1"/>
    <col min="13066" max="13066" width="13.7109375" style="397" customWidth="1"/>
    <col min="13067" max="13067" width="10.140625" style="397" customWidth="1"/>
    <col min="13068" max="13068" width="4.42578125" style="397" customWidth="1"/>
    <col min="13069" max="13069" width="24" style="397" customWidth="1"/>
    <col min="13070" max="13070" width="13.140625" style="397" customWidth="1"/>
    <col min="13071" max="13071" width="13" style="397" customWidth="1"/>
    <col min="13072" max="13072" width="10.42578125" style="397" customWidth="1"/>
    <col min="13073" max="13308" width="9.140625" style="397"/>
    <col min="13309" max="13309" width="5" style="397" customWidth="1"/>
    <col min="13310" max="13310" width="17.7109375" style="397" customWidth="1"/>
    <col min="13311" max="13311" width="13.85546875" style="397" customWidth="1"/>
    <col min="13312" max="13312" width="13.140625" style="397" customWidth="1"/>
    <col min="13313" max="13313" width="12.28515625" style="397" customWidth="1"/>
    <col min="13314" max="13314" width="3" style="397" customWidth="1"/>
    <col min="13315" max="13315" width="20.28515625" style="397" customWidth="1"/>
    <col min="13316" max="13316" width="12.5703125" style="397" customWidth="1"/>
    <col min="13317" max="13317" width="11.7109375" style="397" customWidth="1"/>
    <col min="13318" max="13318" width="9.140625" style="397"/>
    <col min="13319" max="13319" width="2.85546875" style="397" customWidth="1"/>
    <col min="13320" max="13320" width="18.5703125" style="397" customWidth="1"/>
    <col min="13321" max="13321" width="14.42578125" style="397" customWidth="1"/>
    <col min="13322" max="13322" width="13.7109375" style="397" customWidth="1"/>
    <col min="13323" max="13323" width="10.140625" style="397" customWidth="1"/>
    <col min="13324" max="13324" width="4.42578125" style="397" customWidth="1"/>
    <col min="13325" max="13325" width="24" style="397" customWidth="1"/>
    <col min="13326" max="13326" width="13.140625" style="397" customWidth="1"/>
    <col min="13327" max="13327" width="13" style="397" customWidth="1"/>
    <col min="13328" max="13328" width="10.42578125" style="397" customWidth="1"/>
    <col min="13329" max="13564" width="9.140625" style="397"/>
    <col min="13565" max="13565" width="5" style="397" customWidth="1"/>
    <col min="13566" max="13566" width="17.7109375" style="397" customWidth="1"/>
    <col min="13567" max="13567" width="13.85546875" style="397" customWidth="1"/>
    <col min="13568" max="13568" width="13.140625" style="397" customWidth="1"/>
    <col min="13569" max="13569" width="12.28515625" style="397" customWidth="1"/>
    <col min="13570" max="13570" width="3" style="397" customWidth="1"/>
    <col min="13571" max="13571" width="20.28515625" style="397" customWidth="1"/>
    <col min="13572" max="13572" width="12.5703125" style="397" customWidth="1"/>
    <col min="13573" max="13573" width="11.7109375" style="397" customWidth="1"/>
    <col min="13574" max="13574" width="9.140625" style="397"/>
    <col min="13575" max="13575" width="2.85546875" style="397" customWidth="1"/>
    <col min="13576" max="13576" width="18.5703125" style="397" customWidth="1"/>
    <col min="13577" max="13577" width="14.42578125" style="397" customWidth="1"/>
    <col min="13578" max="13578" width="13.7109375" style="397" customWidth="1"/>
    <col min="13579" max="13579" width="10.140625" style="397" customWidth="1"/>
    <col min="13580" max="13580" width="4.42578125" style="397" customWidth="1"/>
    <col min="13581" max="13581" width="24" style="397" customWidth="1"/>
    <col min="13582" max="13582" width="13.140625" style="397" customWidth="1"/>
    <col min="13583" max="13583" width="13" style="397" customWidth="1"/>
    <col min="13584" max="13584" width="10.42578125" style="397" customWidth="1"/>
    <col min="13585" max="13820" width="9.140625" style="397"/>
    <col min="13821" max="13821" width="5" style="397" customWidth="1"/>
    <col min="13822" max="13822" width="17.7109375" style="397" customWidth="1"/>
    <col min="13823" max="13823" width="13.85546875" style="397" customWidth="1"/>
    <col min="13824" max="13824" width="13.140625" style="397" customWidth="1"/>
    <col min="13825" max="13825" width="12.28515625" style="397" customWidth="1"/>
    <col min="13826" max="13826" width="3" style="397" customWidth="1"/>
    <col min="13827" max="13827" width="20.28515625" style="397" customWidth="1"/>
    <col min="13828" max="13828" width="12.5703125" style="397" customWidth="1"/>
    <col min="13829" max="13829" width="11.7109375" style="397" customWidth="1"/>
    <col min="13830" max="13830" width="9.140625" style="397"/>
    <col min="13831" max="13831" width="2.85546875" style="397" customWidth="1"/>
    <col min="13832" max="13832" width="18.5703125" style="397" customWidth="1"/>
    <col min="13833" max="13833" width="14.42578125" style="397" customWidth="1"/>
    <col min="13834" max="13834" width="13.7109375" style="397" customWidth="1"/>
    <col min="13835" max="13835" width="10.140625" style="397" customWidth="1"/>
    <col min="13836" max="13836" width="4.42578125" style="397" customWidth="1"/>
    <col min="13837" max="13837" width="24" style="397" customWidth="1"/>
    <col min="13838" max="13838" width="13.140625" style="397" customWidth="1"/>
    <col min="13839" max="13839" width="13" style="397" customWidth="1"/>
    <col min="13840" max="13840" width="10.42578125" style="397" customWidth="1"/>
    <col min="13841" max="14076" width="9.140625" style="397"/>
    <col min="14077" max="14077" width="5" style="397" customWidth="1"/>
    <col min="14078" max="14078" width="17.7109375" style="397" customWidth="1"/>
    <col min="14079" max="14079" width="13.85546875" style="397" customWidth="1"/>
    <col min="14080" max="14080" width="13.140625" style="397" customWidth="1"/>
    <col min="14081" max="14081" width="12.28515625" style="397" customWidth="1"/>
    <col min="14082" max="14082" width="3" style="397" customWidth="1"/>
    <col min="14083" max="14083" width="20.28515625" style="397" customWidth="1"/>
    <col min="14084" max="14084" width="12.5703125" style="397" customWidth="1"/>
    <col min="14085" max="14085" width="11.7109375" style="397" customWidth="1"/>
    <col min="14086" max="14086" width="9.140625" style="397"/>
    <col min="14087" max="14087" width="2.85546875" style="397" customWidth="1"/>
    <col min="14088" max="14088" width="18.5703125" style="397" customWidth="1"/>
    <col min="14089" max="14089" width="14.42578125" style="397" customWidth="1"/>
    <col min="14090" max="14090" width="13.7109375" style="397" customWidth="1"/>
    <col min="14091" max="14091" width="10.140625" style="397" customWidth="1"/>
    <col min="14092" max="14092" width="4.42578125" style="397" customWidth="1"/>
    <col min="14093" max="14093" width="24" style="397" customWidth="1"/>
    <col min="14094" max="14094" width="13.140625" style="397" customWidth="1"/>
    <col min="14095" max="14095" width="13" style="397" customWidth="1"/>
    <col min="14096" max="14096" width="10.42578125" style="397" customWidth="1"/>
    <col min="14097" max="14332" width="9.140625" style="397"/>
    <col min="14333" max="14333" width="5" style="397" customWidth="1"/>
    <col min="14334" max="14334" width="17.7109375" style="397" customWidth="1"/>
    <col min="14335" max="14335" width="13.85546875" style="397" customWidth="1"/>
    <col min="14336" max="14336" width="13.140625" style="397" customWidth="1"/>
    <col min="14337" max="14337" width="12.28515625" style="397" customWidth="1"/>
    <col min="14338" max="14338" width="3" style="397" customWidth="1"/>
    <col min="14339" max="14339" width="20.28515625" style="397" customWidth="1"/>
    <col min="14340" max="14340" width="12.5703125" style="397" customWidth="1"/>
    <col min="14341" max="14341" width="11.7109375" style="397" customWidth="1"/>
    <col min="14342" max="14342" width="9.140625" style="397"/>
    <col min="14343" max="14343" width="2.85546875" style="397" customWidth="1"/>
    <col min="14344" max="14344" width="18.5703125" style="397" customWidth="1"/>
    <col min="14345" max="14345" width="14.42578125" style="397" customWidth="1"/>
    <col min="14346" max="14346" width="13.7109375" style="397" customWidth="1"/>
    <col min="14347" max="14347" width="10.140625" style="397" customWidth="1"/>
    <col min="14348" max="14348" width="4.42578125" style="397" customWidth="1"/>
    <col min="14349" max="14349" width="24" style="397" customWidth="1"/>
    <col min="14350" max="14350" width="13.140625" style="397" customWidth="1"/>
    <col min="14351" max="14351" width="13" style="397" customWidth="1"/>
    <col min="14352" max="14352" width="10.42578125" style="397" customWidth="1"/>
    <col min="14353" max="14588" width="9.140625" style="397"/>
    <col min="14589" max="14589" width="5" style="397" customWidth="1"/>
    <col min="14590" max="14590" width="17.7109375" style="397" customWidth="1"/>
    <col min="14591" max="14591" width="13.85546875" style="397" customWidth="1"/>
    <col min="14592" max="14592" width="13.140625" style="397" customWidth="1"/>
    <col min="14593" max="14593" width="12.28515625" style="397" customWidth="1"/>
    <col min="14594" max="14594" width="3" style="397" customWidth="1"/>
    <col min="14595" max="14595" width="20.28515625" style="397" customWidth="1"/>
    <col min="14596" max="14596" width="12.5703125" style="397" customWidth="1"/>
    <col min="14597" max="14597" width="11.7109375" style="397" customWidth="1"/>
    <col min="14598" max="14598" width="9.140625" style="397"/>
    <col min="14599" max="14599" width="2.85546875" style="397" customWidth="1"/>
    <col min="14600" max="14600" width="18.5703125" style="397" customWidth="1"/>
    <col min="14601" max="14601" width="14.42578125" style="397" customWidth="1"/>
    <col min="14602" max="14602" width="13.7109375" style="397" customWidth="1"/>
    <col min="14603" max="14603" width="10.140625" style="397" customWidth="1"/>
    <col min="14604" max="14604" width="4.42578125" style="397" customWidth="1"/>
    <col min="14605" max="14605" width="24" style="397" customWidth="1"/>
    <col min="14606" max="14606" width="13.140625" style="397" customWidth="1"/>
    <col min="14607" max="14607" width="13" style="397" customWidth="1"/>
    <col min="14608" max="14608" width="10.42578125" style="397" customWidth="1"/>
    <col min="14609" max="14844" width="9.140625" style="397"/>
    <col min="14845" max="14845" width="5" style="397" customWidth="1"/>
    <col min="14846" max="14846" width="17.7109375" style="397" customWidth="1"/>
    <col min="14847" max="14847" width="13.85546875" style="397" customWidth="1"/>
    <col min="14848" max="14848" width="13.140625" style="397" customWidth="1"/>
    <col min="14849" max="14849" width="12.28515625" style="397" customWidth="1"/>
    <col min="14850" max="14850" width="3" style="397" customWidth="1"/>
    <col min="14851" max="14851" width="20.28515625" style="397" customWidth="1"/>
    <col min="14852" max="14852" width="12.5703125" style="397" customWidth="1"/>
    <col min="14853" max="14853" width="11.7109375" style="397" customWidth="1"/>
    <col min="14854" max="14854" width="9.140625" style="397"/>
    <col min="14855" max="14855" width="2.85546875" style="397" customWidth="1"/>
    <col min="14856" max="14856" width="18.5703125" style="397" customWidth="1"/>
    <col min="14857" max="14857" width="14.42578125" style="397" customWidth="1"/>
    <col min="14858" max="14858" width="13.7109375" style="397" customWidth="1"/>
    <col min="14859" max="14859" width="10.140625" style="397" customWidth="1"/>
    <col min="14860" max="14860" width="4.42578125" style="397" customWidth="1"/>
    <col min="14861" max="14861" width="24" style="397" customWidth="1"/>
    <col min="14862" max="14862" width="13.140625" style="397" customWidth="1"/>
    <col min="14863" max="14863" width="13" style="397" customWidth="1"/>
    <col min="14864" max="14864" width="10.42578125" style="397" customWidth="1"/>
    <col min="14865" max="15100" width="9.140625" style="397"/>
    <col min="15101" max="15101" width="5" style="397" customWidth="1"/>
    <col min="15102" max="15102" width="17.7109375" style="397" customWidth="1"/>
    <col min="15103" max="15103" width="13.85546875" style="397" customWidth="1"/>
    <col min="15104" max="15104" width="13.140625" style="397" customWidth="1"/>
    <col min="15105" max="15105" width="12.28515625" style="397" customWidth="1"/>
    <col min="15106" max="15106" width="3" style="397" customWidth="1"/>
    <col min="15107" max="15107" width="20.28515625" style="397" customWidth="1"/>
    <col min="15108" max="15108" width="12.5703125" style="397" customWidth="1"/>
    <col min="15109" max="15109" width="11.7109375" style="397" customWidth="1"/>
    <col min="15110" max="15110" width="9.140625" style="397"/>
    <col min="15111" max="15111" width="2.85546875" style="397" customWidth="1"/>
    <col min="15112" max="15112" width="18.5703125" style="397" customWidth="1"/>
    <col min="15113" max="15113" width="14.42578125" style="397" customWidth="1"/>
    <col min="15114" max="15114" width="13.7109375" style="397" customWidth="1"/>
    <col min="15115" max="15115" width="10.140625" style="397" customWidth="1"/>
    <col min="15116" max="15116" width="4.42578125" style="397" customWidth="1"/>
    <col min="15117" max="15117" width="24" style="397" customWidth="1"/>
    <col min="15118" max="15118" width="13.140625" style="397" customWidth="1"/>
    <col min="15119" max="15119" width="13" style="397" customWidth="1"/>
    <col min="15120" max="15120" width="10.42578125" style="397" customWidth="1"/>
    <col min="15121" max="15356" width="9.140625" style="397"/>
    <col min="15357" max="15357" width="5" style="397" customWidth="1"/>
    <col min="15358" max="15358" width="17.7109375" style="397" customWidth="1"/>
    <col min="15359" max="15359" width="13.85546875" style="397" customWidth="1"/>
    <col min="15360" max="15360" width="13.140625" style="397" customWidth="1"/>
    <col min="15361" max="15361" width="12.28515625" style="397" customWidth="1"/>
    <col min="15362" max="15362" width="3" style="397" customWidth="1"/>
    <col min="15363" max="15363" width="20.28515625" style="397" customWidth="1"/>
    <col min="15364" max="15364" width="12.5703125" style="397" customWidth="1"/>
    <col min="15365" max="15365" width="11.7109375" style="397" customWidth="1"/>
    <col min="15366" max="15366" width="9.140625" style="397"/>
    <col min="15367" max="15367" width="2.85546875" style="397" customWidth="1"/>
    <col min="15368" max="15368" width="18.5703125" style="397" customWidth="1"/>
    <col min="15369" max="15369" width="14.42578125" style="397" customWidth="1"/>
    <col min="15370" max="15370" width="13.7109375" style="397" customWidth="1"/>
    <col min="15371" max="15371" width="10.140625" style="397" customWidth="1"/>
    <col min="15372" max="15372" width="4.42578125" style="397" customWidth="1"/>
    <col min="15373" max="15373" width="24" style="397" customWidth="1"/>
    <col min="15374" max="15374" width="13.140625" style="397" customWidth="1"/>
    <col min="15375" max="15375" width="13" style="397" customWidth="1"/>
    <col min="15376" max="15376" width="10.42578125" style="397" customWidth="1"/>
    <col min="15377" max="15612" width="9.140625" style="397"/>
    <col min="15613" max="15613" width="5" style="397" customWidth="1"/>
    <col min="15614" max="15614" width="17.7109375" style="397" customWidth="1"/>
    <col min="15615" max="15615" width="13.85546875" style="397" customWidth="1"/>
    <col min="15616" max="15616" width="13.140625" style="397" customWidth="1"/>
    <col min="15617" max="15617" width="12.28515625" style="397" customWidth="1"/>
    <col min="15618" max="15618" width="3" style="397" customWidth="1"/>
    <col min="15619" max="15619" width="20.28515625" style="397" customWidth="1"/>
    <col min="15620" max="15620" width="12.5703125" style="397" customWidth="1"/>
    <col min="15621" max="15621" width="11.7109375" style="397" customWidth="1"/>
    <col min="15622" max="15622" width="9.140625" style="397"/>
    <col min="15623" max="15623" width="2.85546875" style="397" customWidth="1"/>
    <col min="15624" max="15624" width="18.5703125" style="397" customWidth="1"/>
    <col min="15625" max="15625" width="14.42578125" style="397" customWidth="1"/>
    <col min="15626" max="15626" width="13.7109375" style="397" customWidth="1"/>
    <col min="15627" max="15627" width="10.140625" style="397" customWidth="1"/>
    <col min="15628" max="15628" width="4.42578125" style="397" customWidth="1"/>
    <col min="15629" max="15629" width="24" style="397" customWidth="1"/>
    <col min="15630" max="15630" width="13.140625" style="397" customWidth="1"/>
    <col min="15631" max="15631" width="13" style="397" customWidth="1"/>
    <col min="15632" max="15632" width="10.42578125" style="397" customWidth="1"/>
    <col min="15633" max="15868" width="9.140625" style="397"/>
    <col min="15869" max="15869" width="5" style="397" customWidth="1"/>
    <col min="15870" max="15870" width="17.7109375" style="397" customWidth="1"/>
    <col min="15871" max="15871" width="13.85546875" style="397" customWidth="1"/>
    <col min="15872" max="15872" width="13.140625" style="397" customWidth="1"/>
    <col min="15873" max="15873" width="12.28515625" style="397" customWidth="1"/>
    <col min="15874" max="15874" width="3" style="397" customWidth="1"/>
    <col min="15875" max="15875" width="20.28515625" style="397" customWidth="1"/>
    <col min="15876" max="15876" width="12.5703125" style="397" customWidth="1"/>
    <col min="15877" max="15877" width="11.7109375" style="397" customWidth="1"/>
    <col min="15878" max="15878" width="9.140625" style="397"/>
    <col min="15879" max="15879" width="2.85546875" style="397" customWidth="1"/>
    <col min="15880" max="15880" width="18.5703125" style="397" customWidth="1"/>
    <col min="15881" max="15881" width="14.42578125" style="397" customWidth="1"/>
    <col min="15882" max="15882" width="13.7109375" style="397" customWidth="1"/>
    <col min="15883" max="15883" width="10.140625" style="397" customWidth="1"/>
    <col min="15884" max="15884" width="4.42578125" style="397" customWidth="1"/>
    <col min="15885" max="15885" width="24" style="397" customWidth="1"/>
    <col min="15886" max="15886" width="13.140625" style="397" customWidth="1"/>
    <col min="15887" max="15887" width="13" style="397" customWidth="1"/>
    <col min="15888" max="15888" width="10.42578125" style="397" customWidth="1"/>
    <col min="15889" max="16124" width="9.140625" style="397"/>
    <col min="16125" max="16125" width="5" style="397" customWidth="1"/>
    <col min="16126" max="16126" width="17.7109375" style="397" customWidth="1"/>
    <col min="16127" max="16127" width="13.85546875" style="397" customWidth="1"/>
    <col min="16128" max="16128" width="13.140625" style="397" customWidth="1"/>
    <col min="16129" max="16129" width="12.28515625" style="397" customWidth="1"/>
    <col min="16130" max="16130" width="3" style="397" customWidth="1"/>
    <col min="16131" max="16131" width="20.28515625" style="397" customWidth="1"/>
    <col min="16132" max="16132" width="12.5703125" style="397" customWidth="1"/>
    <col min="16133" max="16133" width="11.7109375" style="397" customWidth="1"/>
    <col min="16134" max="16134" width="9.140625" style="397"/>
    <col min="16135" max="16135" width="2.85546875" style="397" customWidth="1"/>
    <col min="16136" max="16136" width="18.5703125" style="397" customWidth="1"/>
    <col min="16137" max="16137" width="14.42578125" style="397" customWidth="1"/>
    <col min="16138" max="16138" width="13.7109375" style="397" customWidth="1"/>
    <col min="16139" max="16139" width="10.140625" style="397" customWidth="1"/>
    <col min="16140" max="16140" width="4.42578125" style="397" customWidth="1"/>
    <col min="16141" max="16141" width="24" style="397" customWidth="1"/>
    <col min="16142" max="16142" width="13.140625" style="397" customWidth="1"/>
    <col min="16143" max="16143" width="13" style="397" customWidth="1"/>
    <col min="16144" max="16144" width="10.42578125" style="397" customWidth="1"/>
    <col min="16145" max="16384" width="9.140625" style="397"/>
  </cols>
  <sheetData>
    <row r="1" spans="1:24" ht="18.75">
      <c r="A1" s="442"/>
    </row>
    <row r="2" spans="1:24" ht="28.5" customHeight="1">
      <c r="A2" s="1310" t="s">
        <v>472</v>
      </c>
      <c r="B2" s="1310"/>
      <c r="C2" s="1310"/>
      <c r="D2" s="1310"/>
      <c r="E2" s="1310"/>
      <c r="F2" s="1310"/>
      <c r="G2" s="1310"/>
      <c r="H2" s="1310"/>
      <c r="I2" s="1310"/>
      <c r="J2" s="1310"/>
      <c r="K2" s="1310"/>
      <c r="L2" s="1310"/>
      <c r="M2" s="1310"/>
      <c r="N2" s="1310"/>
      <c r="O2" s="1310"/>
      <c r="P2" s="1310"/>
      <c r="Q2" s="1310"/>
      <c r="R2" s="1310"/>
      <c r="S2" s="1310"/>
      <c r="T2" s="1310"/>
      <c r="U2" s="1310"/>
      <c r="V2" s="1310"/>
      <c r="W2" s="1310"/>
      <c r="X2" s="1310"/>
    </row>
    <row r="3" spans="1:24" ht="15.75" customHeight="1">
      <c r="A3" s="1312" t="s">
        <v>471</v>
      </c>
      <c r="B3" s="1312"/>
      <c r="C3" s="1312"/>
      <c r="D3" s="1312"/>
      <c r="E3" s="1312"/>
      <c r="F3" s="1312"/>
      <c r="P3" s="429"/>
    </row>
    <row r="4" spans="1:24" ht="4.5" customHeight="1">
      <c r="A4" s="443"/>
      <c r="B4" s="443"/>
      <c r="C4" s="444"/>
      <c r="D4" s="444"/>
    </row>
    <row r="5" spans="1:24" ht="15.75" thickBot="1">
      <c r="A5" s="445" t="s">
        <v>124</v>
      </c>
      <c r="B5" s="1313" t="s">
        <v>125</v>
      </c>
      <c r="C5" s="1313"/>
      <c r="D5" s="446"/>
      <c r="E5" s="446"/>
      <c r="F5" s="445" t="s">
        <v>126</v>
      </c>
      <c r="G5" s="447" t="s">
        <v>127</v>
      </c>
      <c r="H5" s="448"/>
      <c r="I5" s="446"/>
      <c r="J5" s="446"/>
      <c r="K5" s="445" t="s">
        <v>128</v>
      </c>
      <c r="L5" s="449" t="s">
        <v>129</v>
      </c>
      <c r="M5" s="446"/>
      <c r="N5" s="450"/>
      <c r="O5" s="379"/>
      <c r="P5" s="445" t="s">
        <v>130</v>
      </c>
      <c r="Q5" s="449" t="s">
        <v>131</v>
      </c>
      <c r="R5" s="446"/>
    </row>
    <row r="6" spans="1:24" ht="30.75" thickBot="1">
      <c r="A6" s="451" t="s">
        <v>132</v>
      </c>
      <c r="B6" s="452" t="s">
        <v>133</v>
      </c>
      <c r="C6" s="453" t="s">
        <v>134</v>
      </c>
      <c r="D6" s="454" t="s">
        <v>135</v>
      </c>
      <c r="F6" s="451" t="s">
        <v>132</v>
      </c>
      <c r="G6" s="452" t="s">
        <v>133</v>
      </c>
      <c r="H6" s="455" t="s">
        <v>134</v>
      </c>
      <c r="I6" s="454" t="s">
        <v>135</v>
      </c>
      <c r="K6" s="456" t="s">
        <v>132</v>
      </c>
      <c r="L6" s="457" t="s">
        <v>133</v>
      </c>
      <c r="M6" s="458" t="s">
        <v>136</v>
      </c>
      <c r="N6" s="459" t="s">
        <v>135</v>
      </c>
      <c r="O6" s="379"/>
      <c r="P6" s="456" t="s">
        <v>132</v>
      </c>
      <c r="Q6" s="457" t="s">
        <v>133</v>
      </c>
      <c r="R6" s="458" t="s">
        <v>136</v>
      </c>
      <c r="S6" s="459" t="s">
        <v>135</v>
      </c>
    </row>
    <row r="7" spans="1:24" ht="15.75">
      <c r="A7" s="463" t="s">
        <v>331</v>
      </c>
      <c r="B7" s="464">
        <v>24053.898000000001</v>
      </c>
      <c r="C7" s="464">
        <v>10880</v>
      </c>
      <c r="D7" s="465">
        <v>4.2843022599282632</v>
      </c>
      <c r="F7" s="463" t="s">
        <v>137</v>
      </c>
      <c r="G7" s="464">
        <v>1644.181</v>
      </c>
      <c r="H7" s="464">
        <v>7614</v>
      </c>
      <c r="I7" s="858">
        <v>3.2995607090465038</v>
      </c>
      <c r="K7" s="460" t="s">
        <v>137</v>
      </c>
      <c r="L7" s="461">
        <v>370227.61599999998</v>
      </c>
      <c r="M7" s="461">
        <v>63577.828999999998</v>
      </c>
      <c r="N7" s="462">
        <v>5.8232189085915467</v>
      </c>
      <c r="O7" s="379"/>
      <c r="P7" s="460" t="s">
        <v>138</v>
      </c>
      <c r="Q7" s="461">
        <v>124196.47</v>
      </c>
      <c r="R7" s="461">
        <v>21363.884999999998</v>
      </c>
      <c r="S7" s="462">
        <v>5.8133841293378996</v>
      </c>
    </row>
    <row r="8" spans="1:24" ht="15.75">
      <c r="A8" s="460" t="s">
        <v>137</v>
      </c>
      <c r="B8" s="461">
        <v>6357.5519999999997</v>
      </c>
      <c r="C8" s="461">
        <v>13998</v>
      </c>
      <c r="D8" s="462">
        <v>3.5191772139636708</v>
      </c>
      <c r="F8" s="460" t="s">
        <v>139</v>
      </c>
      <c r="G8" s="461">
        <v>636.04200000000003</v>
      </c>
      <c r="H8" s="461">
        <v>3153</v>
      </c>
      <c r="I8" s="500">
        <v>2.863390192185622</v>
      </c>
      <c r="K8" s="460" t="s">
        <v>140</v>
      </c>
      <c r="L8" s="461">
        <v>319669.734</v>
      </c>
      <c r="M8" s="461">
        <v>57459.909</v>
      </c>
      <c r="N8" s="462">
        <v>5.5633525977216562</v>
      </c>
      <c r="O8" s="379"/>
      <c r="P8" s="460" t="s">
        <v>140</v>
      </c>
      <c r="Q8" s="461">
        <v>66930.823000000004</v>
      </c>
      <c r="R8" s="461">
        <v>12916.82</v>
      </c>
      <c r="S8" s="462">
        <v>5.1816796239322063</v>
      </c>
    </row>
    <row r="9" spans="1:24" ht="15.75">
      <c r="A9" s="460" t="s">
        <v>363</v>
      </c>
      <c r="B9" s="461">
        <v>4886.4480000000003</v>
      </c>
      <c r="C9" s="461">
        <v>2131</v>
      </c>
      <c r="D9" s="462">
        <v>4.7065994228539072</v>
      </c>
      <c r="F9" s="460" t="s">
        <v>158</v>
      </c>
      <c r="G9" s="461">
        <v>422.66899999999998</v>
      </c>
      <c r="H9" s="461">
        <v>2563</v>
      </c>
      <c r="I9" s="462">
        <v>2.4578065941734022</v>
      </c>
      <c r="K9" s="460" t="s">
        <v>332</v>
      </c>
      <c r="L9" s="461">
        <v>134727.45699999999</v>
      </c>
      <c r="M9" s="461">
        <v>27056.868999999999</v>
      </c>
      <c r="N9" s="462">
        <v>4.979417869820784</v>
      </c>
      <c r="O9" s="379"/>
      <c r="P9" s="460" t="s">
        <v>139</v>
      </c>
      <c r="Q9" s="461">
        <v>54289.232000000004</v>
      </c>
      <c r="R9" s="461">
        <v>10273.647000000001</v>
      </c>
      <c r="S9" s="462">
        <v>5.2843193853166257</v>
      </c>
    </row>
    <row r="10" spans="1:24" ht="16.5" thickBot="1">
      <c r="A10" s="460" t="s">
        <v>147</v>
      </c>
      <c r="B10" s="461">
        <v>4716.08</v>
      </c>
      <c r="C10" s="461">
        <v>2755</v>
      </c>
      <c r="D10" s="462">
        <v>3.1727839495915346</v>
      </c>
      <c r="F10" s="460" t="s">
        <v>332</v>
      </c>
      <c r="G10" s="461">
        <v>112.994</v>
      </c>
      <c r="H10" s="461">
        <v>688</v>
      </c>
      <c r="I10" s="462">
        <v>2.9089177221707341</v>
      </c>
      <c r="K10" s="460" t="s">
        <v>139</v>
      </c>
      <c r="L10" s="461">
        <v>105220.253</v>
      </c>
      <c r="M10" s="461">
        <v>15809.342000000001</v>
      </c>
      <c r="N10" s="462">
        <v>6.6555744698292942</v>
      </c>
      <c r="O10" s="379"/>
      <c r="P10" s="460" t="s">
        <v>144</v>
      </c>
      <c r="Q10" s="461">
        <v>48597.341</v>
      </c>
      <c r="R10" s="461">
        <v>6233.8789999999999</v>
      </c>
      <c r="S10" s="462">
        <v>7.79568243143635</v>
      </c>
    </row>
    <row r="11" spans="1:24" ht="16.5" thickBot="1">
      <c r="A11" s="460" t="s">
        <v>270</v>
      </c>
      <c r="B11" s="461">
        <v>2332.02</v>
      </c>
      <c r="C11" s="461">
        <v>1087</v>
      </c>
      <c r="D11" s="462">
        <v>4.1418518821109762</v>
      </c>
      <c r="F11" s="466" t="s">
        <v>224</v>
      </c>
      <c r="G11" s="467">
        <v>2904.607</v>
      </c>
      <c r="H11" s="467">
        <v>14465</v>
      </c>
      <c r="I11" s="468">
        <v>3.0182783821501569</v>
      </c>
      <c r="K11" s="460" t="s">
        <v>146</v>
      </c>
      <c r="L11" s="461">
        <v>78183.933999999994</v>
      </c>
      <c r="M11" s="461">
        <v>10956.008</v>
      </c>
      <c r="N11" s="462">
        <v>7.1361698531070799</v>
      </c>
      <c r="O11" s="379"/>
      <c r="P11" s="460" t="s">
        <v>141</v>
      </c>
      <c r="Q11" s="461">
        <v>44754.864999999998</v>
      </c>
      <c r="R11" s="461">
        <v>7123.335</v>
      </c>
      <c r="S11" s="462">
        <v>6.2828527648917252</v>
      </c>
    </row>
    <row r="12" spans="1:24" ht="15.75">
      <c r="A12" s="460" t="s">
        <v>145</v>
      </c>
      <c r="B12" s="461">
        <v>1917.316</v>
      </c>
      <c r="C12" s="461">
        <v>2275</v>
      </c>
      <c r="D12" s="462">
        <v>3.2534489019510691</v>
      </c>
      <c r="F12"/>
      <c r="G12"/>
      <c r="H12"/>
      <c r="I12"/>
      <c r="K12" s="460" t="s">
        <v>144</v>
      </c>
      <c r="L12" s="461">
        <v>62732.385000000002</v>
      </c>
      <c r="M12" s="461">
        <v>7370.3760000000002</v>
      </c>
      <c r="N12" s="462">
        <v>8.5114226194158888</v>
      </c>
      <c r="O12" s="379"/>
      <c r="P12" s="460" t="s">
        <v>239</v>
      </c>
      <c r="Q12" s="461">
        <v>39182.400000000001</v>
      </c>
      <c r="R12" s="461">
        <v>7205.17</v>
      </c>
      <c r="S12" s="462">
        <v>5.4380951455690845</v>
      </c>
    </row>
    <row r="13" spans="1:24" ht="15.75">
      <c r="A13" s="460" t="s">
        <v>150</v>
      </c>
      <c r="B13" s="461">
        <v>1064.06</v>
      </c>
      <c r="C13" s="461">
        <v>633</v>
      </c>
      <c r="D13" s="462">
        <v>2.9913357360126391</v>
      </c>
      <c r="F13"/>
      <c r="G13"/>
      <c r="H13"/>
      <c r="I13"/>
      <c r="K13" s="460" t="s">
        <v>138</v>
      </c>
      <c r="L13" s="461">
        <v>57452.887999999999</v>
      </c>
      <c r="M13" s="461">
        <v>8523.3209999999999</v>
      </c>
      <c r="N13" s="462">
        <v>6.7406692766821754</v>
      </c>
      <c r="O13" s="379"/>
      <c r="P13" s="460" t="s">
        <v>137</v>
      </c>
      <c r="Q13" s="461">
        <v>34347.535000000003</v>
      </c>
      <c r="R13" s="461">
        <v>6396.357</v>
      </c>
      <c r="S13" s="462">
        <v>5.3698589681595328</v>
      </c>
    </row>
    <row r="14" spans="1:24" ht="15.75">
      <c r="A14" s="460" t="s">
        <v>336</v>
      </c>
      <c r="B14" s="461">
        <v>912.45500000000004</v>
      </c>
      <c r="C14" s="461">
        <v>419</v>
      </c>
      <c r="D14" s="462">
        <v>4.3149220911261912</v>
      </c>
      <c r="K14" s="460" t="s">
        <v>142</v>
      </c>
      <c r="L14" s="461">
        <v>56349.718000000001</v>
      </c>
      <c r="M14" s="461">
        <v>9916.7919999999995</v>
      </c>
      <c r="N14" s="462">
        <v>5.682252688167706</v>
      </c>
      <c r="O14" s="379"/>
      <c r="P14" s="460" t="s">
        <v>332</v>
      </c>
      <c r="Q14" s="461">
        <v>32754.63</v>
      </c>
      <c r="R14" s="461">
        <v>6315.3429999999998</v>
      </c>
      <c r="S14" s="462">
        <v>5.1865163934880503</v>
      </c>
    </row>
    <row r="15" spans="1:24" ht="15.75">
      <c r="A15" s="460" t="s">
        <v>450</v>
      </c>
      <c r="B15" s="461">
        <v>874.6</v>
      </c>
      <c r="C15" s="461">
        <v>412</v>
      </c>
      <c r="D15" s="462">
        <v>4.1747016706443913</v>
      </c>
      <c r="E15" s="469"/>
      <c r="F15" s="379"/>
      <c r="K15" s="460" t="s">
        <v>147</v>
      </c>
      <c r="L15" s="461">
        <v>48360.302000000003</v>
      </c>
      <c r="M15" s="461">
        <v>8107.6819999999998</v>
      </c>
      <c r="N15" s="462">
        <v>5.9647507141992007</v>
      </c>
      <c r="O15" s="379"/>
      <c r="P15" s="460" t="s">
        <v>146</v>
      </c>
      <c r="Q15" s="461">
        <v>23512.32</v>
      </c>
      <c r="R15" s="461">
        <v>4556.0320000000002</v>
      </c>
      <c r="S15" s="462">
        <v>5.1607012417823226</v>
      </c>
    </row>
    <row r="16" spans="1:24" ht="15.75">
      <c r="A16" s="460" t="s">
        <v>139</v>
      </c>
      <c r="B16" s="461">
        <v>762.99699999999996</v>
      </c>
      <c r="C16" s="461">
        <v>3220</v>
      </c>
      <c r="D16" s="462">
        <v>2.9275214960729614</v>
      </c>
      <c r="E16" s="470"/>
      <c r="F16" s="379"/>
      <c r="K16" s="460" t="s">
        <v>154</v>
      </c>
      <c r="L16" s="461">
        <v>45476.239000000001</v>
      </c>
      <c r="M16" s="461">
        <v>8755.0949999999993</v>
      </c>
      <c r="N16" s="462">
        <v>5.1942599137987653</v>
      </c>
      <c r="O16" s="379"/>
      <c r="P16" s="460" t="s">
        <v>147</v>
      </c>
      <c r="Q16" s="461">
        <v>13921.575999999999</v>
      </c>
      <c r="R16" s="461">
        <v>2390.3090000000002</v>
      </c>
      <c r="S16" s="462">
        <v>5.8241741967251928</v>
      </c>
    </row>
    <row r="17" spans="1:19" ht="15.75">
      <c r="A17" s="460" t="s">
        <v>149</v>
      </c>
      <c r="B17" s="461">
        <v>534.08600000000001</v>
      </c>
      <c r="C17" s="461">
        <v>247</v>
      </c>
      <c r="D17" s="462">
        <v>3.3501188661610937</v>
      </c>
      <c r="K17" s="460" t="s">
        <v>250</v>
      </c>
      <c r="L17" s="461">
        <v>38574.637000000002</v>
      </c>
      <c r="M17" s="461">
        <v>4629.491</v>
      </c>
      <c r="N17" s="462">
        <v>8.3323710965201148</v>
      </c>
      <c r="O17" s="379"/>
      <c r="P17" s="460" t="s">
        <v>153</v>
      </c>
      <c r="Q17" s="461">
        <v>11438.147999999999</v>
      </c>
      <c r="R17" s="461">
        <v>2386.5230000000001</v>
      </c>
      <c r="S17" s="462">
        <v>4.7928086173902358</v>
      </c>
    </row>
    <row r="18" spans="1:19" ht="15.75">
      <c r="A18" s="460" t="s">
        <v>140</v>
      </c>
      <c r="B18" s="461">
        <v>523.952</v>
      </c>
      <c r="C18" s="461">
        <v>361</v>
      </c>
      <c r="D18" s="462">
        <v>4.4591280074212136</v>
      </c>
      <c r="K18" s="460" t="s">
        <v>151</v>
      </c>
      <c r="L18" s="461">
        <v>31834.467000000001</v>
      </c>
      <c r="M18" s="461">
        <v>5088.1719999999996</v>
      </c>
      <c r="N18" s="462">
        <v>6.2565626712304541</v>
      </c>
      <c r="O18" s="379"/>
      <c r="P18" s="460" t="s">
        <v>151</v>
      </c>
      <c r="Q18" s="461">
        <v>8593.6910000000007</v>
      </c>
      <c r="R18" s="461">
        <v>1899.57</v>
      </c>
      <c r="S18" s="462">
        <v>4.5240191201166589</v>
      </c>
    </row>
    <row r="19" spans="1:19" ht="15.75">
      <c r="A19" s="460" t="s">
        <v>143</v>
      </c>
      <c r="B19" s="461">
        <v>510.858</v>
      </c>
      <c r="C19" s="461">
        <v>1066</v>
      </c>
      <c r="D19" s="462">
        <v>2.9447829420275653</v>
      </c>
      <c r="K19" s="460" t="s">
        <v>145</v>
      </c>
      <c r="L19" s="461">
        <v>22901.766</v>
      </c>
      <c r="M19" s="461">
        <v>4858.3779999999997</v>
      </c>
      <c r="N19" s="462">
        <v>4.7138707609823696</v>
      </c>
      <c r="O19" s="379"/>
      <c r="P19" s="460" t="s">
        <v>155</v>
      </c>
      <c r="Q19" s="461">
        <v>8357.8080000000009</v>
      </c>
      <c r="R19" s="461">
        <v>1734.34</v>
      </c>
      <c r="S19" s="462">
        <v>4.8190135728865169</v>
      </c>
    </row>
    <row r="20" spans="1:19" ht="15.75">
      <c r="A20" s="460" t="s">
        <v>155</v>
      </c>
      <c r="B20" s="461">
        <v>499.04300000000001</v>
      </c>
      <c r="C20" s="461">
        <v>558</v>
      </c>
      <c r="D20" s="462">
        <v>2.5982350184828449</v>
      </c>
      <c r="K20" s="460" t="s">
        <v>152</v>
      </c>
      <c r="L20" s="461">
        <v>20548.574000000001</v>
      </c>
      <c r="M20" s="461">
        <v>3741.3009999999999</v>
      </c>
      <c r="N20" s="462">
        <v>5.4923605451686459</v>
      </c>
      <c r="O20" s="379"/>
      <c r="P20" s="460" t="s">
        <v>250</v>
      </c>
      <c r="Q20" s="461">
        <v>7971.1859999999997</v>
      </c>
      <c r="R20" s="461">
        <v>1288.4780000000001</v>
      </c>
      <c r="S20" s="462">
        <v>6.1865130797731895</v>
      </c>
    </row>
    <row r="21" spans="1:19" ht="15.75">
      <c r="A21" s="460" t="s">
        <v>158</v>
      </c>
      <c r="B21" s="461">
        <v>422.66899999999998</v>
      </c>
      <c r="C21" s="461">
        <v>2563</v>
      </c>
      <c r="D21" s="462">
        <v>2.4578065941734022</v>
      </c>
      <c r="K21" s="460" t="s">
        <v>155</v>
      </c>
      <c r="L21" s="461">
        <v>20503.981</v>
      </c>
      <c r="M21" s="461">
        <v>5088.26</v>
      </c>
      <c r="N21" s="462">
        <v>4.0296645611662925</v>
      </c>
      <c r="O21" s="379"/>
      <c r="P21" s="460" t="s">
        <v>156</v>
      </c>
      <c r="Q21" s="461">
        <v>7568.4750000000004</v>
      </c>
      <c r="R21" s="461">
        <v>1405.7449999999999</v>
      </c>
      <c r="S21" s="462">
        <v>5.3839601065627134</v>
      </c>
    </row>
    <row r="22" spans="1:19" ht="15.75">
      <c r="A22" s="460" t="s">
        <v>251</v>
      </c>
      <c r="B22" s="461">
        <v>382.28399999999999</v>
      </c>
      <c r="C22" s="461">
        <v>397</v>
      </c>
      <c r="D22" s="462">
        <v>3.4139205915447679</v>
      </c>
      <c r="H22" s="397"/>
      <c r="K22" s="460" t="s">
        <v>249</v>
      </c>
      <c r="L22" s="461">
        <v>17472.686000000002</v>
      </c>
      <c r="M22" s="461">
        <v>2908.5639999999999</v>
      </c>
      <c r="N22" s="462">
        <v>6.0073238890394034</v>
      </c>
      <c r="O22" s="379"/>
      <c r="P22" s="460" t="s">
        <v>154</v>
      </c>
      <c r="Q22" s="461">
        <v>7380.558</v>
      </c>
      <c r="R22" s="461">
        <v>1514.96</v>
      </c>
      <c r="S22" s="462">
        <v>4.8717840735068911</v>
      </c>
    </row>
    <row r="23" spans="1:19" ht="15.75">
      <c r="A23" s="460" t="s">
        <v>152</v>
      </c>
      <c r="B23" s="461">
        <v>304.25700000000001</v>
      </c>
      <c r="C23" s="461">
        <v>254</v>
      </c>
      <c r="D23" s="462">
        <v>3.4788131717356507</v>
      </c>
      <c r="H23" s="397"/>
      <c r="K23" s="460" t="s">
        <v>141</v>
      </c>
      <c r="L23" s="461">
        <v>15077.405000000001</v>
      </c>
      <c r="M23" s="461">
        <v>2226.4969999999998</v>
      </c>
      <c r="N23" s="462">
        <v>6.7718056660305415</v>
      </c>
      <c r="O23" s="379"/>
      <c r="P23" s="460" t="s">
        <v>249</v>
      </c>
      <c r="Q23" s="461">
        <v>6542.0020000000004</v>
      </c>
      <c r="R23" s="461">
        <v>1174.711</v>
      </c>
      <c r="S23" s="462">
        <v>5.5690310212469285</v>
      </c>
    </row>
    <row r="24" spans="1:19" ht="15.75">
      <c r="A24" s="460" t="s">
        <v>411</v>
      </c>
      <c r="B24" s="461">
        <v>210.7</v>
      </c>
      <c r="C24" s="461">
        <v>50</v>
      </c>
      <c r="D24" s="462">
        <v>13.593548387096773</v>
      </c>
      <c r="H24" s="397"/>
      <c r="K24" s="460" t="s">
        <v>251</v>
      </c>
      <c r="L24" s="461">
        <v>14586.757</v>
      </c>
      <c r="M24" s="461">
        <v>2794.3679999999999</v>
      </c>
      <c r="N24" s="462">
        <v>5.2200558408913933</v>
      </c>
      <c r="O24" s="379"/>
      <c r="P24" s="460" t="s">
        <v>373</v>
      </c>
      <c r="Q24" s="461">
        <v>5097.95</v>
      </c>
      <c r="R24" s="461">
        <v>942.62300000000005</v>
      </c>
      <c r="S24" s="462">
        <v>5.4082597178299272</v>
      </c>
    </row>
    <row r="25" spans="1:19" ht="15.75">
      <c r="A25" s="460" t="s">
        <v>459</v>
      </c>
      <c r="B25" s="461">
        <v>167.43</v>
      </c>
      <c r="C25" s="461">
        <v>64</v>
      </c>
      <c r="D25" s="462">
        <v>4.8001720183486238</v>
      </c>
      <c r="H25" s="397"/>
      <c r="K25" s="460" t="s">
        <v>150</v>
      </c>
      <c r="L25" s="461">
        <v>10157.24</v>
      </c>
      <c r="M25" s="461">
        <v>1874.9010000000001</v>
      </c>
      <c r="N25" s="462">
        <v>5.4174807096481361</v>
      </c>
      <c r="O25" s="379"/>
      <c r="P25" s="460" t="s">
        <v>142</v>
      </c>
      <c r="Q25" s="461">
        <v>5019.3429999999998</v>
      </c>
      <c r="R25" s="461">
        <v>1222.4939999999999</v>
      </c>
      <c r="S25" s="462">
        <v>4.1058221962643584</v>
      </c>
    </row>
    <row r="26" spans="1:19" ht="15.75">
      <c r="A26" s="460" t="s">
        <v>249</v>
      </c>
      <c r="B26" s="461">
        <v>166.417</v>
      </c>
      <c r="C26" s="461">
        <v>117</v>
      </c>
      <c r="D26" s="462">
        <v>3.0493266147503433</v>
      </c>
      <c r="H26" s="397"/>
      <c r="K26" s="460" t="s">
        <v>143</v>
      </c>
      <c r="L26" s="461">
        <v>8685.9140000000007</v>
      </c>
      <c r="M26" s="461">
        <v>2250.7820000000002</v>
      </c>
      <c r="N26" s="462">
        <v>3.8590649827482184</v>
      </c>
      <c r="O26" s="379"/>
      <c r="P26" s="460" t="s">
        <v>157</v>
      </c>
      <c r="Q26" s="461">
        <v>4871.0940000000001</v>
      </c>
      <c r="R26" s="461">
        <v>1494.1959999999999</v>
      </c>
      <c r="S26" s="462">
        <v>3.2600100656138822</v>
      </c>
    </row>
    <row r="27" spans="1:19" ht="15.75">
      <c r="A27" s="460" t="s">
        <v>460</v>
      </c>
      <c r="B27" s="461">
        <v>149.80000000000001</v>
      </c>
      <c r="C27" s="461">
        <v>68</v>
      </c>
      <c r="D27" s="462">
        <v>4.4058823529411768</v>
      </c>
      <c r="H27" s="397"/>
      <c r="K27" s="460" t="s">
        <v>158</v>
      </c>
      <c r="L27" s="461">
        <v>3834.4850000000001</v>
      </c>
      <c r="M27" s="461">
        <v>879.09400000000005</v>
      </c>
      <c r="N27" s="462">
        <v>4.3618600513710701</v>
      </c>
      <c r="O27" s="379"/>
      <c r="P27" s="460" t="s">
        <v>150</v>
      </c>
      <c r="Q27" s="461">
        <v>4273.4859999999999</v>
      </c>
      <c r="R27" s="461">
        <v>843.27</v>
      </c>
      <c r="S27" s="462">
        <v>5.0677552859700929</v>
      </c>
    </row>
    <row r="28" spans="1:19" ht="15.75">
      <c r="A28" s="460" t="s">
        <v>153</v>
      </c>
      <c r="B28" s="461">
        <v>140.54599999999999</v>
      </c>
      <c r="C28" s="461">
        <v>120</v>
      </c>
      <c r="D28" s="462">
        <v>3.84215418261345</v>
      </c>
      <c r="H28" s="397"/>
      <c r="K28" s="460" t="s">
        <v>372</v>
      </c>
      <c r="L28" s="461">
        <v>3725.44</v>
      </c>
      <c r="M28" s="461">
        <v>439.50799999999998</v>
      </c>
      <c r="N28" s="462">
        <v>8.4763872329968972</v>
      </c>
      <c r="O28" s="379"/>
      <c r="P28" s="460" t="s">
        <v>158</v>
      </c>
      <c r="Q28" s="461">
        <v>3874.0650000000001</v>
      </c>
      <c r="R28" s="461">
        <v>1048.374</v>
      </c>
      <c r="S28" s="462">
        <v>3.6953081629265889</v>
      </c>
    </row>
    <row r="29" spans="1:19" ht="16.5" thickBot="1">
      <c r="A29" s="479" t="s">
        <v>332</v>
      </c>
      <c r="B29" s="480">
        <v>112.994</v>
      </c>
      <c r="C29" s="480">
        <v>688</v>
      </c>
      <c r="D29" s="481">
        <v>2.9089177221707341</v>
      </c>
      <c r="H29" s="397"/>
      <c r="K29" s="460" t="s">
        <v>159</v>
      </c>
      <c r="L29" s="461">
        <v>3463.8389999999999</v>
      </c>
      <c r="M29" s="461">
        <v>472.24700000000001</v>
      </c>
      <c r="N29" s="462">
        <v>7.334803609128274</v>
      </c>
      <c r="O29" s="379"/>
      <c r="P29" s="460" t="s">
        <v>152</v>
      </c>
      <c r="Q29" s="461">
        <v>3454.0320000000002</v>
      </c>
      <c r="R29" s="461">
        <v>694.11300000000006</v>
      </c>
      <c r="S29" s="462">
        <v>4.9761811117210017</v>
      </c>
    </row>
    <row r="30" spans="1:19" ht="16.5" thickBot="1">
      <c r="A30" s="466" t="s">
        <v>224</v>
      </c>
      <c r="B30" s="467">
        <v>52002.462</v>
      </c>
      <c r="C30" s="467">
        <v>44363</v>
      </c>
      <c r="D30" s="468">
        <v>3.8913734131805353</v>
      </c>
      <c r="E30" s="379"/>
      <c r="F30" s="379"/>
      <c r="G30" s="379"/>
      <c r="H30" s="379"/>
      <c r="I30" s="379"/>
      <c r="J30" s="379"/>
      <c r="K30" s="466" t="s">
        <v>224</v>
      </c>
      <c r="L30" s="467">
        <v>1498942.6259999999</v>
      </c>
      <c r="M30" s="467">
        <v>256407.24600000001</v>
      </c>
      <c r="N30" s="468">
        <v>5.8459448763004138</v>
      </c>
      <c r="O30" s="379"/>
      <c r="P30" s="460" t="s">
        <v>371</v>
      </c>
      <c r="Q30" s="461">
        <v>2745.3009999999999</v>
      </c>
      <c r="R30" s="461">
        <v>492.98700000000002</v>
      </c>
      <c r="S30" s="462">
        <v>5.5687087083432214</v>
      </c>
    </row>
    <row r="31" spans="1:19" ht="15.75">
      <c r="A31" s="379"/>
      <c r="B31" s="379"/>
      <c r="C31" s="379"/>
      <c r="D31" s="379"/>
      <c r="E31" s="379"/>
      <c r="F31" s="379"/>
      <c r="G31" s="379"/>
      <c r="H31" s="379"/>
      <c r="I31" s="379"/>
      <c r="J31" s="379"/>
      <c r="K31"/>
      <c r="L31"/>
      <c r="M31"/>
      <c r="N31"/>
      <c r="O31" s="379"/>
      <c r="P31" s="460" t="s">
        <v>430</v>
      </c>
      <c r="Q31" s="461">
        <v>2531.643</v>
      </c>
      <c r="R31" s="461">
        <v>405.58699999999999</v>
      </c>
      <c r="S31" s="462">
        <v>6.2419234344296051</v>
      </c>
    </row>
    <row r="32" spans="1:19" ht="15.75">
      <c r="A32" s="379"/>
      <c r="B32" s="379"/>
      <c r="C32" s="379"/>
      <c r="D32" s="379"/>
      <c r="E32" s="379"/>
      <c r="F32" s="379"/>
      <c r="G32" s="379"/>
      <c r="H32" s="379"/>
      <c r="I32" s="379"/>
      <c r="J32" s="379"/>
      <c r="K32"/>
      <c r="L32"/>
      <c r="M32"/>
      <c r="N32"/>
      <c r="O32" s="379"/>
      <c r="P32" s="460" t="s">
        <v>148</v>
      </c>
      <c r="Q32" s="461">
        <v>2304.5070000000001</v>
      </c>
      <c r="R32" s="461">
        <v>659.43499999999995</v>
      </c>
      <c r="S32" s="462">
        <v>3.4946689211218698</v>
      </c>
    </row>
    <row r="33" spans="1:19" ht="15.75">
      <c r="A33" s="471" t="s">
        <v>330</v>
      </c>
      <c r="B33" s="471"/>
      <c r="C33" s="379"/>
      <c r="D33" s="379"/>
      <c r="E33" s="379"/>
      <c r="F33" s="379"/>
      <c r="G33" s="379"/>
      <c r="H33" s="379"/>
      <c r="I33" s="379"/>
      <c r="J33" s="379"/>
      <c r="K33"/>
      <c r="L33"/>
      <c r="M33"/>
      <c r="N33"/>
      <c r="O33" s="379"/>
      <c r="P33" s="460" t="s">
        <v>336</v>
      </c>
      <c r="Q33" s="461">
        <v>2183.7550000000001</v>
      </c>
      <c r="R33" s="461">
        <v>494.05799999999999</v>
      </c>
      <c r="S33" s="462">
        <v>4.4200377283638765</v>
      </c>
    </row>
    <row r="34" spans="1:19" ht="16.5" thickBot="1">
      <c r="A34" s="426"/>
      <c r="C34" s="379"/>
      <c r="D34" s="379"/>
      <c r="E34" s="379"/>
      <c r="F34" s="379"/>
      <c r="G34" s="379"/>
      <c r="H34" s="379"/>
      <c r="I34" s="379"/>
      <c r="J34" s="379"/>
      <c r="O34" s="379"/>
      <c r="P34" s="460" t="s">
        <v>251</v>
      </c>
      <c r="Q34" s="461">
        <v>1895.682</v>
      </c>
      <c r="R34" s="461">
        <v>278.92200000000003</v>
      </c>
      <c r="S34" s="462">
        <v>6.7964592251597216</v>
      </c>
    </row>
    <row r="35" spans="1:19" ht="16.5" thickBot="1">
      <c r="A35" s="379"/>
      <c r="B35" s="379"/>
      <c r="C35" s="379"/>
      <c r="D35" s="379"/>
      <c r="E35" s="379"/>
      <c r="F35" s="379"/>
      <c r="G35" s="379"/>
      <c r="H35" s="379"/>
      <c r="I35" s="379"/>
      <c r="J35" s="379"/>
      <c r="K35"/>
      <c r="L35"/>
      <c r="M35"/>
      <c r="N35"/>
      <c r="O35" s="379"/>
      <c r="P35" s="466" t="s">
        <v>224</v>
      </c>
      <c r="Q35" s="467">
        <v>590361.348</v>
      </c>
      <c r="R35" s="467">
        <v>107854.86599999999</v>
      </c>
      <c r="S35" s="468">
        <v>5.4736644705487842</v>
      </c>
    </row>
    <row r="36" spans="1:19">
      <c r="A36"/>
      <c r="B36"/>
      <c r="C36"/>
      <c r="D36"/>
      <c r="E36"/>
      <c r="F36"/>
      <c r="G36"/>
      <c r="H36"/>
      <c r="I36"/>
      <c r="J36"/>
      <c r="K36"/>
      <c r="L36"/>
      <c r="M36"/>
      <c r="N36"/>
      <c r="O36" s="379"/>
      <c r="P36"/>
      <c r="Q36"/>
      <c r="R36"/>
      <c r="S36"/>
    </row>
    <row r="37" spans="1:19" ht="17.25" customHeight="1">
      <c r="A37"/>
      <c r="B37"/>
      <c r="C37"/>
      <c r="D37"/>
      <c r="E37"/>
      <c r="F37"/>
      <c r="G37"/>
      <c r="H37"/>
      <c r="I37"/>
      <c r="J37"/>
      <c r="K37"/>
      <c r="L37"/>
      <c r="M37"/>
      <c r="N37"/>
      <c r="O37" s="379"/>
      <c r="P37"/>
      <c r="Q37"/>
      <c r="R37"/>
      <c r="S37"/>
    </row>
    <row r="38" spans="1:19">
      <c r="A38"/>
      <c r="B38"/>
      <c r="C38"/>
      <c r="D38"/>
      <c r="E38"/>
      <c r="F38"/>
      <c r="G38"/>
      <c r="H38"/>
      <c r="I38"/>
      <c r="J38"/>
      <c r="K38"/>
      <c r="L38"/>
      <c r="M38"/>
      <c r="N38"/>
      <c r="O38" s="379"/>
      <c r="P38"/>
      <c r="Q38"/>
      <c r="R38"/>
      <c r="S38"/>
    </row>
    <row r="39" spans="1:19">
      <c r="A39"/>
      <c r="B39"/>
      <c r="C39"/>
      <c r="D39"/>
      <c r="E39"/>
      <c r="F39"/>
      <c r="G39"/>
      <c r="H39"/>
      <c r="I39"/>
      <c r="J39"/>
      <c r="K39"/>
      <c r="L39"/>
      <c r="M39"/>
      <c r="N39"/>
      <c r="O39" s="379"/>
      <c r="P39"/>
      <c r="Q39"/>
      <c r="R39"/>
      <c r="S39"/>
    </row>
    <row r="40" spans="1:19">
      <c r="A40"/>
      <c r="B40"/>
      <c r="C40"/>
      <c r="D40"/>
      <c r="E40"/>
      <c r="F40"/>
      <c r="G40"/>
      <c r="H40"/>
      <c r="I40"/>
      <c r="J40"/>
      <c r="K40"/>
      <c r="L40"/>
      <c r="M40"/>
      <c r="N40"/>
      <c r="O40" s="379"/>
      <c r="P40"/>
      <c r="Q40"/>
      <c r="R40"/>
      <c r="S40"/>
    </row>
    <row r="41" spans="1:19">
      <c r="A41"/>
      <c r="B41"/>
      <c r="C41"/>
      <c r="D41"/>
      <c r="E41"/>
      <c r="F41"/>
      <c r="G41"/>
      <c r="H41"/>
      <c r="I41"/>
      <c r="J41"/>
      <c r="K41"/>
      <c r="L41"/>
      <c r="M41"/>
      <c r="N41"/>
      <c r="O41"/>
      <c r="P41"/>
      <c r="Q41"/>
      <c r="R41"/>
      <c r="S41"/>
    </row>
    <row r="42" spans="1:19" ht="14.25" customHeight="1">
      <c r="A42"/>
      <c r="B42"/>
      <c r="C42"/>
      <c r="D42"/>
      <c r="E42"/>
      <c r="F42"/>
      <c r="G42"/>
      <c r="H42"/>
      <c r="I42"/>
      <c r="J42"/>
      <c r="O42"/>
      <c r="P42"/>
      <c r="Q42"/>
      <c r="R42"/>
      <c r="S42"/>
    </row>
    <row r="43" spans="1:19">
      <c r="A43"/>
      <c r="B43"/>
      <c r="C43"/>
      <c r="D43"/>
      <c r="E43"/>
      <c r="F43"/>
      <c r="G43"/>
      <c r="H43"/>
      <c r="I43"/>
      <c r="J43"/>
      <c r="K43"/>
      <c r="L43"/>
      <c r="M43"/>
      <c r="N43"/>
      <c r="O43"/>
    </row>
    <row r="44" spans="1:19">
      <c r="A44"/>
      <c r="B44"/>
      <c r="C44"/>
      <c r="D44"/>
      <c r="E44"/>
      <c r="F44" s="2"/>
      <c r="G44" s="2"/>
      <c r="H44" s="2"/>
      <c r="I44"/>
      <c r="J44"/>
      <c r="K44"/>
      <c r="L44"/>
      <c r="M44"/>
      <c r="N44"/>
      <c r="O44"/>
      <c r="P44"/>
      <c r="Q44"/>
      <c r="R44"/>
      <c r="S44"/>
    </row>
    <row r="45" spans="1:19">
      <c r="A45"/>
      <c r="B45"/>
      <c r="C45"/>
      <c r="D45"/>
      <c r="E45"/>
      <c r="F45" s="2"/>
      <c r="G45" s="2"/>
      <c r="H45" s="2"/>
      <c r="I45"/>
      <c r="J45"/>
      <c r="K45"/>
      <c r="L45"/>
      <c r="M45"/>
      <c r="N45"/>
      <c r="O45"/>
      <c r="P45"/>
      <c r="Q45"/>
      <c r="R45"/>
      <c r="S45"/>
    </row>
    <row r="46" spans="1:19">
      <c r="A46"/>
      <c r="B46"/>
      <c r="C46"/>
      <c r="D46"/>
      <c r="E46"/>
      <c r="F46" s="2"/>
      <c r="G46" s="2"/>
      <c r="H46" s="2"/>
      <c r="I46"/>
      <c r="J46"/>
      <c r="K46"/>
      <c r="L46"/>
      <c r="M46"/>
      <c r="N46"/>
      <c r="O46"/>
      <c r="P46"/>
      <c r="Q46"/>
      <c r="R46"/>
      <c r="S46"/>
    </row>
    <row r="47" spans="1:19">
      <c r="A47"/>
      <c r="B47"/>
      <c r="C47"/>
      <c r="D47"/>
      <c r="E47"/>
      <c r="F47" s="2"/>
      <c r="G47" s="2"/>
      <c r="H47" s="2"/>
      <c r="I47"/>
      <c r="J47"/>
      <c r="K47"/>
      <c r="L47"/>
      <c r="M47"/>
      <c r="N47"/>
      <c r="O47"/>
      <c r="P47"/>
      <c r="Q47"/>
      <c r="R47"/>
      <c r="S47"/>
    </row>
    <row r="48" spans="1:19" ht="14.25" customHeight="1">
      <c r="A48"/>
      <c r="B48"/>
      <c r="C48"/>
      <c r="D48"/>
      <c r="E48"/>
      <c r="F48" s="2"/>
      <c r="G48" s="2"/>
      <c r="H48" s="2"/>
      <c r="I48"/>
      <c r="J48"/>
      <c r="K48"/>
      <c r="L48"/>
      <c r="M48"/>
      <c r="N48"/>
      <c r="O48"/>
      <c r="P48"/>
      <c r="Q48"/>
      <c r="R48"/>
      <c r="S48"/>
    </row>
    <row r="49" spans="1:19">
      <c r="A49"/>
      <c r="B49"/>
      <c r="C49"/>
      <c r="D49"/>
      <c r="E49"/>
      <c r="F49" s="2"/>
      <c r="G49" s="2"/>
      <c r="H49" s="2"/>
      <c r="I49"/>
      <c r="J49"/>
      <c r="K49"/>
      <c r="L49"/>
      <c r="M49"/>
      <c r="N49"/>
      <c r="O49"/>
      <c r="P49"/>
      <c r="Q49"/>
      <c r="R49"/>
      <c r="S49"/>
    </row>
    <row r="50" spans="1:19">
      <c r="A50"/>
      <c r="B50"/>
      <c r="C50"/>
      <c r="D50"/>
      <c r="E50"/>
      <c r="F50" s="2"/>
      <c r="G50" s="2"/>
      <c r="H50" s="2"/>
      <c r="I50"/>
      <c r="J50"/>
      <c r="K50"/>
      <c r="L50"/>
      <c r="M50"/>
      <c r="N50"/>
      <c r="O50"/>
      <c r="P50"/>
      <c r="Q50"/>
      <c r="R50"/>
      <c r="S50"/>
    </row>
    <row r="51" spans="1:19">
      <c r="A51"/>
      <c r="B51"/>
      <c r="C51"/>
      <c r="D51"/>
      <c r="E51"/>
      <c r="F51" s="2"/>
      <c r="G51" s="2"/>
      <c r="H51" s="2"/>
      <c r="I51"/>
      <c r="J51"/>
      <c r="K51"/>
      <c r="L51"/>
      <c r="M51"/>
      <c r="N51"/>
      <c r="O51"/>
      <c r="P51"/>
      <c r="Q51"/>
      <c r="R51"/>
      <c r="S51"/>
    </row>
    <row r="52" spans="1:19">
      <c r="A52"/>
      <c r="B52"/>
      <c r="C52"/>
      <c r="D52"/>
      <c r="E52"/>
      <c r="F52" s="2"/>
      <c r="G52" s="2"/>
      <c r="H52" s="2"/>
      <c r="I52"/>
      <c r="J52"/>
      <c r="K52"/>
      <c r="L52"/>
      <c r="M52"/>
      <c r="N52"/>
      <c r="O52"/>
      <c r="P52"/>
      <c r="Q52"/>
      <c r="R52"/>
      <c r="S52"/>
    </row>
    <row r="53" spans="1:19">
      <c r="A53"/>
      <c r="B53"/>
      <c r="C53"/>
      <c r="D53"/>
      <c r="E53"/>
      <c r="F53" s="2"/>
      <c r="G53" s="2"/>
      <c r="H53" s="2"/>
      <c r="I53"/>
      <c r="J53"/>
      <c r="K53"/>
      <c r="L53"/>
      <c r="M53"/>
      <c r="N53"/>
      <c r="O53"/>
      <c r="P53"/>
      <c r="Q53"/>
      <c r="R53"/>
      <c r="S53"/>
    </row>
    <row r="54" spans="1:19">
      <c r="A54"/>
      <c r="B54"/>
      <c r="C54"/>
      <c r="D54"/>
      <c r="E54"/>
      <c r="F54" s="2"/>
      <c r="G54" s="2"/>
      <c r="H54" s="2"/>
      <c r="I54"/>
      <c r="J54"/>
      <c r="K54"/>
      <c r="L54"/>
      <c r="M54"/>
      <c r="N54"/>
      <c r="O54"/>
      <c r="P54"/>
      <c r="Q54"/>
      <c r="R54"/>
      <c r="S54"/>
    </row>
    <row r="55" spans="1:19">
      <c r="A55"/>
      <c r="B55"/>
      <c r="C55"/>
      <c r="D55"/>
      <c r="E55"/>
      <c r="F55" s="2"/>
      <c r="G55" s="2"/>
      <c r="H55" s="2"/>
      <c r="I55"/>
      <c r="J55"/>
      <c r="K55"/>
      <c r="L55"/>
      <c r="M55"/>
      <c r="N55"/>
      <c r="O55"/>
      <c r="P55"/>
      <c r="Q55"/>
      <c r="R55"/>
      <c r="S55"/>
    </row>
    <row r="56" spans="1:19">
      <c r="A56"/>
      <c r="B56"/>
      <c r="C56"/>
      <c r="D56"/>
      <c r="E56"/>
      <c r="F56" s="2"/>
      <c r="G56" s="2"/>
      <c r="H56" s="2"/>
      <c r="I56"/>
      <c r="J56"/>
      <c r="K56"/>
      <c r="L56"/>
      <c r="M56"/>
      <c r="N56"/>
      <c r="O56"/>
      <c r="P56"/>
      <c r="Q56"/>
      <c r="R56"/>
      <c r="S56"/>
    </row>
    <row r="57" spans="1:19">
      <c r="A57"/>
      <c r="B57"/>
      <c r="C57"/>
      <c r="D57"/>
      <c r="E57"/>
      <c r="F57" s="2"/>
      <c r="G57" s="2"/>
      <c r="H57" s="2"/>
      <c r="I57"/>
      <c r="J57"/>
      <c r="K57"/>
      <c r="L57"/>
      <c r="M57"/>
      <c r="N57"/>
      <c r="O57"/>
      <c r="P57"/>
      <c r="Q57"/>
      <c r="R57"/>
      <c r="S57"/>
    </row>
    <row r="58" spans="1:19">
      <c r="A58"/>
      <c r="B58"/>
      <c r="C58"/>
      <c r="D58"/>
      <c r="E58"/>
      <c r="F58" s="2"/>
      <c r="G58" s="2"/>
      <c r="H58" s="2"/>
      <c r="I58"/>
      <c r="J58"/>
      <c r="K58"/>
      <c r="L58"/>
      <c r="M58"/>
      <c r="N58"/>
      <c r="O58"/>
      <c r="P58"/>
      <c r="Q58"/>
      <c r="R58"/>
      <c r="S58"/>
    </row>
    <row r="59" spans="1:19">
      <c r="A59"/>
      <c r="B59"/>
      <c r="C59"/>
      <c r="D59"/>
      <c r="E59"/>
      <c r="F59" s="2"/>
      <c r="G59" s="2"/>
      <c r="H59" s="2"/>
      <c r="I59"/>
      <c r="J59"/>
      <c r="K59"/>
      <c r="L59"/>
      <c r="M59"/>
      <c r="N59"/>
      <c r="O59"/>
      <c r="P59"/>
      <c r="Q59"/>
      <c r="R59"/>
      <c r="S59"/>
    </row>
    <row r="60" spans="1:19">
      <c r="A60"/>
      <c r="B60"/>
      <c r="C60"/>
      <c r="D60"/>
      <c r="E60"/>
      <c r="F60" s="2"/>
      <c r="G60" s="2"/>
      <c r="H60" s="2"/>
      <c r="I60"/>
      <c r="J60"/>
      <c r="K60"/>
      <c r="L60"/>
      <c r="M60"/>
      <c r="N60"/>
      <c r="O60"/>
      <c r="P60"/>
      <c r="Q60"/>
      <c r="R60"/>
      <c r="S60"/>
    </row>
    <row r="61" spans="1:19">
      <c r="A61"/>
      <c r="B61"/>
      <c r="C61"/>
      <c r="D61"/>
      <c r="E61"/>
      <c r="F61" s="2"/>
      <c r="G61" s="2"/>
      <c r="H61" s="2"/>
      <c r="I61"/>
      <c r="J61"/>
      <c r="K61"/>
      <c r="L61"/>
      <c r="M61"/>
      <c r="N61"/>
      <c r="O61"/>
      <c r="P61"/>
      <c r="Q61"/>
      <c r="R61"/>
      <c r="S61"/>
    </row>
    <row r="62" spans="1:19">
      <c r="A62"/>
      <c r="B62"/>
      <c r="C62"/>
      <c r="D62"/>
      <c r="E62"/>
      <c r="F62" s="2"/>
      <c r="G62" s="2"/>
      <c r="H62" s="2"/>
      <c r="I62"/>
      <c r="J62"/>
      <c r="K62"/>
      <c r="L62"/>
      <c r="M62"/>
      <c r="N62"/>
      <c r="O62"/>
      <c r="P62"/>
      <c r="Q62"/>
      <c r="R62"/>
      <c r="S62"/>
    </row>
    <row r="63" spans="1:19">
      <c r="A63"/>
      <c r="B63"/>
      <c r="C63"/>
      <c r="D63"/>
      <c r="E63"/>
      <c r="F63" s="2"/>
      <c r="G63" s="2"/>
      <c r="H63" s="2"/>
      <c r="I63"/>
      <c r="J63"/>
      <c r="K63"/>
      <c r="L63"/>
      <c r="M63"/>
      <c r="N63"/>
      <c r="O63"/>
      <c r="P63"/>
      <c r="Q63"/>
      <c r="R63"/>
      <c r="S63"/>
    </row>
    <row r="64" spans="1:19">
      <c r="A64"/>
      <c r="B64"/>
      <c r="C64"/>
      <c r="D64"/>
      <c r="E64"/>
      <c r="F64" s="2"/>
      <c r="G64" s="2"/>
      <c r="H64" s="2"/>
      <c r="I64"/>
      <c r="J64"/>
      <c r="K64"/>
      <c r="L64"/>
      <c r="M64"/>
      <c r="N64"/>
      <c r="O64"/>
      <c r="P64"/>
      <c r="Q64"/>
      <c r="R64"/>
      <c r="S64"/>
    </row>
    <row r="65" spans="1:19">
      <c r="A65"/>
      <c r="B65"/>
      <c r="C65"/>
      <c r="D65"/>
      <c r="E65"/>
      <c r="F65" s="2"/>
      <c r="G65" s="2"/>
      <c r="H65" s="2"/>
      <c r="I65"/>
      <c r="J65"/>
      <c r="K65"/>
      <c r="L65"/>
      <c r="M65"/>
      <c r="N65"/>
      <c r="O65"/>
      <c r="P65"/>
      <c r="Q65"/>
      <c r="R65"/>
      <c r="S65"/>
    </row>
    <row r="66" spans="1:19">
      <c r="A66"/>
      <c r="B66"/>
      <c r="C66"/>
      <c r="D66"/>
      <c r="E66"/>
      <c r="F66" s="2"/>
      <c r="G66" s="2"/>
      <c r="H66" s="2"/>
      <c r="I66"/>
      <c r="J66"/>
      <c r="K66"/>
      <c r="L66"/>
      <c r="M66"/>
      <c r="N66"/>
      <c r="O66"/>
      <c r="P66"/>
      <c r="Q66"/>
      <c r="R66"/>
      <c r="S66"/>
    </row>
    <row r="67" spans="1:19">
      <c r="A67"/>
      <c r="B67"/>
      <c r="C67"/>
      <c r="D67"/>
      <c r="E67"/>
      <c r="F67" s="2"/>
      <c r="G67" s="2"/>
      <c r="H67" s="2"/>
      <c r="I67"/>
      <c r="J67"/>
      <c r="K67"/>
      <c r="L67"/>
      <c r="M67"/>
      <c r="N67"/>
      <c r="O67"/>
      <c r="P67"/>
      <c r="Q67"/>
      <c r="R67"/>
      <c r="S67"/>
    </row>
    <row r="68" spans="1:19">
      <c r="A68"/>
      <c r="B68"/>
      <c r="C68"/>
      <c r="D68"/>
      <c r="E68"/>
      <c r="F68" s="2"/>
      <c r="G68" s="2"/>
      <c r="H68" s="2"/>
      <c r="I68"/>
      <c r="J68"/>
      <c r="K68"/>
      <c r="L68"/>
      <c r="M68"/>
      <c r="N68"/>
      <c r="O68"/>
      <c r="P68"/>
      <c r="Q68"/>
      <c r="R68"/>
      <c r="S68"/>
    </row>
    <row r="69" spans="1:19">
      <c r="A69"/>
      <c r="B69"/>
      <c r="C69"/>
      <c r="D69"/>
      <c r="E69"/>
      <c r="F69" s="2"/>
      <c r="G69" s="2"/>
      <c r="H69" s="2"/>
      <c r="I69"/>
      <c r="J69"/>
      <c r="K69"/>
      <c r="L69"/>
      <c r="M69"/>
      <c r="N69"/>
      <c r="O69"/>
    </row>
    <row r="70" spans="1:19">
      <c r="A70"/>
      <c r="B70"/>
      <c r="C70"/>
      <c r="D70"/>
      <c r="E70"/>
      <c r="F70" s="2"/>
      <c r="G70" s="2"/>
      <c r="H70" s="2"/>
      <c r="I70"/>
      <c r="J70"/>
      <c r="K70"/>
      <c r="L70"/>
      <c r="M70"/>
      <c r="N70"/>
      <c r="O70"/>
      <c r="P70"/>
      <c r="Q70"/>
      <c r="R70"/>
      <c r="S70"/>
    </row>
    <row r="71" spans="1:19">
      <c r="A71"/>
      <c r="B71"/>
      <c r="C71"/>
      <c r="D71"/>
      <c r="E71"/>
      <c r="F71" s="2"/>
      <c r="G71" s="2"/>
      <c r="H71" s="2"/>
      <c r="I71"/>
      <c r="J71"/>
      <c r="K71"/>
      <c r="L71"/>
      <c r="M71"/>
      <c r="N71"/>
      <c r="O71"/>
      <c r="P71"/>
      <c r="Q71"/>
      <c r="R71"/>
      <c r="S71"/>
    </row>
    <row r="72" spans="1:19">
      <c r="A72"/>
      <c r="B72"/>
      <c r="C72"/>
      <c r="D72"/>
      <c r="E72"/>
      <c r="F72" s="2"/>
      <c r="G72" s="2"/>
      <c r="H72" s="2"/>
      <c r="I72"/>
      <c r="J72"/>
      <c r="K72"/>
      <c r="L72"/>
      <c r="M72"/>
      <c r="N72"/>
      <c r="O72"/>
      <c r="P72"/>
      <c r="Q72"/>
      <c r="R72"/>
      <c r="S72"/>
    </row>
    <row r="73" spans="1:19">
      <c r="A73"/>
      <c r="B73"/>
      <c r="C73"/>
      <c r="D73"/>
      <c r="E73"/>
      <c r="F73" s="2"/>
      <c r="G73" s="2"/>
      <c r="H73" s="2"/>
      <c r="I73"/>
      <c r="J73"/>
      <c r="K73"/>
      <c r="L73"/>
      <c r="M73"/>
      <c r="N73"/>
      <c r="O73"/>
      <c r="P73"/>
      <c r="Q73"/>
      <c r="R73"/>
      <c r="S73"/>
    </row>
    <row r="74" spans="1:19">
      <c r="A74"/>
      <c r="B74"/>
      <c r="C74"/>
      <c r="D74"/>
      <c r="E74"/>
      <c r="F74" s="2"/>
      <c r="G74" s="2"/>
      <c r="H74" s="2"/>
      <c r="I74"/>
      <c r="J74"/>
      <c r="K74"/>
      <c r="L74"/>
      <c r="M74"/>
      <c r="N74"/>
      <c r="O74"/>
    </row>
    <row r="75" spans="1:19">
      <c r="A75"/>
      <c r="B75"/>
      <c r="C75"/>
      <c r="D75"/>
      <c r="E75"/>
      <c r="F75" s="2"/>
      <c r="G75" s="2"/>
      <c r="H75" s="2"/>
      <c r="I75"/>
      <c r="J75"/>
      <c r="K75"/>
      <c r="L75"/>
      <c r="M75"/>
      <c r="N75"/>
      <c r="O75"/>
      <c r="P75"/>
      <c r="Q75" s="379"/>
      <c r="R75" s="379"/>
    </row>
    <row r="76" spans="1:19">
      <c r="A76"/>
      <c r="B76"/>
      <c r="C76"/>
      <c r="D76"/>
      <c r="E76"/>
      <c r="F76" s="2"/>
      <c r="G76" s="2"/>
      <c r="H76" s="2"/>
      <c r="I76"/>
      <c r="J76"/>
      <c r="K76"/>
      <c r="L76"/>
      <c r="M76"/>
      <c r="N76"/>
      <c r="O76"/>
      <c r="P76"/>
      <c r="Q76" s="379"/>
      <c r="R76" s="379"/>
    </row>
    <row r="77" spans="1:19">
      <c r="A77"/>
      <c r="B77"/>
      <c r="C77"/>
      <c r="D77"/>
      <c r="E77"/>
      <c r="F77" s="2"/>
      <c r="G77" s="2"/>
      <c r="H77" s="2"/>
      <c r="I77"/>
      <c r="J77"/>
      <c r="K77"/>
      <c r="L77"/>
      <c r="M77"/>
      <c r="N77"/>
      <c r="O77"/>
      <c r="P77"/>
      <c r="Q77" s="379"/>
      <c r="R77" s="379"/>
    </row>
    <row r="78" spans="1:19">
      <c r="A78"/>
      <c r="B78"/>
      <c r="C78"/>
      <c r="D78"/>
      <c r="E78"/>
      <c r="F78" s="2"/>
      <c r="G78" s="2"/>
      <c r="H78" s="2"/>
      <c r="I78"/>
      <c r="J78"/>
      <c r="K78"/>
      <c r="L78"/>
      <c r="M78"/>
      <c r="N78"/>
      <c r="O78"/>
      <c r="P78"/>
      <c r="Q78" s="379"/>
      <c r="R78" s="379"/>
    </row>
    <row r="79" spans="1:19">
      <c r="A79"/>
      <c r="B79"/>
      <c r="C79"/>
      <c r="D79"/>
      <c r="E79"/>
      <c r="F79" s="2"/>
      <c r="G79" s="2"/>
      <c r="H79" s="2"/>
      <c r="I79"/>
      <c r="J79"/>
      <c r="K79"/>
      <c r="L79"/>
      <c r="M79"/>
      <c r="N79"/>
      <c r="O79"/>
      <c r="P79"/>
      <c r="Q79" s="379"/>
      <c r="R79" s="379"/>
    </row>
    <row r="80" spans="1:19">
      <c r="A80"/>
      <c r="B80"/>
      <c r="C80"/>
      <c r="D80"/>
      <c r="E80"/>
      <c r="F80" s="2"/>
      <c r="G80" s="2"/>
      <c r="H80" s="2"/>
      <c r="I80"/>
      <c r="J80"/>
      <c r="K80"/>
      <c r="L80"/>
      <c r="M80"/>
      <c r="N80"/>
      <c r="O80"/>
      <c r="P80"/>
      <c r="Q80" s="379"/>
      <c r="R80" s="379"/>
    </row>
    <row r="81" spans="1:18">
      <c r="A81"/>
      <c r="B81"/>
      <c r="C81"/>
      <c r="D81"/>
      <c r="E81"/>
      <c r="F81" s="2"/>
      <c r="G81" s="2"/>
      <c r="H81" s="2"/>
      <c r="I81"/>
      <c r="J81"/>
      <c r="K81"/>
      <c r="L81"/>
      <c r="M81"/>
      <c r="N81"/>
      <c r="O81"/>
      <c r="P81"/>
      <c r="Q81" s="379"/>
      <c r="R81" s="379"/>
    </row>
    <row r="82" spans="1:18">
      <c r="A82"/>
      <c r="B82"/>
      <c r="C82"/>
      <c r="D82"/>
      <c r="E82"/>
      <c r="F82" s="2"/>
      <c r="G82" s="2"/>
      <c r="H82" s="2"/>
      <c r="I82"/>
      <c r="J82"/>
      <c r="K82"/>
      <c r="L82"/>
      <c r="M82"/>
      <c r="N82"/>
      <c r="O82"/>
      <c r="P82"/>
      <c r="Q82" s="379"/>
      <c r="R82" s="379"/>
    </row>
    <row r="83" spans="1:18">
      <c r="A83"/>
      <c r="B83"/>
      <c r="C83"/>
      <c r="D83"/>
      <c r="E83"/>
      <c r="F83" s="2"/>
      <c r="G83" s="2"/>
      <c r="H83" s="2"/>
      <c r="I83"/>
      <c r="J83"/>
      <c r="K83"/>
      <c r="L83"/>
      <c r="M83"/>
      <c r="N83"/>
      <c r="O83"/>
      <c r="P83"/>
      <c r="Q83" s="379"/>
      <c r="R83" s="379"/>
    </row>
    <row r="84" spans="1:18">
      <c r="A84"/>
      <c r="B84"/>
      <c r="C84"/>
      <c r="D84"/>
      <c r="E84"/>
      <c r="F84" s="2"/>
      <c r="G84" s="2"/>
      <c r="H84" s="2"/>
      <c r="I84"/>
      <c r="J84"/>
      <c r="K84"/>
      <c r="L84"/>
      <c r="M84"/>
      <c r="N84"/>
      <c r="O84"/>
      <c r="P84"/>
      <c r="Q84" s="379"/>
      <c r="R84" s="379"/>
    </row>
    <row r="85" spans="1:18">
      <c r="A85"/>
      <c r="B85"/>
      <c r="C85"/>
      <c r="D85"/>
      <c r="E85"/>
      <c r="F85" s="2"/>
      <c r="G85" s="2"/>
      <c r="H85" s="2"/>
      <c r="I85"/>
      <c r="J85"/>
      <c r="K85"/>
      <c r="L85"/>
      <c r="M85"/>
      <c r="N85"/>
      <c r="O85"/>
      <c r="P85"/>
      <c r="Q85" s="379"/>
      <c r="R85" s="379"/>
    </row>
    <row r="86" spans="1:18">
      <c r="A86"/>
      <c r="B86"/>
      <c r="C86"/>
      <c r="D86"/>
      <c r="E86"/>
      <c r="F86" s="2"/>
      <c r="G86" s="2"/>
      <c r="H86" s="2"/>
      <c r="I86"/>
      <c r="J86"/>
      <c r="K86"/>
      <c r="L86"/>
      <c r="M86"/>
      <c r="N86"/>
      <c r="O86"/>
      <c r="P86"/>
      <c r="Q86" s="379"/>
      <c r="R86" s="379"/>
    </row>
    <row r="87" spans="1:18">
      <c r="A87"/>
      <c r="B87"/>
      <c r="C87"/>
      <c r="D87"/>
      <c r="E87"/>
      <c r="F87" s="2"/>
      <c r="G87" s="2"/>
      <c r="H87" s="2"/>
      <c r="I87"/>
      <c r="J87"/>
      <c r="K87"/>
      <c r="L87"/>
      <c r="M87"/>
      <c r="N87"/>
      <c r="O87"/>
      <c r="P87"/>
      <c r="Q87" s="379"/>
      <c r="R87" s="379"/>
    </row>
    <row r="88" spans="1:18">
      <c r="A88"/>
      <c r="B88"/>
      <c r="C88"/>
      <c r="D88"/>
      <c r="E88"/>
      <c r="F88" s="2"/>
      <c r="G88" s="2"/>
      <c r="H88" s="2"/>
      <c r="I88"/>
      <c r="J88"/>
      <c r="K88"/>
      <c r="L88"/>
      <c r="M88"/>
      <c r="N88"/>
      <c r="O88"/>
      <c r="P88"/>
      <c r="Q88" s="379"/>
      <c r="R88" s="379"/>
    </row>
    <row r="89" spans="1:18">
      <c r="A89"/>
      <c r="B89"/>
      <c r="C89"/>
      <c r="D89"/>
      <c r="E89"/>
      <c r="F89" s="2"/>
      <c r="G89" s="2"/>
      <c r="H89" s="2"/>
      <c r="I89"/>
      <c r="J89"/>
      <c r="K89"/>
      <c r="L89"/>
      <c r="M89"/>
      <c r="N89"/>
      <c r="O89"/>
      <c r="P89"/>
      <c r="Q89" s="379"/>
      <c r="R89" s="379"/>
    </row>
    <row r="90" spans="1:18">
      <c r="A90"/>
      <c r="B90"/>
      <c r="C90"/>
      <c r="D90"/>
      <c r="E90"/>
      <c r="F90" s="2"/>
      <c r="G90" s="2"/>
      <c r="H90" s="2"/>
      <c r="I90"/>
      <c r="J90"/>
      <c r="K90"/>
      <c r="L90"/>
      <c r="M90"/>
      <c r="N90"/>
      <c r="O90"/>
      <c r="P90"/>
      <c r="Q90" s="379"/>
      <c r="R90" s="379"/>
    </row>
    <row r="91" spans="1:18">
      <c r="A91"/>
      <c r="B91"/>
      <c r="C91"/>
      <c r="D91"/>
      <c r="E91"/>
      <c r="F91" s="2"/>
      <c r="G91" s="2"/>
      <c r="H91" s="2"/>
      <c r="I91"/>
      <c r="J91"/>
      <c r="K91"/>
      <c r="L91"/>
      <c r="M91"/>
      <c r="N91"/>
      <c r="O91"/>
      <c r="P91"/>
      <c r="Q91" s="379"/>
      <c r="R91" s="379"/>
    </row>
    <row r="92" spans="1:18">
      <c r="A92"/>
      <c r="B92"/>
      <c r="C92"/>
      <c r="D92"/>
      <c r="E92"/>
      <c r="F92" s="2"/>
      <c r="G92" s="2"/>
      <c r="H92" s="2"/>
      <c r="I92"/>
      <c r="J92"/>
      <c r="K92"/>
      <c r="L92"/>
      <c r="M92"/>
      <c r="N92"/>
      <c r="O92"/>
      <c r="P92"/>
      <c r="Q92" s="379"/>
      <c r="R92" s="379"/>
    </row>
    <row r="93" spans="1:18">
      <c r="A93"/>
      <c r="B93"/>
      <c r="C93"/>
      <c r="D93"/>
      <c r="E93"/>
      <c r="F93" s="2"/>
      <c r="G93" s="2"/>
      <c r="H93" s="2"/>
      <c r="I93"/>
      <c r="J93"/>
      <c r="K93"/>
      <c r="L93"/>
      <c r="M93"/>
      <c r="N93"/>
      <c r="O93"/>
      <c r="P93"/>
      <c r="Q93" s="379"/>
      <c r="R93" s="379"/>
    </row>
    <row r="94" spans="1:18">
      <c r="A94"/>
      <c r="B94"/>
      <c r="C94"/>
      <c r="D94"/>
      <c r="E94"/>
      <c r="F94" s="2"/>
      <c r="G94" s="2"/>
      <c r="H94" s="2"/>
      <c r="I94"/>
      <c r="J94"/>
      <c r="K94"/>
      <c r="L94"/>
      <c r="M94"/>
      <c r="N94"/>
      <c r="O94"/>
      <c r="P94"/>
      <c r="Q94" s="379"/>
      <c r="R94" s="379"/>
    </row>
    <row r="95" spans="1:18">
      <c r="A95"/>
      <c r="B95"/>
      <c r="C95"/>
      <c r="D95"/>
      <c r="E95"/>
      <c r="F95" s="2"/>
      <c r="G95" s="2"/>
      <c r="H95" s="2"/>
      <c r="I95"/>
      <c r="J95"/>
      <c r="K95"/>
      <c r="L95"/>
      <c r="M95"/>
      <c r="N95"/>
      <c r="O95"/>
      <c r="P95"/>
      <c r="Q95" s="379"/>
      <c r="R95" s="379"/>
    </row>
    <row r="96" spans="1:18">
      <c r="A96"/>
      <c r="B96"/>
      <c r="C96"/>
      <c r="D96"/>
      <c r="E96"/>
      <c r="F96" s="2"/>
      <c r="G96" s="2"/>
      <c r="H96" s="2"/>
      <c r="I96"/>
      <c r="J96"/>
      <c r="K96"/>
      <c r="L96"/>
      <c r="M96"/>
      <c r="N96"/>
      <c r="O96"/>
      <c r="P96"/>
      <c r="Q96" s="379"/>
      <c r="R96" s="379"/>
    </row>
    <row r="97" spans="1:16">
      <c r="A97"/>
      <c r="B97"/>
      <c r="C97"/>
      <c r="D97"/>
      <c r="E97"/>
      <c r="F97" s="2"/>
      <c r="G97" s="2"/>
      <c r="H97" s="2"/>
      <c r="I97"/>
      <c r="J97"/>
      <c r="K97"/>
      <c r="L97"/>
      <c r="M97"/>
      <c r="N97"/>
      <c r="O97"/>
      <c r="P97"/>
    </row>
    <row r="98" spans="1:16">
      <c r="A98"/>
      <c r="B98"/>
      <c r="C98"/>
      <c r="D98"/>
      <c r="E98"/>
      <c r="F98" s="2"/>
      <c r="G98" s="2"/>
      <c r="H98" s="2"/>
      <c r="I98"/>
      <c r="J98"/>
      <c r="K98"/>
      <c r="L98"/>
      <c r="M98"/>
      <c r="N98"/>
      <c r="O98"/>
      <c r="P98"/>
    </row>
    <row r="99" spans="1:16">
      <c r="A99"/>
      <c r="B99"/>
      <c r="C99"/>
      <c r="D99"/>
      <c r="E99"/>
      <c r="F99" s="2"/>
      <c r="G99" s="2"/>
      <c r="H99" s="2"/>
      <c r="I99"/>
      <c r="J99"/>
      <c r="K99"/>
      <c r="L99"/>
      <c r="M99"/>
      <c r="N99"/>
      <c r="O99"/>
      <c r="P99"/>
    </row>
    <row r="100" spans="1:16">
      <c r="A100"/>
      <c r="B100"/>
      <c r="C100"/>
      <c r="D100"/>
      <c r="E100"/>
      <c r="F100" s="2"/>
      <c r="G100" s="2"/>
      <c r="H100" s="2"/>
      <c r="I100"/>
      <c r="J100"/>
      <c r="K100"/>
      <c r="L100"/>
      <c r="M100"/>
      <c r="N100"/>
      <c r="O100"/>
      <c r="P100"/>
    </row>
    <row r="101" spans="1:16">
      <c r="A101"/>
      <c r="B101"/>
      <c r="C101"/>
      <c r="D101"/>
      <c r="E101"/>
      <c r="F101" s="2"/>
      <c r="G101" s="2"/>
      <c r="H101" s="2"/>
      <c r="I101"/>
      <c r="J101"/>
      <c r="K101"/>
      <c r="L101"/>
      <c r="M101"/>
      <c r="N101"/>
      <c r="O101"/>
      <c r="P101"/>
    </row>
    <row r="102" spans="1:16">
      <c r="A102"/>
      <c r="B102"/>
      <c r="C102"/>
      <c r="D102"/>
      <c r="E102"/>
      <c r="F102" s="2"/>
      <c r="G102" s="2"/>
      <c r="H102" s="2"/>
      <c r="I102"/>
      <c r="J102"/>
      <c r="K102"/>
      <c r="L102"/>
      <c r="M102"/>
      <c r="N102"/>
      <c r="O102"/>
      <c r="P102"/>
    </row>
    <row r="103" spans="1:16">
      <c r="A103"/>
      <c r="B103"/>
      <c r="C103"/>
      <c r="D103"/>
      <c r="E103"/>
      <c r="F103" s="2"/>
      <c r="G103" s="2"/>
      <c r="H103" s="2"/>
      <c r="I103"/>
      <c r="J103"/>
      <c r="K103"/>
      <c r="L103"/>
      <c r="M103"/>
      <c r="N103"/>
      <c r="O103"/>
      <c r="P103"/>
    </row>
    <row r="104" spans="1:16">
      <c r="A104"/>
      <c r="B104"/>
      <c r="C104"/>
      <c r="D104"/>
      <c r="E104"/>
      <c r="F104" s="2"/>
      <c r="G104" s="2"/>
      <c r="H104" s="2"/>
      <c r="I104"/>
      <c r="J104"/>
      <c r="K104"/>
      <c r="L104"/>
      <c r="M104"/>
      <c r="N104"/>
      <c r="O104"/>
      <c r="P104"/>
    </row>
    <row r="105" spans="1:16">
      <c r="A105"/>
      <c r="B105"/>
      <c r="C105"/>
      <c r="D105"/>
      <c r="E105"/>
      <c r="F105" s="2"/>
      <c r="G105" s="2"/>
      <c r="H105" s="2"/>
      <c r="I105"/>
      <c r="J105"/>
      <c r="K105"/>
      <c r="L105"/>
      <c r="M105"/>
      <c r="N105"/>
      <c r="O105"/>
      <c r="P105"/>
    </row>
    <row r="106" spans="1:16">
      <c r="A106"/>
      <c r="B106"/>
      <c r="C106"/>
      <c r="D106"/>
      <c r="E106"/>
      <c r="F106" s="2"/>
      <c r="G106" s="2"/>
      <c r="H106" s="2"/>
      <c r="I106"/>
      <c r="J106"/>
      <c r="K106"/>
      <c r="L106"/>
      <c r="M106"/>
      <c r="N106"/>
      <c r="O106"/>
      <c r="P106"/>
    </row>
    <row r="107" spans="1:16">
      <c r="A107"/>
      <c r="B107"/>
      <c r="C107"/>
      <c r="D107"/>
      <c r="E107"/>
      <c r="F107"/>
      <c r="G107"/>
      <c r="H107"/>
      <c r="I107"/>
      <c r="J107"/>
      <c r="K107"/>
      <c r="L107"/>
      <c r="M107"/>
      <c r="N107"/>
      <c r="O107"/>
      <c r="P107"/>
    </row>
    <row r="108" spans="1:16">
      <c r="A108"/>
      <c r="B108"/>
      <c r="C108"/>
      <c r="D108"/>
      <c r="E108"/>
      <c r="F108"/>
      <c r="G108"/>
      <c r="H108"/>
      <c r="I108"/>
      <c r="J108"/>
      <c r="K108"/>
      <c r="L108"/>
      <c r="M108"/>
      <c r="N108"/>
      <c r="O108"/>
      <c r="P108"/>
    </row>
    <row r="109" spans="1:16">
      <c r="A109"/>
      <c r="B109"/>
      <c r="C109"/>
      <c r="D109"/>
      <c r="E109"/>
      <c r="F109"/>
      <c r="G109"/>
      <c r="H109"/>
      <c r="I109"/>
      <c r="J109"/>
      <c r="K109"/>
      <c r="L109"/>
      <c r="M109"/>
      <c r="N109"/>
      <c r="O109"/>
      <c r="P109"/>
    </row>
    <row r="110" spans="1:16">
      <c r="A110"/>
      <c r="B110"/>
      <c r="C110"/>
      <c r="D110"/>
      <c r="E110"/>
      <c r="F110"/>
      <c r="G110"/>
      <c r="H110"/>
      <c r="I110"/>
      <c r="J110"/>
      <c r="K110"/>
      <c r="L110"/>
      <c r="M110"/>
      <c r="N110"/>
      <c r="O110"/>
      <c r="P110"/>
    </row>
    <row r="111" spans="1:16">
      <c r="A111"/>
      <c r="B111"/>
      <c r="C111"/>
      <c r="D111"/>
      <c r="E111"/>
      <c r="F111"/>
      <c r="G111"/>
      <c r="H111"/>
      <c r="I111"/>
      <c r="J111"/>
      <c r="K111"/>
      <c r="L111"/>
      <c r="M111"/>
      <c r="N111"/>
      <c r="O111"/>
      <c r="P111"/>
    </row>
    <row r="112" spans="1:16">
      <c r="A112"/>
      <c r="B112"/>
      <c r="C112"/>
      <c r="D112"/>
      <c r="E112"/>
      <c r="F112"/>
      <c r="G112"/>
      <c r="H112"/>
      <c r="I112"/>
      <c r="J112"/>
      <c r="K112"/>
      <c r="L112"/>
      <c r="M112"/>
      <c r="N112"/>
      <c r="O112"/>
      <c r="P112"/>
    </row>
    <row r="113" spans="1:16">
      <c r="A113"/>
      <c r="B113"/>
      <c r="C113"/>
      <c r="D113"/>
      <c r="E113"/>
      <c r="F113"/>
      <c r="G113"/>
      <c r="H113"/>
      <c r="I113"/>
      <c r="J113"/>
      <c r="K113"/>
      <c r="L113"/>
      <c r="M113"/>
      <c r="N113"/>
      <c r="O113"/>
      <c r="P113"/>
    </row>
    <row r="114" spans="1:16">
      <c r="A114"/>
      <c r="B114"/>
      <c r="C114"/>
      <c r="D114"/>
      <c r="E114"/>
      <c r="F114"/>
      <c r="G114"/>
      <c r="H114"/>
      <c r="I114"/>
      <c r="J114"/>
      <c r="K114"/>
      <c r="L114"/>
      <c r="M114"/>
      <c r="N114"/>
      <c r="O114"/>
      <c r="P114"/>
    </row>
    <row r="115" spans="1:16">
      <c r="A115"/>
      <c r="B115"/>
      <c r="C115"/>
      <c r="D115"/>
      <c r="E115"/>
      <c r="F115"/>
      <c r="G115"/>
      <c r="H115"/>
      <c r="I115"/>
      <c r="J115"/>
      <c r="K115"/>
      <c r="L115"/>
      <c r="M115"/>
      <c r="N115"/>
      <c r="O115"/>
      <c r="P115"/>
    </row>
    <row r="116" spans="1:16">
      <c r="A116"/>
      <c r="B116"/>
      <c r="C116"/>
      <c r="D116"/>
      <c r="E116"/>
      <c r="F116"/>
      <c r="G116"/>
      <c r="H116"/>
      <c r="I116"/>
      <c r="J116"/>
      <c r="K116"/>
      <c r="L116"/>
      <c r="M116"/>
      <c r="N116"/>
      <c r="O116"/>
      <c r="P116"/>
    </row>
    <row r="117" spans="1:16">
      <c r="A117"/>
      <c r="B117"/>
      <c r="C117"/>
      <c r="D117"/>
      <c r="E117"/>
      <c r="F117"/>
      <c r="G117"/>
      <c r="H117"/>
      <c r="I117"/>
      <c r="J117"/>
      <c r="K117"/>
      <c r="L117"/>
      <c r="M117"/>
      <c r="N117"/>
      <c r="O117"/>
      <c r="P117"/>
    </row>
    <row r="118" spans="1:16">
      <c r="A118"/>
      <c r="B118"/>
      <c r="C118"/>
      <c r="D118"/>
      <c r="E118"/>
      <c r="F118"/>
      <c r="G118"/>
      <c r="H118"/>
      <c r="I118"/>
      <c r="J118"/>
      <c r="K118"/>
      <c r="L118"/>
      <c r="M118"/>
      <c r="N118"/>
      <c r="O118"/>
      <c r="P118"/>
    </row>
    <row r="119" spans="1:16">
      <c r="A119"/>
      <c r="B119"/>
      <c r="C119"/>
      <c r="D119"/>
      <c r="E119"/>
      <c r="F119"/>
      <c r="G119"/>
      <c r="H119"/>
      <c r="I119"/>
      <c r="J119"/>
      <c r="K119"/>
      <c r="L119"/>
      <c r="M119"/>
      <c r="N119"/>
      <c r="O119"/>
      <c r="P119"/>
    </row>
    <row r="120" spans="1:16">
      <c r="A120"/>
      <c r="B120"/>
      <c r="C120"/>
      <c r="D120"/>
      <c r="E120"/>
      <c r="F120"/>
      <c r="G120"/>
      <c r="H120"/>
      <c r="I120"/>
      <c r="J120"/>
      <c r="K120"/>
      <c r="L120"/>
      <c r="M120"/>
      <c r="N120"/>
      <c r="O120"/>
      <c r="P120"/>
    </row>
    <row r="121" spans="1:16">
      <c r="A121"/>
      <c r="B121"/>
      <c r="C121"/>
      <c r="D121"/>
      <c r="E121"/>
      <c r="F121"/>
      <c r="G121"/>
      <c r="H121"/>
      <c r="I121"/>
      <c r="J121"/>
      <c r="K121"/>
      <c r="L121"/>
      <c r="M121"/>
      <c r="N121"/>
      <c r="O121"/>
      <c r="P121"/>
    </row>
    <row r="122" spans="1:16">
      <c r="A122"/>
      <c r="B122"/>
      <c r="C122"/>
      <c r="D122"/>
      <c r="E122"/>
      <c r="F122"/>
      <c r="G122"/>
      <c r="H122"/>
      <c r="I122"/>
      <c r="J122"/>
      <c r="K122"/>
    </row>
    <row r="123" spans="1:16">
      <c r="A123"/>
      <c r="B123"/>
      <c r="C123"/>
      <c r="D123"/>
      <c r="E123"/>
      <c r="F123"/>
      <c r="G123"/>
      <c r="H123"/>
      <c r="I123"/>
      <c r="J123"/>
      <c r="K123"/>
    </row>
    <row r="124" spans="1:16">
      <c r="A124"/>
      <c r="B124"/>
      <c r="C124"/>
      <c r="D124"/>
      <c r="E124"/>
      <c r="F124"/>
      <c r="G124"/>
      <c r="H124"/>
      <c r="I124"/>
      <c r="J124"/>
      <c r="K124"/>
    </row>
    <row r="125" spans="1:16">
      <c r="A125"/>
      <c r="B125"/>
      <c r="C125"/>
      <c r="D125"/>
      <c r="E125"/>
      <c r="F125"/>
      <c r="G125"/>
      <c r="H125"/>
      <c r="I125"/>
      <c r="J125"/>
      <c r="K125"/>
    </row>
    <row r="126" spans="1:16">
      <c r="A126"/>
      <c r="B126"/>
      <c r="C126"/>
      <c r="D126"/>
      <c r="E126"/>
      <c r="F126"/>
      <c r="G126"/>
      <c r="H126"/>
    </row>
    <row r="127" spans="1:16">
      <c r="A127"/>
      <c r="B127"/>
      <c r="C127"/>
      <c r="D127"/>
      <c r="E127"/>
      <c r="F127"/>
      <c r="G127"/>
      <c r="H127"/>
    </row>
    <row r="128" spans="1:16">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sheetData>
  <sortState ref="P7:S68">
    <sortCondition descending="1" ref="Q7:Q68"/>
  </sortState>
  <mergeCells count="3">
    <mergeCell ref="A2:X2"/>
    <mergeCell ref="A3:F3"/>
    <mergeCell ref="B5:C5"/>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3"/>
  <dimension ref="A1:AA230"/>
  <sheetViews>
    <sheetView showGridLines="0" workbookViewId="0">
      <selection activeCell="K31" sqref="K31"/>
    </sheetView>
  </sheetViews>
  <sheetFormatPr defaultRowHeight="12.75"/>
  <cols>
    <col min="1" max="1" width="16.85546875" style="397" customWidth="1"/>
    <col min="2" max="2" width="12.28515625" style="397" bestFit="1" customWidth="1"/>
    <col min="3" max="3" width="10.140625" style="397" customWidth="1"/>
    <col min="4" max="4" width="9.140625" style="397"/>
    <col min="5" max="5" width="6" style="397" customWidth="1"/>
    <col min="6" max="6" width="16.7109375" style="397" customWidth="1"/>
    <col min="7" max="7" width="11.28515625" style="397" customWidth="1"/>
    <col min="8" max="8" width="10.42578125" style="397" customWidth="1"/>
    <col min="9" max="9" width="9.140625" style="397"/>
    <col min="10" max="10" width="3.5703125" style="397" customWidth="1"/>
    <col min="11" max="11" width="27.28515625" style="397" customWidth="1"/>
    <col min="12" max="12" width="11.7109375" style="397" customWidth="1"/>
    <col min="13" max="13" width="12.28515625" style="397" customWidth="1"/>
    <col min="14" max="14" width="10.42578125" style="397" customWidth="1"/>
    <col min="15" max="15" width="3.85546875" style="397" customWidth="1"/>
    <col min="16" max="16" width="22.5703125" style="397" customWidth="1"/>
    <col min="17" max="17" width="11.28515625" style="397" customWidth="1"/>
    <col min="18" max="18" width="10.28515625" style="397" customWidth="1"/>
    <col min="19" max="19" width="10" style="397" customWidth="1"/>
    <col min="20" max="255" width="9.140625" style="397"/>
    <col min="256" max="256" width="4" style="397" customWidth="1"/>
    <col min="257" max="257" width="15.140625" style="397" customWidth="1"/>
    <col min="258" max="258" width="13.85546875" style="397" customWidth="1"/>
    <col min="259" max="259" width="10.140625" style="397" customWidth="1"/>
    <col min="260" max="260" width="9.140625" style="397"/>
    <col min="261" max="261" width="3.42578125" style="397" customWidth="1"/>
    <col min="262" max="262" width="19.5703125" style="397" customWidth="1"/>
    <col min="263" max="263" width="12.28515625" style="397" customWidth="1"/>
    <col min="264" max="264" width="10.42578125" style="397" customWidth="1"/>
    <col min="265" max="265" width="9.140625" style="397"/>
    <col min="266" max="266" width="3.5703125" style="397" customWidth="1"/>
    <col min="267" max="267" width="16.42578125" style="397" customWidth="1"/>
    <col min="268" max="268" width="11.7109375" style="397" customWidth="1"/>
    <col min="269" max="269" width="10.140625" style="397" customWidth="1"/>
    <col min="270" max="270" width="15.85546875" style="397" customWidth="1"/>
    <col min="271" max="271" width="3.85546875" style="397" customWidth="1"/>
    <col min="272" max="272" width="16.42578125" style="397" customWidth="1"/>
    <col min="273" max="273" width="11.28515625" style="397" customWidth="1"/>
    <col min="274" max="274" width="10.28515625" style="397" customWidth="1"/>
    <col min="275" max="275" width="10" style="397" customWidth="1"/>
    <col min="276" max="511" width="9.140625" style="397"/>
    <col min="512" max="512" width="4" style="397" customWidth="1"/>
    <col min="513" max="513" width="15.140625" style="397" customWidth="1"/>
    <col min="514" max="514" width="13.85546875" style="397" customWidth="1"/>
    <col min="515" max="515" width="10.140625" style="397" customWidth="1"/>
    <col min="516" max="516" width="9.140625" style="397"/>
    <col min="517" max="517" width="3.42578125" style="397" customWidth="1"/>
    <col min="518" max="518" width="19.5703125" style="397" customWidth="1"/>
    <col min="519" max="519" width="12.28515625" style="397" customWidth="1"/>
    <col min="520" max="520" width="10.42578125" style="397" customWidth="1"/>
    <col min="521" max="521" width="9.140625" style="397"/>
    <col min="522" max="522" width="3.5703125" style="397" customWidth="1"/>
    <col min="523" max="523" width="16.42578125" style="397" customWidth="1"/>
    <col min="524" max="524" width="11.7109375" style="397" customWidth="1"/>
    <col min="525" max="525" width="10.140625" style="397" customWidth="1"/>
    <col min="526" max="526" width="15.85546875" style="397" customWidth="1"/>
    <col min="527" max="527" width="3.85546875" style="397" customWidth="1"/>
    <col min="528" max="528" width="16.42578125" style="397" customWidth="1"/>
    <col min="529" max="529" width="11.28515625" style="397" customWidth="1"/>
    <col min="530" max="530" width="10.28515625" style="397" customWidth="1"/>
    <col min="531" max="531" width="10" style="397" customWidth="1"/>
    <col min="532" max="767" width="9.140625" style="397"/>
    <col min="768" max="768" width="4" style="397" customWidth="1"/>
    <col min="769" max="769" width="15.140625" style="397" customWidth="1"/>
    <col min="770" max="770" width="13.85546875" style="397" customWidth="1"/>
    <col min="771" max="771" width="10.140625" style="397" customWidth="1"/>
    <col min="772" max="772" width="9.140625" style="397"/>
    <col min="773" max="773" width="3.42578125" style="397" customWidth="1"/>
    <col min="774" max="774" width="19.5703125" style="397" customWidth="1"/>
    <col min="775" max="775" width="12.28515625" style="397" customWidth="1"/>
    <col min="776" max="776" width="10.42578125" style="397" customWidth="1"/>
    <col min="777" max="777" width="9.140625" style="397"/>
    <col min="778" max="778" width="3.5703125" style="397" customWidth="1"/>
    <col min="779" max="779" width="16.42578125" style="397" customWidth="1"/>
    <col min="780" max="780" width="11.7109375" style="397" customWidth="1"/>
    <col min="781" max="781" width="10.140625" style="397" customWidth="1"/>
    <col min="782" max="782" width="15.85546875" style="397" customWidth="1"/>
    <col min="783" max="783" width="3.85546875" style="397" customWidth="1"/>
    <col min="784" max="784" width="16.42578125" style="397" customWidth="1"/>
    <col min="785" max="785" width="11.28515625" style="397" customWidth="1"/>
    <col min="786" max="786" width="10.28515625" style="397" customWidth="1"/>
    <col min="787" max="787" width="10" style="397" customWidth="1"/>
    <col min="788" max="1023" width="9.140625" style="397"/>
    <col min="1024" max="1024" width="4" style="397" customWidth="1"/>
    <col min="1025" max="1025" width="15.140625" style="397" customWidth="1"/>
    <col min="1026" max="1026" width="13.85546875" style="397" customWidth="1"/>
    <col min="1027" max="1027" width="10.140625" style="397" customWidth="1"/>
    <col min="1028" max="1028" width="9.140625" style="397"/>
    <col min="1029" max="1029" width="3.42578125" style="397" customWidth="1"/>
    <col min="1030" max="1030" width="19.5703125" style="397" customWidth="1"/>
    <col min="1031" max="1031" width="12.28515625" style="397" customWidth="1"/>
    <col min="1032" max="1032" width="10.42578125" style="397" customWidth="1"/>
    <col min="1033" max="1033" width="9.140625" style="397"/>
    <col min="1034" max="1034" width="3.5703125" style="397" customWidth="1"/>
    <col min="1035" max="1035" width="16.42578125" style="397" customWidth="1"/>
    <col min="1036" max="1036" width="11.7109375" style="397" customWidth="1"/>
    <col min="1037" max="1037" width="10.140625" style="397" customWidth="1"/>
    <col min="1038" max="1038" width="15.85546875" style="397" customWidth="1"/>
    <col min="1039" max="1039" width="3.85546875" style="397" customWidth="1"/>
    <col min="1040" max="1040" width="16.42578125" style="397" customWidth="1"/>
    <col min="1041" max="1041" width="11.28515625" style="397" customWidth="1"/>
    <col min="1042" max="1042" width="10.28515625" style="397" customWidth="1"/>
    <col min="1043" max="1043" width="10" style="397" customWidth="1"/>
    <col min="1044" max="1279" width="9.140625" style="397"/>
    <col min="1280" max="1280" width="4" style="397" customWidth="1"/>
    <col min="1281" max="1281" width="15.140625" style="397" customWidth="1"/>
    <col min="1282" max="1282" width="13.85546875" style="397" customWidth="1"/>
    <col min="1283" max="1283" width="10.140625" style="397" customWidth="1"/>
    <col min="1284" max="1284" width="9.140625" style="397"/>
    <col min="1285" max="1285" width="3.42578125" style="397" customWidth="1"/>
    <col min="1286" max="1286" width="19.5703125" style="397" customWidth="1"/>
    <col min="1287" max="1287" width="12.28515625" style="397" customWidth="1"/>
    <col min="1288" max="1288" width="10.42578125" style="397" customWidth="1"/>
    <col min="1289" max="1289" width="9.140625" style="397"/>
    <col min="1290" max="1290" width="3.5703125" style="397" customWidth="1"/>
    <col min="1291" max="1291" width="16.42578125" style="397" customWidth="1"/>
    <col min="1292" max="1292" width="11.7109375" style="397" customWidth="1"/>
    <col min="1293" max="1293" width="10.140625" style="397" customWidth="1"/>
    <col min="1294" max="1294" width="15.85546875" style="397" customWidth="1"/>
    <col min="1295" max="1295" width="3.85546875" style="397" customWidth="1"/>
    <col min="1296" max="1296" width="16.42578125" style="397" customWidth="1"/>
    <col min="1297" max="1297" width="11.28515625" style="397" customWidth="1"/>
    <col min="1298" max="1298" width="10.28515625" style="397" customWidth="1"/>
    <col min="1299" max="1299" width="10" style="397" customWidth="1"/>
    <col min="1300" max="1535" width="9.140625" style="397"/>
    <col min="1536" max="1536" width="4" style="397" customWidth="1"/>
    <col min="1537" max="1537" width="15.140625" style="397" customWidth="1"/>
    <col min="1538" max="1538" width="13.85546875" style="397" customWidth="1"/>
    <col min="1539" max="1539" width="10.140625" style="397" customWidth="1"/>
    <col min="1540" max="1540" width="9.140625" style="397"/>
    <col min="1541" max="1541" width="3.42578125" style="397" customWidth="1"/>
    <col min="1542" max="1542" width="19.5703125" style="397" customWidth="1"/>
    <col min="1543" max="1543" width="12.28515625" style="397" customWidth="1"/>
    <col min="1544" max="1544" width="10.42578125" style="397" customWidth="1"/>
    <col min="1545" max="1545" width="9.140625" style="397"/>
    <col min="1546" max="1546" width="3.5703125" style="397" customWidth="1"/>
    <col min="1547" max="1547" width="16.42578125" style="397" customWidth="1"/>
    <col min="1548" max="1548" width="11.7109375" style="397" customWidth="1"/>
    <col min="1549" max="1549" width="10.140625" style="397" customWidth="1"/>
    <col min="1550" max="1550" width="15.85546875" style="397" customWidth="1"/>
    <col min="1551" max="1551" width="3.85546875" style="397" customWidth="1"/>
    <col min="1552" max="1552" width="16.42578125" style="397" customWidth="1"/>
    <col min="1553" max="1553" width="11.28515625" style="397" customWidth="1"/>
    <col min="1554" max="1554" width="10.28515625" style="397" customWidth="1"/>
    <col min="1555" max="1555" width="10" style="397" customWidth="1"/>
    <col min="1556" max="1791" width="9.140625" style="397"/>
    <col min="1792" max="1792" width="4" style="397" customWidth="1"/>
    <col min="1793" max="1793" width="15.140625" style="397" customWidth="1"/>
    <col min="1794" max="1794" width="13.85546875" style="397" customWidth="1"/>
    <col min="1795" max="1795" width="10.140625" style="397" customWidth="1"/>
    <col min="1796" max="1796" width="9.140625" style="397"/>
    <col min="1797" max="1797" width="3.42578125" style="397" customWidth="1"/>
    <col min="1798" max="1798" width="19.5703125" style="397" customWidth="1"/>
    <col min="1799" max="1799" width="12.28515625" style="397" customWidth="1"/>
    <col min="1800" max="1800" width="10.42578125" style="397" customWidth="1"/>
    <col min="1801" max="1801" width="9.140625" style="397"/>
    <col min="1802" max="1802" width="3.5703125" style="397" customWidth="1"/>
    <col min="1803" max="1803" width="16.42578125" style="397" customWidth="1"/>
    <col min="1804" max="1804" width="11.7109375" style="397" customWidth="1"/>
    <col min="1805" max="1805" width="10.140625" style="397" customWidth="1"/>
    <col min="1806" max="1806" width="15.85546875" style="397" customWidth="1"/>
    <col min="1807" max="1807" width="3.85546875" style="397" customWidth="1"/>
    <col min="1808" max="1808" width="16.42578125" style="397" customWidth="1"/>
    <col min="1809" max="1809" width="11.28515625" style="397" customWidth="1"/>
    <col min="1810" max="1810" width="10.28515625" style="397" customWidth="1"/>
    <col min="1811" max="1811" width="10" style="397" customWidth="1"/>
    <col min="1812" max="2047" width="9.140625" style="397"/>
    <col min="2048" max="2048" width="4" style="397" customWidth="1"/>
    <col min="2049" max="2049" width="15.140625" style="397" customWidth="1"/>
    <col min="2050" max="2050" width="13.85546875" style="397" customWidth="1"/>
    <col min="2051" max="2051" width="10.140625" style="397" customWidth="1"/>
    <col min="2052" max="2052" width="9.140625" style="397"/>
    <col min="2053" max="2053" width="3.42578125" style="397" customWidth="1"/>
    <col min="2054" max="2054" width="19.5703125" style="397" customWidth="1"/>
    <col min="2055" max="2055" width="12.28515625" style="397" customWidth="1"/>
    <col min="2056" max="2056" width="10.42578125" style="397" customWidth="1"/>
    <col min="2057" max="2057" width="9.140625" style="397"/>
    <col min="2058" max="2058" width="3.5703125" style="397" customWidth="1"/>
    <col min="2059" max="2059" width="16.42578125" style="397" customWidth="1"/>
    <col min="2060" max="2060" width="11.7109375" style="397" customWidth="1"/>
    <col min="2061" max="2061" width="10.140625" style="397" customWidth="1"/>
    <col min="2062" max="2062" width="15.85546875" style="397" customWidth="1"/>
    <col min="2063" max="2063" width="3.85546875" style="397" customWidth="1"/>
    <col min="2064" max="2064" width="16.42578125" style="397" customWidth="1"/>
    <col min="2065" max="2065" width="11.28515625" style="397" customWidth="1"/>
    <col min="2066" max="2066" width="10.28515625" style="397" customWidth="1"/>
    <col min="2067" max="2067" width="10" style="397" customWidth="1"/>
    <col min="2068" max="2303" width="9.140625" style="397"/>
    <col min="2304" max="2304" width="4" style="397" customWidth="1"/>
    <col min="2305" max="2305" width="15.140625" style="397" customWidth="1"/>
    <col min="2306" max="2306" width="13.85546875" style="397" customWidth="1"/>
    <col min="2307" max="2307" width="10.140625" style="397" customWidth="1"/>
    <col min="2308" max="2308" width="9.140625" style="397"/>
    <col min="2309" max="2309" width="3.42578125" style="397" customWidth="1"/>
    <col min="2310" max="2310" width="19.5703125" style="397" customWidth="1"/>
    <col min="2311" max="2311" width="12.28515625" style="397" customWidth="1"/>
    <col min="2312" max="2312" width="10.42578125" style="397" customWidth="1"/>
    <col min="2313" max="2313" width="9.140625" style="397"/>
    <col min="2314" max="2314" width="3.5703125" style="397" customWidth="1"/>
    <col min="2315" max="2315" width="16.42578125" style="397" customWidth="1"/>
    <col min="2316" max="2316" width="11.7109375" style="397" customWidth="1"/>
    <col min="2317" max="2317" width="10.140625" style="397" customWidth="1"/>
    <col min="2318" max="2318" width="15.85546875" style="397" customWidth="1"/>
    <col min="2319" max="2319" width="3.85546875" style="397" customWidth="1"/>
    <col min="2320" max="2320" width="16.42578125" style="397" customWidth="1"/>
    <col min="2321" max="2321" width="11.28515625" style="397" customWidth="1"/>
    <col min="2322" max="2322" width="10.28515625" style="397" customWidth="1"/>
    <col min="2323" max="2323" width="10" style="397" customWidth="1"/>
    <col min="2324" max="2559" width="9.140625" style="397"/>
    <col min="2560" max="2560" width="4" style="397" customWidth="1"/>
    <col min="2561" max="2561" width="15.140625" style="397" customWidth="1"/>
    <col min="2562" max="2562" width="13.85546875" style="397" customWidth="1"/>
    <col min="2563" max="2563" width="10.140625" style="397" customWidth="1"/>
    <col min="2564" max="2564" width="9.140625" style="397"/>
    <col min="2565" max="2565" width="3.42578125" style="397" customWidth="1"/>
    <col min="2566" max="2566" width="19.5703125" style="397" customWidth="1"/>
    <col min="2567" max="2567" width="12.28515625" style="397" customWidth="1"/>
    <col min="2568" max="2568" width="10.42578125" style="397" customWidth="1"/>
    <col min="2569" max="2569" width="9.140625" style="397"/>
    <col min="2570" max="2570" width="3.5703125" style="397" customWidth="1"/>
    <col min="2571" max="2571" width="16.42578125" style="397" customWidth="1"/>
    <col min="2572" max="2572" width="11.7109375" style="397" customWidth="1"/>
    <col min="2573" max="2573" width="10.140625" style="397" customWidth="1"/>
    <col min="2574" max="2574" width="15.85546875" style="397" customWidth="1"/>
    <col min="2575" max="2575" width="3.85546875" style="397" customWidth="1"/>
    <col min="2576" max="2576" width="16.42578125" style="397" customWidth="1"/>
    <col min="2577" max="2577" width="11.28515625" style="397" customWidth="1"/>
    <col min="2578" max="2578" width="10.28515625" style="397" customWidth="1"/>
    <col min="2579" max="2579" width="10" style="397" customWidth="1"/>
    <col min="2580" max="2815" width="9.140625" style="397"/>
    <col min="2816" max="2816" width="4" style="397" customWidth="1"/>
    <col min="2817" max="2817" width="15.140625" style="397" customWidth="1"/>
    <col min="2818" max="2818" width="13.85546875" style="397" customWidth="1"/>
    <col min="2819" max="2819" width="10.140625" style="397" customWidth="1"/>
    <col min="2820" max="2820" width="9.140625" style="397"/>
    <col min="2821" max="2821" width="3.42578125" style="397" customWidth="1"/>
    <col min="2822" max="2822" width="19.5703125" style="397" customWidth="1"/>
    <col min="2823" max="2823" width="12.28515625" style="397" customWidth="1"/>
    <col min="2824" max="2824" width="10.42578125" style="397" customWidth="1"/>
    <col min="2825" max="2825" width="9.140625" style="397"/>
    <col min="2826" max="2826" width="3.5703125" style="397" customWidth="1"/>
    <col min="2827" max="2827" width="16.42578125" style="397" customWidth="1"/>
    <col min="2828" max="2828" width="11.7109375" style="397" customWidth="1"/>
    <col min="2829" max="2829" width="10.140625" style="397" customWidth="1"/>
    <col min="2830" max="2830" width="15.85546875" style="397" customWidth="1"/>
    <col min="2831" max="2831" width="3.85546875" style="397" customWidth="1"/>
    <col min="2832" max="2832" width="16.42578125" style="397" customWidth="1"/>
    <col min="2833" max="2833" width="11.28515625" style="397" customWidth="1"/>
    <col min="2834" max="2834" width="10.28515625" style="397" customWidth="1"/>
    <col min="2835" max="2835" width="10" style="397" customWidth="1"/>
    <col min="2836" max="3071" width="9.140625" style="397"/>
    <col min="3072" max="3072" width="4" style="397" customWidth="1"/>
    <col min="3073" max="3073" width="15.140625" style="397" customWidth="1"/>
    <col min="3074" max="3074" width="13.85546875" style="397" customWidth="1"/>
    <col min="3075" max="3075" width="10.140625" style="397" customWidth="1"/>
    <col min="3076" max="3076" width="9.140625" style="397"/>
    <col min="3077" max="3077" width="3.42578125" style="397" customWidth="1"/>
    <col min="3078" max="3078" width="19.5703125" style="397" customWidth="1"/>
    <col min="3079" max="3079" width="12.28515625" style="397" customWidth="1"/>
    <col min="3080" max="3080" width="10.42578125" style="397" customWidth="1"/>
    <col min="3081" max="3081" width="9.140625" style="397"/>
    <col min="3082" max="3082" width="3.5703125" style="397" customWidth="1"/>
    <col min="3083" max="3083" width="16.42578125" style="397" customWidth="1"/>
    <col min="3084" max="3084" width="11.7109375" style="397" customWidth="1"/>
    <col min="3085" max="3085" width="10.140625" style="397" customWidth="1"/>
    <col min="3086" max="3086" width="15.85546875" style="397" customWidth="1"/>
    <col min="3087" max="3087" width="3.85546875" style="397" customWidth="1"/>
    <col min="3088" max="3088" width="16.42578125" style="397" customWidth="1"/>
    <col min="3089" max="3089" width="11.28515625" style="397" customWidth="1"/>
    <col min="3090" max="3090" width="10.28515625" style="397" customWidth="1"/>
    <col min="3091" max="3091" width="10" style="397" customWidth="1"/>
    <col min="3092" max="3327" width="9.140625" style="397"/>
    <col min="3328" max="3328" width="4" style="397" customWidth="1"/>
    <col min="3329" max="3329" width="15.140625" style="397" customWidth="1"/>
    <col min="3330" max="3330" width="13.85546875" style="397" customWidth="1"/>
    <col min="3331" max="3331" width="10.140625" style="397" customWidth="1"/>
    <col min="3332" max="3332" width="9.140625" style="397"/>
    <col min="3333" max="3333" width="3.42578125" style="397" customWidth="1"/>
    <col min="3334" max="3334" width="19.5703125" style="397" customWidth="1"/>
    <col min="3335" max="3335" width="12.28515625" style="397" customWidth="1"/>
    <col min="3336" max="3336" width="10.42578125" style="397" customWidth="1"/>
    <col min="3337" max="3337" width="9.140625" style="397"/>
    <col min="3338" max="3338" width="3.5703125" style="397" customWidth="1"/>
    <col min="3339" max="3339" width="16.42578125" style="397" customWidth="1"/>
    <col min="3340" max="3340" width="11.7109375" style="397" customWidth="1"/>
    <col min="3341" max="3341" width="10.140625" style="397" customWidth="1"/>
    <col min="3342" max="3342" width="15.85546875" style="397" customWidth="1"/>
    <col min="3343" max="3343" width="3.85546875" style="397" customWidth="1"/>
    <col min="3344" max="3344" width="16.42578125" style="397" customWidth="1"/>
    <col min="3345" max="3345" width="11.28515625" style="397" customWidth="1"/>
    <col min="3346" max="3346" width="10.28515625" style="397" customWidth="1"/>
    <col min="3347" max="3347" width="10" style="397" customWidth="1"/>
    <col min="3348" max="3583" width="9.140625" style="397"/>
    <col min="3584" max="3584" width="4" style="397" customWidth="1"/>
    <col min="3585" max="3585" width="15.140625" style="397" customWidth="1"/>
    <col min="3586" max="3586" width="13.85546875" style="397" customWidth="1"/>
    <col min="3587" max="3587" width="10.140625" style="397" customWidth="1"/>
    <col min="3588" max="3588" width="9.140625" style="397"/>
    <col min="3589" max="3589" width="3.42578125" style="397" customWidth="1"/>
    <col min="3590" max="3590" width="19.5703125" style="397" customWidth="1"/>
    <col min="3591" max="3591" width="12.28515625" style="397" customWidth="1"/>
    <col min="3592" max="3592" width="10.42578125" style="397" customWidth="1"/>
    <col min="3593" max="3593" width="9.140625" style="397"/>
    <col min="3594" max="3594" width="3.5703125" style="397" customWidth="1"/>
    <col min="3595" max="3595" width="16.42578125" style="397" customWidth="1"/>
    <col min="3596" max="3596" width="11.7109375" style="397" customWidth="1"/>
    <col min="3597" max="3597" width="10.140625" style="397" customWidth="1"/>
    <col min="3598" max="3598" width="15.85546875" style="397" customWidth="1"/>
    <col min="3599" max="3599" width="3.85546875" style="397" customWidth="1"/>
    <col min="3600" max="3600" width="16.42578125" style="397" customWidth="1"/>
    <col min="3601" max="3601" width="11.28515625" style="397" customWidth="1"/>
    <col min="3602" max="3602" width="10.28515625" style="397" customWidth="1"/>
    <col min="3603" max="3603" width="10" style="397" customWidth="1"/>
    <col min="3604" max="3839" width="9.140625" style="397"/>
    <col min="3840" max="3840" width="4" style="397" customWidth="1"/>
    <col min="3841" max="3841" width="15.140625" style="397" customWidth="1"/>
    <col min="3842" max="3842" width="13.85546875" style="397" customWidth="1"/>
    <col min="3843" max="3843" width="10.140625" style="397" customWidth="1"/>
    <col min="3844" max="3844" width="9.140625" style="397"/>
    <col min="3845" max="3845" width="3.42578125" style="397" customWidth="1"/>
    <col min="3846" max="3846" width="19.5703125" style="397" customWidth="1"/>
    <col min="3847" max="3847" width="12.28515625" style="397" customWidth="1"/>
    <col min="3848" max="3848" width="10.42578125" style="397" customWidth="1"/>
    <col min="3849" max="3849" width="9.140625" style="397"/>
    <col min="3850" max="3850" width="3.5703125" style="397" customWidth="1"/>
    <col min="3851" max="3851" width="16.42578125" style="397" customWidth="1"/>
    <col min="3852" max="3852" width="11.7109375" style="397" customWidth="1"/>
    <col min="3853" max="3853" width="10.140625" style="397" customWidth="1"/>
    <col min="3854" max="3854" width="15.85546875" style="397" customWidth="1"/>
    <col min="3855" max="3855" width="3.85546875" style="397" customWidth="1"/>
    <col min="3856" max="3856" width="16.42578125" style="397" customWidth="1"/>
    <col min="3857" max="3857" width="11.28515625" style="397" customWidth="1"/>
    <col min="3858" max="3858" width="10.28515625" style="397" customWidth="1"/>
    <col min="3859" max="3859" width="10" style="397" customWidth="1"/>
    <col min="3860" max="4095" width="9.140625" style="397"/>
    <col min="4096" max="4096" width="4" style="397" customWidth="1"/>
    <col min="4097" max="4097" width="15.140625" style="397" customWidth="1"/>
    <col min="4098" max="4098" width="13.85546875" style="397" customWidth="1"/>
    <col min="4099" max="4099" width="10.140625" style="397" customWidth="1"/>
    <col min="4100" max="4100" width="9.140625" style="397"/>
    <col min="4101" max="4101" width="3.42578125" style="397" customWidth="1"/>
    <col min="4102" max="4102" width="19.5703125" style="397" customWidth="1"/>
    <col min="4103" max="4103" width="12.28515625" style="397" customWidth="1"/>
    <col min="4104" max="4104" width="10.42578125" style="397" customWidth="1"/>
    <col min="4105" max="4105" width="9.140625" style="397"/>
    <col min="4106" max="4106" width="3.5703125" style="397" customWidth="1"/>
    <col min="4107" max="4107" width="16.42578125" style="397" customWidth="1"/>
    <col min="4108" max="4108" width="11.7109375" style="397" customWidth="1"/>
    <col min="4109" max="4109" width="10.140625" style="397" customWidth="1"/>
    <col min="4110" max="4110" width="15.85546875" style="397" customWidth="1"/>
    <col min="4111" max="4111" width="3.85546875" style="397" customWidth="1"/>
    <col min="4112" max="4112" width="16.42578125" style="397" customWidth="1"/>
    <col min="4113" max="4113" width="11.28515625" style="397" customWidth="1"/>
    <col min="4114" max="4114" width="10.28515625" style="397" customWidth="1"/>
    <col min="4115" max="4115" width="10" style="397" customWidth="1"/>
    <col min="4116" max="4351" width="9.140625" style="397"/>
    <col min="4352" max="4352" width="4" style="397" customWidth="1"/>
    <col min="4353" max="4353" width="15.140625" style="397" customWidth="1"/>
    <col min="4354" max="4354" width="13.85546875" style="397" customWidth="1"/>
    <col min="4355" max="4355" width="10.140625" style="397" customWidth="1"/>
    <col min="4356" max="4356" width="9.140625" style="397"/>
    <col min="4357" max="4357" width="3.42578125" style="397" customWidth="1"/>
    <col min="4358" max="4358" width="19.5703125" style="397" customWidth="1"/>
    <col min="4359" max="4359" width="12.28515625" style="397" customWidth="1"/>
    <col min="4360" max="4360" width="10.42578125" style="397" customWidth="1"/>
    <col min="4361" max="4361" width="9.140625" style="397"/>
    <col min="4362" max="4362" width="3.5703125" style="397" customWidth="1"/>
    <col min="4363" max="4363" width="16.42578125" style="397" customWidth="1"/>
    <col min="4364" max="4364" width="11.7109375" style="397" customWidth="1"/>
    <col min="4365" max="4365" width="10.140625" style="397" customWidth="1"/>
    <col min="4366" max="4366" width="15.85546875" style="397" customWidth="1"/>
    <col min="4367" max="4367" width="3.85546875" style="397" customWidth="1"/>
    <col min="4368" max="4368" width="16.42578125" style="397" customWidth="1"/>
    <col min="4369" max="4369" width="11.28515625" style="397" customWidth="1"/>
    <col min="4370" max="4370" width="10.28515625" style="397" customWidth="1"/>
    <col min="4371" max="4371" width="10" style="397" customWidth="1"/>
    <col min="4372" max="4607" width="9.140625" style="397"/>
    <col min="4608" max="4608" width="4" style="397" customWidth="1"/>
    <col min="4609" max="4609" width="15.140625" style="397" customWidth="1"/>
    <col min="4610" max="4610" width="13.85546875" style="397" customWidth="1"/>
    <col min="4611" max="4611" width="10.140625" style="397" customWidth="1"/>
    <col min="4612" max="4612" width="9.140625" style="397"/>
    <col min="4613" max="4613" width="3.42578125" style="397" customWidth="1"/>
    <col min="4614" max="4614" width="19.5703125" style="397" customWidth="1"/>
    <col min="4615" max="4615" width="12.28515625" style="397" customWidth="1"/>
    <col min="4616" max="4616" width="10.42578125" style="397" customWidth="1"/>
    <col min="4617" max="4617" width="9.140625" style="397"/>
    <col min="4618" max="4618" width="3.5703125" style="397" customWidth="1"/>
    <col min="4619" max="4619" width="16.42578125" style="397" customWidth="1"/>
    <col min="4620" max="4620" width="11.7109375" style="397" customWidth="1"/>
    <col min="4621" max="4621" width="10.140625" style="397" customWidth="1"/>
    <col min="4622" max="4622" width="15.85546875" style="397" customWidth="1"/>
    <col min="4623" max="4623" width="3.85546875" style="397" customWidth="1"/>
    <col min="4624" max="4624" width="16.42578125" style="397" customWidth="1"/>
    <col min="4625" max="4625" width="11.28515625" style="397" customWidth="1"/>
    <col min="4626" max="4626" width="10.28515625" style="397" customWidth="1"/>
    <col min="4627" max="4627" width="10" style="397" customWidth="1"/>
    <col min="4628" max="4863" width="9.140625" style="397"/>
    <col min="4864" max="4864" width="4" style="397" customWidth="1"/>
    <col min="4865" max="4865" width="15.140625" style="397" customWidth="1"/>
    <col min="4866" max="4866" width="13.85546875" style="397" customWidth="1"/>
    <col min="4867" max="4867" width="10.140625" style="397" customWidth="1"/>
    <col min="4868" max="4868" width="9.140625" style="397"/>
    <col min="4869" max="4869" width="3.42578125" style="397" customWidth="1"/>
    <col min="4870" max="4870" width="19.5703125" style="397" customWidth="1"/>
    <col min="4871" max="4871" width="12.28515625" style="397" customWidth="1"/>
    <col min="4872" max="4872" width="10.42578125" style="397" customWidth="1"/>
    <col min="4873" max="4873" width="9.140625" style="397"/>
    <col min="4874" max="4874" width="3.5703125" style="397" customWidth="1"/>
    <col min="4875" max="4875" width="16.42578125" style="397" customWidth="1"/>
    <col min="4876" max="4876" width="11.7109375" style="397" customWidth="1"/>
    <col min="4877" max="4877" width="10.140625" style="397" customWidth="1"/>
    <col min="4878" max="4878" width="15.85546875" style="397" customWidth="1"/>
    <col min="4879" max="4879" width="3.85546875" style="397" customWidth="1"/>
    <col min="4880" max="4880" width="16.42578125" style="397" customWidth="1"/>
    <col min="4881" max="4881" width="11.28515625" style="397" customWidth="1"/>
    <col min="4882" max="4882" width="10.28515625" style="397" customWidth="1"/>
    <col min="4883" max="4883" width="10" style="397" customWidth="1"/>
    <col min="4884" max="5119" width="9.140625" style="397"/>
    <col min="5120" max="5120" width="4" style="397" customWidth="1"/>
    <col min="5121" max="5121" width="15.140625" style="397" customWidth="1"/>
    <col min="5122" max="5122" width="13.85546875" style="397" customWidth="1"/>
    <col min="5123" max="5123" width="10.140625" style="397" customWidth="1"/>
    <col min="5124" max="5124" width="9.140625" style="397"/>
    <col min="5125" max="5125" width="3.42578125" style="397" customWidth="1"/>
    <col min="5126" max="5126" width="19.5703125" style="397" customWidth="1"/>
    <col min="5127" max="5127" width="12.28515625" style="397" customWidth="1"/>
    <col min="5128" max="5128" width="10.42578125" style="397" customWidth="1"/>
    <col min="5129" max="5129" width="9.140625" style="397"/>
    <col min="5130" max="5130" width="3.5703125" style="397" customWidth="1"/>
    <col min="5131" max="5131" width="16.42578125" style="397" customWidth="1"/>
    <col min="5132" max="5132" width="11.7109375" style="397" customWidth="1"/>
    <col min="5133" max="5133" width="10.140625" style="397" customWidth="1"/>
    <col min="5134" max="5134" width="15.85546875" style="397" customWidth="1"/>
    <col min="5135" max="5135" width="3.85546875" style="397" customWidth="1"/>
    <col min="5136" max="5136" width="16.42578125" style="397" customWidth="1"/>
    <col min="5137" max="5137" width="11.28515625" style="397" customWidth="1"/>
    <col min="5138" max="5138" width="10.28515625" style="397" customWidth="1"/>
    <col min="5139" max="5139" width="10" style="397" customWidth="1"/>
    <col min="5140" max="5375" width="9.140625" style="397"/>
    <col min="5376" max="5376" width="4" style="397" customWidth="1"/>
    <col min="5377" max="5377" width="15.140625" style="397" customWidth="1"/>
    <col min="5378" max="5378" width="13.85546875" style="397" customWidth="1"/>
    <col min="5379" max="5379" width="10.140625" style="397" customWidth="1"/>
    <col min="5380" max="5380" width="9.140625" style="397"/>
    <col min="5381" max="5381" width="3.42578125" style="397" customWidth="1"/>
    <col min="5382" max="5382" width="19.5703125" style="397" customWidth="1"/>
    <col min="5383" max="5383" width="12.28515625" style="397" customWidth="1"/>
    <col min="5384" max="5384" width="10.42578125" style="397" customWidth="1"/>
    <col min="5385" max="5385" width="9.140625" style="397"/>
    <col min="5386" max="5386" width="3.5703125" style="397" customWidth="1"/>
    <col min="5387" max="5387" width="16.42578125" style="397" customWidth="1"/>
    <col min="5388" max="5388" width="11.7109375" style="397" customWidth="1"/>
    <col min="5389" max="5389" width="10.140625" style="397" customWidth="1"/>
    <col min="5390" max="5390" width="15.85546875" style="397" customWidth="1"/>
    <col min="5391" max="5391" width="3.85546875" style="397" customWidth="1"/>
    <col min="5392" max="5392" width="16.42578125" style="397" customWidth="1"/>
    <col min="5393" max="5393" width="11.28515625" style="397" customWidth="1"/>
    <col min="5394" max="5394" width="10.28515625" style="397" customWidth="1"/>
    <col min="5395" max="5395" width="10" style="397" customWidth="1"/>
    <col min="5396" max="5631" width="9.140625" style="397"/>
    <col min="5632" max="5632" width="4" style="397" customWidth="1"/>
    <col min="5633" max="5633" width="15.140625" style="397" customWidth="1"/>
    <col min="5634" max="5634" width="13.85546875" style="397" customWidth="1"/>
    <col min="5635" max="5635" width="10.140625" style="397" customWidth="1"/>
    <col min="5636" max="5636" width="9.140625" style="397"/>
    <col min="5637" max="5637" width="3.42578125" style="397" customWidth="1"/>
    <col min="5638" max="5638" width="19.5703125" style="397" customWidth="1"/>
    <col min="5639" max="5639" width="12.28515625" style="397" customWidth="1"/>
    <col min="5640" max="5640" width="10.42578125" style="397" customWidth="1"/>
    <col min="5641" max="5641" width="9.140625" style="397"/>
    <col min="5642" max="5642" width="3.5703125" style="397" customWidth="1"/>
    <col min="5643" max="5643" width="16.42578125" style="397" customWidth="1"/>
    <col min="5644" max="5644" width="11.7109375" style="397" customWidth="1"/>
    <col min="5645" max="5645" width="10.140625" style="397" customWidth="1"/>
    <col min="5646" max="5646" width="15.85546875" style="397" customWidth="1"/>
    <col min="5647" max="5647" width="3.85546875" style="397" customWidth="1"/>
    <col min="5648" max="5648" width="16.42578125" style="397" customWidth="1"/>
    <col min="5649" max="5649" width="11.28515625" style="397" customWidth="1"/>
    <col min="5650" max="5650" width="10.28515625" style="397" customWidth="1"/>
    <col min="5651" max="5651" width="10" style="397" customWidth="1"/>
    <col min="5652" max="5887" width="9.140625" style="397"/>
    <col min="5888" max="5888" width="4" style="397" customWidth="1"/>
    <col min="5889" max="5889" width="15.140625" style="397" customWidth="1"/>
    <col min="5890" max="5890" width="13.85546875" style="397" customWidth="1"/>
    <col min="5891" max="5891" width="10.140625" style="397" customWidth="1"/>
    <col min="5892" max="5892" width="9.140625" style="397"/>
    <col min="5893" max="5893" width="3.42578125" style="397" customWidth="1"/>
    <col min="5894" max="5894" width="19.5703125" style="397" customWidth="1"/>
    <col min="5895" max="5895" width="12.28515625" style="397" customWidth="1"/>
    <col min="5896" max="5896" width="10.42578125" style="397" customWidth="1"/>
    <col min="5897" max="5897" width="9.140625" style="397"/>
    <col min="5898" max="5898" width="3.5703125" style="397" customWidth="1"/>
    <col min="5899" max="5899" width="16.42578125" style="397" customWidth="1"/>
    <col min="5900" max="5900" width="11.7109375" style="397" customWidth="1"/>
    <col min="5901" max="5901" width="10.140625" style="397" customWidth="1"/>
    <col min="5902" max="5902" width="15.85546875" style="397" customWidth="1"/>
    <col min="5903" max="5903" width="3.85546875" style="397" customWidth="1"/>
    <col min="5904" max="5904" width="16.42578125" style="397" customWidth="1"/>
    <col min="5905" max="5905" width="11.28515625" style="397" customWidth="1"/>
    <col min="5906" max="5906" width="10.28515625" style="397" customWidth="1"/>
    <col min="5907" max="5907" width="10" style="397" customWidth="1"/>
    <col min="5908" max="6143" width="9.140625" style="397"/>
    <col min="6144" max="6144" width="4" style="397" customWidth="1"/>
    <col min="6145" max="6145" width="15.140625" style="397" customWidth="1"/>
    <col min="6146" max="6146" width="13.85546875" style="397" customWidth="1"/>
    <col min="6147" max="6147" width="10.140625" style="397" customWidth="1"/>
    <col min="6148" max="6148" width="9.140625" style="397"/>
    <col min="6149" max="6149" width="3.42578125" style="397" customWidth="1"/>
    <col min="6150" max="6150" width="19.5703125" style="397" customWidth="1"/>
    <col min="6151" max="6151" width="12.28515625" style="397" customWidth="1"/>
    <col min="6152" max="6152" width="10.42578125" style="397" customWidth="1"/>
    <col min="6153" max="6153" width="9.140625" style="397"/>
    <col min="6154" max="6154" width="3.5703125" style="397" customWidth="1"/>
    <col min="6155" max="6155" width="16.42578125" style="397" customWidth="1"/>
    <col min="6156" max="6156" width="11.7109375" style="397" customWidth="1"/>
    <col min="6157" max="6157" width="10.140625" style="397" customWidth="1"/>
    <col min="6158" max="6158" width="15.85546875" style="397" customWidth="1"/>
    <col min="6159" max="6159" width="3.85546875" style="397" customWidth="1"/>
    <col min="6160" max="6160" width="16.42578125" style="397" customWidth="1"/>
    <col min="6161" max="6161" width="11.28515625" style="397" customWidth="1"/>
    <col min="6162" max="6162" width="10.28515625" style="397" customWidth="1"/>
    <col min="6163" max="6163" width="10" style="397" customWidth="1"/>
    <col min="6164" max="6399" width="9.140625" style="397"/>
    <col min="6400" max="6400" width="4" style="397" customWidth="1"/>
    <col min="6401" max="6401" width="15.140625" style="397" customWidth="1"/>
    <col min="6402" max="6402" width="13.85546875" style="397" customWidth="1"/>
    <col min="6403" max="6403" width="10.140625" style="397" customWidth="1"/>
    <col min="6404" max="6404" width="9.140625" style="397"/>
    <col min="6405" max="6405" width="3.42578125" style="397" customWidth="1"/>
    <col min="6406" max="6406" width="19.5703125" style="397" customWidth="1"/>
    <col min="6407" max="6407" width="12.28515625" style="397" customWidth="1"/>
    <col min="6408" max="6408" width="10.42578125" style="397" customWidth="1"/>
    <col min="6409" max="6409" width="9.140625" style="397"/>
    <col min="6410" max="6410" width="3.5703125" style="397" customWidth="1"/>
    <col min="6411" max="6411" width="16.42578125" style="397" customWidth="1"/>
    <col min="6412" max="6412" width="11.7109375" style="397" customWidth="1"/>
    <col min="6413" max="6413" width="10.140625" style="397" customWidth="1"/>
    <col min="6414" max="6414" width="15.85546875" style="397" customWidth="1"/>
    <col min="6415" max="6415" width="3.85546875" style="397" customWidth="1"/>
    <col min="6416" max="6416" width="16.42578125" style="397" customWidth="1"/>
    <col min="6417" max="6417" width="11.28515625" style="397" customWidth="1"/>
    <col min="6418" max="6418" width="10.28515625" style="397" customWidth="1"/>
    <col min="6419" max="6419" width="10" style="397" customWidth="1"/>
    <col min="6420" max="6655" width="9.140625" style="397"/>
    <col min="6656" max="6656" width="4" style="397" customWidth="1"/>
    <col min="6657" max="6657" width="15.140625" style="397" customWidth="1"/>
    <col min="6658" max="6658" width="13.85546875" style="397" customWidth="1"/>
    <col min="6659" max="6659" width="10.140625" style="397" customWidth="1"/>
    <col min="6660" max="6660" width="9.140625" style="397"/>
    <col min="6661" max="6661" width="3.42578125" style="397" customWidth="1"/>
    <col min="6662" max="6662" width="19.5703125" style="397" customWidth="1"/>
    <col min="6663" max="6663" width="12.28515625" style="397" customWidth="1"/>
    <col min="6664" max="6664" width="10.42578125" style="397" customWidth="1"/>
    <col min="6665" max="6665" width="9.140625" style="397"/>
    <col min="6666" max="6666" width="3.5703125" style="397" customWidth="1"/>
    <col min="6667" max="6667" width="16.42578125" style="397" customWidth="1"/>
    <col min="6668" max="6668" width="11.7109375" style="397" customWidth="1"/>
    <col min="6669" max="6669" width="10.140625" style="397" customWidth="1"/>
    <col min="6670" max="6670" width="15.85546875" style="397" customWidth="1"/>
    <col min="6671" max="6671" width="3.85546875" style="397" customWidth="1"/>
    <col min="6672" max="6672" width="16.42578125" style="397" customWidth="1"/>
    <col min="6673" max="6673" width="11.28515625" style="397" customWidth="1"/>
    <col min="6674" max="6674" width="10.28515625" style="397" customWidth="1"/>
    <col min="6675" max="6675" width="10" style="397" customWidth="1"/>
    <col min="6676" max="6911" width="9.140625" style="397"/>
    <col min="6912" max="6912" width="4" style="397" customWidth="1"/>
    <col min="6913" max="6913" width="15.140625" style="397" customWidth="1"/>
    <col min="6914" max="6914" width="13.85546875" style="397" customWidth="1"/>
    <col min="6915" max="6915" width="10.140625" style="397" customWidth="1"/>
    <col min="6916" max="6916" width="9.140625" style="397"/>
    <col min="6917" max="6917" width="3.42578125" style="397" customWidth="1"/>
    <col min="6918" max="6918" width="19.5703125" style="397" customWidth="1"/>
    <col min="6919" max="6919" width="12.28515625" style="397" customWidth="1"/>
    <col min="6920" max="6920" width="10.42578125" style="397" customWidth="1"/>
    <col min="6921" max="6921" width="9.140625" style="397"/>
    <col min="6922" max="6922" width="3.5703125" style="397" customWidth="1"/>
    <col min="6923" max="6923" width="16.42578125" style="397" customWidth="1"/>
    <col min="6924" max="6924" width="11.7109375" style="397" customWidth="1"/>
    <col min="6925" max="6925" width="10.140625" style="397" customWidth="1"/>
    <col min="6926" max="6926" width="15.85546875" style="397" customWidth="1"/>
    <col min="6927" max="6927" width="3.85546875" style="397" customWidth="1"/>
    <col min="6928" max="6928" width="16.42578125" style="397" customWidth="1"/>
    <col min="6929" max="6929" width="11.28515625" style="397" customWidth="1"/>
    <col min="6930" max="6930" width="10.28515625" style="397" customWidth="1"/>
    <col min="6931" max="6931" width="10" style="397" customWidth="1"/>
    <col min="6932" max="7167" width="9.140625" style="397"/>
    <col min="7168" max="7168" width="4" style="397" customWidth="1"/>
    <col min="7169" max="7169" width="15.140625" style="397" customWidth="1"/>
    <col min="7170" max="7170" width="13.85546875" style="397" customWidth="1"/>
    <col min="7171" max="7171" width="10.140625" style="397" customWidth="1"/>
    <col min="7172" max="7172" width="9.140625" style="397"/>
    <col min="7173" max="7173" width="3.42578125" style="397" customWidth="1"/>
    <col min="7174" max="7174" width="19.5703125" style="397" customWidth="1"/>
    <col min="7175" max="7175" width="12.28515625" style="397" customWidth="1"/>
    <col min="7176" max="7176" width="10.42578125" style="397" customWidth="1"/>
    <col min="7177" max="7177" width="9.140625" style="397"/>
    <col min="7178" max="7178" width="3.5703125" style="397" customWidth="1"/>
    <col min="7179" max="7179" width="16.42578125" style="397" customWidth="1"/>
    <col min="7180" max="7180" width="11.7109375" style="397" customWidth="1"/>
    <col min="7181" max="7181" width="10.140625" style="397" customWidth="1"/>
    <col min="7182" max="7182" width="15.85546875" style="397" customWidth="1"/>
    <col min="7183" max="7183" width="3.85546875" style="397" customWidth="1"/>
    <col min="7184" max="7184" width="16.42578125" style="397" customWidth="1"/>
    <col min="7185" max="7185" width="11.28515625" style="397" customWidth="1"/>
    <col min="7186" max="7186" width="10.28515625" style="397" customWidth="1"/>
    <col min="7187" max="7187" width="10" style="397" customWidth="1"/>
    <col min="7188" max="7423" width="9.140625" style="397"/>
    <col min="7424" max="7424" width="4" style="397" customWidth="1"/>
    <col min="7425" max="7425" width="15.140625" style="397" customWidth="1"/>
    <col min="7426" max="7426" width="13.85546875" style="397" customWidth="1"/>
    <col min="7427" max="7427" width="10.140625" style="397" customWidth="1"/>
    <col min="7428" max="7428" width="9.140625" style="397"/>
    <col min="7429" max="7429" width="3.42578125" style="397" customWidth="1"/>
    <col min="7430" max="7430" width="19.5703125" style="397" customWidth="1"/>
    <col min="7431" max="7431" width="12.28515625" style="397" customWidth="1"/>
    <col min="7432" max="7432" width="10.42578125" style="397" customWidth="1"/>
    <col min="7433" max="7433" width="9.140625" style="397"/>
    <col min="7434" max="7434" width="3.5703125" style="397" customWidth="1"/>
    <col min="7435" max="7435" width="16.42578125" style="397" customWidth="1"/>
    <col min="7436" max="7436" width="11.7109375" style="397" customWidth="1"/>
    <col min="7437" max="7437" width="10.140625" style="397" customWidth="1"/>
    <col min="7438" max="7438" width="15.85546875" style="397" customWidth="1"/>
    <col min="7439" max="7439" width="3.85546875" style="397" customWidth="1"/>
    <col min="7440" max="7440" width="16.42578125" style="397" customWidth="1"/>
    <col min="7441" max="7441" width="11.28515625" style="397" customWidth="1"/>
    <col min="7442" max="7442" width="10.28515625" style="397" customWidth="1"/>
    <col min="7443" max="7443" width="10" style="397" customWidth="1"/>
    <col min="7444" max="7679" width="9.140625" style="397"/>
    <col min="7680" max="7680" width="4" style="397" customWidth="1"/>
    <col min="7681" max="7681" width="15.140625" style="397" customWidth="1"/>
    <col min="7682" max="7682" width="13.85546875" style="397" customWidth="1"/>
    <col min="7683" max="7683" width="10.140625" style="397" customWidth="1"/>
    <col min="7684" max="7684" width="9.140625" style="397"/>
    <col min="7685" max="7685" width="3.42578125" style="397" customWidth="1"/>
    <col min="7686" max="7686" width="19.5703125" style="397" customWidth="1"/>
    <col min="7687" max="7687" width="12.28515625" style="397" customWidth="1"/>
    <col min="7688" max="7688" width="10.42578125" style="397" customWidth="1"/>
    <col min="7689" max="7689" width="9.140625" style="397"/>
    <col min="7690" max="7690" width="3.5703125" style="397" customWidth="1"/>
    <col min="7691" max="7691" width="16.42578125" style="397" customWidth="1"/>
    <col min="7692" max="7692" width="11.7109375" style="397" customWidth="1"/>
    <col min="7693" max="7693" width="10.140625" style="397" customWidth="1"/>
    <col min="7694" max="7694" width="15.85546875" style="397" customWidth="1"/>
    <col min="7695" max="7695" width="3.85546875" style="397" customWidth="1"/>
    <col min="7696" max="7696" width="16.42578125" style="397" customWidth="1"/>
    <col min="7697" max="7697" width="11.28515625" style="397" customWidth="1"/>
    <col min="7698" max="7698" width="10.28515625" style="397" customWidth="1"/>
    <col min="7699" max="7699" width="10" style="397" customWidth="1"/>
    <col min="7700" max="7935" width="9.140625" style="397"/>
    <col min="7936" max="7936" width="4" style="397" customWidth="1"/>
    <col min="7937" max="7937" width="15.140625" style="397" customWidth="1"/>
    <col min="7938" max="7938" width="13.85546875" style="397" customWidth="1"/>
    <col min="7939" max="7939" width="10.140625" style="397" customWidth="1"/>
    <col min="7940" max="7940" width="9.140625" style="397"/>
    <col min="7941" max="7941" width="3.42578125" style="397" customWidth="1"/>
    <col min="7942" max="7942" width="19.5703125" style="397" customWidth="1"/>
    <col min="7943" max="7943" width="12.28515625" style="397" customWidth="1"/>
    <col min="7944" max="7944" width="10.42578125" style="397" customWidth="1"/>
    <col min="7945" max="7945" width="9.140625" style="397"/>
    <col min="7946" max="7946" width="3.5703125" style="397" customWidth="1"/>
    <col min="7947" max="7947" width="16.42578125" style="397" customWidth="1"/>
    <col min="7948" max="7948" width="11.7109375" style="397" customWidth="1"/>
    <col min="7949" max="7949" width="10.140625" style="397" customWidth="1"/>
    <col min="7950" max="7950" width="15.85546875" style="397" customWidth="1"/>
    <col min="7951" max="7951" width="3.85546875" style="397" customWidth="1"/>
    <col min="7952" max="7952" width="16.42578125" style="397" customWidth="1"/>
    <col min="7953" max="7953" width="11.28515625" style="397" customWidth="1"/>
    <col min="7954" max="7954" width="10.28515625" style="397" customWidth="1"/>
    <col min="7955" max="7955" width="10" style="397" customWidth="1"/>
    <col min="7956" max="8191" width="9.140625" style="397"/>
    <col min="8192" max="8192" width="4" style="397" customWidth="1"/>
    <col min="8193" max="8193" width="15.140625" style="397" customWidth="1"/>
    <col min="8194" max="8194" width="13.85546875" style="397" customWidth="1"/>
    <col min="8195" max="8195" width="10.140625" style="397" customWidth="1"/>
    <col min="8196" max="8196" width="9.140625" style="397"/>
    <col min="8197" max="8197" width="3.42578125" style="397" customWidth="1"/>
    <col min="8198" max="8198" width="19.5703125" style="397" customWidth="1"/>
    <col min="8199" max="8199" width="12.28515625" style="397" customWidth="1"/>
    <col min="8200" max="8200" width="10.42578125" style="397" customWidth="1"/>
    <col min="8201" max="8201" width="9.140625" style="397"/>
    <col min="8202" max="8202" width="3.5703125" style="397" customWidth="1"/>
    <col min="8203" max="8203" width="16.42578125" style="397" customWidth="1"/>
    <col min="8204" max="8204" width="11.7109375" style="397" customWidth="1"/>
    <col min="8205" max="8205" width="10.140625" style="397" customWidth="1"/>
    <col min="8206" max="8206" width="15.85546875" style="397" customWidth="1"/>
    <col min="8207" max="8207" width="3.85546875" style="397" customWidth="1"/>
    <col min="8208" max="8208" width="16.42578125" style="397" customWidth="1"/>
    <col min="8209" max="8209" width="11.28515625" style="397" customWidth="1"/>
    <col min="8210" max="8210" width="10.28515625" style="397" customWidth="1"/>
    <col min="8211" max="8211" width="10" style="397" customWidth="1"/>
    <col min="8212" max="8447" width="9.140625" style="397"/>
    <col min="8448" max="8448" width="4" style="397" customWidth="1"/>
    <col min="8449" max="8449" width="15.140625" style="397" customWidth="1"/>
    <col min="8450" max="8450" width="13.85546875" style="397" customWidth="1"/>
    <col min="8451" max="8451" width="10.140625" style="397" customWidth="1"/>
    <col min="8452" max="8452" width="9.140625" style="397"/>
    <col min="8453" max="8453" width="3.42578125" style="397" customWidth="1"/>
    <col min="8454" max="8454" width="19.5703125" style="397" customWidth="1"/>
    <col min="8455" max="8455" width="12.28515625" style="397" customWidth="1"/>
    <col min="8456" max="8456" width="10.42578125" style="397" customWidth="1"/>
    <col min="8457" max="8457" width="9.140625" style="397"/>
    <col min="8458" max="8458" width="3.5703125" style="397" customWidth="1"/>
    <col min="8459" max="8459" width="16.42578125" style="397" customWidth="1"/>
    <col min="8460" max="8460" width="11.7109375" style="397" customWidth="1"/>
    <col min="8461" max="8461" width="10.140625" style="397" customWidth="1"/>
    <col min="8462" max="8462" width="15.85546875" style="397" customWidth="1"/>
    <col min="8463" max="8463" width="3.85546875" style="397" customWidth="1"/>
    <col min="8464" max="8464" width="16.42578125" style="397" customWidth="1"/>
    <col min="8465" max="8465" width="11.28515625" style="397" customWidth="1"/>
    <col min="8466" max="8466" width="10.28515625" style="397" customWidth="1"/>
    <col min="8467" max="8467" width="10" style="397" customWidth="1"/>
    <col min="8468" max="8703" width="9.140625" style="397"/>
    <col min="8704" max="8704" width="4" style="397" customWidth="1"/>
    <col min="8705" max="8705" width="15.140625" style="397" customWidth="1"/>
    <col min="8706" max="8706" width="13.85546875" style="397" customWidth="1"/>
    <col min="8707" max="8707" width="10.140625" style="397" customWidth="1"/>
    <col min="8708" max="8708" width="9.140625" style="397"/>
    <col min="8709" max="8709" width="3.42578125" style="397" customWidth="1"/>
    <col min="8710" max="8710" width="19.5703125" style="397" customWidth="1"/>
    <col min="8711" max="8711" width="12.28515625" style="397" customWidth="1"/>
    <col min="8712" max="8712" width="10.42578125" style="397" customWidth="1"/>
    <col min="8713" max="8713" width="9.140625" style="397"/>
    <col min="8714" max="8714" width="3.5703125" style="397" customWidth="1"/>
    <col min="8715" max="8715" width="16.42578125" style="397" customWidth="1"/>
    <col min="8716" max="8716" width="11.7109375" style="397" customWidth="1"/>
    <col min="8717" max="8717" width="10.140625" style="397" customWidth="1"/>
    <col min="8718" max="8718" width="15.85546875" style="397" customWidth="1"/>
    <col min="8719" max="8719" width="3.85546875" style="397" customWidth="1"/>
    <col min="8720" max="8720" width="16.42578125" style="397" customWidth="1"/>
    <col min="8721" max="8721" width="11.28515625" style="397" customWidth="1"/>
    <col min="8722" max="8722" width="10.28515625" style="397" customWidth="1"/>
    <col min="8723" max="8723" width="10" style="397" customWidth="1"/>
    <col min="8724" max="8959" width="9.140625" style="397"/>
    <col min="8960" max="8960" width="4" style="397" customWidth="1"/>
    <col min="8961" max="8961" width="15.140625" style="397" customWidth="1"/>
    <col min="8962" max="8962" width="13.85546875" style="397" customWidth="1"/>
    <col min="8963" max="8963" width="10.140625" style="397" customWidth="1"/>
    <col min="8964" max="8964" width="9.140625" style="397"/>
    <col min="8965" max="8965" width="3.42578125" style="397" customWidth="1"/>
    <col min="8966" max="8966" width="19.5703125" style="397" customWidth="1"/>
    <col min="8967" max="8967" width="12.28515625" style="397" customWidth="1"/>
    <col min="8968" max="8968" width="10.42578125" style="397" customWidth="1"/>
    <col min="8969" max="8969" width="9.140625" style="397"/>
    <col min="8970" max="8970" width="3.5703125" style="397" customWidth="1"/>
    <col min="8971" max="8971" width="16.42578125" style="397" customWidth="1"/>
    <col min="8972" max="8972" width="11.7109375" style="397" customWidth="1"/>
    <col min="8973" max="8973" width="10.140625" style="397" customWidth="1"/>
    <col min="8974" max="8974" width="15.85546875" style="397" customWidth="1"/>
    <col min="8975" max="8975" width="3.85546875" style="397" customWidth="1"/>
    <col min="8976" max="8976" width="16.42578125" style="397" customWidth="1"/>
    <col min="8977" max="8977" width="11.28515625" style="397" customWidth="1"/>
    <col min="8978" max="8978" width="10.28515625" style="397" customWidth="1"/>
    <col min="8979" max="8979" width="10" style="397" customWidth="1"/>
    <col min="8980" max="9215" width="9.140625" style="397"/>
    <col min="9216" max="9216" width="4" style="397" customWidth="1"/>
    <col min="9217" max="9217" width="15.140625" style="397" customWidth="1"/>
    <col min="9218" max="9218" width="13.85546875" style="397" customWidth="1"/>
    <col min="9219" max="9219" width="10.140625" style="397" customWidth="1"/>
    <col min="9220" max="9220" width="9.140625" style="397"/>
    <col min="9221" max="9221" width="3.42578125" style="397" customWidth="1"/>
    <col min="9222" max="9222" width="19.5703125" style="397" customWidth="1"/>
    <col min="9223" max="9223" width="12.28515625" style="397" customWidth="1"/>
    <col min="9224" max="9224" width="10.42578125" style="397" customWidth="1"/>
    <col min="9225" max="9225" width="9.140625" style="397"/>
    <col min="9226" max="9226" width="3.5703125" style="397" customWidth="1"/>
    <col min="9227" max="9227" width="16.42578125" style="397" customWidth="1"/>
    <col min="9228" max="9228" width="11.7109375" style="397" customWidth="1"/>
    <col min="9229" max="9229" width="10.140625" style="397" customWidth="1"/>
    <col min="9230" max="9230" width="15.85546875" style="397" customWidth="1"/>
    <col min="9231" max="9231" width="3.85546875" style="397" customWidth="1"/>
    <col min="9232" max="9232" width="16.42578125" style="397" customWidth="1"/>
    <col min="9233" max="9233" width="11.28515625" style="397" customWidth="1"/>
    <col min="9234" max="9234" width="10.28515625" style="397" customWidth="1"/>
    <col min="9235" max="9235" width="10" style="397" customWidth="1"/>
    <col min="9236" max="9471" width="9.140625" style="397"/>
    <col min="9472" max="9472" width="4" style="397" customWidth="1"/>
    <col min="9473" max="9473" width="15.140625" style="397" customWidth="1"/>
    <col min="9474" max="9474" width="13.85546875" style="397" customWidth="1"/>
    <col min="9475" max="9475" width="10.140625" style="397" customWidth="1"/>
    <col min="9476" max="9476" width="9.140625" style="397"/>
    <col min="9477" max="9477" width="3.42578125" style="397" customWidth="1"/>
    <col min="9478" max="9478" width="19.5703125" style="397" customWidth="1"/>
    <col min="9479" max="9479" width="12.28515625" style="397" customWidth="1"/>
    <col min="9480" max="9480" width="10.42578125" style="397" customWidth="1"/>
    <col min="9481" max="9481" width="9.140625" style="397"/>
    <col min="9482" max="9482" width="3.5703125" style="397" customWidth="1"/>
    <col min="9483" max="9483" width="16.42578125" style="397" customWidth="1"/>
    <col min="9484" max="9484" width="11.7109375" style="397" customWidth="1"/>
    <col min="9485" max="9485" width="10.140625" style="397" customWidth="1"/>
    <col min="9486" max="9486" width="15.85546875" style="397" customWidth="1"/>
    <col min="9487" max="9487" width="3.85546875" style="397" customWidth="1"/>
    <col min="9488" max="9488" width="16.42578125" style="397" customWidth="1"/>
    <col min="9489" max="9489" width="11.28515625" style="397" customWidth="1"/>
    <col min="9490" max="9490" width="10.28515625" style="397" customWidth="1"/>
    <col min="9491" max="9491" width="10" style="397" customWidth="1"/>
    <col min="9492" max="9727" width="9.140625" style="397"/>
    <col min="9728" max="9728" width="4" style="397" customWidth="1"/>
    <col min="9729" max="9729" width="15.140625" style="397" customWidth="1"/>
    <col min="9730" max="9730" width="13.85546875" style="397" customWidth="1"/>
    <col min="9731" max="9731" width="10.140625" style="397" customWidth="1"/>
    <col min="9732" max="9732" width="9.140625" style="397"/>
    <col min="9733" max="9733" width="3.42578125" style="397" customWidth="1"/>
    <col min="9734" max="9734" width="19.5703125" style="397" customWidth="1"/>
    <col min="9735" max="9735" width="12.28515625" style="397" customWidth="1"/>
    <col min="9736" max="9736" width="10.42578125" style="397" customWidth="1"/>
    <col min="9737" max="9737" width="9.140625" style="397"/>
    <col min="9738" max="9738" width="3.5703125" style="397" customWidth="1"/>
    <col min="9739" max="9739" width="16.42578125" style="397" customWidth="1"/>
    <col min="9740" max="9740" width="11.7109375" style="397" customWidth="1"/>
    <col min="9741" max="9741" width="10.140625" style="397" customWidth="1"/>
    <col min="9742" max="9742" width="15.85546875" style="397" customWidth="1"/>
    <col min="9743" max="9743" width="3.85546875" style="397" customWidth="1"/>
    <col min="9744" max="9744" width="16.42578125" style="397" customWidth="1"/>
    <col min="9745" max="9745" width="11.28515625" style="397" customWidth="1"/>
    <col min="9746" max="9746" width="10.28515625" style="397" customWidth="1"/>
    <col min="9747" max="9747" width="10" style="397" customWidth="1"/>
    <col min="9748" max="9983" width="9.140625" style="397"/>
    <col min="9984" max="9984" width="4" style="397" customWidth="1"/>
    <col min="9985" max="9985" width="15.140625" style="397" customWidth="1"/>
    <col min="9986" max="9986" width="13.85546875" style="397" customWidth="1"/>
    <col min="9987" max="9987" width="10.140625" style="397" customWidth="1"/>
    <col min="9988" max="9988" width="9.140625" style="397"/>
    <col min="9989" max="9989" width="3.42578125" style="397" customWidth="1"/>
    <col min="9990" max="9990" width="19.5703125" style="397" customWidth="1"/>
    <col min="9991" max="9991" width="12.28515625" style="397" customWidth="1"/>
    <col min="9992" max="9992" width="10.42578125" style="397" customWidth="1"/>
    <col min="9993" max="9993" width="9.140625" style="397"/>
    <col min="9994" max="9994" width="3.5703125" style="397" customWidth="1"/>
    <col min="9995" max="9995" width="16.42578125" style="397" customWidth="1"/>
    <col min="9996" max="9996" width="11.7109375" style="397" customWidth="1"/>
    <col min="9997" max="9997" width="10.140625" style="397" customWidth="1"/>
    <col min="9998" max="9998" width="15.85546875" style="397" customWidth="1"/>
    <col min="9999" max="9999" width="3.85546875" style="397" customWidth="1"/>
    <col min="10000" max="10000" width="16.42578125" style="397" customWidth="1"/>
    <col min="10001" max="10001" width="11.28515625" style="397" customWidth="1"/>
    <col min="10002" max="10002" width="10.28515625" style="397" customWidth="1"/>
    <col min="10003" max="10003" width="10" style="397" customWidth="1"/>
    <col min="10004" max="10239" width="9.140625" style="397"/>
    <col min="10240" max="10240" width="4" style="397" customWidth="1"/>
    <col min="10241" max="10241" width="15.140625" style="397" customWidth="1"/>
    <col min="10242" max="10242" width="13.85546875" style="397" customWidth="1"/>
    <col min="10243" max="10243" width="10.140625" style="397" customWidth="1"/>
    <col min="10244" max="10244" width="9.140625" style="397"/>
    <col min="10245" max="10245" width="3.42578125" style="397" customWidth="1"/>
    <col min="10246" max="10246" width="19.5703125" style="397" customWidth="1"/>
    <col min="10247" max="10247" width="12.28515625" style="397" customWidth="1"/>
    <col min="10248" max="10248" width="10.42578125" style="397" customWidth="1"/>
    <col min="10249" max="10249" width="9.140625" style="397"/>
    <col min="10250" max="10250" width="3.5703125" style="397" customWidth="1"/>
    <col min="10251" max="10251" width="16.42578125" style="397" customWidth="1"/>
    <col min="10252" max="10252" width="11.7109375" style="397" customWidth="1"/>
    <col min="10253" max="10253" width="10.140625" style="397" customWidth="1"/>
    <col min="10254" max="10254" width="15.85546875" style="397" customWidth="1"/>
    <col min="10255" max="10255" width="3.85546875" style="397" customWidth="1"/>
    <col min="10256" max="10256" width="16.42578125" style="397" customWidth="1"/>
    <col min="10257" max="10257" width="11.28515625" style="397" customWidth="1"/>
    <col min="10258" max="10258" width="10.28515625" style="397" customWidth="1"/>
    <col min="10259" max="10259" width="10" style="397" customWidth="1"/>
    <col min="10260" max="10495" width="9.140625" style="397"/>
    <col min="10496" max="10496" width="4" style="397" customWidth="1"/>
    <col min="10497" max="10497" width="15.140625" style="397" customWidth="1"/>
    <col min="10498" max="10498" width="13.85546875" style="397" customWidth="1"/>
    <col min="10499" max="10499" width="10.140625" style="397" customWidth="1"/>
    <col min="10500" max="10500" width="9.140625" style="397"/>
    <col min="10501" max="10501" width="3.42578125" style="397" customWidth="1"/>
    <col min="10502" max="10502" width="19.5703125" style="397" customWidth="1"/>
    <col min="10503" max="10503" width="12.28515625" style="397" customWidth="1"/>
    <col min="10504" max="10504" width="10.42578125" style="397" customWidth="1"/>
    <col min="10505" max="10505" width="9.140625" style="397"/>
    <col min="10506" max="10506" width="3.5703125" style="397" customWidth="1"/>
    <col min="10507" max="10507" width="16.42578125" style="397" customWidth="1"/>
    <col min="10508" max="10508" width="11.7109375" style="397" customWidth="1"/>
    <col min="10509" max="10509" width="10.140625" style="397" customWidth="1"/>
    <col min="10510" max="10510" width="15.85546875" style="397" customWidth="1"/>
    <col min="10511" max="10511" width="3.85546875" style="397" customWidth="1"/>
    <col min="10512" max="10512" width="16.42578125" style="397" customWidth="1"/>
    <col min="10513" max="10513" width="11.28515625" style="397" customWidth="1"/>
    <col min="10514" max="10514" width="10.28515625" style="397" customWidth="1"/>
    <col min="10515" max="10515" width="10" style="397" customWidth="1"/>
    <col min="10516" max="10751" width="9.140625" style="397"/>
    <col min="10752" max="10752" width="4" style="397" customWidth="1"/>
    <col min="10753" max="10753" width="15.140625" style="397" customWidth="1"/>
    <col min="10754" max="10754" width="13.85546875" style="397" customWidth="1"/>
    <col min="10755" max="10755" width="10.140625" style="397" customWidth="1"/>
    <col min="10756" max="10756" width="9.140625" style="397"/>
    <col min="10757" max="10757" width="3.42578125" style="397" customWidth="1"/>
    <col min="10758" max="10758" width="19.5703125" style="397" customWidth="1"/>
    <col min="10759" max="10759" width="12.28515625" style="397" customWidth="1"/>
    <col min="10760" max="10760" width="10.42578125" style="397" customWidth="1"/>
    <col min="10761" max="10761" width="9.140625" style="397"/>
    <col min="10762" max="10762" width="3.5703125" style="397" customWidth="1"/>
    <col min="10763" max="10763" width="16.42578125" style="397" customWidth="1"/>
    <col min="10764" max="10764" width="11.7109375" style="397" customWidth="1"/>
    <col min="10765" max="10765" width="10.140625" style="397" customWidth="1"/>
    <col min="10766" max="10766" width="15.85546875" style="397" customWidth="1"/>
    <col min="10767" max="10767" width="3.85546875" style="397" customWidth="1"/>
    <col min="10768" max="10768" width="16.42578125" style="397" customWidth="1"/>
    <col min="10769" max="10769" width="11.28515625" style="397" customWidth="1"/>
    <col min="10770" max="10770" width="10.28515625" style="397" customWidth="1"/>
    <col min="10771" max="10771" width="10" style="397" customWidth="1"/>
    <col min="10772" max="11007" width="9.140625" style="397"/>
    <col min="11008" max="11008" width="4" style="397" customWidth="1"/>
    <col min="11009" max="11009" width="15.140625" style="397" customWidth="1"/>
    <col min="11010" max="11010" width="13.85546875" style="397" customWidth="1"/>
    <col min="11011" max="11011" width="10.140625" style="397" customWidth="1"/>
    <col min="11012" max="11012" width="9.140625" style="397"/>
    <col min="11013" max="11013" width="3.42578125" style="397" customWidth="1"/>
    <col min="11014" max="11014" width="19.5703125" style="397" customWidth="1"/>
    <col min="11015" max="11015" width="12.28515625" style="397" customWidth="1"/>
    <col min="11016" max="11016" width="10.42578125" style="397" customWidth="1"/>
    <col min="11017" max="11017" width="9.140625" style="397"/>
    <col min="11018" max="11018" width="3.5703125" style="397" customWidth="1"/>
    <col min="11019" max="11019" width="16.42578125" style="397" customWidth="1"/>
    <col min="11020" max="11020" width="11.7109375" style="397" customWidth="1"/>
    <col min="11021" max="11021" width="10.140625" style="397" customWidth="1"/>
    <col min="11022" max="11022" width="15.85546875" style="397" customWidth="1"/>
    <col min="11023" max="11023" width="3.85546875" style="397" customWidth="1"/>
    <col min="11024" max="11024" width="16.42578125" style="397" customWidth="1"/>
    <col min="11025" max="11025" width="11.28515625" style="397" customWidth="1"/>
    <col min="11026" max="11026" width="10.28515625" style="397" customWidth="1"/>
    <col min="11027" max="11027" width="10" style="397" customWidth="1"/>
    <col min="11028" max="11263" width="9.140625" style="397"/>
    <col min="11264" max="11264" width="4" style="397" customWidth="1"/>
    <col min="11265" max="11265" width="15.140625" style="397" customWidth="1"/>
    <col min="11266" max="11266" width="13.85546875" style="397" customWidth="1"/>
    <col min="11267" max="11267" width="10.140625" style="397" customWidth="1"/>
    <col min="11268" max="11268" width="9.140625" style="397"/>
    <col min="11269" max="11269" width="3.42578125" style="397" customWidth="1"/>
    <col min="11270" max="11270" width="19.5703125" style="397" customWidth="1"/>
    <col min="11271" max="11271" width="12.28515625" style="397" customWidth="1"/>
    <col min="11272" max="11272" width="10.42578125" style="397" customWidth="1"/>
    <col min="11273" max="11273" width="9.140625" style="397"/>
    <col min="11274" max="11274" width="3.5703125" style="397" customWidth="1"/>
    <col min="11275" max="11275" width="16.42578125" style="397" customWidth="1"/>
    <col min="11276" max="11276" width="11.7109375" style="397" customWidth="1"/>
    <col min="11277" max="11277" width="10.140625" style="397" customWidth="1"/>
    <col min="11278" max="11278" width="15.85546875" style="397" customWidth="1"/>
    <col min="11279" max="11279" width="3.85546875" style="397" customWidth="1"/>
    <col min="11280" max="11280" width="16.42578125" style="397" customWidth="1"/>
    <col min="11281" max="11281" width="11.28515625" style="397" customWidth="1"/>
    <col min="11282" max="11282" width="10.28515625" style="397" customWidth="1"/>
    <col min="11283" max="11283" width="10" style="397" customWidth="1"/>
    <col min="11284" max="11519" width="9.140625" style="397"/>
    <col min="11520" max="11520" width="4" style="397" customWidth="1"/>
    <col min="11521" max="11521" width="15.140625" style="397" customWidth="1"/>
    <col min="11522" max="11522" width="13.85546875" style="397" customWidth="1"/>
    <col min="11523" max="11523" width="10.140625" style="397" customWidth="1"/>
    <col min="11524" max="11524" width="9.140625" style="397"/>
    <col min="11525" max="11525" width="3.42578125" style="397" customWidth="1"/>
    <col min="11526" max="11526" width="19.5703125" style="397" customWidth="1"/>
    <col min="11527" max="11527" width="12.28515625" style="397" customWidth="1"/>
    <col min="11528" max="11528" width="10.42578125" style="397" customWidth="1"/>
    <col min="11529" max="11529" width="9.140625" style="397"/>
    <col min="11530" max="11530" width="3.5703125" style="397" customWidth="1"/>
    <col min="11531" max="11531" width="16.42578125" style="397" customWidth="1"/>
    <col min="11532" max="11532" width="11.7109375" style="397" customWidth="1"/>
    <col min="11533" max="11533" width="10.140625" style="397" customWidth="1"/>
    <col min="11534" max="11534" width="15.85546875" style="397" customWidth="1"/>
    <col min="11535" max="11535" width="3.85546875" style="397" customWidth="1"/>
    <col min="11536" max="11536" width="16.42578125" style="397" customWidth="1"/>
    <col min="11537" max="11537" width="11.28515625" style="397" customWidth="1"/>
    <col min="11538" max="11538" width="10.28515625" style="397" customWidth="1"/>
    <col min="11539" max="11539" width="10" style="397" customWidth="1"/>
    <col min="11540" max="11775" width="9.140625" style="397"/>
    <col min="11776" max="11776" width="4" style="397" customWidth="1"/>
    <col min="11777" max="11777" width="15.140625" style="397" customWidth="1"/>
    <col min="11778" max="11778" width="13.85546875" style="397" customWidth="1"/>
    <col min="11779" max="11779" width="10.140625" style="397" customWidth="1"/>
    <col min="11780" max="11780" width="9.140625" style="397"/>
    <col min="11781" max="11781" width="3.42578125" style="397" customWidth="1"/>
    <col min="11782" max="11782" width="19.5703125" style="397" customWidth="1"/>
    <col min="11783" max="11783" width="12.28515625" style="397" customWidth="1"/>
    <col min="11784" max="11784" width="10.42578125" style="397" customWidth="1"/>
    <col min="11785" max="11785" width="9.140625" style="397"/>
    <col min="11786" max="11786" width="3.5703125" style="397" customWidth="1"/>
    <col min="11787" max="11787" width="16.42578125" style="397" customWidth="1"/>
    <col min="11788" max="11788" width="11.7109375" style="397" customWidth="1"/>
    <col min="11789" max="11789" width="10.140625" style="397" customWidth="1"/>
    <col min="11790" max="11790" width="15.85546875" style="397" customWidth="1"/>
    <col min="11791" max="11791" width="3.85546875" style="397" customWidth="1"/>
    <col min="11792" max="11792" width="16.42578125" style="397" customWidth="1"/>
    <col min="11793" max="11793" width="11.28515625" style="397" customWidth="1"/>
    <col min="11794" max="11794" width="10.28515625" style="397" customWidth="1"/>
    <col min="11795" max="11795" width="10" style="397" customWidth="1"/>
    <col min="11796" max="12031" width="9.140625" style="397"/>
    <col min="12032" max="12032" width="4" style="397" customWidth="1"/>
    <col min="12033" max="12033" width="15.140625" style="397" customWidth="1"/>
    <col min="12034" max="12034" width="13.85546875" style="397" customWidth="1"/>
    <col min="12035" max="12035" width="10.140625" style="397" customWidth="1"/>
    <col min="12036" max="12036" width="9.140625" style="397"/>
    <col min="12037" max="12037" width="3.42578125" style="397" customWidth="1"/>
    <col min="12038" max="12038" width="19.5703125" style="397" customWidth="1"/>
    <col min="12039" max="12039" width="12.28515625" style="397" customWidth="1"/>
    <col min="12040" max="12040" width="10.42578125" style="397" customWidth="1"/>
    <col min="12041" max="12041" width="9.140625" style="397"/>
    <col min="12042" max="12042" width="3.5703125" style="397" customWidth="1"/>
    <col min="12043" max="12043" width="16.42578125" style="397" customWidth="1"/>
    <col min="12044" max="12044" width="11.7109375" style="397" customWidth="1"/>
    <col min="12045" max="12045" width="10.140625" style="397" customWidth="1"/>
    <col min="12046" max="12046" width="15.85546875" style="397" customWidth="1"/>
    <col min="12047" max="12047" width="3.85546875" style="397" customWidth="1"/>
    <col min="12048" max="12048" width="16.42578125" style="397" customWidth="1"/>
    <col min="12049" max="12049" width="11.28515625" style="397" customWidth="1"/>
    <col min="12050" max="12050" width="10.28515625" style="397" customWidth="1"/>
    <col min="12051" max="12051" width="10" style="397" customWidth="1"/>
    <col min="12052" max="12287" width="9.140625" style="397"/>
    <col min="12288" max="12288" width="4" style="397" customWidth="1"/>
    <col min="12289" max="12289" width="15.140625" style="397" customWidth="1"/>
    <col min="12290" max="12290" width="13.85546875" style="397" customWidth="1"/>
    <col min="12291" max="12291" width="10.140625" style="397" customWidth="1"/>
    <col min="12292" max="12292" width="9.140625" style="397"/>
    <col min="12293" max="12293" width="3.42578125" style="397" customWidth="1"/>
    <col min="12294" max="12294" width="19.5703125" style="397" customWidth="1"/>
    <col min="12295" max="12295" width="12.28515625" style="397" customWidth="1"/>
    <col min="12296" max="12296" width="10.42578125" style="397" customWidth="1"/>
    <col min="12297" max="12297" width="9.140625" style="397"/>
    <col min="12298" max="12298" width="3.5703125" style="397" customWidth="1"/>
    <col min="12299" max="12299" width="16.42578125" style="397" customWidth="1"/>
    <col min="12300" max="12300" width="11.7109375" style="397" customWidth="1"/>
    <col min="12301" max="12301" width="10.140625" style="397" customWidth="1"/>
    <col min="12302" max="12302" width="15.85546875" style="397" customWidth="1"/>
    <col min="12303" max="12303" width="3.85546875" style="397" customWidth="1"/>
    <col min="12304" max="12304" width="16.42578125" style="397" customWidth="1"/>
    <col min="12305" max="12305" width="11.28515625" style="397" customWidth="1"/>
    <col min="12306" max="12306" width="10.28515625" style="397" customWidth="1"/>
    <col min="12307" max="12307" width="10" style="397" customWidth="1"/>
    <col min="12308" max="12543" width="9.140625" style="397"/>
    <col min="12544" max="12544" width="4" style="397" customWidth="1"/>
    <col min="12545" max="12545" width="15.140625" style="397" customWidth="1"/>
    <col min="12546" max="12546" width="13.85546875" style="397" customWidth="1"/>
    <col min="12547" max="12547" width="10.140625" style="397" customWidth="1"/>
    <col min="12548" max="12548" width="9.140625" style="397"/>
    <col min="12549" max="12549" width="3.42578125" style="397" customWidth="1"/>
    <col min="12550" max="12550" width="19.5703125" style="397" customWidth="1"/>
    <col min="12551" max="12551" width="12.28515625" style="397" customWidth="1"/>
    <col min="12552" max="12552" width="10.42578125" style="397" customWidth="1"/>
    <col min="12553" max="12553" width="9.140625" style="397"/>
    <col min="12554" max="12554" width="3.5703125" style="397" customWidth="1"/>
    <col min="12555" max="12555" width="16.42578125" style="397" customWidth="1"/>
    <col min="12556" max="12556" width="11.7109375" style="397" customWidth="1"/>
    <col min="12557" max="12557" width="10.140625" style="397" customWidth="1"/>
    <col min="12558" max="12558" width="15.85546875" style="397" customWidth="1"/>
    <col min="12559" max="12559" width="3.85546875" style="397" customWidth="1"/>
    <col min="12560" max="12560" width="16.42578125" style="397" customWidth="1"/>
    <col min="12561" max="12561" width="11.28515625" style="397" customWidth="1"/>
    <col min="12562" max="12562" width="10.28515625" style="397" customWidth="1"/>
    <col min="12563" max="12563" width="10" style="397" customWidth="1"/>
    <col min="12564" max="12799" width="9.140625" style="397"/>
    <col min="12800" max="12800" width="4" style="397" customWidth="1"/>
    <col min="12801" max="12801" width="15.140625" style="397" customWidth="1"/>
    <col min="12802" max="12802" width="13.85546875" style="397" customWidth="1"/>
    <col min="12803" max="12803" width="10.140625" style="397" customWidth="1"/>
    <col min="12804" max="12804" width="9.140625" style="397"/>
    <col min="12805" max="12805" width="3.42578125" style="397" customWidth="1"/>
    <col min="12806" max="12806" width="19.5703125" style="397" customWidth="1"/>
    <col min="12807" max="12807" width="12.28515625" style="397" customWidth="1"/>
    <col min="12808" max="12808" width="10.42578125" style="397" customWidth="1"/>
    <col min="12809" max="12809" width="9.140625" style="397"/>
    <col min="12810" max="12810" width="3.5703125" style="397" customWidth="1"/>
    <col min="12811" max="12811" width="16.42578125" style="397" customWidth="1"/>
    <col min="12812" max="12812" width="11.7109375" style="397" customWidth="1"/>
    <col min="12813" max="12813" width="10.140625" style="397" customWidth="1"/>
    <col min="12814" max="12814" width="15.85546875" style="397" customWidth="1"/>
    <col min="12815" max="12815" width="3.85546875" style="397" customWidth="1"/>
    <col min="12816" max="12816" width="16.42578125" style="397" customWidth="1"/>
    <col min="12817" max="12817" width="11.28515625" style="397" customWidth="1"/>
    <col min="12818" max="12818" width="10.28515625" style="397" customWidth="1"/>
    <col min="12819" max="12819" width="10" style="397" customWidth="1"/>
    <col min="12820" max="13055" width="9.140625" style="397"/>
    <col min="13056" max="13056" width="4" style="397" customWidth="1"/>
    <col min="13057" max="13057" width="15.140625" style="397" customWidth="1"/>
    <col min="13058" max="13058" width="13.85546875" style="397" customWidth="1"/>
    <col min="13059" max="13059" width="10.140625" style="397" customWidth="1"/>
    <col min="13060" max="13060" width="9.140625" style="397"/>
    <col min="13061" max="13061" width="3.42578125" style="397" customWidth="1"/>
    <col min="13062" max="13062" width="19.5703125" style="397" customWidth="1"/>
    <col min="13063" max="13063" width="12.28515625" style="397" customWidth="1"/>
    <col min="13064" max="13064" width="10.42578125" style="397" customWidth="1"/>
    <col min="13065" max="13065" width="9.140625" style="397"/>
    <col min="13066" max="13066" width="3.5703125" style="397" customWidth="1"/>
    <col min="13067" max="13067" width="16.42578125" style="397" customWidth="1"/>
    <col min="13068" max="13068" width="11.7109375" style="397" customWidth="1"/>
    <col min="13069" max="13069" width="10.140625" style="397" customWidth="1"/>
    <col min="13070" max="13070" width="15.85546875" style="397" customWidth="1"/>
    <col min="13071" max="13071" width="3.85546875" style="397" customWidth="1"/>
    <col min="13072" max="13072" width="16.42578125" style="397" customWidth="1"/>
    <col min="13073" max="13073" width="11.28515625" style="397" customWidth="1"/>
    <col min="13074" max="13074" width="10.28515625" style="397" customWidth="1"/>
    <col min="13075" max="13075" width="10" style="397" customWidth="1"/>
    <col min="13076" max="13311" width="9.140625" style="397"/>
    <col min="13312" max="13312" width="4" style="397" customWidth="1"/>
    <col min="13313" max="13313" width="15.140625" style="397" customWidth="1"/>
    <col min="13314" max="13314" width="13.85546875" style="397" customWidth="1"/>
    <col min="13315" max="13315" width="10.140625" style="397" customWidth="1"/>
    <col min="13316" max="13316" width="9.140625" style="397"/>
    <col min="13317" max="13317" width="3.42578125" style="397" customWidth="1"/>
    <col min="13318" max="13318" width="19.5703125" style="397" customWidth="1"/>
    <col min="13319" max="13319" width="12.28515625" style="397" customWidth="1"/>
    <col min="13320" max="13320" width="10.42578125" style="397" customWidth="1"/>
    <col min="13321" max="13321" width="9.140625" style="397"/>
    <col min="13322" max="13322" width="3.5703125" style="397" customWidth="1"/>
    <col min="13323" max="13323" width="16.42578125" style="397" customWidth="1"/>
    <col min="13324" max="13324" width="11.7109375" style="397" customWidth="1"/>
    <col min="13325" max="13325" width="10.140625" style="397" customWidth="1"/>
    <col min="13326" max="13326" width="15.85546875" style="397" customWidth="1"/>
    <col min="13327" max="13327" width="3.85546875" style="397" customWidth="1"/>
    <col min="13328" max="13328" width="16.42578125" style="397" customWidth="1"/>
    <col min="13329" max="13329" width="11.28515625" style="397" customWidth="1"/>
    <col min="13330" max="13330" width="10.28515625" style="397" customWidth="1"/>
    <col min="13331" max="13331" width="10" style="397" customWidth="1"/>
    <col min="13332" max="13567" width="9.140625" style="397"/>
    <col min="13568" max="13568" width="4" style="397" customWidth="1"/>
    <col min="13569" max="13569" width="15.140625" style="397" customWidth="1"/>
    <col min="13570" max="13570" width="13.85546875" style="397" customWidth="1"/>
    <col min="13571" max="13571" width="10.140625" style="397" customWidth="1"/>
    <col min="13572" max="13572" width="9.140625" style="397"/>
    <col min="13573" max="13573" width="3.42578125" style="397" customWidth="1"/>
    <col min="13574" max="13574" width="19.5703125" style="397" customWidth="1"/>
    <col min="13575" max="13575" width="12.28515625" style="397" customWidth="1"/>
    <col min="13576" max="13576" width="10.42578125" style="397" customWidth="1"/>
    <col min="13577" max="13577" width="9.140625" style="397"/>
    <col min="13578" max="13578" width="3.5703125" style="397" customWidth="1"/>
    <col min="13579" max="13579" width="16.42578125" style="397" customWidth="1"/>
    <col min="13580" max="13580" width="11.7109375" style="397" customWidth="1"/>
    <col min="13581" max="13581" width="10.140625" style="397" customWidth="1"/>
    <col min="13582" max="13582" width="15.85546875" style="397" customWidth="1"/>
    <col min="13583" max="13583" width="3.85546875" style="397" customWidth="1"/>
    <col min="13584" max="13584" width="16.42578125" style="397" customWidth="1"/>
    <col min="13585" max="13585" width="11.28515625" style="397" customWidth="1"/>
    <col min="13586" max="13586" width="10.28515625" style="397" customWidth="1"/>
    <col min="13587" max="13587" width="10" style="397" customWidth="1"/>
    <col min="13588" max="13823" width="9.140625" style="397"/>
    <col min="13824" max="13824" width="4" style="397" customWidth="1"/>
    <col min="13825" max="13825" width="15.140625" style="397" customWidth="1"/>
    <col min="13826" max="13826" width="13.85546875" style="397" customWidth="1"/>
    <col min="13827" max="13827" width="10.140625" style="397" customWidth="1"/>
    <col min="13828" max="13828" width="9.140625" style="397"/>
    <col min="13829" max="13829" width="3.42578125" style="397" customWidth="1"/>
    <col min="13830" max="13830" width="19.5703125" style="397" customWidth="1"/>
    <col min="13831" max="13831" width="12.28515625" style="397" customWidth="1"/>
    <col min="13832" max="13832" width="10.42578125" style="397" customWidth="1"/>
    <col min="13833" max="13833" width="9.140625" style="397"/>
    <col min="13834" max="13834" width="3.5703125" style="397" customWidth="1"/>
    <col min="13835" max="13835" width="16.42578125" style="397" customWidth="1"/>
    <col min="13836" max="13836" width="11.7109375" style="397" customWidth="1"/>
    <col min="13837" max="13837" width="10.140625" style="397" customWidth="1"/>
    <col min="13838" max="13838" width="15.85546875" style="397" customWidth="1"/>
    <col min="13839" max="13839" width="3.85546875" style="397" customWidth="1"/>
    <col min="13840" max="13840" width="16.42578125" style="397" customWidth="1"/>
    <col min="13841" max="13841" width="11.28515625" style="397" customWidth="1"/>
    <col min="13842" max="13842" width="10.28515625" style="397" customWidth="1"/>
    <col min="13843" max="13843" width="10" style="397" customWidth="1"/>
    <col min="13844" max="14079" width="9.140625" style="397"/>
    <col min="14080" max="14080" width="4" style="397" customWidth="1"/>
    <col min="14081" max="14081" width="15.140625" style="397" customWidth="1"/>
    <col min="14082" max="14082" width="13.85546875" style="397" customWidth="1"/>
    <col min="14083" max="14083" width="10.140625" style="397" customWidth="1"/>
    <col min="14084" max="14084" width="9.140625" style="397"/>
    <col min="14085" max="14085" width="3.42578125" style="397" customWidth="1"/>
    <col min="14086" max="14086" width="19.5703125" style="397" customWidth="1"/>
    <col min="14087" max="14087" width="12.28515625" style="397" customWidth="1"/>
    <col min="14088" max="14088" width="10.42578125" style="397" customWidth="1"/>
    <col min="14089" max="14089" width="9.140625" style="397"/>
    <col min="14090" max="14090" width="3.5703125" style="397" customWidth="1"/>
    <col min="14091" max="14091" width="16.42578125" style="397" customWidth="1"/>
    <col min="14092" max="14092" width="11.7109375" style="397" customWidth="1"/>
    <col min="14093" max="14093" width="10.140625" style="397" customWidth="1"/>
    <col min="14094" max="14094" width="15.85546875" style="397" customWidth="1"/>
    <col min="14095" max="14095" width="3.85546875" style="397" customWidth="1"/>
    <col min="14096" max="14096" width="16.42578125" style="397" customWidth="1"/>
    <col min="14097" max="14097" width="11.28515625" style="397" customWidth="1"/>
    <col min="14098" max="14098" width="10.28515625" style="397" customWidth="1"/>
    <col min="14099" max="14099" width="10" style="397" customWidth="1"/>
    <col min="14100" max="14335" width="9.140625" style="397"/>
    <col min="14336" max="14336" width="4" style="397" customWidth="1"/>
    <col min="14337" max="14337" width="15.140625" style="397" customWidth="1"/>
    <col min="14338" max="14338" width="13.85546875" style="397" customWidth="1"/>
    <col min="14339" max="14339" width="10.140625" style="397" customWidth="1"/>
    <col min="14340" max="14340" width="9.140625" style="397"/>
    <col min="14341" max="14341" width="3.42578125" style="397" customWidth="1"/>
    <col min="14342" max="14342" width="19.5703125" style="397" customWidth="1"/>
    <col min="14343" max="14343" width="12.28515625" style="397" customWidth="1"/>
    <col min="14344" max="14344" width="10.42578125" style="397" customWidth="1"/>
    <col min="14345" max="14345" width="9.140625" style="397"/>
    <col min="14346" max="14346" width="3.5703125" style="397" customWidth="1"/>
    <col min="14347" max="14347" width="16.42578125" style="397" customWidth="1"/>
    <col min="14348" max="14348" width="11.7109375" style="397" customWidth="1"/>
    <col min="14349" max="14349" width="10.140625" style="397" customWidth="1"/>
    <col min="14350" max="14350" width="15.85546875" style="397" customWidth="1"/>
    <col min="14351" max="14351" width="3.85546875" style="397" customWidth="1"/>
    <col min="14352" max="14352" width="16.42578125" style="397" customWidth="1"/>
    <col min="14353" max="14353" width="11.28515625" style="397" customWidth="1"/>
    <col min="14354" max="14354" width="10.28515625" style="397" customWidth="1"/>
    <col min="14355" max="14355" width="10" style="397" customWidth="1"/>
    <col min="14356" max="14591" width="9.140625" style="397"/>
    <col min="14592" max="14592" width="4" style="397" customWidth="1"/>
    <col min="14593" max="14593" width="15.140625" style="397" customWidth="1"/>
    <col min="14594" max="14594" width="13.85546875" style="397" customWidth="1"/>
    <col min="14595" max="14595" width="10.140625" style="397" customWidth="1"/>
    <col min="14596" max="14596" width="9.140625" style="397"/>
    <col min="14597" max="14597" width="3.42578125" style="397" customWidth="1"/>
    <col min="14598" max="14598" width="19.5703125" style="397" customWidth="1"/>
    <col min="14599" max="14599" width="12.28515625" style="397" customWidth="1"/>
    <col min="14600" max="14600" width="10.42578125" style="397" customWidth="1"/>
    <col min="14601" max="14601" width="9.140625" style="397"/>
    <col min="14602" max="14602" width="3.5703125" style="397" customWidth="1"/>
    <col min="14603" max="14603" width="16.42578125" style="397" customWidth="1"/>
    <col min="14604" max="14604" width="11.7109375" style="397" customWidth="1"/>
    <col min="14605" max="14605" width="10.140625" style="397" customWidth="1"/>
    <col min="14606" max="14606" width="15.85546875" style="397" customWidth="1"/>
    <col min="14607" max="14607" width="3.85546875" style="397" customWidth="1"/>
    <col min="14608" max="14608" width="16.42578125" style="397" customWidth="1"/>
    <col min="14609" max="14609" width="11.28515625" style="397" customWidth="1"/>
    <col min="14610" max="14610" width="10.28515625" style="397" customWidth="1"/>
    <col min="14611" max="14611" width="10" style="397" customWidth="1"/>
    <col min="14612" max="14847" width="9.140625" style="397"/>
    <col min="14848" max="14848" width="4" style="397" customWidth="1"/>
    <col min="14849" max="14849" width="15.140625" style="397" customWidth="1"/>
    <col min="14850" max="14850" width="13.85546875" style="397" customWidth="1"/>
    <col min="14851" max="14851" width="10.140625" style="397" customWidth="1"/>
    <col min="14852" max="14852" width="9.140625" style="397"/>
    <col min="14853" max="14853" width="3.42578125" style="397" customWidth="1"/>
    <col min="14854" max="14854" width="19.5703125" style="397" customWidth="1"/>
    <col min="14855" max="14855" width="12.28515625" style="397" customWidth="1"/>
    <col min="14856" max="14856" width="10.42578125" style="397" customWidth="1"/>
    <col min="14857" max="14857" width="9.140625" style="397"/>
    <col min="14858" max="14858" width="3.5703125" style="397" customWidth="1"/>
    <col min="14859" max="14859" width="16.42578125" style="397" customWidth="1"/>
    <col min="14860" max="14860" width="11.7109375" style="397" customWidth="1"/>
    <col min="14861" max="14861" width="10.140625" style="397" customWidth="1"/>
    <col min="14862" max="14862" width="15.85546875" style="397" customWidth="1"/>
    <col min="14863" max="14863" width="3.85546875" style="397" customWidth="1"/>
    <col min="14864" max="14864" width="16.42578125" style="397" customWidth="1"/>
    <col min="14865" max="14865" width="11.28515625" style="397" customWidth="1"/>
    <col min="14866" max="14866" width="10.28515625" style="397" customWidth="1"/>
    <col min="14867" max="14867" width="10" style="397" customWidth="1"/>
    <col min="14868" max="15103" width="9.140625" style="397"/>
    <col min="15104" max="15104" width="4" style="397" customWidth="1"/>
    <col min="15105" max="15105" width="15.140625" style="397" customWidth="1"/>
    <col min="15106" max="15106" width="13.85546875" style="397" customWidth="1"/>
    <col min="15107" max="15107" width="10.140625" style="397" customWidth="1"/>
    <col min="15108" max="15108" width="9.140625" style="397"/>
    <col min="15109" max="15109" width="3.42578125" style="397" customWidth="1"/>
    <col min="15110" max="15110" width="19.5703125" style="397" customWidth="1"/>
    <col min="15111" max="15111" width="12.28515625" style="397" customWidth="1"/>
    <col min="15112" max="15112" width="10.42578125" style="397" customWidth="1"/>
    <col min="15113" max="15113" width="9.140625" style="397"/>
    <col min="15114" max="15114" width="3.5703125" style="397" customWidth="1"/>
    <col min="15115" max="15115" width="16.42578125" style="397" customWidth="1"/>
    <col min="15116" max="15116" width="11.7109375" style="397" customWidth="1"/>
    <col min="15117" max="15117" width="10.140625" style="397" customWidth="1"/>
    <col min="15118" max="15118" width="15.85546875" style="397" customWidth="1"/>
    <col min="15119" max="15119" width="3.85546875" style="397" customWidth="1"/>
    <col min="15120" max="15120" width="16.42578125" style="397" customWidth="1"/>
    <col min="15121" max="15121" width="11.28515625" style="397" customWidth="1"/>
    <col min="15122" max="15122" width="10.28515625" style="397" customWidth="1"/>
    <col min="15123" max="15123" width="10" style="397" customWidth="1"/>
    <col min="15124" max="15359" width="9.140625" style="397"/>
    <col min="15360" max="15360" width="4" style="397" customWidth="1"/>
    <col min="15361" max="15361" width="15.140625" style="397" customWidth="1"/>
    <col min="15362" max="15362" width="13.85546875" style="397" customWidth="1"/>
    <col min="15363" max="15363" width="10.140625" style="397" customWidth="1"/>
    <col min="15364" max="15364" width="9.140625" style="397"/>
    <col min="15365" max="15365" width="3.42578125" style="397" customWidth="1"/>
    <col min="15366" max="15366" width="19.5703125" style="397" customWidth="1"/>
    <col min="15367" max="15367" width="12.28515625" style="397" customWidth="1"/>
    <col min="15368" max="15368" width="10.42578125" style="397" customWidth="1"/>
    <col min="15369" max="15369" width="9.140625" style="397"/>
    <col min="15370" max="15370" width="3.5703125" style="397" customWidth="1"/>
    <col min="15371" max="15371" width="16.42578125" style="397" customWidth="1"/>
    <col min="15372" max="15372" width="11.7109375" style="397" customWidth="1"/>
    <col min="15373" max="15373" width="10.140625" style="397" customWidth="1"/>
    <col min="15374" max="15374" width="15.85546875" style="397" customWidth="1"/>
    <col min="15375" max="15375" width="3.85546875" style="397" customWidth="1"/>
    <col min="15376" max="15376" width="16.42578125" style="397" customWidth="1"/>
    <col min="15377" max="15377" width="11.28515625" style="397" customWidth="1"/>
    <col min="15378" max="15378" width="10.28515625" style="397" customWidth="1"/>
    <col min="15379" max="15379" width="10" style="397" customWidth="1"/>
    <col min="15380" max="15615" width="9.140625" style="397"/>
    <col min="15616" max="15616" width="4" style="397" customWidth="1"/>
    <col min="15617" max="15617" width="15.140625" style="397" customWidth="1"/>
    <col min="15618" max="15618" width="13.85546875" style="397" customWidth="1"/>
    <col min="15619" max="15619" width="10.140625" style="397" customWidth="1"/>
    <col min="15620" max="15620" width="9.140625" style="397"/>
    <col min="15621" max="15621" width="3.42578125" style="397" customWidth="1"/>
    <col min="15622" max="15622" width="19.5703125" style="397" customWidth="1"/>
    <col min="15623" max="15623" width="12.28515625" style="397" customWidth="1"/>
    <col min="15624" max="15624" width="10.42578125" style="397" customWidth="1"/>
    <col min="15625" max="15625" width="9.140625" style="397"/>
    <col min="15626" max="15626" width="3.5703125" style="397" customWidth="1"/>
    <col min="15627" max="15627" width="16.42578125" style="397" customWidth="1"/>
    <col min="15628" max="15628" width="11.7109375" style="397" customWidth="1"/>
    <col min="15629" max="15629" width="10.140625" style="397" customWidth="1"/>
    <col min="15630" max="15630" width="15.85546875" style="397" customWidth="1"/>
    <col min="15631" max="15631" width="3.85546875" style="397" customWidth="1"/>
    <col min="15632" max="15632" width="16.42578125" style="397" customWidth="1"/>
    <col min="15633" max="15633" width="11.28515625" style="397" customWidth="1"/>
    <col min="15634" max="15634" width="10.28515625" style="397" customWidth="1"/>
    <col min="15635" max="15635" width="10" style="397" customWidth="1"/>
    <col min="15636" max="15871" width="9.140625" style="397"/>
    <col min="15872" max="15872" width="4" style="397" customWidth="1"/>
    <col min="15873" max="15873" width="15.140625" style="397" customWidth="1"/>
    <col min="15874" max="15874" width="13.85546875" style="397" customWidth="1"/>
    <col min="15875" max="15875" width="10.140625" style="397" customWidth="1"/>
    <col min="15876" max="15876" width="9.140625" style="397"/>
    <col min="15877" max="15877" width="3.42578125" style="397" customWidth="1"/>
    <col min="15878" max="15878" width="19.5703125" style="397" customWidth="1"/>
    <col min="15879" max="15879" width="12.28515625" style="397" customWidth="1"/>
    <col min="15880" max="15880" width="10.42578125" style="397" customWidth="1"/>
    <col min="15881" max="15881" width="9.140625" style="397"/>
    <col min="15882" max="15882" width="3.5703125" style="397" customWidth="1"/>
    <col min="15883" max="15883" width="16.42578125" style="397" customWidth="1"/>
    <col min="15884" max="15884" width="11.7109375" style="397" customWidth="1"/>
    <col min="15885" max="15885" width="10.140625" style="397" customWidth="1"/>
    <col min="15886" max="15886" width="15.85546875" style="397" customWidth="1"/>
    <col min="15887" max="15887" width="3.85546875" style="397" customWidth="1"/>
    <col min="15888" max="15888" width="16.42578125" style="397" customWidth="1"/>
    <col min="15889" max="15889" width="11.28515625" style="397" customWidth="1"/>
    <col min="15890" max="15890" width="10.28515625" style="397" customWidth="1"/>
    <col min="15891" max="15891" width="10" style="397" customWidth="1"/>
    <col min="15892" max="16127" width="9.140625" style="397"/>
    <col min="16128" max="16128" width="4" style="397" customWidth="1"/>
    <col min="16129" max="16129" width="15.140625" style="397" customWidth="1"/>
    <col min="16130" max="16130" width="13.85546875" style="397" customWidth="1"/>
    <col min="16131" max="16131" width="10.140625" style="397" customWidth="1"/>
    <col min="16132" max="16132" width="9.140625" style="397"/>
    <col min="16133" max="16133" width="3.42578125" style="397" customWidth="1"/>
    <col min="16134" max="16134" width="19.5703125" style="397" customWidth="1"/>
    <col min="16135" max="16135" width="12.28515625" style="397" customWidth="1"/>
    <col min="16136" max="16136" width="10.42578125" style="397" customWidth="1"/>
    <col min="16137" max="16137" width="9.140625" style="397"/>
    <col min="16138" max="16138" width="3.5703125" style="397" customWidth="1"/>
    <col min="16139" max="16139" width="16.42578125" style="397" customWidth="1"/>
    <col min="16140" max="16140" width="11.7109375" style="397" customWidth="1"/>
    <col min="16141" max="16141" width="10.140625" style="397" customWidth="1"/>
    <col min="16142" max="16142" width="15.85546875" style="397" customWidth="1"/>
    <col min="16143" max="16143" width="3.85546875" style="397" customWidth="1"/>
    <col min="16144" max="16144" width="16.42578125" style="397" customWidth="1"/>
    <col min="16145" max="16145" width="11.28515625" style="397" customWidth="1"/>
    <col min="16146" max="16146" width="10.28515625" style="397" customWidth="1"/>
    <col min="16147" max="16147" width="10" style="397" customWidth="1"/>
    <col min="16148" max="16384" width="9.140625" style="397"/>
  </cols>
  <sheetData>
    <row r="1" spans="1:27" ht="18.75">
      <c r="A1" s="442"/>
    </row>
    <row r="2" spans="1:27" ht="18" customHeight="1">
      <c r="A2" s="1310" t="s">
        <v>470</v>
      </c>
      <c r="B2" s="1310"/>
      <c r="C2" s="1310"/>
      <c r="D2" s="1310"/>
      <c r="E2" s="1310"/>
      <c r="F2" s="1310"/>
      <c r="G2" s="1310"/>
      <c r="H2" s="1310"/>
      <c r="I2" s="1310"/>
      <c r="J2" s="1310"/>
      <c r="K2" s="1310"/>
      <c r="L2" s="1310"/>
      <c r="M2" s="1310"/>
      <c r="N2" s="1310"/>
      <c r="O2" s="1310"/>
      <c r="P2" s="1310"/>
      <c r="Q2" s="1310"/>
      <c r="R2" s="1310"/>
      <c r="S2" s="1310"/>
      <c r="T2" s="1310"/>
      <c r="U2" s="1310"/>
      <c r="V2" s="1310"/>
      <c r="W2" s="1310"/>
      <c r="X2" s="1310"/>
      <c r="Y2" s="1310"/>
      <c r="Z2" s="1310"/>
      <c r="AA2" s="1310"/>
    </row>
    <row r="3" spans="1:27" ht="18" customHeight="1">
      <c r="A3" s="1311" t="s">
        <v>471</v>
      </c>
      <c r="B3" s="1311"/>
      <c r="C3" s="1311"/>
      <c r="D3" s="1311"/>
      <c r="E3" s="1311"/>
      <c r="F3" s="1311"/>
      <c r="G3" s="1311"/>
      <c r="H3" s="472"/>
      <c r="I3" s="472"/>
      <c r="J3" s="472"/>
      <c r="K3" s="472"/>
      <c r="L3" s="472"/>
      <c r="M3" s="472"/>
      <c r="N3" s="472"/>
      <c r="O3" s="472"/>
      <c r="P3" s="472"/>
      <c r="Q3" s="472"/>
      <c r="R3" s="472"/>
      <c r="S3" s="472"/>
      <c r="T3" s="472"/>
      <c r="U3" s="472"/>
      <c r="V3" s="472"/>
      <c r="W3" s="472"/>
      <c r="X3" s="472"/>
      <c r="Y3" s="472"/>
      <c r="Z3" s="472"/>
      <c r="AA3" s="472"/>
    </row>
    <row r="5" spans="1:27" s="474" customFormat="1" ht="15">
      <c r="A5" s="445" t="s">
        <v>124</v>
      </c>
      <c r="B5" s="445" t="s">
        <v>125</v>
      </c>
      <c r="C5" s="446"/>
      <c r="D5" s="446"/>
      <c r="E5" s="446"/>
      <c r="F5" s="445" t="s">
        <v>126</v>
      </c>
      <c r="G5" s="447" t="s">
        <v>127</v>
      </c>
      <c r="H5" s="446"/>
      <c r="I5" s="446"/>
      <c r="J5" s="446"/>
      <c r="K5" s="473" t="s">
        <v>128</v>
      </c>
      <c r="L5" s="449" t="s">
        <v>129</v>
      </c>
      <c r="M5" s="446"/>
      <c r="N5" s="450"/>
      <c r="O5" s="446"/>
      <c r="P5" s="445" t="s">
        <v>130</v>
      </c>
      <c r="Q5" s="449" t="s">
        <v>131</v>
      </c>
      <c r="R5" s="446"/>
      <c r="S5" s="446"/>
    </row>
    <row r="6" spans="1:27" ht="4.5" customHeight="1" thickBot="1"/>
    <row r="7" spans="1:27" ht="30.75" thickBot="1">
      <c r="A7" s="451" t="s">
        <v>132</v>
      </c>
      <c r="B7" s="452" t="s">
        <v>133</v>
      </c>
      <c r="C7" s="453" t="s">
        <v>134</v>
      </c>
      <c r="D7" s="475" t="s">
        <v>135</v>
      </c>
      <c r="E7" s="476"/>
      <c r="F7" s="451" t="s">
        <v>132</v>
      </c>
      <c r="G7" s="452" t="s">
        <v>133</v>
      </c>
      <c r="H7" s="453" t="s">
        <v>134</v>
      </c>
      <c r="I7" s="475" t="s">
        <v>135</v>
      </c>
      <c r="K7" s="451" t="s">
        <v>132</v>
      </c>
      <c r="L7" s="452" t="s">
        <v>133</v>
      </c>
      <c r="M7" s="453" t="s">
        <v>136</v>
      </c>
      <c r="N7" s="475" t="s">
        <v>135</v>
      </c>
      <c r="P7" s="451" t="s">
        <v>132</v>
      </c>
      <c r="Q7" s="452" t="s">
        <v>133</v>
      </c>
      <c r="R7" s="453" t="s">
        <v>136</v>
      </c>
      <c r="S7" s="475" t="s">
        <v>135</v>
      </c>
    </row>
    <row r="8" spans="1:27" ht="15.75">
      <c r="A8" s="460" t="s">
        <v>152</v>
      </c>
      <c r="B8" s="461">
        <v>44575.875999999997</v>
      </c>
      <c r="C8" s="461">
        <v>46685</v>
      </c>
      <c r="D8" s="462">
        <v>2.7203782566620798</v>
      </c>
      <c r="E8" s="477"/>
      <c r="F8" s="460" t="s">
        <v>332</v>
      </c>
      <c r="G8" s="461">
        <v>6298.6170000000002</v>
      </c>
      <c r="H8" s="461">
        <v>18718</v>
      </c>
      <c r="I8" s="462">
        <v>4.4831769215165007</v>
      </c>
      <c r="J8" s="470"/>
      <c r="K8" s="463" t="s">
        <v>140</v>
      </c>
      <c r="L8" s="464">
        <v>24459.469000000001</v>
      </c>
      <c r="M8" s="464">
        <v>5321.1329999999998</v>
      </c>
      <c r="N8" s="465">
        <v>4.5966655973455284</v>
      </c>
      <c r="O8" s="470"/>
      <c r="P8" s="463" t="s">
        <v>142</v>
      </c>
      <c r="Q8" s="464">
        <v>7816.665</v>
      </c>
      <c r="R8" s="464">
        <v>1504.66</v>
      </c>
      <c r="S8" s="465">
        <v>5.1949709568939157</v>
      </c>
    </row>
    <row r="9" spans="1:27" ht="15.75">
      <c r="A9" s="460" t="s">
        <v>150</v>
      </c>
      <c r="B9" s="461">
        <v>36067.987999999998</v>
      </c>
      <c r="C9" s="461">
        <v>26608</v>
      </c>
      <c r="D9" s="462">
        <v>2.4378951281622334</v>
      </c>
      <c r="E9" s="478"/>
      <c r="F9" s="460" t="s">
        <v>155</v>
      </c>
      <c r="G9" s="461">
        <v>6058.2910000000002</v>
      </c>
      <c r="H9" s="461">
        <v>34356</v>
      </c>
      <c r="I9" s="462">
        <v>2.9354588626685034</v>
      </c>
      <c r="J9" s="470"/>
      <c r="K9" s="460" t="s">
        <v>142</v>
      </c>
      <c r="L9" s="461">
        <v>10919.285</v>
      </c>
      <c r="M9" s="461">
        <v>1928.511</v>
      </c>
      <c r="N9" s="462">
        <v>5.6620288917200892</v>
      </c>
      <c r="O9" s="470"/>
      <c r="P9" s="460" t="s">
        <v>332</v>
      </c>
      <c r="Q9" s="461">
        <v>7749.6229999999996</v>
      </c>
      <c r="R9" s="461">
        <v>1481.8109999999999</v>
      </c>
      <c r="S9" s="462">
        <v>5.2298322795552199</v>
      </c>
    </row>
    <row r="10" spans="1:27" ht="15.75">
      <c r="A10" s="460" t="s">
        <v>332</v>
      </c>
      <c r="B10" s="461">
        <v>21176.702000000001</v>
      </c>
      <c r="C10" s="461">
        <v>47776</v>
      </c>
      <c r="D10" s="462">
        <v>3.9521594786069585</v>
      </c>
      <c r="E10" s="477"/>
      <c r="F10" s="460" t="s">
        <v>137</v>
      </c>
      <c r="G10" s="461">
        <v>2089.8710000000001</v>
      </c>
      <c r="H10" s="461">
        <v>9056</v>
      </c>
      <c r="I10" s="462">
        <v>3.3114631232352303</v>
      </c>
      <c r="J10" s="470"/>
      <c r="K10" s="460" t="s">
        <v>157</v>
      </c>
      <c r="L10" s="461">
        <v>6954.6040000000003</v>
      </c>
      <c r="M10" s="461">
        <v>1187.444</v>
      </c>
      <c r="N10" s="462">
        <v>5.856784825221232</v>
      </c>
      <c r="O10" s="470"/>
      <c r="P10" s="460" t="s">
        <v>154</v>
      </c>
      <c r="Q10" s="461">
        <v>6833.8459999999995</v>
      </c>
      <c r="R10" s="461">
        <v>1361.454</v>
      </c>
      <c r="S10" s="462">
        <v>5.0195203069659344</v>
      </c>
    </row>
    <row r="11" spans="1:27" ht="15.75">
      <c r="A11" s="460" t="s">
        <v>155</v>
      </c>
      <c r="B11" s="461">
        <v>18890.097000000002</v>
      </c>
      <c r="C11" s="461">
        <v>49327</v>
      </c>
      <c r="D11" s="462">
        <v>2.5737247082434385</v>
      </c>
      <c r="E11" s="478"/>
      <c r="F11" s="460" t="s">
        <v>152</v>
      </c>
      <c r="G11" s="461">
        <v>1629.607</v>
      </c>
      <c r="H11" s="461">
        <v>7729</v>
      </c>
      <c r="I11" s="462">
        <v>2.9367315126012561</v>
      </c>
      <c r="J11" s="470"/>
      <c r="K11" s="460" t="s">
        <v>332</v>
      </c>
      <c r="L11" s="461">
        <v>6021.0780000000004</v>
      </c>
      <c r="M11" s="461">
        <v>859.83699999999999</v>
      </c>
      <c r="N11" s="462">
        <v>7.0025807216949261</v>
      </c>
      <c r="O11" s="470"/>
      <c r="P11" s="460" t="s">
        <v>140</v>
      </c>
      <c r="Q11" s="461">
        <v>6502.9269999999997</v>
      </c>
      <c r="R11" s="461">
        <v>1901.5340000000001</v>
      </c>
      <c r="S11" s="462">
        <v>3.4198320934571766</v>
      </c>
    </row>
    <row r="12" spans="1:27" ht="15.75">
      <c r="A12" s="460" t="s">
        <v>159</v>
      </c>
      <c r="B12" s="461">
        <v>17539.192999999999</v>
      </c>
      <c r="C12" s="461">
        <v>29721</v>
      </c>
      <c r="D12" s="462">
        <v>2.2461437290775019</v>
      </c>
      <c r="E12" s="478"/>
      <c r="F12" s="460" t="s">
        <v>159</v>
      </c>
      <c r="G12" s="461">
        <v>1086.9860000000001</v>
      </c>
      <c r="H12" s="461">
        <v>8665</v>
      </c>
      <c r="I12" s="462">
        <v>2.1314119658655959</v>
      </c>
      <c r="J12" s="470"/>
      <c r="K12" s="460" t="s">
        <v>158</v>
      </c>
      <c r="L12" s="461">
        <v>4438.915</v>
      </c>
      <c r="M12" s="461">
        <v>1180.932</v>
      </c>
      <c r="N12" s="462">
        <v>3.7588235393739859</v>
      </c>
      <c r="O12" s="470"/>
      <c r="P12" s="460" t="s">
        <v>139</v>
      </c>
      <c r="Q12" s="461">
        <v>3419.1469999999999</v>
      </c>
      <c r="R12" s="461">
        <v>577.86800000000005</v>
      </c>
      <c r="S12" s="462">
        <v>5.9168304872392996</v>
      </c>
    </row>
    <row r="13" spans="1:27" ht="15.75">
      <c r="A13" s="460" t="s">
        <v>156</v>
      </c>
      <c r="B13" s="461">
        <v>16951.991000000002</v>
      </c>
      <c r="C13" s="461">
        <v>20653</v>
      </c>
      <c r="D13" s="462">
        <v>2.5788830260208404</v>
      </c>
      <c r="E13" s="478"/>
      <c r="F13" s="460" t="s">
        <v>154</v>
      </c>
      <c r="G13" s="461">
        <v>514.98599999999999</v>
      </c>
      <c r="H13" s="461">
        <v>2381</v>
      </c>
      <c r="I13" s="462">
        <v>3.3893590975503809</v>
      </c>
      <c r="J13" s="470"/>
      <c r="K13" s="460" t="s">
        <v>155</v>
      </c>
      <c r="L13" s="461">
        <v>3407.7040000000002</v>
      </c>
      <c r="M13" s="461">
        <v>779.77499999999998</v>
      </c>
      <c r="N13" s="462">
        <v>4.3701118912506818</v>
      </c>
      <c r="O13" s="470"/>
      <c r="P13" s="460" t="s">
        <v>137</v>
      </c>
      <c r="Q13" s="461">
        <v>1976.0039999999999</v>
      </c>
      <c r="R13" s="461">
        <v>511.94900000000001</v>
      </c>
      <c r="S13" s="462">
        <v>3.859767281506556</v>
      </c>
    </row>
    <row r="14" spans="1:27" ht="16.5" thickBot="1">
      <c r="A14" s="460" t="s">
        <v>142</v>
      </c>
      <c r="B14" s="461">
        <v>15190.829</v>
      </c>
      <c r="C14" s="461">
        <v>14626</v>
      </c>
      <c r="D14" s="462">
        <v>2.561359938773518</v>
      </c>
      <c r="E14" s="478"/>
      <c r="F14" s="460" t="s">
        <v>142</v>
      </c>
      <c r="G14" s="461">
        <v>260.40499999999997</v>
      </c>
      <c r="H14" s="461">
        <v>877</v>
      </c>
      <c r="I14" s="462">
        <v>4.0935815006366623</v>
      </c>
      <c r="J14" s="470"/>
      <c r="K14" s="460" t="s">
        <v>139</v>
      </c>
      <c r="L14" s="461">
        <v>3289.4360000000001</v>
      </c>
      <c r="M14" s="461">
        <v>712.45</v>
      </c>
      <c r="N14" s="462">
        <v>4.6170762860551617</v>
      </c>
      <c r="O14" s="470"/>
      <c r="P14" s="460" t="s">
        <v>158</v>
      </c>
      <c r="Q14" s="461">
        <v>1663.5329999999999</v>
      </c>
      <c r="R14" s="461">
        <v>493.47800000000001</v>
      </c>
      <c r="S14" s="462">
        <v>3.3710378172887139</v>
      </c>
    </row>
    <row r="15" spans="1:27" ht="16.5" thickBot="1">
      <c r="A15" s="460" t="s">
        <v>140</v>
      </c>
      <c r="B15" s="461">
        <v>6293.4369999999999</v>
      </c>
      <c r="C15" s="461">
        <v>5231</v>
      </c>
      <c r="D15" s="462">
        <v>2.9118770702248971</v>
      </c>
      <c r="E15" s="478"/>
      <c r="F15" s="466" t="s">
        <v>224</v>
      </c>
      <c r="G15" s="467">
        <v>18232.07</v>
      </c>
      <c r="H15" s="467">
        <v>83071</v>
      </c>
      <c r="I15" s="468">
        <v>3.3363203704340787</v>
      </c>
      <c r="J15" s="470"/>
      <c r="K15" s="460" t="s">
        <v>154</v>
      </c>
      <c r="L15" s="461">
        <v>2542.1010000000001</v>
      </c>
      <c r="M15" s="461">
        <v>523.23800000000006</v>
      </c>
      <c r="N15" s="462">
        <v>4.8584028682932043</v>
      </c>
      <c r="O15" s="470"/>
      <c r="P15" s="479" t="s">
        <v>155</v>
      </c>
      <c r="Q15" s="480">
        <v>1534.3620000000001</v>
      </c>
      <c r="R15" s="480">
        <v>601.18299999999999</v>
      </c>
      <c r="S15" s="481">
        <v>2.5522378377299426</v>
      </c>
      <c r="U15" s="379"/>
      <c r="V15" s="379"/>
      <c r="W15" s="379"/>
      <c r="X15" s="379"/>
    </row>
    <row r="16" spans="1:27" ht="15.75">
      <c r="A16" s="460" t="s">
        <v>151</v>
      </c>
      <c r="B16" s="461">
        <v>4758.3019999999997</v>
      </c>
      <c r="C16" s="461">
        <v>2795</v>
      </c>
      <c r="D16" s="462">
        <v>3.6061210740071856</v>
      </c>
      <c r="E16" s="478"/>
      <c r="F16"/>
      <c r="G16"/>
      <c r="H16"/>
      <c r="I16"/>
      <c r="J16" s="470"/>
      <c r="K16" s="460" t="s">
        <v>151</v>
      </c>
      <c r="L16" s="461">
        <v>2257.9360000000001</v>
      </c>
      <c r="M16" s="461">
        <v>318.887</v>
      </c>
      <c r="N16" s="462">
        <v>7.080677481364873</v>
      </c>
      <c r="O16" s="470"/>
      <c r="P16" s="479" t="s">
        <v>151</v>
      </c>
      <c r="Q16" s="480">
        <v>1344.8610000000001</v>
      </c>
      <c r="R16" s="480">
        <v>360.41</v>
      </c>
      <c r="S16" s="481">
        <v>3.731475264282345</v>
      </c>
      <c r="U16" s="379"/>
      <c r="V16" s="379"/>
      <c r="W16" s="379"/>
      <c r="X16" s="379"/>
    </row>
    <row r="17" spans="1:24" ht="15.75">
      <c r="A17" s="460" t="s">
        <v>137</v>
      </c>
      <c r="B17" s="461">
        <v>4041.5610000000001</v>
      </c>
      <c r="C17" s="461">
        <v>14583</v>
      </c>
      <c r="D17" s="462">
        <v>3.587552627444297</v>
      </c>
      <c r="E17" s="477"/>
      <c r="F17"/>
      <c r="G17"/>
      <c r="H17"/>
      <c r="I17"/>
      <c r="J17" s="470"/>
      <c r="K17" s="460" t="s">
        <v>150</v>
      </c>
      <c r="L17" s="461">
        <v>2003.8779999999999</v>
      </c>
      <c r="M17" s="461">
        <v>432.23200000000003</v>
      </c>
      <c r="N17" s="462">
        <v>4.6361167150974474</v>
      </c>
      <c r="O17" s="470"/>
      <c r="P17" s="460" t="s">
        <v>138</v>
      </c>
      <c r="Q17" s="461">
        <v>1263.674</v>
      </c>
      <c r="R17" s="461">
        <v>423.83199999999999</v>
      </c>
      <c r="S17" s="462">
        <v>2.9815445742652749</v>
      </c>
      <c r="U17" s="379"/>
      <c r="V17" s="379"/>
      <c r="W17" s="379"/>
      <c r="X17" s="379"/>
    </row>
    <row r="18" spans="1:24" ht="15.75">
      <c r="A18" s="460" t="s">
        <v>145</v>
      </c>
      <c r="B18" s="461">
        <v>1592.07</v>
      </c>
      <c r="C18" s="461">
        <v>678</v>
      </c>
      <c r="D18" s="462">
        <v>3.6880107855673541</v>
      </c>
      <c r="E18" s="482"/>
      <c r="F18"/>
      <c r="G18"/>
      <c r="H18"/>
      <c r="I18"/>
      <c r="K18" s="479" t="s">
        <v>137</v>
      </c>
      <c r="L18" s="480">
        <v>1665.114</v>
      </c>
      <c r="M18" s="480">
        <v>479.32799999999997</v>
      </c>
      <c r="N18" s="481">
        <v>3.4738508912477473</v>
      </c>
      <c r="O18" s="470"/>
      <c r="P18" s="460" t="s">
        <v>157</v>
      </c>
      <c r="Q18" s="461">
        <v>928.995</v>
      </c>
      <c r="R18" s="461">
        <v>170.809</v>
      </c>
      <c r="S18" s="462">
        <v>5.4387942087360734</v>
      </c>
      <c r="U18" s="379"/>
      <c r="V18" s="379"/>
      <c r="W18" s="379"/>
      <c r="X18" s="379"/>
    </row>
    <row r="19" spans="1:24" ht="15.75">
      <c r="A19" s="460" t="s">
        <v>139</v>
      </c>
      <c r="B19" s="461">
        <v>1317.6010000000001</v>
      </c>
      <c r="C19" s="461">
        <v>1813</v>
      </c>
      <c r="D19" s="462">
        <v>1.6588683796710719</v>
      </c>
      <c r="E19" s="483"/>
      <c r="J19" s="470"/>
      <c r="K19" s="460" t="s">
        <v>458</v>
      </c>
      <c r="L19" s="461">
        <v>1305.816</v>
      </c>
      <c r="M19" s="461">
        <v>64.218999999999994</v>
      </c>
      <c r="N19" s="462">
        <v>20.333795294227567</v>
      </c>
      <c r="O19" s="470"/>
      <c r="P19" s="460" t="s">
        <v>150</v>
      </c>
      <c r="Q19" s="461">
        <v>563.28099999999995</v>
      </c>
      <c r="R19" s="461">
        <v>109.608</v>
      </c>
      <c r="S19" s="462">
        <v>5.1390500693380039</v>
      </c>
      <c r="U19" s="379"/>
      <c r="V19" s="379"/>
      <c r="W19" s="379"/>
      <c r="X19" s="379"/>
    </row>
    <row r="20" spans="1:24" ht="15" customHeight="1">
      <c r="A20" s="460" t="s">
        <v>157</v>
      </c>
      <c r="B20" s="461">
        <v>1243.5809999999999</v>
      </c>
      <c r="C20" s="461">
        <v>2099</v>
      </c>
      <c r="D20" s="462">
        <v>3.4941080279173264</v>
      </c>
      <c r="E20" s="483"/>
      <c r="F20" s="379"/>
      <c r="G20" s="379"/>
      <c r="H20" s="379"/>
      <c r="J20" s="470"/>
      <c r="K20" s="460" t="s">
        <v>145</v>
      </c>
      <c r="L20" s="461">
        <v>1197.2360000000001</v>
      </c>
      <c r="M20" s="461">
        <v>297.89</v>
      </c>
      <c r="N20" s="462">
        <v>4.0190540132263592</v>
      </c>
      <c r="O20" s="470"/>
      <c r="P20" s="460" t="s">
        <v>322</v>
      </c>
      <c r="Q20" s="461">
        <v>508.57799999999997</v>
      </c>
      <c r="R20" s="461">
        <v>111.68300000000001</v>
      </c>
      <c r="S20" s="462">
        <v>4.5537637778354805</v>
      </c>
      <c r="U20" s="379"/>
      <c r="V20" s="379"/>
      <c r="W20" s="379"/>
      <c r="X20" s="379"/>
    </row>
    <row r="21" spans="1:24" ht="15.75">
      <c r="A21" s="460" t="s">
        <v>138</v>
      </c>
      <c r="B21" s="461">
        <v>608.24699999999996</v>
      </c>
      <c r="C21" s="461">
        <v>487</v>
      </c>
      <c r="D21" s="462">
        <v>2.672051064652313</v>
      </c>
      <c r="E21" s="484"/>
      <c r="F21" s="379"/>
      <c r="G21" s="379"/>
      <c r="H21" s="379"/>
      <c r="J21" s="470"/>
      <c r="K21" s="460" t="s">
        <v>249</v>
      </c>
      <c r="L21" s="461">
        <v>775.66700000000003</v>
      </c>
      <c r="M21" s="461">
        <v>296.72500000000002</v>
      </c>
      <c r="N21" s="462">
        <v>2.6140938579492796</v>
      </c>
      <c r="P21" s="460" t="s">
        <v>146</v>
      </c>
      <c r="Q21" s="461">
        <v>498.40499999999997</v>
      </c>
      <c r="R21" s="461">
        <v>239.38800000000001</v>
      </c>
      <c r="S21" s="462">
        <v>2.0819965913078349</v>
      </c>
    </row>
    <row r="22" spans="1:24" ht="16.5" thickBot="1">
      <c r="A22" s="460" t="s">
        <v>154</v>
      </c>
      <c r="B22" s="461">
        <v>567.29100000000005</v>
      </c>
      <c r="C22" s="461">
        <v>2412</v>
      </c>
      <c r="D22" s="462">
        <v>3.391124235595115</v>
      </c>
      <c r="E22" s="379"/>
      <c r="F22" s="379"/>
      <c r="G22" s="379"/>
      <c r="H22" s="379"/>
      <c r="I22" s="379"/>
      <c r="J22" s="379"/>
      <c r="K22" s="460" t="s">
        <v>138</v>
      </c>
      <c r="L22" s="461">
        <v>696.37599999999998</v>
      </c>
      <c r="M22" s="461">
        <v>124.70399999999999</v>
      </c>
      <c r="N22" s="462">
        <v>5.5842314600975111</v>
      </c>
      <c r="P22" s="460" t="s">
        <v>249</v>
      </c>
      <c r="Q22" s="461">
        <v>487.72800000000001</v>
      </c>
      <c r="R22" s="461">
        <v>74.037000000000006</v>
      </c>
      <c r="S22" s="462">
        <v>6.5876251063657358</v>
      </c>
    </row>
    <row r="23" spans="1:24" ht="16.5" thickBot="1">
      <c r="A23" s="466" t="s">
        <v>224</v>
      </c>
      <c r="B23" s="467">
        <v>191915.215</v>
      </c>
      <c r="C23" s="467">
        <v>266857</v>
      </c>
      <c r="D23" s="468">
        <v>2.6989495112145541</v>
      </c>
      <c r="E23" s="379"/>
      <c r="F23" s="379"/>
      <c r="G23" s="379"/>
      <c r="H23" s="379"/>
      <c r="I23" s="379"/>
      <c r="J23" s="379"/>
      <c r="K23" s="460" t="s">
        <v>152</v>
      </c>
      <c r="L23" s="461">
        <v>633.41</v>
      </c>
      <c r="M23" s="461">
        <v>187.226</v>
      </c>
      <c r="N23" s="462">
        <v>3.3831305481076344</v>
      </c>
      <c r="P23" s="479" t="s">
        <v>410</v>
      </c>
      <c r="Q23" s="480">
        <v>450.73500000000001</v>
      </c>
      <c r="R23" s="480">
        <v>81.7</v>
      </c>
      <c r="S23" s="481">
        <v>5.5169522643818851</v>
      </c>
    </row>
    <row r="24" spans="1:24" ht="15.75">
      <c r="A24"/>
      <c r="B24"/>
      <c r="C24"/>
      <c r="D24"/>
      <c r="E24" s="379"/>
      <c r="F24" s="379"/>
      <c r="G24" s="379"/>
      <c r="H24" s="379"/>
      <c r="I24" s="379"/>
      <c r="J24" s="379"/>
      <c r="K24" s="460" t="s">
        <v>366</v>
      </c>
      <c r="L24" s="461">
        <v>599.28099999999995</v>
      </c>
      <c r="M24" s="461">
        <v>26.681999999999999</v>
      </c>
      <c r="N24" s="462">
        <v>22.460122929315641</v>
      </c>
      <c r="P24" s="460" t="s">
        <v>336</v>
      </c>
      <c r="Q24" s="461">
        <v>411.298</v>
      </c>
      <c r="R24" s="461">
        <v>347.279</v>
      </c>
      <c r="S24" s="462">
        <v>1.1843445759749367</v>
      </c>
    </row>
    <row r="25" spans="1:24" ht="15.75">
      <c r="A25"/>
      <c r="B25"/>
      <c r="C25"/>
      <c r="D25"/>
      <c r="E25" s="379"/>
      <c r="F25" s="379"/>
      <c r="G25" s="379"/>
      <c r="H25" s="379"/>
      <c r="I25" s="379"/>
      <c r="J25" s="379"/>
      <c r="K25" s="460" t="s">
        <v>239</v>
      </c>
      <c r="L25" s="461">
        <v>312.78899999999999</v>
      </c>
      <c r="M25" s="461">
        <v>3.8159999999999998</v>
      </c>
      <c r="N25" s="462">
        <v>81.967767295597483</v>
      </c>
      <c r="P25" s="479" t="s">
        <v>147</v>
      </c>
      <c r="Q25" s="480">
        <v>409.66399999999999</v>
      </c>
      <c r="R25" s="480">
        <v>45.607999999999997</v>
      </c>
      <c r="S25" s="481">
        <v>8.9822838098579201</v>
      </c>
    </row>
    <row r="26" spans="1:24" ht="15.75">
      <c r="A26"/>
      <c r="B26"/>
      <c r="C26"/>
      <c r="D26"/>
      <c r="E26" s="379"/>
      <c r="F26" s="379"/>
      <c r="G26" s="379"/>
      <c r="H26" s="379"/>
      <c r="I26" s="379"/>
      <c r="J26" s="379"/>
      <c r="K26" s="479" t="s">
        <v>251</v>
      </c>
      <c r="L26" s="480">
        <v>305.16300000000001</v>
      </c>
      <c r="M26" s="480">
        <v>81.399000000000001</v>
      </c>
      <c r="N26" s="481">
        <v>3.7489772601629014</v>
      </c>
      <c r="P26" s="479" t="s">
        <v>159</v>
      </c>
      <c r="Q26" s="480">
        <v>285.44299999999998</v>
      </c>
      <c r="R26" s="480">
        <v>55.469000000000001</v>
      </c>
      <c r="S26" s="481">
        <v>5.145991454686401</v>
      </c>
    </row>
    <row r="27" spans="1:24" ht="16.5" thickBot="1">
      <c r="E27" s="379"/>
      <c r="F27" s="379"/>
      <c r="G27" s="379"/>
      <c r="H27" s="379"/>
      <c r="I27" s="379"/>
      <c r="J27" s="379"/>
      <c r="K27" s="460" t="s">
        <v>146</v>
      </c>
      <c r="L27" s="461">
        <v>227.53399999999999</v>
      </c>
      <c r="M27" s="461">
        <v>67.307000000000002</v>
      </c>
      <c r="N27" s="462">
        <v>3.3805399141248307</v>
      </c>
      <c r="O27" s="379"/>
      <c r="P27" s="460" t="s">
        <v>469</v>
      </c>
      <c r="Q27" s="461">
        <v>184.249</v>
      </c>
      <c r="R27" s="461">
        <v>10.736000000000001</v>
      </c>
      <c r="S27" s="462">
        <v>17.16179210134128</v>
      </c>
    </row>
    <row r="28" spans="1:24" ht="16.5" thickBot="1">
      <c r="A28" s="379"/>
      <c r="B28" s="379"/>
      <c r="C28" s="379"/>
      <c r="D28" s="379"/>
      <c r="E28" s="379"/>
      <c r="F28" s="379"/>
      <c r="G28" s="379"/>
      <c r="H28" s="379"/>
      <c r="I28" s="379"/>
      <c r="J28" s="379"/>
      <c r="K28" s="466" t="s">
        <v>224</v>
      </c>
      <c r="L28" s="467">
        <v>74696.667000000001</v>
      </c>
      <c r="M28" s="467">
        <v>14964.701999999999</v>
      </c>
      <c r="N28" s="468">
        <v>4.9915238539330753</v>
      </c>
      <c r="O28" s="379"/>
      <c r="P28" s="466" t="s">
        <v>224</v>
      </c>
      <c r="Q28" s="467">
        <v>45208.245999999999</v>
      </c>
      <c r="R28" s="467">
        <v>10667.078</v>
      </c>
      <c r="S28" s="468">
        <v>4.2381096303973775</v>
      </c>
    </row>
    <row r="29" spans="1:24">
      <c r="A29" s="379"/>
      <c r="B29" s="379"/>
      <c r="C29" s="379"/>
      <c r="D29" s="379"/>
      <c r="E29" s="379"/>
      <c r="F29" s="379"/>
      <c r="G29" s="379"/>
      <c r="H29" s="379"/>
      <c r="I29" s="379"/>
      <c r="J29" s="379"/>
      <c r="K29"/>
      <c r="L29"/>
      <c r="M29"/>
      <c r="N29"/>
      <c r="O29" s="379"/>
      <c r="P29"/>
      <c r="Q29"/>
      <c r="R29"/>
      <c r="S29"/>
    </row>
    <row r="30" spans="1:24">
      <c r="A30"/>
      <c r="B30"/>
      <c r="C30"/>
      <c r="D30"/>
      <c r="E30"/>
      <c r="F30"/>
      <c r="G30"/>
      <c r="H30"/>
      <c r="I30"/>
      <c r="J30"/>
      <c r="K30"/>
      <c r="L30"/>
      <c r="M30"/>
      <c r="N30"/>
      <c r="O30" s="379"/>
      <c r="P30"/>
      <c r="Q30"/>
      <c r="R30"/>
      <c r="S30"/>
    </row>
    <row r="31" spans="1:24">
      <c r="A31"/>
      <c r="B31"/>
      <c r="C31"/>
      <c r="D31"/>
      <c r="E31"/>
      <c r="F31"/>
      <c r="G31"/>
      <c r="H31"/>
      <c r="I31"/>
      <c r="J31"/>
      <c r="K31"/>
      <c r="L31"/>
      <c r="M31"/>
      <c r="N31"/>
      <c r="O31" s="379"/>
      <c r="P31"/>
      <c r="Q31"/>
      <c r="R31"/>
      <c r="S31"/>
    </row>
    <row r="32" spans="1:24">
      <c r="A32"/>
      <c r="B32"/>
      <c r="C32"/>
      <c r="D32"/>
      <c r="E32"/>
      <c r="F32"/>
      <c r="G32"/>
      <c r="H32"/>
      <c r="I32"/>
      <c r="J32"/>
      <c r="K32"/>
      <c r="L32"/>
      <c r="M32"/>
      <c r="N32"/>
      <c r="O32" s="379"/>
      <c r="P32"/>
      <c r="Q32"/>
      <c r="R32"/>
      <c r="S32"/>
    </row>
    <row r="33" spans="1:19">
      <c r="A33"/>
      <c r="B33"/>
      <c r="C33"/>
      <c r="D33"/>
      <c r="E33"/>
      <c r="F33"/>
      <c r="G33"/>
      <c r="H33"/>
      <c r="I33"/>
      <c r="J33"/>
      <c r="K33"/>
      <c r="L33"/>
      <c r="M33"/>
      <c r="N33"/>
      <c r="O33" s="379"/>
      <c r="P33"/>
      <c r="Q33"/>
      <c r="R33"/>
      <c r="S33"/>
    </row>
    <row r="34" spans="1:19">
      <c r="A34"/>
      <c r="B34"/>
      <c r="C34"/>
      <c r="D34"/>
      <c r="E34"/>
      <c r="F34"/>
      <c r="G34"/>
      <c r="H34"/>
      <c r="I34"/>
      <c r="J34"/>
      <c r="K34"/>
      <c r="L34"/>
      <c r="M34"/>
      <c r="N34"/>
      <c r="O34" s="379"/>
      <c r="P34"/>
      <c r="Q34"/>
      <c r="R34"/>
      <c r="S34"/>
    </row>
    <row r="35" spans="1:19">
      <c r="A35"/>
      <c r="B35"/>
      <c r="C35"/>
      <c r="D35"/>
      <c r="E35"/>
      <c r="F35"/>
      <c r="G35"/>
      <c r="H35"/>
      <c r="I35"/>
      <c r="J35"/>
      <c r="K35"/>
      <c r="L35"/>
      <c r="M35"/>
      <c r="N35"/>
      <c r="O35" s="379"/>
      <c r="P35"/>
      <c r="Q35"/>
      <c r="R35"/>
      <c r="S35"/>
    </row>
    <row r="36" spans="1:19">
      <c r="A36"/>
      <c r="B36"/>
      <c r="C36"/>
      <c r="D36"/>
      <c r="E36"/>
      <c r="F36"/>
      <c r="G36"/>
      <c r="H36"/>
      <c r="I36"/>
      <c r="J36"/>
      <c r="K36"/>
      <c r="L36"/>
      <c r="M36"/>
      <c r="N36"/>
      <c r="O36" s="379"/>
    </row>
    <row r="37" spans="1:19">
      <c r="A37"/>
      <c r="B37"/>
      <c r="C37"/>
      <c r="D37"/>
      <c r="E37"/>
      <c r="F37"/>
      <c r="G37"/>
      <c r="H37"/>
      <c r="I37"/>
      <c r="J37"/>
      <c r="K37"/>
      <c r="L37"/>
      <c r="M37"/>
      <c r="N37"/>
      <c r="O37" s="379"/>
    </row>
    <row r="38" spans="1:19">
      <c r="A38"/>
      <c r="B38"/>
      <c r="C38"/>
      <c r="D38"/>
      <c r="E38"/>
      <c r="F38"/>
      <c r="G38"/>
      <c r="H38"/>
      <c r="I38"/>
      <c r="J38"/>
      <c r="K38"/>
      <c r="L38"/>
      <c r="M38"/>
      <c r="N38"/>
      <c r="O38" s="379"/>
    </row>
    <row r="39" spans="1:19">
      <c r="A39"/>
      <c r="B39"/>
      <c r="C39"/>
      <c r="D39"/>
      <c r="E39"/>
      <c r="F39"/>
      <c r="G39"/>
      <c r="H39"/>
      <c r="I39"/>
      <c r="J39"/>
      <c r="K39"/>
      <c r="L39"/>
      <c r="M39"/>
      <c r="N39"/>
      <c r="O39" s="379"/>
    </row>
    <row r="40" spans="1:19">
      <c r="A40"/>
      <c r="B40"/>
      <c r="C40"/>
      <c r="D40"/>
      <c r="E40"/>
      <c r="F40"/>
      <c r="G40"/>
      <c r="H40"/>
      <c r="I40"/>
      <c r="J40"/>
      <c r="K40"/>
    </row>
    <row r="41" spans="1:19">
      <c r="A41"/>
      <c r="B41"/>
      <c r="C41"/>
      <c r="D41"/>
      <c r="E41"/>
      <c r="F41"/>
      <c r="G41"/>
      <c r="H41"/>
      <c r="I41"/>
      <c r="J41"/>
      <c r="K41"/>
      <c r="L41" s="379"/>
    </row>
    <row r="42" spans="1:19">
      <c r="A42"/>
      <c r="B42"/>
      <c r="C42"/>
      <c r="D42"/>
      <c r="E42"/>
      <c r="F42"/>
      <c r="G42"/>
      <c r="H42"/>
      <c r="I42"/>
      <c r="J42"/>
      <c r="K42"/>
      <c r="L42" s="379"/>
    </row>
    <row r="43" spans="1:19">
      <c r="A43"/>
      <c r="B43"/>
      <c r="C43"/>
      <c r="D43"/>
      <c r="E43"/>
      <c r="F43"/>
      <c r="G43"/>
      <c r="H43"/>
      <c r="I43"/>
      <c r="J43"/>
      <c r="K43"/>
      <c r="L43" s="379"/>
    </row>
    <row r="44" spans="1:19">
      <c r="A44"/>
      <c r="B44"/>
      <c r="C44"/>
      <c r="D44"/>
      <c r="E44"/>
      <c r="F44"/>
      <c r="G44"/>
      <c r="H44"/>
      <c r="I44"/>
      <c r="J44"/>
      <c r="K44"/>
      <c r="L44" s="379"/>
    </row>
    <row r="45" spans="1:19">
      <c r="A45"/>
      <c r="B45"/>
      <c r="C45"/>
      <c r="D45"/>
      <c r="E45"/>
      <c r="F45"/>
      <c r="G45"/>
      <c r="H45"/>
      <c r="I45"/>
      <c r="J45"/>
      <c r="K45"/>
      <c r="L45" s="379"/>
    </row>
    <row r="46" spans="1:19">
      <c r="A46"/>
      <c r="B46"/>
      <c r="C46"/>
      <c r="D46"/>
      <c r="E46"/>
      <c r="F46"/>
      <c r="G46"/>
      <c r="H46"/>
      <c r="I46"/>
      <c r="J46"/>
      <c r="K46"/>
      <c r="L46" s="379"/>
    </row>
    <row r="47" spans="1:19">
      <c r="A47"/>
      <c r="B47"/>
      <c r="C47"/>
      <c r="D47"/>
      <c r="E47"/>
      <c r="F47"/>
      <c r="G47"/>
      <c r="H47"/>
      <c r="I47"/>
      <c r="J47"/>
      <c r="K47"/>
      <c r="L47" s="379"/>
    </row>
    <row r="48" spans="1:19">
      <c r="A48"/>
      <c r="B48"/>
      <c r="C48"/>
      <c r="D48"/>
      <c r="E48"/>
      <c r="F48"/>
      <c r="G48"/>
      <c r="H48"/>
      <c r="I48"/>
      <c r="J48"/>
      <c r="K48"/>
      <c r="L48" s="379"/>
    </row>
    <row r="49" spans="1:12">
      <c r="A49"/>
      <c r="B49"/>
      <c r="C49"/>
      <c r="D49"/>
      <c r="E49"/>
      <c r="F49"/>
      <c r="G49"/>
      <c r="H49"/>
      <c r="I49"/>
      <c r="J49"/>
      <c r="K49"/>
      <c r="L49" s="379"/>
    </row>
    <row r="50" spans="1:12">
      <c r="A50"/>
      <c r="B50"/>
      <c r="C50"/>
      <c r="D50"/>
      <c r="E50"/>
      <c r="F50"/>
      <c r="G50"/>
      <c r="H50"/>
      <c r="I50"/>
      <c r="J50"/>
      <c r="K50"/>
      <c r="L50" s="379"/>
    </row>
    <row r="51" spans="1:12">
      <c r="A51"/>
      <c r="B51"/>
      <c r="C51"/>
      <c r="D51"/>
      <c r="E51"/>
      <c r="F51"/>
      <c r="G51"/>
      <c r="H51"/>
      <c r="I51"/>
      <c r="J51"/>
      <c r="K51"/>
      <c r="L51" s="379"/>
    </row>
    <row r="52" spans="1:12">
      <c r="A52"/>
      <c r="B52"/>
      <c r="C52"/>
      <c r="D52"/>
      <c r="E52"/>
      <c r="F52"/>
      <c r="G52"/>
      <c r="H52"/>
      <c r="I52"/>
      <c r="J52"/>
      <c r="K52"/>
      <c r="L52" s="379"/>
    </row>
    <row r="53" spans="1:12">
      <c r="A53"/>
      <c r="B53"/>
      <c r="C53"/>
      <c r="D53"/>
      <c r="E53"/>
      <c r="F53"/>
      <c r="G53"/>
      <c r="H53"/>
      <c r="I53"/>
      <c r="J53"/>
      <c r="K53"/>
      <c r="L53" s="379"/>
    </row>
    <row r="54" spans="1:12">
      <c r="A54"/>
      <c r="B54"/>
      <c r="C54"/>
      <c r="D54"/>
      <c r="E54"/>
      <c r="F54"/>
      <c r="G54"/>
      <c r="H54"/>
      <c r="I54"/>
      <c r="J54"/>
      <c r="K54"/>
      <c r="L54" s="379"/>
    </row>
    <row r="55" spans="1:12">
      <c r="A55"/>
      <c r="B55"/>
      <c r="C55"/>
      <c r="D55"/>
      <c r="E55"/>
      <c r="F55"/>
      <c r="G55"/>
      <c r="H55"/>
      <c r="I55"/>
      <c r="J55"/>
      <c r="K55"/>
      <c r="L55" s="379"/>
    </row>
    <row r="56" spans="1:12">
      <c r="A56"/>
      <c r="B56"/>
      <c r="C56"/>
      <c r="D56"/>
      <c r="E56"/>
      <c r="F56"/>
      <c r="G56"/>
      <c r="H56"/>
      <c r="I56"/>
      <c r="J56"/>
      <c r="K56"/>
      <c r="L56" s="379"/>
    </row>
    <row r="57" spans="1:12">
      <c r="A57"/>
      <c r="B57"/>
      <c r="C57"/>
      <c r="D57"/>
      <c r="E57"/>
      <c r="F57"/>
      <c r="G57"/>
      <c r="H57"/>
      <c r="I57"/>
      <c r="J57"/>
      <c r="K57"/>
      <c r="L57" s="379"/>
    </row>
    <row r="58" spans="1:12">
      <c r="A58"/>
      <c r="B58"/>
      <c r="C58"/>
      <c r="D58"/>
      <c r="E58"/>
      <c r="F58"/>
      <c r="G58"/>
      <c r="H58"/>
      <c r="I58"/>
      <c r="J58"/>
      <c r="K58"/>
      <c r="L58" s="379"/>
    </row>
    <row r="59" spans="1:12">
      <c r="A59"/>
      <c r="B59"/>
      <c r="C59"/>
      <c r="D59"/>
      <c r="E59"/>
      <c r="F59"/>
      <c r="G59"/>
      <c r="H59"/>
      <c r="I59"/>
      <c r="J59"/>
      <c r="K59"/>
      <c r="L59" s="379"/>
    </row>
    <row r="60" spans="1:12">
      <c r="A60"/>
      <c r="B60"/>
      <c r="C60"/>
      <c r="D60"/>
      <c r="E60"/>
      <c r="F60"/>
      <c r="G60"/>
      <c r="H60"/>
      <c r="I60"/>
      <c r="J60"/>
      <c r="K60"/>
      <c r="L60" s="379"/>
    </row>
    <row r="61" spans="1:12">
      <c r="A61"/>
      <c r="B61"/>
      <c r="C61"/>
      <c r="D61"/>
      <c r="E61"/>
      <c r="F61"/>
      <c r="G61"/>
      <c r="H61"/>
      <c r="I61"/>
      <c r="J61"/>
      <c r="K61"/>
      <c r="L61" s="379"/>
    </row>
    <row r="62" spans="1:12">
      <c r="A62"/>
      <c r="B62"/>
      <c r="C62"/>
      <c r="D62"/>
      <c r="E62"/>
      <c r="F62"/>
      <c r="G62"/>
      <c r="H62"/>
      <c r="I62"/>
      <c r="J62"/>
      <c r="K62"/>
      <c r="L62" s="379"/>
    </row>
    <row r="63" spans="1:12">
      <c r="A63"/>
      <c r="B63"/>
      <c r="C63"/>
      <c r="D63"/>
      <c r="E63"/>
      <c r="F63"/>
      <c r="G63"/>
      <c r="H63"/>
      <c r="I63"/>
      <c r="J63"/>
      <c r="K63"/>
      <c r="L63" s="379"/>
    </row>
    <row r="64" spans="1:12">
      <c r="A64"/>
      <c r="B64"/>
      <c r="C64"/>
      <c r="D64"/>
      <c r="E64"/>
      <c r="F64"/>
      <c r="G64"/>
      <c r="H64"/>
      <c r="I64"/>
      <c r="J64"/>
      <c r="K64"/>
      <c r="L64" s="379"/>
    </row>
    <row r="65" spans="1:12">
      <c r="A65"/>
      <c r="B65"/>
      <c r="C65"/>
      <c r="D65"/>
      <c r="E65"/>
      <c r="F65"/>
      <c r="G65"/>
      <c r="H65"/>
      <c r="I65"/>
      <c r="J65"/>
      <c r="K65"/>
      <c r="L65" s="379"/>
    </row>
    <row r="66" spans="1:12">
      <c r="A66"/>
      <c r="B66"/>
      <c r="C66"/>
      <c r="D66"/>
      <c r="E66"/>
      <c r="F66"/>
      <c r="G66"/>
      <c r="H66"/>
      <c r="I66"/>
      <c r="J66"/>
      <c r="K66"/>
      <c r="L66" s="379"/>
    </row>
    <row r="67" spans="1:12">
      <c r="A67"/>
      <c r="B67"/>
      <c r="C67"/>
      <c r="D67"/>
      <c r="E67"/>
      <c r="F67"/>
      <c r="G67"/>
      <c r="H67"/>
      <c r="I67"/>
      <c r="J67"/>
      <c r="K67"/>
      <c r="L67" s="379"/>
    </row>
    <row r="68" spans="1:12">
      <c r="A68"/>
      <c r="B68"/>
      <c r="C68"/>
      <c r="D68"/>
      <c r="E68"/>
      <c r="F68"/>
      <c r="G68"/>
      <c r="H68"/>
      <c r="I68"/>
      <c r="J68"/>
      <c r="K68"/>
      <c r="L68" s="379"/>
    </row>
    <row r="69" spans="1:12">
      <c r="A69"/>
      <c r="B69"/>
      <c r="C69"/>
      <c r="D69"/>
      <c r="E69"/>
      <c r="F69"/>
      <c r="G69"/>
      <c r="H69"/>
      <c r="I69"/>
      <c r="J69"/>
      <c r="K69"/>
      <c r="L69" s="379"/>
    </row>
    <row r="70" spans="1:12">
      <c r="A70"/>
      <c r="B70"/>
      <c r="C70"/>
      <c r="D70"/>
      <c r="E70"/>
      <c r="F70"/>
      <c r="G70"/>
      <c r="H70"/>
      <c r="I70"/>
      <c r="J70"/>
      <c r="K70"/>
      <c r="L70" s="379"/>
    </row>
    <row r="71" spans="1:12">
      <c r="A71"/>
      <c r="B71"/>
      <c r="C71"/>
      <c r="D71"/>
      <c r="E71"/>
      <c r="F71"/>
      <c r="G71"/>
      <c r="H71"/>
      <c r="I71"/>
      <c r="J71"/>
      <c r="K71"/>
      <c r="L71" s="379"/>
    </row>
    <row r="72" spans="1:12">
      <c r="A72"/>
      <c r="B72"/>
      <c r="C72"/>
      <c r="D72"/>
      <c r="E72"/>
      <c r="F72"/>
      <c r="G72"/>
      <c r="H72"/>
      <c r="I72"/>
      <c r="J72"/>
      <c r="K72"/>
      <c r="L72" s="379"/>
    </row>
    <row r="73" spans="1:12">
      <c r="A73"/>
      <c r="B73"/>
      <c r="C73"/>
      <c r="D73"/>
      <c r="E73"/>
      <c r="F73"/>
      <c r="G73"/>
      <c r="H73"/>
      <c r="I73"/>
      <c r="J73"/>
      <c r="K73"/>
    </row>
    <row r="74" spans="1:12">
      <c r="A74"/>
      <c r="B74"/>
      <c r="C74"/>
      <c r="D74"/>
      <c r="E74"/>
      <c r="F74"/>
      <c r="G74"/>
      <c r="H74"/>
      <c r="I74"/>
      <c r="J74"/>
      <c r="K74"/>
    </row>
    <row r="75" spans="1:12">
      <c r="A75"/>
      <c r="B75"/>
      <c r="C75"/>
      <c r="D75"/>
      <c r="E75"/>
      <c r="F75"/>
      <c r="G75"/>
      <c r="H75"/>
      <c r="I75"/>
      <c r="J75"/>
      <c r="K75"/>
    </row>
    <row r="76" spans="1:12">
      <c r="A76"/>
      <c r="B76"/>
      <c r="C76"/>
      <c r="D76"/>
      <c r="E76"/>
      <c r="F76"/>
      <c r="G76"/>
      <c r="H76"/>
      <c r="I76"/>
      <c r="J76"/>
      <c r="K76"/>
    </row>
    <row r="77" spans="1:12">
      <c r="A77"/>
      <c r="B77"/>
      <c r="C77"/>
      <c r="D77"/>
      <c r="E77"/>
      <c r="F77"/>
      <c r="G77"/>
      <c r="H77"/>
      <c r="I77"/>
      <c r="J77"/>
      <c r="K77"/>
    </row>
    <row r="78" spans="1:12">
      <c r="A78"/>
      <c r="B78"/>
      <c r="C78"/>
      <c r="D78"/>
      <c r="E78"/>
      <c r="F78"/>
      <c r="G78"/>
      <c r="H78"/>
      <c r="I78"/>
      <c r="J78"/>
      <c r="K78"/>
    </row>
    <row r="79" spans="1:12">
      <c r="A79"/>
      <c r="B79"/>
      <c r="C79"/>
      <c r="D79"/>
      <c r="E79"/>
      <c r="F79"/>
      <c r="G79"/>
      <c r="H79"/>
      <c r="I79"/>
      <c r="J79"/>
      <c r="K79"/>
    </row>
    <row r="80" spans="1:12">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c r="K98"/>
    </row>
    <row r="99" spans="1:11">
      <c r="A99"/>
      <c r="B99"/>
      <c r="C99"/>
      <c r="D99"/>
      <c r="E99"/>
      <c r="F99"/>
      <c r="G99"/>
      <c r="H99"/>
      <c r="I99"/>
      <c r="J99"/>
      <c r="K99"/>
    </row>
    <row r="100" spans="1:11">
      <c r="A100"/>
      <c r="B100"/>
      <c r="C100"/>
      <c r="D100"/>
      <c r="E100"/>
      <c r="F100"/>
      <c r="G100"/>
      <c r="H100"/>
      <c r="I100"/>
      <c r="J100"/>
      <c r="K100"/>
    </row>
    <row r="101" spans="1:11">
      <c r="A101"/>
      <c r="B101"/>
      <c r="C101"/>
      <c r="D101"/>
      <c r="E101"/>
      <c r="F101"/>
      <c r="G101"/>
      <c r="H101"/>
      <c r="I101"/>
      <c r="J101"/>
      <c r="K101"/>
    </row>
    <row r="102" spans="1:11">
      <c r="A102"/>
      <c r="B102"/>
      <c r="C102"/>
      <c r="D102"/>
      <c r="E102"/>
      <c r="F102"/>
      <c r="G102"/>
      <c r="H102"/>
      <c r="I102"/>
      <c r="J102"/>
      <c r="K102"/>
    </row>
    <row r="103" spans="1:11">
      <c r="A103"/>
      <c r="B103"/>
      <c r="C103"/>
      <c r="D103"/>
      <c r="E103"/>
      <c r="F103"/>
      <c r="G103"/>
      <c r="H103"/>
      <c r="I103"/>
      <c r="J103"/>
      <c r="K103"/>
    </row>
    <row r="104" spans="1:11">
      <c r="A104"/>
      <c r="B104"/>
      <c r="C104"/>
      <c r="D104"/>
      <c r="E104"/>
      <c r="F104"/>
      <c r="G104"/>
      <c r="H104"/>
      <c r="I104"/>
      <c r="J104"/>
      <c r="K104"/>
    </row>
    <row r="105" spans="1:11">
      <c r="A105"/>
      <c r="B105"/>
      <c r="C105"/>
      <c r="D105"/>
      <c r="E105"/>
      <c r="F105"/>
      <c r="G105"/>
      <c r="H105"/>
      <c r="I105"/>
      <c r="J105"/>
      <c r="K105"/>
    </row>
    <row r="106" spans="1:11">
      <c r="A106"/>
      <c r="B106"/>
      <c r="C106"/>
      <c r="D106"/>
      <c r="E106"/>
      <c r="F106"/>
      <c r="G106"/>
      <c r="H106"/>
      <c r="I106"/>
      <c r="J106"/>
      <c r="K106"/>
    </row>
    <row r="107" spans="1:11">
      <c r="A107"/>
      <c r="B107"/>
      <c r="C107"/>
      <c r="D107"/>
      <c r="E107"/>
      <c r="F107"/>
      <c r="G107"/>
      <c r="H107"/>
      <c r="I107"/>
      <c r="J107"/>
      <c r="K107"/>
    </row>
    <row r="108" spans="1:11">
      <c r="A108"/>
      <c r="B108"/>
      <c r="C108"/>
      <c r="D108"/>
      <c r="E108"/>
      <c r="F108"/>
      <c r="G108"/>
      <c r="H108"/>
      <c r="I108"/>
      <c r="J108"/>
      <c r="K108"/>
    </row>
    <row r="109" spans="1:11">
      <c r="A109"/>
      <c r="B109"/>
      <c r="C109"/>
      <c r="D109"/>
      <c r="E109"/>
      <c r="F109"/>
      <c r="G109"/>
      <c r="H109"/>
      <c r="I109"/>
      <c r="J109"/>
      <c r="K109"/>
    </row>
    <row r="110" spans="1:11">
      <c r="A110"/>
      <c r="B110"/>
      <c r="C110"/>
      <c r="D110"/>
      <c r="E110"/>
      <c r="F110"/>
      <c r="G110"/>
      <c r="H110"/>
      <c r="I110"/>
      <c r="J110"/>
      <c r="K110"/>
    </row>
    <row r="111" spans="1:11">
      <c r="A111"/>
      <c r="B111"/>
      <c r="C111"/>
      <c r="D111"/>
      <c r="E111"/>
      <c r="F111"/>
      <c r="G111"/>
      <c r="H111"/>
      <c r="I111"/>
      <c r="J111"/>
      <c r="K111"/>
    </row>
    <row r="112" spans="1:11">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row r="118" spans="1:11">
      <c r="A118"/>
      <c r="B118"/>
      <c r="C118"/>
      <c r="D118"/>
      <c r="E118"/>
      <c r="F118"/>
      <c r="G118"/>
      <c r="H118"/>
      <c r="I118"/>
      <c r="J118"/>
      <c r="K118"/>
    </row>
    <row r="119" spans="1:11">
      <c r="A119"/>
      <c r="B119"/>
      <c r="C119"/>
      <c r="D119"/>
      <c r="E119"/>
      <c r="F119"/>
      <c r="G119"/>
      <c r="H119"/>
      <c r="I119"/>
      <c r="J119"/>
      <c r="K119"/>
    </row>
    <row r="120" spans="1:11">
      <c r="A120"/>
      <c r="B120"/>
      <c r="C120"/>
      <c r="D120"/>
      <c r="E120"/>
      <c r="F120"/>
      <c r="G120"/>
      <c r="H120"/>
      <c r="I120"/>
      <c r="J120"/>
      <c r="K120"/>
    </row>
    <row r="121" spans="1:11">
      <c r="A121"/>
      <c r="B121"/>
      <c r="C121"/>
      <c r="D121"/>
      <c r="E121"/>
      <c r="F121"/>
      <c r="G121"/>
      <c r="H121"/>
      <c r="I121"/>
      <c r="J121"/>
      <c r="K121"/>
    </row>
    <row r="122" spans="1:11">
      <c r="A122"/>
      <c r="B122"/>
      <c r="C122"/>
      <c r="D122"/>
      <c r="E122"/>
      <c r="F122"/>
      <c r="G122"/>
      <c r="H122"/>
      <c r="I122"/>
      <c r="J122"/>
      <c r="K122"/>
    </row>
    <row r="123" spans="1:11">
      <c r="A123"/>
      <c r="B123"/>
      <c r="C123"/>
      <c r="D123"/>
      <c r="E123"/>
      <c r="F123"/>
      <c r="G123"/>
      <c r="H123"/>
      <c r="I123"/>
      <c r="J123"/>
      <c r="K123"/>
    </row>
    <row r="124" spans="1:11">
      <c r="A124"/>
      <c r="B124"/>
      <c r="C124"/>
      <c r="D124"/>
      <c r="E124"/>
      <c r="F124"/>
      <c r="G124"/>
      <c r="H124"/>
      <c r="I124"/>
      <c r="J124"/>
      <c r="K124"/>
    </row>
    <row r="125" spans="1:11">
      <c r="A125"/>
      <c r="B125"/>
      <c r="C125"/>
      <c r="D125"/>
      <c r="E125"/>
      <c r="F125"/>
      <c r="G125"/>
      <c r="H125"/>
      <c r="I125"/>
      <c r="J125"/>
      <c r="K125"/>
    </row>
    <row r="126" spans="1:11">
      <c r="A126"/>
      <c r="B126"/>
      <c r="C126"/>
      <c r="D126"/>
      <c r="E126"/>
      <c r="F126"/>
      <c r="G126"/>
      <c r="H126"/>
      <c r="I126"/>
      <c r="J126"/>
      <c r="K126"/>
    </row>
    <row r="127" spans="1:11">
      <c r="A127"/>
      <c r="B127"/>
      <c r="C127"/>
      <c r="D127"/>
      <c r="E127"/>
      <c r="F127"/>
      <c r="G127"/>
      <c r="H127"/>
      <c r="I127"/>
      <c r="J127"/>
      <c r="K127"/>
    </row>
    <row r="128" spans="1:11">
      <c r="A128"/>
      <c r="B128"/>
      <c r="C128"/>
      <c r="D128"/>
      <c r="E128"/>
      <c r="F128"/>
      <c r="G128"/>
      <c r="H128"/>
      <c r="I128"/>
      <c r="J128"/>
      <c r="K128"/>
    </row>
    <row r="129" spans="1:11">
      <c r="A129"/>
      <c r="B129"/>
      <c r="C129"/>
      <c r="D129"/>
      <c r="E129"/>
      <c r="F129"/>
      <c r="G129"/>
      <c r="H129"/>
      <c r="I129"/>
      <c r="J129"/>
      <c r="K129"/>
    </row>
    <row r="130" spans="1:11">
      <c r="A130"/>
      <c r="B130"/>
      <c r="C130"/>
      <c r="D130"/>
      <c r="E130"/>
      <c r="F130"/>
      <c r="G130"/>
      <c r="H130"/>
      <c r="I130"/>
      <c r="J130"/>
      <c r="K130"/>
    </row>
    <row r="131" spans="1:11">
      <c r="A131"/>
      <c r="B131"/>
      <c r="C131"/>
      <c r="D131"/>
      <c r="E131"/>
      <c r="F131"/>
      <c r="G131"/>
      <c r="H131"/>
      <c r="I131"/>
      <c r="J131"/>
      <c r="K131"/>
    </row>
    <row r="132" spans="1:11">
      <c r="A132"/>
      <c r="B132"/>
      <c r="C132"/>
      <c r="D132"/>
      <c r="E132"/>
      <c r="F132"/>
      <c r="G132"/>
      <c r="H132"/>
      <c r="I132"/>
      <c r="J132"/>
      <c r="K132"/>
    </row>
    <row r="133" spans="1:11">
      <c r="A133"/>
      <c r="B133"/>
      <c r="C133"/>
      <c r="D133"/>
      <c r="E133"/>
      <c r="F133"/>
      <c r="G133"/>
      <c r="H133"/>
      <c r="I133"/>
      <c r="J133"/>
      <c r="K133"/>
    </row>
    <row r="134" spans="1:11">
      <c r="A134"/>
      <c r="B134"/>
      <c r="C134"/>
      <c r="D134"/>
      <c r="E134"/>
      <c r="F134"/>
      <c r="G134"/>
      <c r="H134"/>
      <c r="I134"/>
      <c r="J134"/>
      <c r="K134"/>
    </row>
    <row r="135" spans="1:11">
      <c r="A135"/>
      <c r="B135"/>
      <c r="C135"/>
      <c r="D135"/>
      <c r="E135"/>
      <c r="F135"/>
      <c r="G135"/>
      <c r="H135"/>
      <c r="I135"/>
      <c r="J135"/>
      <c r="K135"/>
    </row>
    <row r="136" spans="1:11">
      <c r="A136"/>
      <c r="B136"/>
      <c r="C136"/>
      <c r="D136"/>
      <c r="E136"/>
      <c r="F136"/>
      <c r="G136"/>
      <c r="H136"/>
      <c r="I136"/>
      <c r="J136"/>
      <c r="K136"/>
    </row>
    <row r="137" spans="1:11">
      <c r="A137"/>
      <c r="B137"/>
      <c r="C137"/>
      <c r="D137"/>
      <c r="E137"/>
      <c r="F137"/>
      <c r="G137"/>
      <c r="H137"/>
      <c r="I137"/>
      <c r="J137"/>
      <c r="K137"/>
    </row>
    <row r="138" spans="1:11">
      <c r="A138"/>
      <c r="B138"/>
      <c r="C138"/>
      <c r="D138"/>
      <c r="E138"/>
      <c r="F138"/>
      <c r="G138"/>
      <c r="H138"/>
      <c r="I138"/>
      <c r="J138"/>
      <c r="K138"/>
    </row>
    <row r="139" spans="1:11">
      <c r="A139"/>
      <c r="B139"/>
      <c r="C139"/>
      <c r="D139"/>
      <c r="E139"/>
      <c r="F139"/>
      <c r="G139"/>
      <c r="H139"/>
      <c r="I139"/>
      <c r="J139"/>
      <c r="K139"/>
    </row>
    <row r="140" spans="1:11">
      <c r="A140"/>
      <c r="B140"/>
      <c r="C140"/>
      <c r="D140"/>
      <c r="E140"/>
      <c r="F140"/>
      <c r="G140"/>
      <c r="H140"/>
      <c r="I140"/>
      <c r="J140"/>
      <c r="K140"/>
    </row>
    <row r="141" spans="1:11">
      <c r="A141"/>
      <c r="B141"/>
      <c r="C141"/>
      <c r="D141"/>
      <c r="E141"/>
      <c r="F141"/>
      <c r="G141"/>
      <c r="H141"/>
      <c r="I141"/>
      <c r="J141"/>
      <c r="K141"/>
    </row>
    <row r="142" spans="1:11">
      <c r="A142"/>
      <c r="B142"/>
      <c r="C142"/>
      <c r="D142"/>
      <c r="E142"/>
      <c r="F142"/>
      <c r="G142"/>
      <c r="H142"/>
      <c r="I142"/>
      <c r="J142"/>
      <c r="K142"/>
    </row>
    <row r="143" spans="1:11">
      <c r="A143"/>
      <c r="B143"/>
      <c r="C143"/>
      <c r="D143"/>
      <c r="E143"/>
      <c r="F143"/>
      <c r="G143"/>
      <c r="H143"/>
      <c r="I143"/>
      <c r="J143"/>
      <c r="K143"/>
    </row>
    <row r="144" spans="1:11">
      <c r="A144"/>
      <c r="B144"/>
      <c r="C144"/>
      <c r="D144"/>
      <c r="E144"/>
      <c r="F144"/>
      <c r="G144"/>
      <c r="H144"/>
      <c r="I144"/>
      <c r="J144"/>
      <c r="K144"/>
    </row>
    <row r="145" spans="1:11">
      <c r="A145"/>
      <c r="B145"/>
      <c r="C145"/>
      <c r="D145"/>
      <c r="E145"/>
      <c r="F145"/>
      <c r="G145"/>
      <c r="H145"/>
      <c r="I145"/>
      <c r="J145"/>
      <c r="K145"/>
    </row>
    <row r="146" spans="1:11">
      <c r="A146"/>
      <c r="B146"/>
      <c r="C146"/>
      <c r="D146"/>
      <c r="E146"/>
      <c r="F146"/>
      <c r="G146"/>
      <c r="H146"/>
      <c r="I146"/>
      <c r="J146"/>
      <c r="K146"/>
    </row>
    <row r="147" spans="1:11">
      <c r="A147"/>
      <c r="B147"/>
      <c r="C147"/>
      <c r="D147"/>
      <c r="E147"/>
      <c r="F147"/>
      <c r="G147"/>
      <c r="H147"/>
      <c r="I147"/>
      <c r="J147"/>
      <c r="K147"/>
    </row>
    <row r="148" spans="1:11">
      <c r="A148"/>
      <c r="B148"/>
      <c r="C148"/>
      <c r="D148"/>
      <c r="E148"/>
      <c r="F148"/>
      <c r="G148"/>
      <c r="H148"/>
      <c r="I148"/>
      <c r="J148"/>
      <c r="K148"/>
    </row>
    <row r="149" spans="1:11">
      <c r="A149"/>
      <c r="B149"/>
      <c r="C149"/>
      <c r="D149"/>
      <c r="E149"/>
      <c r="F149"/>
      <c r="G149"/>
      <c r="H149"/>
      <c r="I149"/>
      <c r="J149"/>
      <c r="K149"/>
    </row>
    <row r="150" spans="1:11">
      <c r="A150"/>
      <c r="B150"/>
      <c r="C150"/>
      <c r="D150"/>
      <c r="E150"/>
      <c r="F150"/>
      <c r="G150"/>
      <c r="H150"/>
      <c r="I150"/>
      <c r="J150"/>
      <c r="K150"/>
    </row>
    <row r="151" spans="1:11">
      <c r="A151"/>
      <c r="B151"/>
      <c r="C151"/>
      <c r="D151"/>
      <c r="E151"/>
      <c r="F151"/>
      <c r="G151"/>
      <c r="H151"/>
      <c r="I151"/>
      <c r="J151"/>
      <c r="K151"/>
    </row>
    <row r="152" spans="1:11">
      <c r="A152" s="379"/>
      <c r="B152" s="379"/>
      <c r="C152" s="379"/>
      <c r="D152" s="379"/>
      <c r="E152" s="379"/>
      <c r="F152" s="379"/>
      <c r="G152" s="379"/>
      <c r="H152" s="379"/>
      <c r="I152" s="379"/>
      <c r="J152" s="379"/>
      <c r="K152" s="379"/>
    </row>
    <row r="153" spans="1:11">
      <c r="A153" s="379"/>
      <c r="B153" s="379"/>
      <c r="C153" s="379"/>
      <c r="D153" s="379"/>
      <c r="E153" s="379"/>
      <c r="F153" s="379"/>
      <c r="G153" s="379"/>
      <c r="H153" s="379"/>
      <c r="I153" s="379"/>
      <c r="J153" s="379"/>
      <c r="K153" s="379"/>
    </row>
    <row r="154" spans="1:11">
      <c r="A154" s="379"/>
      <c r="B154" s="379"/>
      <c r="C154" s="379"/>
      <c r="D154" s="379"/>
      <c r="E154" s="379"/>
      <c r="F154" s="379"/>
      <c r="G154" s="379"/>
      <c r="H154" s="379"/>
      <c r="I154" s="379"/>
      <c r="J154" s="379"/>
      <c r="K154" s="379"/>
    </row>
    <row r="155" spans="1:11">
      <c r="A155" s="379"/>
      <c r="B155" s="379"/>
      <c r="C155" s="379"/>
      <c r="D155" s="379"/>
      <c r="E155" s="379"/>
      <c r="F155" s="379"/>
      <c r="G155" s="379"/>
      <c r="H155" s="379"/>
      <c r="I155" s="379"/>
      <c r="J155" s="379"/>
      <c r="K155" s="379"/>
    </row>
    <row r="156" spans="1:11">
      <c r="A156" s="379"/>
      <c r="B156" s="379"/>
      <c r="C156" s="379"/>
      <c r="D156" s="379"/>
      <c r="E156" s="379"/>
      <c r="F156" s="379"/>
      <c r="G156" s="379"/>
      <c r="H156" s="379"/>
      <c r="I156" s="379"/>
      <c r="J156" s="379"/>
      <c r="K156" s="379"/>
    </row>
    <row r="157" spans="1:11">
      <c r="A157" s="379"/>
      <c r="B157" s="379"/>
      <c r="C157" s="379"/>
      <c r="D157" s="379"/>
      <c r="E157" s="379"/>
      <c r="F157" s="379"/>
      <c r="G157" s="379"/>
      <c r="H157" s="379"/>
      <c r="I157" s="379"/>
      <c r="J157" s="379"/>
      <c r="K157" s="379"/>
    </row>
    <row r="158" spans="1:11">
      <c r="A158" s="379"/>
      <c r="B158" s="379"/>
      <c r="C158" s="379"/>
      <c r="D158" s="379"/>
      <c r="E158" s="379"/>
      <c r="F158" s="379"/>
      <c r="G158" s="379"/>
      <c r="H158" s="379"/>
      <c r="I158" s="379"/>
      <c r="J158" s="379"/>
      <c r="K158" s="379"/>
    </row>
    <row r="159" spans="1:11">
      <c r="A159" s="379"/>
      <c r="B159" s="379"/>
      <c r="C159" s="379"/>
      <c r="D159" s="379"/>
      <c r="E159" s="379"/>
      <c r="F159" s="379"/>
      <c r="G159" s="379"/>
      <c r="H159" s="379"/>
      <c r="I159" s="379"/>
      <c r="J159" s="379"/>
      <c r="K159" s="379"/>
    </row>
    <row r="160" spans="1:11">
      <c r="A160" s="379"/>
      <c r="B160" s="379"/>
      <c r="C160" s="379"/>
      <c r="D160" s="379"/>
      <c r="E160" s="379"/>
      <c r="F160" s="379"/>
      <c r="G160" s="379"/>
      <c r="H160" s="379"/>
      <c r="I160" s="379"/>
      <c r="J160" s="379"/>
      <c r="K160" s="379"/>
    </row>
    <row r="161" spans="1:11">
      <c r="A161" s="379"/>
      <c r="B161" s="379"/>
      <c r="C161" s="379"/>
      <c r="D161" s="379"/>
      <c r="E161" s="379"/>
      <c r="F161" s="379"/>
      <c r="G161" s="379"/>
      <c r="H161" s="379"/>
      <c r="I161" s="379"/>
      <c r="J161" s="379"/>
      <c r="K161" s="379"/>
    </row>
    <row r="162" spans="1:11">
      <c r="A162" s="379"/>
      <c r="B162" s="379"/>
      <c r="C162" s="379"/>
      <c r="D162" s="379"/>
      <c r="E162" s="379"/>
      <c r="F162" s="379"/>
      <c r="G162" s="379"/>
      <c r="H162" s="379"/>
      <c r="I162" s="379"/>
      <c r="J162" s="379"/>
      <c r="K162" s="379"/>
    </row>
    <row r="163" spans="1:11">
      <c r="A163" s="379"/>
      <c r="B163" s="379"/>
      <c r="C163" s="379"/>
      <c r="D163" s="379"/>
      <c r="E163" s="379"/>
      <c r="F163" s="379"/>
      <c r="G163" s="379"/>
      <c r="H163" s="379"/>
      <c r="I163" s="379"/>
      <c r="J163" s="379"/>
      <c r="K163" s="379"/>
    </row>
    <row r="164" spans="1:11">
      <c r="A164" s="379"/>
      <c r="B164" s="379"/>
      <c r="C164" s="379"/>
      <c r="D164" s="379"/>
      <c r="E164" s="379"/>
      <c r="F164" s="379"/>
      <c r="G164" s="379"/>
      <c r="H164" s="379"/>
      <c r="I164" s="379"/>
      <c r="J164" s="379"/>
      <c r="K164" s="379"/>
    </row>
    <row r="165" spans="1:11">
      <c r="A165" s="379"/>
      <c r="B165" s="379"/>
      <c r="C165" s="379"/>
      <c r="D165" s="379"/>
      <c r="E165" s="379"/>
      <c r="F165" s="379"/>
      <c r="G165" s="379"/>
      <c r="H165" s="379"/>
      <c r="I165" s="379"/>
      <c r="J165" s="379"/>
      <c r="K165" s="379"/>
    </row>
    <row r="166" spans="1:11">
      <c r="A166" s="379"/>
      <c r="B166" s="379"/>
      <c r="C166" s="379"/>
      <c r="D166" s="379"/>
      <c r="E166" s="379"/>
      <c r="F166" s="379"/>
      <c r="G166" s="379"/>
      <c r="H166" s="379"/>
      <c r="I166" s="379"/>
      <c r="J166" s="379"/>
      <c r="K166" s="379"/>
    </row>
    <row r="167" spans="1:11">
      <c r="A167" s="379"/>
      <c r="B167" s="379"/>
      <c r="C167" s="379"/>
      <c r="D167" s="379"/>
      <c r="E167" s="379"/>
      <c r="F167" s="379"/>
      <c r="G167" s="379"/>
      <c r="H167" s="379"/>
      <c r="I167" s="379"/>
      <c r="J167" s="379"/>
      <c r="K167" s="379"/>
    </row>
    <row r="168" spans="1:11">
      <c r="A168" s="379"/>
      <c r="B168" s="379"/>
      <c r="C168" s="379"/>
      <c r="D168" s="379"/>
      <c r="E168" s="379"/>
      <c r="F168" s="379"/>
      <c r="G168" s="379"/>
      <c r="H168" s="379"/>
      <c r="I168" s="379"/>
      <c r="J168" s="379"/>
      <c r="K168" s="379"/>
    </row>
    <row r="169" spans="1:11">
      <c r="A169" s="379"/>
      <c r="B169" s="379"/>
      <c r="C169" s="379"/>
      <c r="D169" s="379"/>
      <c r="E169" s="379"/>
      <c r="F169" s="379"/>
      <c r="G169" s="379"/>
      <c r="H169" s="379"/>
      <c r="I169" s="379"/>
      <c r="J169" s="379"/>
      <c r="K169" s="379"/>
    </row>
    <row r="170" spans="1:11">
      <c r="A170" s="379"/>
      <c r="B170" s="379"/>
      <c r="C170" s="379"/>
      <c r="D170" s="379"/>
      <c r="E170" s="379"/>
      <c r="F170" s="379"/>
      <c r="G170" s="379"/>
      <c r="H170" s="379"/>
      <c r="I170" s="379"/>
      <c r="J170" s="379"/>
      <c r="K170" s="379"/>
    </row>
    <row r="171" spans="1:11">
      <c r="A171" s="379"/>
      <c r="B171" s="379"/>
      <c r="C171" s="379"/>
      <c r="D171" s="379"/>
      <c r="E171" s="379"/>
      <c r="F171" s="379"/>
      <c r="G171" s="379"/>
      <c r="H171" s="379"/>
      <c r="I171" s="379"/>
      <c r="J171" s="379"/>
      <c r="K171" s="379"/>
    </row>
    <row r="172" spans="1:11">
      <c r="A172" s="379"/>
      <c r="B172" s="379"/>
      <c r="C172" s="379"/>
      <c r="D172" s="379"/>
      <c r="E172" s="379"/>
      <c r="F172" s="379"/>
      <c r="G172" s="379"/>
      <c r="H172" s="379"/>
      <c r="I172" s="379"/>
      <c r="J172" s="379"/>
      <c r="K172" s="379"/>
    </row>
    <row r="173" spans="1:11">
      <c r="A173" s="379"/>
      <c r="B173" s="379"/>
      <c r="C173" s="379"/>
      <c r="D173" s="379"/>
      <c r="E173" s="379"/>
      <c r="F173" s="379"/>
      <c r="G173" s="379"/>
      <c r="H173" s="379"/>
      <c r="I173" s="379"/>
      <c r="J173" s="379"/>
      <c r="K173" s="379"/>
    </row>
    <row r="174" spans="1:11">
      <c r="A174" s="379"/>
      <c r="B174" s="379"/>
      <c r="C174" s="379"/>
      <c r="D174" s="379"/>
      <c r="E174" s="379"/>
      <c r="F174" s="379"/>
      <c r="G174" s="379"/>
      <c r="H174" s="379"/>
      <c r="I174" s="379"/>
      <c r="J174" s="379"/>
      <c r="K174" s="379"/>
    </row>
    <row r="175" spans="1:11">
      <c r="A175" s="379"/>
      <c r="B175" s="379"/>
      <c r="C175" s="379"/>
      <c r="D175" s="379"/>
      <c r="E175" s="379"/>
      <c r="F175" s="379"/>
      <c r="G175" s="379"/>
      <c r="H175" s="379"/>
      <c r="I175" s="379"/>
      <c r="J175" s="379"/>
      <c r="K175" s="379"/>
    </row>
    <row r="176" spans="1:11">
      <c r="A176" s="379"/>
      <c r="B176" s="379"/>
      <c r="C176" s="379"/>
      <c r="D176" s="379"/>
      <c r="E176" s="379"/>
      <c r="F176" s="379"/>
      <c r="G176" s="379"/>
      <c r="H176" s="379"/>
      <c r="I176" s="379"/>
      <c r="J176" s="379"/>
      <c r="K176" s="379"/>
    </row>
    <row r="177" spans="1:11">
      <c r="A177" s="379"/>
      <c r="B177" s="379"/>
      <c r="C177" s="379"/>
      <c r="D177" s="379"/>
      <c r="E177" s="379"/>
      <c r="F177" s="379"/>
      <c r="G177" s="379"/>
      <c r="H177" s="379"/>
      <c r="I177" s="379"/>
      <c r="J177" s="379"/>
      <c r="K177" s="379"/>
    </row>
    <row r="178" spans="1:11">
      <c r="A178" s="379"/>
      <c r="B178" s="379"/>
      <c r="C178" s="379"/>
      <c r="D178" s="379"/>
      <c r="E178" s="379"/>
      <c r="F178" s="379"/>
      <c r="G178" s="379"/>
      <c r="H178" s="379"/>
      <c r="I178" s="379"/>
      <c r="J178" s="379"/>
      <c r="K178" s="379"/>
    </row>
    <row r="179" spans="1:11">
      <c r="A179" s="379"/>
      <c r="B179" s="379"/>
      <c r="C179" s="379"/>
      <c r="D179" s="379"/>
      <c r="E179" s="379"/>
      <c r="F179" s="379"/>
      <c r="G179" s="379"/>
      <c r="H179" s="379"/>
      <c r="I179" s="379"/>
      <c r="J179" s="379"/>
      <c r="K179" s="379"/>
    </row>
    <row r="180" spans="1:11">
      <c r="A180" s="379"/>
      <c r="B180" s="379"/>
      <c r="C180" s="379"/>
      <c r="D180" s="379"/>
      <c r="E180" s="379"/>
      <c r="F180" s="379"/>
      <c r="G180" s="379"/>
      <c r="H180" s="379"/>
      <c r="I180" s="379"/>
      <c r="J180" s="379"/>
      <c r="K180" s="379"/>
    </row>
    <row r="181" spans="1:11">
      <c r="A181" s="379"/>
      <c r="B181" s="379"/>
      <c r="C181" s="379"/>
      <c r="D181" s="379"/>
      <c r="E181" s="379"/>
      <c r="F181" s="379"/>
      <c r="G181" s="379"/>
      <c r="H181" s="379"/>
      <c r="I181" s="379"/>
      <c r="J181" s="379"/>
      <c r="K181" s="379"/>
    </row>
    <row r="182" spans="1:11">
      <c r="A182" s="379"/>
      <c r="B182" s="379"/>
      <c r="C182" s="379"/>
      <c r="D182" s="379"/>
      <c r="E182" s="379"/>
      <c r="F182" s="379"/>
      <c r="G182" s="379"/>
      <c r="H182" s="379"/>
      <c r="I182" s="379"/>
      <c r="J182" s="379"/>
      <c r="K182" s="379"/>
    </row>
    <row r="183" spans="1:11">
      <c r="A183" s="379"/>
      <c r="B183" s="379"/>
      <c r="C183" s="379"/>
      <c r="D183" s="379"/>
      <c r="E183" s="379"/>
      <c r="F183" s="379"/>
      <c r="G183" s="379"/>
      <c r="H183" s="379"/>
      <c r="I183" s="379"/>
      <c r="J183" s="379"/>
      <c r="K183" s="379"/>
    </row>
    <row r="184" spans="1:11">
      <c r="A184" s="379"/>
      <c r="B184" s="379"/>
      <c r="C184" s="379"/>
      <c r="D184" s="379"/>
      <c r="E184" s="379"/>
      <c r="F184" s="379"/>
      <c r="G184" s="379"/>
      <c r="H184" s="379"/>
      <c r="I184" s="379"/>
      <c r="J184" s="379"/>
      <c r="K184" s="379"/>
    </row>
    <row r="185" spans="1:11">
      <c r="A185" s="379"/>
      <c r="B185" s="379"/>
      <c r="C185" s="379"/>
      <c r="D185" s="379"/>
      <c r="E185" s="379"/>
      <c r="F185" s="379"/>
      <c r="G185" s="379"/>
      <c r="H185" s="379"/>
      <c r="I185" s="379"/>
      <c r="J185" s="379"/>
      <c r="K185" s="379"/>
    </row>
    <row r="186" spans="1:11">
      <c r="A186" s="379"/>
      <c r="B186" s="379"/>
      <c r="C186" s="379"/>
      <c r="D186" s="379"/>
      <c r="E186" s="379"/>
      <c r="F186" s="379"/>
      <c r="G186" s="379"/>
      <c r="H186" s="379"/>
      <c r="I186" s="379"/>
      <c r="J186" s="379"/>
      <c r="K186" s="379"/>
    </row>
    <row r="187" spans="1:11">
      <c r="A187" s="379"/>
      <c r="B187" s="379"/>
      <c r="C187" s="379"/>
      <c r="D187" s="379"/>
      <c r="E187" s="379"/>
      <c r="F187" s="379"/>
      <c r="G187" s="379"/>
      <c r="H187" s="379"/>
      <c r="I187" s="379"/>
      <c r="J187" s="379"/>
      <c r="K187" s="379"/>
    </row>
    <row r="188" spans="1:11">
      <c r="A188" s="379"/>
      <c r="B188" s="379"/>
      <c r="C188" s="379"/>
      <c r="D188" s="379"/>
      <c r="E188" s="379"/>
      <c r="F188" s="379"/>
      <c r="G188" s="379"/>
      <c r="H188" s="379"/>
      <c r="I188" s="379"/>
      <c r="J188" s="379"/>
      <c r="K188" s="379"/>
    </row>
    <row r="189" spans="1:11">
      <c r="A189" s="379"/>
      <c r="B189" s="379"/>
      <c r="C189" s="379"/>
      <c r="D189" s="379"/>
      <c r="E189" s="379"/>
      <c r="F189" s="379"/>
      <c r="G189" s="379"/>
      <c r="H189" s="379"/>
      <c r="I189" s="379"/>
      <c r="J189" s="379"/>
      <c r="K189" s="379"/>
    </row>
    <row r="190" spans="1:11">
      <c r="A190" s="379"/>
      <c r="B190" s="379"/>
      <c r="C190" s="379"/>
      <c r="D190" s="379"/>
      <c r="E190" s="379"/>
      <c r="F190" s="379"/>
      <c r="G190" s="379"/>
      <c r="H190" s="379"/>
      <c r="I190" s="379"/>
      <c r="J190" s="379"/>
      <c r="K190" s="379"/>
    </row>
    <row r="191" spans="1:11">
      <c r="A191" s="379"/>
      <c r="B191" s="379"/>
      <c r="C191" s="379"/>
      <c r="D191" s="379"/>
      <c r="E191" s="379"/>
      <c r="F191" s="379"/>
      <c r="G191" s="379"/>
      <c r="H191" s="379"/>
      <c r="I191" s="379"/>
      <c r="J191" s="379"/>
      <c r="K191" s="379"/>
    </row>
    <row r="192" spans="1:11">
      <c r="A192" s="379"/>
      <c r="B192" s="379"/>
      <c r="C192" s="379"/>
      <c r="D192" s="379"/>
      <c r="E192" s="379"/>
      <c r="F192" s="379"/>
      <c r="G192" s="379"/>
      <c r="H192" s="379"/>
      <c r="I192" s="379"/>
      <c r="J192" s="379"/>
      <c r="K192" s="379"/>
    </row>
    <row r="193" spans="1:11">
      <c r="A193" s="379"/>
      <c r="B193" s="379"/>
      <c r="C193" s="379"/>
      <c r="D193" s="379"/>
      <c r="E193" s="379"/>
      <c r="F193" s="379"/>
      <c r="G193" s="379"/>
      <c r="H193" s="379"/>
      <c r="I193" s="379"/>
      <c r="J193" s="379"/>
      <c r="K193" s="379"/>
    </row>
    <row r="194" spans="1:11">
      <c r="A194" s="379"/>
      <c r="B194" s="379"/>
      <c r="C194" s="379"/>
      <c r="D194" s="379"/>
      <c r="E194" s="379"/>
      <c r="F194" s="379"/>
      <c r="G194" s="379"/>
      <c r="H194" s="379"/>
      <c r="I194" s="379"/>
      <c r="J194" s="379"/>
      <c r="K194" s="379"/>
    </row>
    <row r="195" spans="1:11">
      <c r="A195" s="379"/>
      <c r="B195" s="379"/>
      <c r="C195" s="379"/>
      <c r="D195" s="379"/>
      <c r="E195" s="379"/>
      <c r="F195" s="379"/>
      <c r="G195" s="379"/>
      <c r="H195" s="379"/>
      <c r="I195" s="379"/>
      <c r="J195" s="379"/>
      <c r="K195" s="379"/>
    </row>
    <row r="196" spans="1:11">
      <c r="A196" s="379"/>
      <c r="B196" s="379"/>
      <c r="C196" s="379"/>
      <c r="D196" s="379"/>
      <c r="E196" s="379"/>
      <c r="F196" s="379"/>
      <c r="G196" s="379"/>
      <c r="H196" s="379"/>
      <c r="I196" s="379"/>
      <c r="J196" s="379"/>
      <c r="K196" s="379"/>
    </row>
    <row r="197" spans="1:11">
      <c r="A197" s="379"/>
      <c r="B197" s="379"/>
      <c r="C197" s="379"/>
      <c r="D197" s="379"/>
      <c r="E197" s="379"/>
      <c r="F197" s="379"/>
      <c r="G197" s="379"/>
      <c r="H197" s="379"/>
      <c r="I197" s="379"/>
      <c r="J197" s="379"/>
      <c r="K197" s="379"/>
    </row>
    <row r="198" spans="1:11">
      <c r="A198" s="379"/>
      <c r="B198" s="379"/>
      <c r="C198" s="379"/>
      <c r="D198" s="379"/>
      <c r="E198" s="379"/>
      <c r="F198" s="379"/>
      <c r="G198" s="379"/>
      <c r="H198" s="379"/>
      <c r="I198" s="379"/>
      <c r="J198" s="379"/>
      <c r="K198" s="379"/>
    </row>
    <row r="199" spans="1:11">
      <c r="A199" s="379"/>
      <c r="B199" s="379"/>
      <c r="C199" s="379"/>
      <c r="D199" s="379"/>
      <c r="E199" s="379"/>
      <c r="F199" s="379"/>
      <c r="G199" s="379"/>
      <c r="H199" s="379"/>
      <c r="I199" s="379"/>
      <c r="J199" s="379"/>
      <c r="K199" s="379"/>
    </row>
    <row r="200" spans="1:11">
      <c r="A200" s="379"/>
      <c r="B200" s="379"/>
      <c r="C200" s="379"/>
      <c r="D200" s="379"/>
      <c r="E200" s="379"/>
      <c r="F200" s="379"/>
      <c r="G200" s="379"/>
      <c r="H200" s="379"/>
      <c r="I200" s="379"/>
      <c r="J200" s="379"/>
      <c r="K200" s="379"/>
    </row>
    <row r="201" spans="1:11">
      <c r="A201" s="379"/>
      <c r="B201" s="379"/>
      <c r="C201" s="379"/>
      <c r="D201" s="379"/>
      <c r="E201" s="379"/>
      <c r="F201" s="379"/>
      <c r="G201" s="379"/>
      <c r="H201" s="379"/>
      <c r="I201" s="379"/>
      <c r="J201" s="379"/>
      <c r="K201" s="379"/>
    </row>
    <row r="202" spans="1:11">
      <c r="A202" s="379"/>
      <c r="B202" s="379"/>
      <c r="C202" s="379"/>
      <c r="D202" s="379"/>
      <c r="E202" s="379"/>
      <c r="F202" s="379"/>
      <c r="G202" s="379"/>
      <c r="H202" s="379"/>
      <c r="I202" s="379"/>
      <c r="J202" s="379"/>
      <c r="K202" s="379"/>
    </row>
    <row r="203" spans="1:11">
      <c r="A203" s="379"/>
      <c r="B203" s="379"/>
      <c r="C203" s="379"/>
      <c r="D203" s="379"/>
      <c r="E203" s="379"/>
      <c r="F203" s="379"/>
      <c r="G203" s="379"/>
      <c r="H203" s="379"/>
      <c r="I203" s="379"/>
      <c r="J203" s="379"/>
      <c r="K203" s="379"/>
    </row>
    <row r="204" spans="1:11">
      <c r="A204" s="379"/>
      <c r="B204" s="379"/>
      <c r="C204" s="379"/>
      <c r="D204" s="379"/>
      <c r="E204" s="379"/>
      <c r="F204" s="379"/>
      <c r="G204" s="379"/>
      <c r="H204" s="379"/>
      <c r="I204" s="379"/>
      <c r="J204" s="379"/>
      <c r="K204" s="379"/>
    </row>
    <row r="205" spans="1:11">
      <c r="A205" s="379"/>
      <c r="B205" s="379"/>
      <c r="C205" s="379"/>
      <c r="D205" s="379"/>
      <c r="E205" s="379"/>
      <c r="F205" s="379"/>
      <c r="G205" s="379"/>
      <c r="H205" s="379"/>
      <c r="I205" s="379"/>
      <c r="J205" s="379"/>
      <c r="K205" s="379"/>
    </row>
    <row r="206" spans="1:11">
      <c r="A206" s="379"/>
      <c r="B206" s="379"/>
      <c r="C206" s="379"/>
      <c r="D206" s="379"/>
      <c r="E206" s="379"/>
      <c r="F206" s="379"/>
      <c r="G206" s="379"/>
      <c r="H206" s="379"/>
      <c r="I206" s="379"/>
      <c r="J206" s="379"/>
      <c r="K206" s="379"/>
    </row>
    <row r="207" spans="1:11">
      <c r="A207" s="379"/>
      <c r="B207" s="379"/>
      <c r="C207" s="379"/>
      <c r="D207" s="379"/>
      <c r="E207" s="379"/>
      <c r="F207" s="379"/>
      <c r="G207" s="379"/>
      <c r="H207" s="379"/>
      <c r="I207" s="379"/>
      <c r="J207" s="379"/>
      <c r="K207" s="379"/>
    </row>
    <row r="208" spans="1:11">
      <c r="A208" s="379"/>
      <c r="B208" s="379"/>
      <c r="C208" s="379"/>
      <c r="D208" s="379"/>
      <c r="E208" s="379"/>
      <c r="F208" s="379"/>
      <c r="G208" s="379"/>
      <c r="H208" s="379"/>
      <c r="I208" s="379"/>
      <c r="J208" s="379"/>
      <c r="K208" s="379"/>
    </row>
    <row r="209" spans="1:11">
      <c r="A209" s="379"/>
      <c r="B209" s="379"/>
      <c r="C209" s="379"/>
      <c r="D209" s="379"/>
      <c r="E209" s="379"/>
      <c r="F209" s="379"/>
      <c r="G209" s="379"/>
      <c r="H209" s="379"/>
      <c r="I209" s="379"/>
      <c r="J209" s="379"/>
      <c r="K209" s="379"/>
    </row>
    <row r="210" spans="1:11">
      <c r="A210" s="379"/>
      <c r="B210" s="379"/>
      <c r="C210" s="379"/>
      <c r="D210" s="379"/>
      <c r="E210" s="379"/>
      <c r="F210" s="379"/>
      <c r="G210" s="379"/>
      <c r="H210" s="379"/>
      <c r="I210" s="379"/>
      <c r="J210" s="379"/>
      <c r="K210" s="379"/>
    </row>
    <row r="211" spans="1:11">
      <c r="A211" s="379"/>
      <c r="B211" s="379"/>
      <c r="C211" s="379"/>
      <c r="D211" s="379"/>
      <c r="E211" s="379"/>
      <c r="F211" s="379"/>
      <c r="G211" s="379"/>
      <c r="H211" s="379"/>
      <c r="I211" s="379"/>
      <c r="J211" s="379"/>
      <c r="K211" s="379"/>
    </row>
    <row r="212" spans="1:11">
      <c r="A212" s="379"/>
      <c r="B212" s="379"/>
      <c r="C212" s="379"/>
      <c r="D212" s="379"/>
      <c r="E212" s="379"/>
      <c r="F212" s="379"/>
      <c r="G212" s="379"/>
      <c r="H212" s="379"/>
      <c r="I212" s="379"/>
      <c r="J212" s="379"/>
      <c r="K212" s="379"/>
    </row>
    <row r="213" spans="1:11">
      <c r="A213" s="379"/>
      <c r="B213" s="379"/>
      <c r="C213" s="379"/>
      <c r="D213" s="379"/>
      <c r="E213" s="379"/>
      <c r="F213" s="379"/>
      <c r="G213" s="379"/>
      <c r="H213" s="379"/>
      <c r="I213" s="379"/>
      <c r="J213" s="379"/>
      <c r="K213" s="379"/>
    </row>
    <row r="214" spans="1:11">
      <c r="A214" s="379"/>
      <c r="B214" s="379"/>
      <c r="C214" s="379"/>
      <c r="D214" s="379"/>
      <c r="E214" s="379"/>
      <c r="F214" s="379"/>
      <c r="G214" s="379"/>
      <c r="H214" s="379"/>
      <c r="I214" s="379"/>
      <c r="J214" s="379"/>
      <c r="K214" s="379"/>
    </row>
    <row r="215" spans="1:11">
      <c r="A215" s="379"/>
      <c r="B215" s="379"/>
      <c r="C215" s="379"/>
      <c r="D215" s="379"/>
      <c r="E215" s="379"/>
      <c r="F215" s="379"/>
      <c r="G215" s="379"/>
      <c r="H215" s="379"/>
      <c r="I215" s="379"/>
      <c r="J215" s="379"/>
      <c r="K215" s="379"/>
    </row>
    <row r="216" spans="1:11">
      <c r="A216" s="379"/>
      <c r="B216" s="379"/>
      <c r="C216" s="379"/>
      <c r="D216" s="379"/>
      <c r="E216" s="379"/>
      <c r="F216" s="379"/>
      <c r="G216" s="379"/>
      <c r="H216" s="379"/>
    </row>
    <row r="217" spans="1:11">
      <c r="A217" s="379"/>
      <c r="B217" s="379"/>
      <c r="C217" s="379"/>
      <c r="D217" s="379"/>
      <c r="E217" s="379"/>
      <c r="F217" s="379"/>
      <c r="G217" s="379"/>
      <c r="H217" s="379"/>
    </row>
    <row r="218" spans="1:11">
      <c r="A218" s="379"/>
      <c r="B218" s="379"/>
      <c r="C218" s="379"/>
      <c r="D218" s="379"/>
      <c r="E218" s="379"/>
      <c r="F218" s="379"/>
      <c r="G218" s="379"/>
      <c r="H218" s="379"/>
    </row>
    <row r="219" spans="1:11">
      <c r="A219" s="379"/>
      <c r="B219" s="379"/>
      <c r="C219" s="379"/>
      <c r="D219" s="379"/>
      <c r="E219" s="379"/>
      <c r="F219" s="379"/>
      <c r="G219" s="379"/>
      <c r="H219" s="379"/>
    </row>
    <row r="220" spans="1:11">
      <c r="A220" s="379"/>
      <c r="B220" s="379"/>
      <c r="C220" s="379"/>
      <c r="D220" s="379"/>
      <c r="E220" s="379"/>
      <c r="F220" s="379"/>
      <c r="G220" s="379"/>
      <c r="H220" s="379"/>
    </row>
    <row r="221" spans="1:11">
      <c r="A221" s="379"/>
      <c r="B221" s="379"/>
      <c r="C221" s="379"/>
      <c r="D221" s="379"/>
      <c r="E221" s="379"/>
      <c r="F221" s="379"/>
      <c r="G221" s="379"/>
      <c r="H221" s="379"/>
    </row>
    <row r="222" spans="1:11">
      <c r="A222" s="379"/>
      <c r="B222" s="379"/>
      <c r="C222" s="379"/>
      <c r="D222" s="379"/>
      <c r="E222" s="379"/>
      <c r="F222" s="379"/>
      <c r="G222" s="379"/>
      <c r="H222" s="379"/>
    </row>
    <row r="223" spans="1:11">
      <c r="A223" s="379"/>
      <c r="B223" s="379"/>
      <c r="C223" s="379"/>
      <c r="D223" s="379"/>
      <c r="E223" s="379"/>
      <c r="F223" s="379"/>
      <c r="G223" s="379"/>
      <c r="H223" s="379"/>
    </row>
    <row r="224" spans="1:11">
      <c r="A224" s="379"/>
      <c r="B224" s="379"/>
      <c r="C224" s="379"/>
      <c r="D224" s="379"/>
      <c r="E224" s="379"/>
      <c r="F224" s="379"/>
      <c r="G224" s="379"/>
      <c r="H224" s="379"/>
    </row>
    <row r="225" spans="1:8">
      <c r="A225" s="379"/>
      <c r="B225" s="379"/>
      <c r="C225" s="379"/>
      <c r="D225" s="379"/>
      <c r="E225" s="379"/>
      <c r="F225" s="379"/>
      <c r="G225" s="379"/>
      <c r="H225" s="379"/>
    </row>
    <row r="226" spans="1:8">
      <c r="A226" s="379"/>
      <c r="B226" s="379"/>
      <c r="C226" s="379"/>
      <c r="D226" s="379"/>
      <c r="E226" s="379"/>
      <c r="F226" s="379"/>
      <c r="G226" s="379"/>
      <c r="H226" s="379"/>
    </row>
    <row r="227" spans="1:8">
      <c r="A227" s="379"/>
      <c r="B227" s="379"/>
      <c r="C227" s="379"/>
      <c r="D227" s="379"/>
      <c r="E227" s="379"/>
      <c r="F227" s="379"/>
      <c r="G227" s="379"/>
      <c r="H227" s="379"/>
    </row>
    <row r="228" spans="1:8">
      <c r="A228" s="379"/>
      <c r="B228" s="379"/>
      <c r="C228" s="379"/>
      <c r="D228" s="379"/>
      <c r="E228" s="379"/>
      <c r="F228" s="379"/>
      <c r="G228" s="379"/>
      <c r="H228" s="379"/>
    </row>
    <row r="229" spans="1:8">
      <c r="A229" s="379"/>
      <c r="B229" s="379"/>
      <c r="C229" s="379"/>
      <c r="D229" s="379"/>
      <c r="E229" s="379"/>
      <c r="F229" s="379"/>
      <c r="G229" s="379"/>
      <c r="H229" s="379"/>
    </row>
    <row r="230" spans="1:8">
      <c r="A230" s="379"/>
      <c r="B230" s="379"/>
      <c r="C230" s="379"/>
      <c r="D230" s="379"/>
      <c r="E230" s="379"/>
      <c r="F230" s="379"/>
      <c r="G230" s="379"/>
      <c r="H230" s="379"/>
    </row>
  </sheetData>
  <sortState ref="P8:S35">
    <sortCondition descending="1" ref="Q8:Q35"/>
  </sortState>
  <mergeCells count="2">
    <mergeCell ref="A2:AA2"/>
    <mergeCell ref="A3:G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P23"/>
  <sheetViews>
    <sheetView showGridLines="0" zoomScale="90" zoomScaleNormal="90" workbookViewId="0">
      <selection activeCell="O11" sqref="O11"/>
    </sheetView>
  </sheetViews>
  <sheetFormatPr defaultRowHeight="15.75"/>
  <cols>
    <col min="1" max="1" width="25.140625" style="337" customWidth="1"/>
    <col min="2" max="2" width="11.28515625" style="337" customWidth="1"/>
    <col min="3" max="4" width="12" style="337" bestFit="1" customWidth="1"/>
    <col min="5" max="5" width="8.85546875" style="337" bestFit="1" customWidth="1"/>
    <col min="6" max="6" width="12.140625" style="337" bestFit="1" customWidth="1"/>
    <col min="7" max="7" width="9.85546875" style="337" bestFit="1" customWidth="1"/>
    <col min="8" max="8" width="11.5703125" style="337" bestFit="1" customWidth="1"/>
    <col min="9" max="9" width="13" style="337" customWidth="1"/>
    <col min="10" max="10" width="14" style="337" customWidth="1"/>
    <col min="11" max="11" width="11.7109375" style="337" customWidth="1"/>
    <col min="12" max="12" width="13.140625" style="337" customWidth="1"/>
    <col min="13" max="13" width="9.140625" style="337"/>
    <col min="14" max="14" width="17.7109375" style="337" customWidth="1"/>
    <col min="15" max="15" width="37.7109375" style="337" customWidth="1"/>
    <col min="16" max="16384" width="9.140625" style="337"/>
  </cols>
  <sheetData>
    <row r="1" spans="1:16" ht="31.5" customHeight="1">
      <c r="A1" s="1214" t="s">
        <v>64</v>
      </c>
      <c r="B1" s="1214"/>
      <c r="C1" s="1214"/>
      <c r="D1" s="1214"/>
      <c r="E1" s="1214"/>
      <c r="F1" s="1214"/>
      <c r="G1" s="1214"/>
      <c r="H1" s="1214"/>
      <c r="I1" s="1214"/>
      <c r="J1" s="1214"/>
      <c r="K1" s="1214"/>
      <c r="L1" s="1214"/>
      <c r="M1" s="274"/>
    </row>
    <row r="2" spans="1:16" ht="31.5" customHeight="1" thickBot="1">
      <c r="A2" s="1213" t="s">
        <v>509</v>
      </c>
      <c r="B2" s="1213"/>
      <c r="C2" s="1213"/>
      <c r="D2" s="1213"/>
      <c r="E2" s="1213"/>
      <c r="F2" s="1213"/>
      <c r="G2" s="1213"/>
      <c r="H2" s="1213"/>
      <c r="I2" s="1213"/>
      <c r="J2" s="1213"/>
      <c r="K2" s="172"/>
      <c r="L2" s="172"/>
      <c r="M2" s="274"/>
    </row>
    <row r="3" spans="1:16" ht="16.5" thickBot="1">
      <c r="A3" s="338"/>
      <c r="B3" s="339"/>
      <c r="C3" s="339"/>
      <c r="D3" s="339"/>
      <c r="E3" s="340" t="s">
        <v>4</v>
      </c>
      <c r="F3" s="341"/>
      <c r="G3" s="339"/>
      <c r="H3" s="339"/>
      <c r="I3" s="339"/>
      <c r="J3" s="339"/>
      <c r="K3" s="339"/>
      <c r="L3" s="342"/>
      <c r="M3" s="343"/>
    </row>
    <row r="4" spans="1:16" ht="39" customHeight="1" thickBot="1">
      <c r="A4" s="275"/>
      <c r="B4" s="1220" t="s">
        <v>479</v>
      </c>
      <c r="C4" s="1221"/>
      <c r="D4" s="1221"/>
      <c r="E4" s="1221"/>
      <c r="F4" s="1221"/>
      <c r="G4" s="1222"/>
      <c r="H4" s="1216" t="s">
        <v>51</v>
      </c>
      <c r="I4" s="1217"/>
      <c r="J4" s="1223" t="s">
        <v>438</v>
      </c>
      <c r="K4" s="1218" t="s">
        <v>52</v>
      </c>
      <c r="L4" s="1219"/>
      <c r="M4" s="343"/>
    </row>
    <row r="5" spans="1:16" ht="31.5">
      <c r="A5" s="276" t="s">
        <v>53</v>
      </c>
      <c r="B5" s="277" t="s">
        <v>54</v>
      </c>
      <c r="C5" s="278" t="s">
        <v>61</v>
      </c>
      <c r="D5" s="278" t="s">
        <v>62</v>
      </c>
      <c r="E5" s="279"/>
      <c r="F5" s="280" t="s">
        <v>335</v>
      </c>
      <c r="G5" s="281"/>
      <c r="H5" s="282" t="s">
        <v>55</v>
      </c>
      <c r="I5" s="283" t="s">
        <v>66</v>
      </c>
      <c r="J5" s="1224"/>
      <c r="K5" s="284" t="s">
        <v>50</v>
      </c>
      <c r="L5" s="285" t="s">
        <v>58</v>
      </c>
      <c r="M5" s="343"/>
      <c r="O5" s="343"/>
    </row>
    <row r="6" spans="1:16" ht="21" customHeight="1" thickBot="1">
      <c r="A6" s="286"/>
      <c r="B6" s="512" t="s">
        <v>500</v>
      </c>
      <c r="C6" s="512" t="s">
        <v>500</v>
      </c>
      <c r="D6" s="512" t="s">
        <v>500</v>
      </c>
      <c r="E6" s="287" t="s">
        <v>97</v>
      </c>
      <c r="F6" s="288" t="s">
        <v>334</v>
      </c>
      <c r="G6" s="289" t="s">
        <v>56</v>
      </c>
      <c r="H6" s="512" t="s">
        <v>500</v>
      </c>
      <c r="I6" s="290" t="s">
        <v>65</v>
      </c>
      <c r="J6" s="291"/>
      <c r="K6" s="512" t="s">
        <v>500</v>
      </c>
      <c r="L6" s="292" t="s">
        <v>57</v>
      </c>
      <c r="M6" s="343"/>
    </row>
    <row r="7" spans="1:16" ht="28.5" customHeight="1" thickBot="1">
      <c r="A7" s="344" t="s">
        <v>18</v>
      </c>
      <c r="B7" s="293">
        <v>9.8098751273695015</v>
      </c>
      <c r="C7" s="294">
        <v>18937.982871369695</v>
      </c>
      <c r="D7" s="294">
        <v>19316.742528797091</v>
      </c>
      <c r="E7" s="295">
        <v>9.4313227025862964E-2</v>
      </c>
      <c r="F7" s="296">
        <v>-0.87972841840654559</v>
      </c>
      <c r="G7" s="297">
        <v>-8.5618360024209963</v>
      </c>
      <c r="H7" s="298">
        <v>316.60282910321496</v>
      </c>
      <c r="I7" s="295">
        <v>-7.1126635774500832E-2</v>
      </c>
      <c r="J7" s="298">
        <v>5.0554607508532428</v>
      </c>
      <c r="K7" s="299">
        <v>100</v>
      </c>
      <c r="L7" s="300" t="s">
        <v>19</v>
      </c>
    </row>
    <row r="8" spans="1:16" ht="25.5" customHeight="1">
      <c r="A8" s="345" t="s">
        <v>74</v>
      </c>
      <c r="B8" s="301">
        <v>10.750730785526585</v>
      </c>
      <c r="C8" s="302">
        <v>19945.697190216295</v>
      </c>
      <c r="D8" s="302">
        <v>20344.611134020623</v>
      </c>
      <c r="E8" s="303">
        <v>10.23869383462258</v>
      </c>
      <c r="F8" s="304">
        <v>12.474389234401173</v>
      </c>
      <c r="G8" s="305">
        <v>-6.4335022855852557</v>
      </c>
      <c r="H8" s="306">
        <v>264.52727272727276</v>
      </c>
      <c r="I8" s="304">
        <v>15.011857707509895</v>
      </c>
      <c r="J8" s="307">
        <v>0</v>
      </c>
      <c r="K8" s="307">
        <v>7.4450084602368863E-2</v>
      </c>
      <c r="L8" s="308">
        <v>-3.7637948060497972E-3</v>
      </c>
    </row>
    <row r="9" spans="1:16" ht="24" customHeight="1">
      <c r="A9" s="346" t="s">
        <v>75</v>
      </c>
      <c r="B9" s="309">
        <v>10.783841246791772</v>
      </c>
      <c r="C9" s="310">
        <v>20232.347554956417</v>
      </c>
      <c r="D9" s="310">
        <v>20636.994506055547</v>
      </c>
      <c r="E9" s="311">
        <v>0.55763679402220168</v>
      </c>
      <c r="F9" s="312">
        <v>-1.6635148857242634</v>
      </c>
      <c r="G9" s="313">
        <v>-7.4434612427225852</v>
      </c>
      <c r="H9" s="314">
        <v>353.55351730377743</v>
      </c>
      <c r="I9" s="315">
        <v>0.44935532377176191</v>
      </c>
      <c r="J9" s="316">
        <v>4.7878644228490161</v>
      </c>
      <c r="K9" s="316">
        <v>29.922165820642977</v>
      </c>
      <c r="L9" s="317">
        <v>-7.6412108822324853E-2</v>
      </c>
      <c r="N9" s="905"/>
      <c r="O9" s="390"/>
      <c r="P9" s="343"/>
    </row>
    <row r="10" spans="1:16" ht="24" customHeight="1">
      <c r="A10" s="346" t="s">
        <v>76</v>
      </c>
      <c r="B10" s="309">
        <v>10.555771802289307</v>
      </c>
      <c r="C10" s="310">
        <v>19804.449910486506</v>
      </c>
      <c r="D10" s="310">
        <v>20200.538908696235</v>
      </c>
      <c r="E10" s="311">
        <v>-0.17374161635019153</v>
      </c>
      <c r="F10" s="312">
        <v>-3.0931675049546818</v>
      </c>
      <c r="G10" s="313">
        <v>-7.9215524779509217</v>
      </c>
      <c r="H10" s="318">
        <v>399.51477516059964</v>
      </c>
      <c r="I10" s="312">
        <v>1.73333233402361</v>
      </c>
      <c r="J10" s="319">
        <v>-8.4313725490196081</v>
      </c>
      <c r="K10" s="319">
        <v>6.3214890016920471</v>
      </c>
      <c r="L10" s="320">
        <v>-0.93107072527041002</v>
      </c>
    </row>
    <row r="11" spans="1:16" ht="24" customHeight="1">
      <c r="A11" s="346" t="s">
        <v>77</v>
      </c>
      <c r="B11" s="321" t="s">
        <v>72</v>
      </c>
      <c r="C11" s="322" t="s">
        <v>476</v>
      </c>
      <c r="D11" s="322" t="s">
        <v>476</v>
      </c>
      <c r="E11" s="323" t="s">
        <v>72</v>
      </c>
      <c r="F11" s="324" t="s">
        <v>72</v>
      </c>
      <c r="G11" s="325" t="s">
        <v>72</v>
      </c>
      <c r="H11" s="326" t="s">
        <v>476</v>
      </c>
      <c r="I11" s="323" t="s">
        <v>72</v>
      </c>
      <c r="J11" s="327" t="s">
        <v>72</v>
      </c>
      <c r="K11" s="327">
        <v>0.31810490693739424</v>
      </c>
      <c r="L11" s="328" t="s">
        <v>72</v>
      </c>
    </row>
    <row r="12" spans="1:16" ht="24" customHeight="1">
      <c r="A12" s="346" t="s">
        <v>71</v>
      </c>
      <c r="B12" s="309">
        <v>8.0269246617320213</v>
      </c>
      <c r="C12" s="310">
        <v>16482.391502529816</v>
      </c>
      <c r="D12" s="310">
        <v>16812.039332580411</v>
      </c>
      <c r="E12" s="311">
        <v>-0.34568294881002548</v>
      </c>
      <c r="F12" s="312">
        <v>2.0735903995743015</v>
      </c>
      <c r="G12" s="313">
        <v>-9.1024837465538564</v>
      </c>
      <c r="H12" s="318">
        <v>288.71130243634366</v>
      </c>
      <c r="I12" s="312">
        <v>2.549353659032878E-2</v>
      </c>
      <c r="J12" s="319">
        <v>2.593497462882917</v>
      </c>
      <c r="K12" s="319">
        <v>36.947546531302876</v>
      </c>
      <c r="L12" s="320">
        <v>-0.88664004435128163</v>
      </c>
    </row>
    <row r="13" spans="1:16" ht="24" customHeight="1" thickBot="1">
      <c r="A13" s="347" t="s">
        <v>78</v>
      </c>
      <c r="B13" s="329">
        <v>10.485842218066093</v>
      </c>
      <c r="C13" s="330">
        <v>20242.938644915237</v>
      </c>
      <c r="D13" s="330">
        <v>20647.797417813541</v>
      </c>
      <c r="E13" s="331">
        <v>-0.66383574647263255</v>
      </c>
      <c r="F13" s="332">
        <v>-2.4251066828913337</v>
      </c>
      <c r="G13" s="333">
        <v>-8.4783802421545289</v>
      </c>
      <c r="H13" s="334">
        <v>293.59848834230075</v>
      </c>
      <c r="I13" s="332">
        <v>-0.47503012586210724</v>
      </c>
      <c r="J13" s="335">
        <v>12.934027777777779</v>
      </c>
      <c r="K13" s="335">
        <v>26.416243654822335</v>
      </c>
      <c r="L13" s="336">
        <v>1.8428648152318914</v>
      </c>
    </row>
    <row r="14" spans="1:16">
      <c r="A14" s="348"/>
      <c r="B14" s="349"/>
    </row>
    <row r="15" spans="1:16" ht="46.5" customHeight="1">
      <c r="A15" s="1215" t="s">
        <v>447</v>
      </c>
      <c r="B15" s="1215"/>
      <c r="C15" s="1215"/>
      <c r="D15" s="1215"/>
      <c r="E15" s="1215"/>
      <c r="F15" s="1215"/>
      <c r="G15" s="1215"/>
      <c r="H15" s="1215"/>
      <c r="I15" s="1215"/>
      <c r="J15" s="1215"/>
      <c r="K15" s="1215"/>
      <c r="L15" s="1215"/>
    </row>
    <row r="16" spans="1:16" ht="33.75" customHeight="1">
      <c r="A16" s="1215" t="s">
        <v>448</v>
      </c>
      <c r="B16" s="1215"/>
      <c r="C16" s="1215"/>
      <c r="D16" s="1215"/>
      <c r="E16" s="1215"/>
      <c r="F16" s="1215"/>
      <c r="G16" s="1215"/>
      <c r="H16" s="1215"/>
      <c r="I16" s="1215"/>
      <c r="J16" s="1215"/>
      <c r="K16" s="1215"/>
      <c r="L16" s="1215"/>
    </row>
    <row r="17" spans="1:12">
      <c r="A17" s="1215" t="s">
        <v>114</v>
      </c>
      <c r="B17" s="1215"/>
      <c r="C17" s="1215"/>
      <c r="D17" s="1215"/>
      <c r="E17" s="1215"/>
      <c r="F17" s="1215"/>
      <c r="G17" s="1215"/>
      <c r="H17" s="1215"/>
      <c r="I17" s="1215"/>
      <c r="J17" s="1215"/>
      <c r="K17" s="1215"/>
      <c r="L17" s="1215"/>
    </row>
    <row r="18" spans="1:12">
      <c r="A18" s="350" t="s">
        <v>449</v>
      </c>
      <c r="B18" s="350"/>
      <c r="C18" s="350"/>
      <c r="D18" s="350"/>
      <c r="E18" s="350"/>
      <c r="F18" s="350"/>
      <c r="G18" s="350"/>
    </row>
    <row r="19" spans="1:12">
      <c r="A19" s="350"/>
    </row>
    <row r="23" spans="1:12">
      <c r="A23" s="1213"/>
      <c r="B23" s="1213"/>
      <c r="C23" s="1213"/>
      <c r="D23" s="1213"/>
      <c r="E23" s="1213"/>
      <c r="F23" s="1213"/>
      <c r="G23" s="1213"/>
      <c r="H23" s="1213"/>
      <c r="I23" s="1213"/>
      <c r="J23" s="1213"/>
    </row>
  </sheetData>
  <mergeCells count="10">
    <mergeCell ref="A23:J23"/>
    <mergeCell ref="A2:J2"/>
    <mergeCell ref="A1:L1"/>
    <mergeCell ref="A15:L15"/>
    <mergeCell ref="A16:L16"/>
    <mergeCell ref="A17:L17"/>
    <mergeCell ref="H4:I4"/>
    <mergeCell ref="K4:L4"/>
    <mergeCell ref="B4:G4"/>
    <mergeCell ref="J4:J5"/>
  </mergeCells>
  <phoneticPr fontId="6"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4"/>
  <dimension ref="A1:T47"/>
  <sheetViews>
    <sheetView showGridLines="0" topLeftCell="A16" workbookViewId="0">
      <selection activeCell="G46" sqref="G46"/>
    </sheetView>
  </sheetViews>
  <sheetFormatPr defaultRowHeight="12.75"/>
  <cols>
    <col min="1" max="1" width="18.85546875" style="150" customWidth="1"/>
    <col min="2" max="2" width="14.28515625" style="150" customWidth="1"/>
    <col min="3" max="3" width="13.7109375" style="150" customWidth="1"/>
    <col min="4" max="4" width="15" style="150" customWidth="1"/>
    <col min="5" max="5" width="14.28515625" style="150" customWidth="1"/>
    <col min="6" max="6" width="17.5703125" style="150" customWidth="1"/>
    <col min="7" max="7" width="9.140625" style="150"/>
    <col min="8" max="8" width="18.85546875" style="150" bestFit="1" customWidth="1"/>
    <col min="9" max="9" width="12.5703125" style="150" customWidth="1"/>
    <col min="10" max="251" width="9.140625" style="150"/>
    <col min="252" max="252" width="4.42578125" style="150" customWidth="1"/>
    <col min="253" max="253" width="20.85546875" style="150" customWidth="1"/>
    <col min="254" max="255" width="12" style="150" customWidth="1"/>
    <col min="256" max="256" width="14.5703125" style="150" customWidth="1"/>
    <col min="257" max="257" width="12.42578125" style="150" customWidth="1"/>
    <col min="258" max="258" width="19.7109375" style="150" customWidth="1"/>
    <col min="259" max="259" width="9.140625" style="150"/>
    <col min="260" max="260" width="16.85546875" style="150" customWidth="1"/>
    <col min="261" max="261" width="12.5703125" style="150" customWidth="1"/>
    <col min="262" max="262" width="11.7109375" style="150" customWidth="1"/>
    <col min="263" max="263" width="12.28515625" style="150" customWidth="1"/>
    <col min="264" max="507" width="9.140625" style="150"/>
    <col min="508" max="508" width="4.42578125" style="150" customWidth="1"/>
    <col min="509" max="509" width="20.85546875" style="150" customWidth="1"/>
    <col min="510" max="511" width="12" style="150" customWidth="1"/>
    <col min="512" max="512" width="14.5703125" style="150" customWidth="1"/>
    <col min="513" max="513" width="12.42578125" style="150" customWidth="1"/>
    <col min="514" max="514" width="19.7109375" style="150" customWidth="1"/>
    <col min="515" max="515" width="9.140625" style="150"/>
    <col min="516" max="516" width="16.85546875" style="150" customWidth="1"/>
    <col min="517" max="517" width="12.5703125" style="150" customWidth="1"/>
    <col min="518" max="518" width="11.7109375" style="150" customWidth="1"/>
    <col min="519" max="519" width="12.28515625" style="150" customWidth="1"/>
    <col min="520" max="763" width="9.140625" style="150"/>
    <col min="764" max="764" width="4.42578125" style="150" customWidth="1"/>
    <col min="765" max="765" width="20.85546875" style="150" customWidth="1"/>
    <col min="766" max="767" width="12" style="150" customWidth="1"/>
    <col min="768" max="768" width="14.5703125" style="150" customWidth="1"/>
    <col min="769" max="769" width="12.42578125" style="150" customWidth="1"/>
    <col min="770" max="770" width="19.7109375" style="150" customWidth="1"/>
    <col min="771" max="771" width="9.140625" style="150"/>
    <col min="772" max="772" width="16.85546875" style="150" customWidth="1"/>
    <col min="773" max="773" width="12.5703125" style="150" customWidth="1"/>
    <col min="774" max="774" width="11.7109375" style="150" customWidth="1"/>
    <col min="775" max="775" width="12.28515625" style="150" customWidth="1"/>
    <col min="776" max="1019" width="9.140625" style="150"/>
    <col min="1020" max="1020" width="4.42578125" style="150" customWidth="1"/>
    <col min="1021" max="1021" width="20.85546875" style="150" customWidth="1"/>
    <col min="1022" max="1023" width="12" style="150" customWidth="1"/>
    <col min="1024" max="1024" width="14.5703125" style="150" customWidth="1"/>
    <col min="1025" max="1025" width="12.42578125" style="150" customWidth="1"/>
    <col min="1026" max="1026" width="19.7109375" style="150" customWidth="1"/>
    <col min="1027" max="1027" width="9.140625" style="150"/>
    <col min="1028" max="1028" width="16.85546875" style="150" customWidth="1"/>
    <col min="1029" max="1029" width="12.5703125" style="150" customWidth="1"/>
    <col min="1030" max="1030" width="11.7109375" style="150" customWidth="1"/>
    <col min="1031" max="1031" width="12.28515625" style="150" customWidth="1"/>
    <col min="1032" max="1275" width="9.140625" style="150"/>
    <col min="1276" max="1276" width="4.42578125" style="150" customWidth="1"/>
    <col min="1277" max="1277" width="20.85546875" style="150" customWidth="1"/>
    <col min="1278" max="1279" width="12" style="150" customWidth="1"/>
    <col min="1280" max="1280" width="14.5703125" style="150" customWidth="1"/>
    <col min="1281" max="1281" width="12.42578125" style="150" customWidth="1"/>
    <col min="1282" max="1282" width="19.7109375" style="150" customWidth="1"/>
    <col min="1283" max="1283" width="9.140625" style="150"/>
    <col min="1284" max="1284" width="16.85546875" style="150" customWidth="1"/>
    <col min="1285" max="1285" width="12.5703125" style="150" customWidth="1"/>
    <col min="1286" max="1286" width="11.7109375" style="150" customWidth="1"/>
    <col min="1287" max="1287" width="12.28515625" style="150" customWidth="1"/>
    <col min="1288" max="1531" width="9.140625" style="150"/>
    <col min="1532" max="1532" width="4.42578125" style="150" customWidth="1"/>
    <col min="1533" max="1533" width="20.85546875" style="150" customWidth="1"/>
    <col min="1534" max="1535" width="12" style="150" customWidth="1"/>
    <col min="1536" max="1536" width="14.5703125" style="150" customWidth="1"/>
    <col min="1537" max="1537" width="12.42578125" style="150" customWidth="1"/>
    <col min="1538" max="1538" width="19.7109375" style="150" customWidth="1"/>
    <col min="1539" max="1539" width="9.140625" style="150"/>
    <col min="1540" max="1540" width="16.85546875" style="150" customWidth="1"/>
    <col min="1541" max="1541" width="12.5703125" style="150" customWidth="1"/>
    <col min="1542" max="1542" width="11.7109375" style="150" customWidth="1"/>
    <col min="1543" max="1543" width="12.28515625" style="150" customWidth="1"/>
    <col min="1544" max="1787" width="9.140625" style="150"/>
    <col min="1788" max="1788" width="4.42578125" style="150" customWidth="1"/>
    <col min="1789" max="1789" width="20.85546875" style="150" customWidth="1"/>
    <col min="1790" max="1791" width="12" style="150" customWidth="1"/>
    <col min="1792" max="1792" width="14.5703125" style="150" customWidth="1"/>
    <col min="1793" max="1793" width="12.42578125" style="150" customWidth="1"/>
    <col min="1794" max="1794" width="19.7109375" style="150" customWidth="1"/>
    <col min="1795" max="1795" width="9.140625" style="150"/>
    <col min="1796" max="1796" width="16.85546875" style="150" customWidth="1"/>
    <col min="1797" max="1797" width="12.5703125" style="150" customWidth="1"/>
    <col min="1798" max="1798" width="11.7109375" style="150" customWidth="1"/>
    <col min="1799" max="1799" width="12.28515625" style="150" customWidth="1"/>
    <col min="1800" max="2043" width="9.140625" style="150"/>
    <col min="2044" max="2044" width="4.42578125" style="150" customWidth="1"/>
    <col min="2045" max="2045" width="20.85546875" style="150" customWidth="1"/>
    <col min="2046" max="2047" width="12" style="150" customWidth="1"/>
    <col min="2048" max="2048" width="14.5703125" style="150" customWidth="1"/>
    <col min="2049" max="2049" width="12.42578125" style="150" customWidth="1"/>
    <col min="2050" max="2050" width="19.7109375" style="150" customWidth="1"/>
    <col min="2051" max="2051" width="9.140625" style="150"/>
    <col min="2052" max="2052" width="16.85546875" style="150" customWidth="1"/>
    <col min="2053" max="2053" width="12.5703125" style="150" customWidth="1"/>
    <col min="2054" max="2054" width="11.7109375" style="150" customWidth="1"/>
    <col min="2055" max="2055" width="12.28515625" style="150" customWidth="1"/>
    <col min="2056" max="2299" width="9.140625" style="150"/>
    <col min="2300" max="2300" width="4.42578125" style="150" customWidth="1"/>
    <col min="2301" max="2301" width="20.85546875" style="150" customWidth="1"/>
    <col min="2302" max="2303" width="12" style="150" customWidth="1"/>
    <col min="2304" max="2304" width="14.5703125" style="150" customWidth="1"/>
    <col min="2305" max="2305" width="12.42578125" style="150" customWidth="1"/>
    <col min="2306" max="2306" width="19.7109375" style="150" customWidth="1"/>
    <col min="2307" max="2307" width="9.140625" style="150"/>
    <col min="2308" max="2308" width="16.85546875" style="150" customWidth="1"/>
    <col min="2309" max="2309" width="12.5703125" style="150" customWidth="1"/>
    <col min="2310" max="2310" width="11.7109375" style="150" customWidth="1"/>
    <col min="2311" max="2311" width="12.28515625" style="150" customWidth="1"/>
    <col min="2312" max="2555" width="9.140625" style="150"/>
    <col min="2556" max="2556" width="4.42578125" style="150" customWidth="1"/>
    <col min="2557" max="2557" width="20.85546875" style="150" customWidth="1"/>
    <col min="2558" max="2559" width="12" style="150" customWidth="1"/>
    <col min="2560" max="2560" width="14.5703125" style="150" customWidth="1"/>
    <col min="2561" max="2561" width="12.42578125" style="150" customWidth="1"/>
    <col min="2562" max="2562" width="19.7109375" style="150" customWidth="1"/>
    <col min="2563" max="2563" width="9.140625" style="150"/>
    <col min="2564" max="2564" width="16.85546875" style="150" customWidth="1"/>
    <col min="2565" max="2565" width="12.5703125" style="150" customWidth="1"/>
    <col min="2566" max="2566" width="11.7109375" style="150" customWidth="1"/>
    <col min="2567" max="2567" width="12.28515625" style="150" customWidth="1"/>
    <col min="2568" max="2811" width="9.140625" style="150"/>
    <col min="2812" max="2812" width="4.42578125" style="150" customWidth="1"/>
    <col min="2813" max="2813" width="20.85546875" style="150" customWidth="1"/>
    <col min="2814" max="2815" width="12" style="150" customWidth="1"/>
    <col min="2816" max="2816" width="14.5703125" style="150" customWidth="1"/>
    <col min="2817" max="2817" width="12.42578125" style="150" customWidth="1"/>
    <col min="2818" max="2818" width="19.7109375" style="150" customWidth="1"/>
    <col min="2819" max="2819" width="9.140625" style="150"/>
    <col min="2820" max="2820" width="16.85546875" style="150" customWidth="1"/>
    <col min="2821" max="2821" width="12.5703125" style="150" customWidth="1"/>
    <col min="2822" max="2822" width="11.7109375" style="150" customWidth="1"/>
    <col min="2823" max="2823" width="12.28515625" style="150" customWidth="1"/>
    <col min="2824" max="3067" width="9.140625" style="150"/>
    <col min="3068" max="3068" width="4.42578125" style="150" customWidth="1"/>
    <col min="3069" max="3069" width="20.85546875" style="150" customWidth="1"/>
    <col min="3070" max="3071" width="12" style="150" customWidth="1"/>
    <col min="3072" max="3072" width="14.5703125" style="150" customWidth="1"/>
    <col min="3073" max="3073" width="12.42578125" style="150" customWidth="1"/>
    <col min="3074" max="3074" width="19.7109375" style="150" customWidth="1"/>
    <col min="3075" max="3075" width="9.140625" style="150"/>
    <col min="3076" max="3076" width="16.85546875" style="150" customWidth="1"/>
    <col min="3077" max="3077" width="12.5703125" style="150" customWidth="1"/>
    <col min="3078" max="3078" width="11.7109375" style="150" customWidth="1"/>
    <col min="3079" max="3079" width="12.28515625" style="150" customWidth="1"/>
    <col min="3080" max="3323" width="9.140625" style="150"/>
    <col min="3324" max="3324" width="4.42578125" style="150" customWidth="1"/>
    <col min="3325" max="3325" width="20.85546875" style="150" customWidth="1"/>
    <col min="3326" max="3327" width="12" style="150" customWidth="1"/>
    <col min="3328" max="3328" width="14.5703125" style="150" customWidth="1"/>
    <col min="3329" max="3329" width="12.42578125" style="150" customWidth="1"/>
    <col min="3330" max="3330" width="19.7109375" style="150" customWidth="1"/>
    <col min="3331" max="3331" width="9.140625" style="150"/>
    <col min="3332" max="3332" width="16.85546875" style="150" customWidth="1"/>
    <col min="3333" max="3333" width="12.5703125" style="150" customWidth="1"/>
    <col min="3334" max="3334" width="11.7109375" style="150" customWidth="1"/>
    <col min="3335" max="3335" width="12.28515625" style="150" customWidth="1"/>
    <col min="3336" max="3579" width="9.140625" style="150"/>
    <col min="3580" max="3580" width="4.42578125" style="150" customWidth="1"/>
    <col min="3581" max="3581" width="20.85546875" style="150" customWidth="1"/>
    <col min="3582" max="3583" width="12" style="150" customWidth="1"/>
    <col min="3584" max="3584" width="14.5703125" style="150" customWidth="1"/>
    <col min="3585" max="3585" width="12.42578125" style="150" customWidth="1"/>
    <col min="3586" max="3586" width="19.7109375" style="150" customWidth="1"/>
    <col min="3587" max="3587" width="9.140625" style="150"/>
    <col min="3588" max="3588" width="16.85546875" style="150" customWidth="1"/>
    <col min="3589" max="3589" width="12.5703125" style="150" customWidth="1"/>
    <col min="3590" max="3590" width="11.7109375" style="150" customWidth="1"/>
    <col min="3591" max="3591" width="12.28515625" style="150" customWidth="1"/>
    <col min="3592" max="3835" width="9.140625" style="150"/>
    <col min="3836" max="3836" width="4.42578125" style="150" customWidth="1"/>
    <col min="3837" max="3837" width="20.85546875" style="150" customWidth="1"/>
    <col min="3838" max="3839" width="12" style="150" customWidth="1"/>
    <col min="3840" max="3840" width="14.5703125" style="150" customWidth="1"/>
    <col min="3841" max="3841" width="12.42578125" style="150" customWidth="1"/>
    <col min="3842" max="3842" width="19.7109375" style="150" customWidth="1"/>
    <col min="3843" max="3843" width="9.140625" style="150"/>
    <col min="3844" max="3844" width="16.85546875" style="150" customWidth="1"/>
    <col min="3845" max="3845" width="12.5703125" style="150" customWidth="1"/>
    <col min="3846" max="3846" width="11.7109375" style="150" customWidth="1"/>
    <col min="3847" max="3847" width="12.28515625" style="150" customWidth="1"/>
    <col min="3848" max="4091" width="9.140625" style="150"/>
    <col min="4092" max="4092" width="4.42578125" style="150" customWidth="1"/>
    <col min="4093" max="4093" width="20.85546875" style="150" customWidth="1"/>
    <col min="4094" max="4095" width="12" style="150" customWidth="1"/>
    <col min="4096" max="4096" width="14.5703125" style="150" customWidth="1"/>
    <col min="4097" max="4097" width="12.42578125" style="150" customWidth="1"/>
    <col min="4098" max="4098" width="19.7109375" style="150" customWidth="1"/>
    <col min="4099" max="4099" width="9.140625" style="150"/>
    <col min="4100" max="4100" width="16.85546875" style="150" customWidth="1"/>
    <col min="4101" max="4101" width="12.5703125" style="150" customWidth="1"/>
    <col min="4102" max="4102" width="11.7109375" style="150" customWidth="1"/>
    <col min="4103" max="4103" width="12.28515625" style="150" customWidth="1"/>
    <col min="4104" max="4347" width="9.140625" style="150"/>
    <col min="4348" max="4348" width="4.42578125" style="150" customWidth="1"/>
    <col min="4349" max="4349" width="20.85546875" style="150" customWidth="1"/>
    <col min="4350" max="4351" width="12" style="150" customWidth="1"/>
    <col min="4352" max="4352" width="14.5703125" style="150" customWidth="1"/>
    <col min="4353" max="4353" width="12.42578125" style="150" customWidth="1"/>
    <col min="4354" max="4354" width="19.7109375" style="150" customWidth="1"/>
    <col min="4355" max="4355" width="9.140625" style="150"/>
    <col min="4356" max="4356" width="16.85546875" style="150" customWidth="1"/>
    <col min="4357" max="4357" width="12.5703125" style="150" customWidth="1"/>
    <col min="4358" max="4358" width="11.7109375" style="150" customWidth="1"/>
    <col min="4359" max="4359" width="12.28515625" style="150" customWidth="1"/>
    <col min="4360" max="4603" width="9.140625" style="150"/>
    <col min="4604" max="4604" width="4.42578125" style="150" customWidth="1"/>
    <col min="4605" max="4605" width="20.85546875" style="150" customWidth="1"/>
    <col min="4606" max="4607" width="12" style="150" customWidth="1"/>
    <col min="4608" max="4608" width="14.5703125" style="150" customWidth="1"/>
    <col min="4609" max="4609" width="12.42578125" style="150" customWidth="1"/>
    <col min="4610" max="4610" width="19.7109375" style="150" customWidth="1"/>
    <col min="4611" max="4611" width="9.140625" style="150"/>
    <col min="4612" max="4612" width="16.85546875" style="150" customWidth="1"/>
    <col min="4613" max="4613" width="12.5703125" style="150" customWidth="1"/>
    <col min="4614" max="4614" width="11.7109375" style="150" customWidth="1"/>
    <col min="4615" max="4615" width="12.28515625" style="150" customWidth="1"/>
    <col min="4616" max="4859" width="9.140625" style="150"/>
    <col min="4860" max="4860" width="4.42578125" style="150" customWidth="1"/>
    <col min="4861" max="4861" width="20.85546875" style="150" customWidth="1"/>
    <col min="4862" max="4863" width="12" style="150" customWidth="1"/>
    <col min="4864" max="4864" width="14.5703125" style="150" customWidth="1"/>
    <col min="4865" max="4865" width="12.42578125" style="150" customWidth="1"/>
    <col min="4866" max="4866" width="19.7109375" style="150" customWidth="1"/>
    <col min="4867" max="4867" width="9.140625" style="150"/>
    <col min="4868" max="4868" width="16.85546875" style="150" customWidth="1"/>
    <col min="4869" max="4869" width="12.5703125" style="150" customWidth="1"/>
    <col min="4870" max="4870" width="11.7109375" style="150" customWidth="1"/>
    <col min="4871" max="4871" width="12.28515625" style="150" customWidth="1"/>
    <col min="4872" max="5115" width="9.140625" style="150"/>
    <col min="5116" max="5116" width="4.42578125" style="150" customWidth="1"/>
    <col min="5117" max="5117" width="20.85546875" style="150" customWidth="1"/>
    <col min="5118" max="5119" width="12" style="150" customWidth="1"/>
    <col min="5120" max="5120" width="14.5703125" style="150" customWidth="1"/>
    <col min="5121" max="5121" width="12.42578125" style="150" customWidth="1"/>
    <col min="5122" max="5122" width="19.7109375" style="150" customWidth="1"/>
    <col min="5123" max="5123" width="9.140625" style="150"/>
    <col min="5124" max="5124" width="16.85546875" style="150" customWidth="1"/>
    <col min="5125" max="5125" width="12.5703125" style="150" customWidth="1"/>
    <col min="5126" max="5126" width="11.7109375" style="150" customWidth="1"/>
    <col min="5127" max="5127" width="12.28515625" style="150" customWidth="1"/>
    <col min="5128" max="5371" width="9.140625" style="150"/>
    <col min="5372" max="5372" width="4.42578125" style="150" customWidth="1"/>
    <col min="5373" max="5373" width="20.85546875" style="150" customWidth="1"/>
    <col min="5374" max="5375" width="12" style="150" customWidth="1"/>
    <col min="5376" max="5376" width="14.5703125" style="150" customWidth="1"/>
    <col min="5377" max="5377" width="12.42578125" style="150" customWidth="1"/>
    <col min="5378" max="5378" width="19.7109375" style="150" customWidth="1"/>
    <col min="5379" max="5379" width="9.140625" style="150"/>
    <col min="5380" max="5380" width="16.85546875" style="150" customWidth="1"/>
    <col min="5381" max="5381" width="12.5703125" style="150" customWidth="1"/>
    <col min="5382" max="5382" width="11.7109375" style="150" customWidth="1"/>
    <col min="5383" max="5383" width="12.28515625" style="150" customWidth="1"/>
    <col min="5384" max="5627" width="9.140625" style="150"/>
    <col min="5628" max="5628" width="4.42578125" style="150" customWidth="1"/>
    <col min="5629" max="5629" width="20.85546875" style="150" customWidth="1"/>
    <col min="5630" max="5631" width="12" style="150" customWidth="1"/>
    <col min="5632" max="5632" width="14.5703125" style="150" customWidth="1"/>
    <col min="5633" max="5633" width="12.42578125" style="150" customWidth="1"/>
    <col min="5634" max="5634" width="19.7109375" style="150" customWidth="1"/>
    <col min="5635" max="5635" width="9.140625" style="150"/>
    <col min="5636" max="5636" width="16.85546875" style="150" customWidth="1"/>
    <col min="5637" max="5637" width="12.5703125" style="150" customWidth="1"/>
    <col min="5638" max="5638" width="11.7109375" style="150" customWidth="1"/>
    <col min="5639" max="5639" width="12.28515625" style="150" customWidth="1"/>
    <col min="5640" max="5883" width="9.140625" style="150"/>
    <col min="5884" max="5884" width="4.42578125" style="150" customWidth="1"/>
    <col min="5885" max="5885" width="20.85546875" style="150" customWidth="1"/>
    <col min="5886" max="5887" width="12" style="150" customWidth="1"/>
    <col min="5888" max="5888" width="14.5703125" style="150" customWidth="1"/>
    <col min="5889" max="5889" width="12.42578125" style="150" customWidth="1"/>
    <col min="5890" max="5890" width="19.7109375" style="150" customWidth="1"/>
    <col min="5891" max="5891" width="9.140625" style="150"/>
    <col min="5892" max="5892" width="16.85546875" style="150" customWidth="1"/>
    <col min="5893" max="5893" width="12.5703125" style="150" customWidth="1"/>
    <col min="5894" max="5894" width="11.7109375" style="150" customWidth="1"/>
    <col min="5895" max="5895" width="12.28515625" style="150" customWidth="1"/>
    <col min="5896" max="6139" width="9.140625" style="150"/>
    <col min="6140" max="6140" width="4.42578125" style="150" customWidth="1"/>
    <col min="6141" max="6141" width="20.85546875" style="150" customWidth="1"/>
    <col min="6142" max="6143" width="12" style="150" customWidth="1"/>
    <col min="6144" max="6144" width="14.5703125" style="150" customWidth="1"/>
    <col min="6145" max="6145" width="12.42578125" style="150" customWidth="1"/>
    <col min="6146" max="6146" width="19.7109375" style="150" customWidth="1"/>
    <col min="6147" max="6147" width="9.140625" style="150"/>
    <col min="6148" max="6148" width="16.85546875" style="150" customWidth="1"/>
    <col min="6149" max="6149" width="12.5703125" style="150" customWidth="1"/>
    <col min="6150" max="6150" width="11.7109375" style="150" customWidth="1"/>
    <col min="6151" max="6151" width="12.28515625" style="150" customWidth="1"/>
    <col min="6152" max="6395" width="9.140625" style="150"/>
    <col min="6396" max="6396" width="4.42578125" style="150" customWidth="1"/>
    <col min="6397" max="6397" width="20.85546875" style="150" customWidth="1"/>
    <col min="6398" max="6399" width="12" style="150" customWidth="1"/>
    <col min="6400" max="6400" width="14.5703125" style="150" customWidth="1"/>
    <col min="6401" max="6401" width="12.42578125" style="150" customWidth="1"/>
    <col min="6402" max="6402" width="19.7109375" style="150" customWidth="1"/>
    <col min="6403" max="6403" width="9.140625" style="150"/>
    <col min="6404" max="6404" width="16.85546875" style="150" customWidth="1"/>
    <col min="6405" max="6405" width="12.5703125" style="150" customWidth="1"/>
    <col min="6406" max="6406" width="11.7109375" style="150" customWidth="1"/>
    <col min="6407" max="6407" width="12.28515625" style="150" customWidth="1"/>
    <col min="6408" max="6651" width="9.140625" style="150"/>
    <col min="6652" max="6652" width="4.42578125" style="150" customWidth="1"/>
    <col min="6653" max="6653" width="20.85546875" style="150" customWidth="1"/>
    <col min="6654" max="6655" width="12" style="150" customWidth="1"/>
    <col min="6656" max="6656" width="14.5703125" style="150" customWidth="1"/>
    <col min="6657" max="6657" width="12.42578125" style="150" customWidth="1"/>
    <col min="6658" max="6658" width="19.7109375" style="150" customWidth="1"/>
    <col min="6659" max="6659" width="9.140625" style="150"/>
    <col min="6660" max="6660" width="16.85546875" style="150" customWidth="1"/>
    <col min="6661" max="6661" width="12.5703125" style="150" customWidth="1"/>
    <col min="6662" max="6662" width="11.7109375" style="150" customWidth="1"/>
    <col min="6663" max="6663" width="12.28515625" style="150" customWidth="1"/>
    <col min="6664" max="6907" width="9.140625" style="150"/>
    <col min="6908" max="6908" width="4.42578125" style="150" customWidth="1"/>
    <col min="6909" max="6909" width="20.85546875" style="150" customWidth="1"/>
    <col min="6910" max="6911" width="12" style="150" customWidth="1"/>
    <col min="6912" max="6912" width="14.5703125" style="150" customWidth="1"/>
    <col min="6913" max="6913" width="12.42578125" style="150" customWidth="1"/>
    <col min="6914" max="6914" width="19.7109375" style="150" customWidth="1"/>
    <col min="6915" max="6915" width="9.140625" style="150"/>
    <col min="6916" max="6916" width="16.85546875" style="150" customWidth="1"/>
    <col min="6917" max="6917" width="12.5703125" style="150" customWidth="1"/>
    <col min="6918" max="6918" width="11.7109375" style="150" customWidth="1"/>
    <col min="6919" max="6919" width="12.28515625" style="150" customWidth="1"/>
    <col min="6920" max="7163" width="9.140625" style="150"/>
    <col min="7164" max="7164" width="4.42578125" style="150" customWidth="1"/>
    <col min="7165" max="7165" width="20.85546875" style="150" customWidth="1"/>
    <col min="7166" max="7167" width="12" style="150" customWidth="1"/>
    <col min="7168" max="7168" width="14.5703125" style="150" customWidth="1"/>
    <col min="7169" max="7169" width="12.42578125" style="150" customWidth="1"/>
    <col min="7170" max="7170" width="19.7109375" style="150" customWidth="1"/>
    <col min="7171" max="7171" width="9.140625" style="150"/>
    <col min="7172" max="7172" width="16.85546875" style="150" customWidth="1"/>
    <col min="7173" max="7173" width="12.5703125" style="150" customWidth="1"/>
    <col min="7174" max="7174" width="11.7109375" style="150" customWidth="1"/>
    <col min="7175" max="7175" width="12.28515625" style="150" customWidth="1"/>
    <col min="7176" max="7419" width="9.140625" style="150"/>
    <col min="7420" max="7420" width="4.42578125" style="150" customWidth="1"/>
    <col min="7421" max="7421" width="20.85546875" style="150" customWidth="1"/>
    <col min="7422" max="7423" width="12" style="150" customWidth="1"/>
    <col min="7424" max="7424" width="14.5703125" style="150" customWidth="1"/>
    <col min="7425" max="7425" width="12.42578125" style="150" customWidth="1"/>
    <col min="7426" max="7426" width="19.7109375" style="150" customWidth="1"/>
    <col min="7427" max="7427" width="9.140625" style="150"/>
    <col min="7428" max="7428" width="16.85546875" style="150" customWidth="1"/>
    <col min="7429" max="7429" width="12.5703125" style="150" customWidth="1"/>
    <col min="7430" max="7430" width="11.7109375" style="150" customWidth="1"/>
    <col min="7431" max="7431" width="12.28515625" style="150" customWidth="1"/>
    <col min="7432" max="7675" width="9.140625" style="150"/>
    <col min="7676" max="7676" width="4.42578125" style="150" customWidth="1"/>
    <col min="7677" max="7677" width="20.85546875" style="150" customWidth="1"/>
    <col min="7678" max="7679" width="12" style="150" customWidth="1"/>
    <col min="7680" max="7680" width="14.5703125" style="150" customWidth="1"/>
    <col min="7681" max="7681" width="12.42578125" style="150" customWidth="1"/>
    <col min="7682" max="7682" width="19.7109375" style="150" customWidth="1"/>
    <col min="7683" max="7683" width="9.140625" style="150"/>
    <col min="7684" max="7684" width="16.85546875" style="150" customWidth="1"/>
    <col min="7685" max="7685" width="12.5703125" style="150" customWidth="1"/>
    <col min="7686" max="7686" width="11.7109375" style="150" customWidth="1"/>
    <col min="7687" max="7687" width="12.28515625" style="150" customWidth="1"/>
    <col min="7688" max="7931" width="9.140625" style="150"/>
    <col min="7932" max="7932" width="4.42578125" style="150" customWidth="1"/>
    <col min="7933" max="7933" width="20.85546875" style="150" customWidth="1"/>
    <col min="7934" max="7935" width="12" style="150" customWidth="1"/>
    <col min="7936" max="7936" width="14.5703125" style="150" customWidth="1"/>
    <col min="7937" max="7937" width="12.42578125" style="150" customWidth="1"/>
    <col min="7938" max="7938" width="19.7109375" style="150" customWidth="1"/>
    <col min="7939" max="7939" width="9.140625" style="150"/>
    <col min="7940" max="7940" width="16.85546875" style="150" customWidth="1"/>
    <col min="7941" max="7941" width="12.5703125" style="150" customWidth="1"/>
    <col min="7942" max="7942" width="11.7109375" style="150" customWidth="1"/>
    <col min="7943" max="7943" width="12.28515625" style="150" customWidth="1"/>
    <col min="7944" max="8187" width="9.140625" style="150"/>
    <col min="8188" max="8188" width="4.42578125" style="150" customWidth="1"/>
    <col min="8189" max="8189" width="20.85546875" style="150" customWidth="1"/>
    <col min="8190" max="8191" width="12" style="150" customWidth="1"/>
    <col min="8192" max="8192" width="14.5703125" style="150" customWidth="1"/>
    <col min="8193" max="8193" width="12.42578125" style="150" customWidth="1"/>
    <col min="8194" max="8194" width="19.7109375" style="150" customWidth="1"/>
    <col min="8195" max="8195" width="9.140625" style="150"/>
    <col min="8196" max="8196" width="16.85546875" style="150" customWidth="1"/>
    <col min="8197" max="8197" width="12.5703125" style="150" customWidth="1"/>
    <col min="8198" max="8198" width="11.7109375" style="150" customWidth="1"/>
    <col min="8199" max="8199" width="12.28515625" style="150" customWidth="1"/>
    <col min="8200" max="8443" width="9.140625" style="150"/>
    <col min="8444" max="8444" width="4.42578125" style="150" customWidth="1"/>
    <col min="8445" max="8445" width="20.85546875" style="150" customWidth="1"/>
    <col min="8446" max="8447" width="12" style="150" customWidth="1"/>
    <col min="8448" max="8448" width="14.5703125" style="150" customWidth="1"/>
    <col min="8449" max="8449" width="12.42578125" style="150" customWidth="1"/>
    <col min="8450" max="8450" width="19.7109375" style="150" customWidth="1"/>
    <col min="8451" max="8451" width="9.140625" style="150"/>
    <col min="8452" max="8452" width="16.85546875" style="150" customWidth="1"/>
    <col min="8453" max="8453" width="12.5703125" style="150" customWidth="1"/>
    <col min="8454" max="8454" width="11.7109375" style="150" customWidth="1"/>
    <col min="8455" max="8455" width="12.28515625" style="150" customWidth="1"/>
    <col min="8456" max="8699" width="9.140625" style="150"/>
    <col min="8700" max="8700" width="4.42578125" style="150" customWidth="1"/>
    <col min="8701" max="8701" width="20.85546875" style="150" customWidth="1"/>
    <col min="8702" max="8703" width="12" style="150" customWidth="1"/>
    <col min="8704" max="8704" width="14.5703125" style="150" customWidth="1"/>
    <col min="8705" max="8705" width="12.42578125" style="150" customWidth="1"/>
    <col min="8706" max="8706" width="19.7109375" style="150" customWidth="1"/>
    <col min="8707" max="8707" width="9.140625" style="150"/>
    <col min="8708" max="8708" width="16.85546875" style="150" customWidth="1"/>
    <col min="8709" max="8709" width="12.5703125" style="150" customWidth="1"/>
    <col min="8710" max="8710" width="11.7109375" style="150" customWidth="1"/>
    <col min="8711" max="8711" width="12.28515625" style="150" customWidth="1"/>
    <col min="8712" max="8955" width="9.140625" style="150"/>
    <col min="8956" max="8956" width="4.42578125" style="150" customWidth="1"/>
    <col min="8957" max="8957" width="20.85546875" style="150" customWidth="1"/>
    <col min="8958" max="8959" width="12" style="150" customWidth="1"/>
    <col min="8960" max="8960" width="14.5703125" style="150" customWidth="1"/>
    <col min="8961" max="8961" width="12.42578125" style="150" customWidth="1"/>
    <col min="8962" max="8962" width="19.7109375" style="150" customWidth="1"/>
    <col min="8963" max="8963" width="9.140625" style="150"/>
    <col min="8964" max="8964" width="16.85546875" style="150" customWidth="1"/>
    <col min="8965" max="8965" width="12.5703125" style="150" customWidth="1"/>
    <col min="8966" max="8966" width="11.7109375" style="150" customWidth="1"/>
    <col min="8967" max="8967" width="12.28515625" style="150" customWidth="1"/>
    <col min="8968" max="9211" width="9.140625" style="150"/>
    <col min="9212" max="9212" width="4.42578125" style="150" customWidth="1"/>
    <col min="9213" max="9213" width="20.85546875" style="150" customWidth="1"/>
    <col min="9214" max="9215" width="12" style="150" customWidth="1"/>
    <col min="9216" max="9216" width="14.5703125" style="150" customWidth="1"/>
    <col min="9217" max="9217" width="12.42578125" style="150" customWidth="1"/>
    <col min="9218" max="9218" width="19.7109375" style="150" customWidth="1"/>
    <col min="9219" max="9219" width="9.140625" style="150"/>
    <col min="9220" max="9220" width="16.85546875" style="150" customWidth="1"/>
    <col min="9221" max="9221" width="12.5703125" style="150" customWidth="1"/>
    <col min="9222" max="9222" width="11.7109375" style="150" customWidth="1"/>
    <col min="9223" max="9223" width="12.28515625" style="150" customWidth="1"/>
    <col min="9224" max="9467" width="9.140625" style="150"/>
    <col min="9468" max="9468" width="4.42578125" style="150" customWidth="1"/>
    <col min="9469" max="9469" width="20.85546875" style="150" customWidth="1"/>
    <col min="9470" max="9471" width="12" style="150" customWidth="1"/>
    <col min="9472" max="9472" width="14.5703125" style="150" customWidth="1"/>
    <col min="9473" max="9473" width="12.42578125" style="150" customWidth="1"/>
    <col min="9474" max="9474" width="19.7109375" style="150" customWidth="1"/>
    <col min="9475" max="9475" width="9.140625" style="150"/>
    <col min="9476" max="9476" width="16.85546875" style="150" customWidth="1"/>
    <col min="9477" max="9477" width="12.5703125" style="150" customWidth="1"/>
    <col min="9478" max="9478" width="11.7109375" style="150" customWidth="1"/>
    <col min="9479" max="9479" width="12.28515625" style="150" customWidth="1"/>
    <col min="9480" max="9723" width="9.140625" style="150"/>
    <col min="9724" max="9724" width="4.42578125" style="150" customWidth="1"/>
    <col min="9725" max="9725" width="20.85546875" style="150" customWidth="1"/>
    <col min="9726" max="9727" width="12" style="150" customWidth="1"/>
    <col min="9728" max="9728" width="14.5703125" style="150" customWidth="1"/>
    <col min="9729" max="9729" width="12.42578125" style="150" customWidth="1"/>
    <col min="9730" max="9730" width="19.7109375" style="150" customWidth="1"/>
    <col min="9731" max="9731" width="9.140625" style="150"/>
    <col min="9732" max="9732" width="16.85546875" style="150" customWidth="1"/>
    <col min="9733" max="9733" width="12.5703125" style="150" customWidth="1"/>
    <col min="9734" max="9734" width="11.7109375" style="150" customWidth="1"/>
    <col min="9735" max="9735" width="12.28515625" style="150" customWidth="1"/>
    <col min="9736" max="9979" width="9.140625" style="150"/>
    <col min="9980" max="9980" width="4.42578125" style="150" customWidth="1"/>
    <col min="9981" max="9981" width="20.85546875" style="150" customWidth="1"/>
    <col min="9982" max="9983" width="12" style="150" customWidth="1"/>
    <col min="9984" max="9984" width="14.5703125" style="150" customWidth="1"/>
    <col min="9985" max="9985" width="12.42578125" style="150" customWidth="1"/>
    <col min="9986" max="9986" width="19.7109375" style="150" customWidth="1"/>
    <col min="9987" max="9987" width="9.140625" style="150"/>
    <col min="9988" max="9988" width="16.85546875" style="150" customWidth="1"/>
    <col min="9989" max="9989" width="12.5703125" style="150" customWidth="1"/>
    <col min="9990" max="9990" width="11.7109375" style="150" customWidth="1"/>
    <col min="9991" max="9991" width="12.28515625" style="150" customWidth="1"/>
    <col min="9992" max="10235" width="9.140625" style="150"/>
    <col min="10236" max="10236" width="4.42578125" style="150" customWidth="1"/>
    <col min="10237" max="10237" width="20.85546875" style="150" customWidth="1"/>
    <col min="10238" max="10239" width="12" style="150" customWidth="1"/>
    <col min="10240" max="10240" width="14.5703125" style="150" customWidth="1"/>
    <col min="10241" max="10241" width="12.42578125" style="150" customWidth="1"/>
    <col min="10242" max="10242" width="19.7109375" style="150" customWidth="1"/>
    <col min="10243" max="10243" width="9.140625" style="150"/>
    <col min="10244" max="10244" width="16.85546875" style="150" customWidth="1"/>
    <col min="10245" max="10245" width="12.5703125" style="150" customWidth="1"/>
    <col min="10246" max="10246" width="11.7109375" style="150" customWidth="1"/>
    <col min="10247" max="10247" width="12.28515625" style="150" customWidth="1"/>
    <col min="10248" max="10491" width="9.140625" style="150"/>
    <col min="10492" max="10492" width="4.42578125" style="150" customWidth="1"/>
    <col min="10493" max="10493" width="20.85546875" style="150" customWidth="1"/>
    <col min="10494" max="10495" width="12" style="150" customWidth="1"/>
    <col min="10496" max="10496" width="14.5703125" style="150" customWidth="1"/>
    <col min="10497" max="10497" width="12.42578125" style="150" customWidth="1"/>
    <col min="10498" max="10498" width="19.7109375" style="150" customWidth="1"/>
    <col min="10499" max="10499" width="9.140625" style="150"/>
    <col min="10500" max="10500" width="16.85546875" style="150" customWidth="1"/>
    <col min="10501" max="10501" width="12.5703125" style="150" customWidth="1"/>
    <col min="10502" max="10502" width="11.7109375" style="150" customWidth="1"/>
    <col min="10503" max="10503" width="12.28515625" style="150" customWidth="1"/>
    <col min="10504" max="10747" width="9.140625" style="150"/>
    <col min="10748" max="10748" width="4.42578125" style="150" customWidth="1"/>
    <col min="10749" max="10749" width="20.85546875" style="150" customWidth="1"/>
    <col min="10750" max="10751" width="12" style="150" customWidth="1"/>
    <col min="10752" max="10752" width="14.5703125" style="150" customWidth="1"/>
    <col min="10753" max="10753" width="12.42578125" style="150" customWidth="1"/>
    <col min="10754" max="10754" width="19.7109375" style="150" customWidth="1"/>
    <col min="10755" max="10755" width="9.140625" style="150"/>
    <col min="10756" max="10756" width="16.85546875" style="150" customWidth="1"/>
    <col min="10757" max="10757" width="12.5703125" style="150" customWidth="1"/>
    <col min="10758" max="10758" width="11.7109375" style="150" customWidth="1"/>
    <col min="10759" max="10759" width="12.28515625" style="150" customWidth="1"/>
    <col min="10760" max="11003" width="9.140625" style="150"/>
    <col min="11004" max="11004" width="4.42578125" style="150" customWidth="1"/>
    <col min="11005" max="11005" width="20.85546875" style="150" customWidth="1"/>
    <col min="11006" max="11007" width="12" style="150" customWidth="1"/>
    <col min="11008" max="11008" width="14.5703125" style="150" customWidth="1"/>
    <col min="11009" max="11009" width="12.42578125" style="150" customWidth="1"/>
    <col min="11010" max="11010" width="19.7109375" style="150" customWidth="1"/>
    <col min="11011" max="11011" width="9.140625" style="150"/>
    <col min="11012" max="11012" width="16.85546875" style="150" customWidth="1"/>
    <col min="11013" max="11013" width="12.5703125" style="150" customWidth="1"/>
    <col min="11014" max="11014" width="11.7109375" style="150" customWidth="1"/>
    <col min="11015" max="11015" width="12.28515625" style="150" customWidth="1"/>
    <col min="11016" max="11259" width="9.140625" style="150"/>
    <col min="11260" max="11260" width="4.42578125" style="150" customWidth="1"/>
    <col min="11261" max="11261" width="20.85546875" style="150" customWidth="1"/>
    <col min="11262" max="11263" width="12" style="150" customWidth="1"/>
    <col min="11264" max="11264" width="14.5703125" style="150" customWidth="1"/>
    <col min="11265" max="11265" width="12.42578125" style="150" customWidth="1"/>
    <col min="11266" max="11266" width="19.7109375" style="150" customWidth="1"/>
    <col min="11267" max="11267" width="9.140625" style="150"/>
    <col min="11268" max="11268" width="16.85546875" style="150" customWidth="1"/>
    <col min="11269" max="11269" width="12.5703125" style="150" customWidth="1"/>
    <col min="11270" max="11270" width="11.7109375" style="150" customWidth="1"/>
    <col min="11271" max="11271" width="12.28515625" style="150" customWidth="1"/>
    <col min="11272" max="11515" width="9.140625" style="150"/>
    <col min="11516" max="11516" width="4.42578125" style="150" customWidth="1"/>
    <col min="11517" max="11517" width="20.85546875" style="150" customWidth="1"/>
    <col min="11518" max="11519" width="12" style="150" customWidth="1"/>
    <col min="11520" max="11520" width="14.5703125" style="150" customWidth="1"/>
    <col min="11521" max="11521" width="12.42578125" style="150" customWidth="1"/>
    <col min="11522" max="11522" width="19.7109375" style="150" customWidth="1"/>
    <col min="11523" max="11523" width="9.140625" style="150"/>
    <col min="11524" max="11524" width="16.85546875" style="150" customWidth="1"/>
    <col min="11525" max="11525" width="12.5703125" style="150" customWidth="1"/>
    <col min="11526" max="11526" width="11.7109375" style="150" customWidth="1"/>
    <col min="11527" max="11527" width="12.28515625" style="150" customWidth="1"/>
    <col min="11528" max="11771" width="9.140625" style="150"/>
    <col min="11772" max="11772" width="4.42578125" style="150" customWidth="1"/>
    <col min="11773" max="11773" width="20.85546875" style="150" customWidth="1"/>
    <col min="11774" max="11775" width="12" style="150" customWidth="1"/>
    <col min="11776" max="11776" width="14.5703125" style="150" customWidth="1"/>
    <col min="11777" max="11777" width="12.42578125" style="150" customWidth="1"/>
    <col min="11778" max="11778" width="19.7109375" style="150" customWidth="1"/>
    <col min="11779" max="11779" width="9.140625" style="150"/>
    <col min="11780" max="11780" width="16.85546875" style="150" customWidth="1"/>
    <col min="11781" max="11781" width="12.5703125" style="150" customWidth="1"/>
    <col min="11782" max="11782" width="11.7109375" style="150" customWidth="1"/>
    <col min="11783" max="11783" width="12.28515625" style="150" customWidth="1"/>
    <col min="11784" max="12027" width="9.140625" style="150"/>
    <col min="12028" max="12028" width="4.42578125" style="150" customWidth="1"/>
    <col min="12029" max="12029" width="20.85546875" style="150" customWidth="1"/>
    <col min="12030" max="12031" width="12" style="150" customWidth="1"/>
    <col min="12032" max="12032" width="14.5703125" style="150" customWidth="1"/>
    <col min="12033" max="12033" width="12.42578125" style="150" customWidth="1"/>
    <col min="12034" max="12034" width="19.7109375" style="150" customWidth="1"/>
    <col min="12035" max="12035" width="9.140625" style="150"/>
    <col min="12036" max="12036" width="16.85546875" style="150" customWidth="1"/>
    <col min="12037" max="12037" width="12.5703125" style="150" customWidth="1"/>
    <col min="12038" max="12038" width="11.7109375" style="150" customWidth="1"/>
    <col min="12039" max="12039" width="12.28515625" style="150" customWidth="1"/>
    <col min="12040" max="12283" width="9.140625" style="150"/>
    <col min="12284" max="12284" width="4.42578125" style="150" customWidth="1"/>
    <col min="12285" max="12285" width="20.85546875" style="150" customWidth="1"/>
    <col min="12286" max="12287" width="12" style="150" customWidth="1"/>
    <col min="12288" max="12288" width="14.5703125" style="150" customWidth="1"/>
    <col min="12289" max="12289" width="12.42578125" style="150" customWidth="1"/>
    <col min="12290" max="12290" width="19.7109375" style="150" customWidth="1"/>
    <col min="12291" max="12291" width="9.140625" style="150"/>
    <col min="12292" max="12292" width="16.85546875" style="150" customWidth="1"/>
    <col min="12293" max="12293" width="12.5703125" style="150" customWidth="1"/>
    <col min="12294" max="12294" width="11.7109375" style="150" customWidth="1"/>
    <col min="12295" max="12295" width="12.28515625" style="150" customWidth="1"/>
    <col min="12296" max="12539" width="9.140625" style="150"/>
    <col min="12540" max="12540" width="4.42578125" style="150" customWidth="1"/>
    <col min="12541" max="12541" width="20.85546875" style="150" customWidth="1"/>
    <col min="12542" max="12543" width="12" style="150" customWidth="1"/>
    <col min="12544" max="12544" width="14.5703125" style="150" customWidth="1"/>
    <col min="12545" max="12545" width="12.42578125" style="150" customWidth="1"/>
    <col min="12546" max="12546" width="19.7109375" style="150" customWidth="1"/>
    <col min="12547" max="12547" width="9.140625" style="150"/>
    <col min="12548" max="12548" width="16.85546875" style="150" customWidth="1"/>
    <col min="12549" max="12549" width="12.5703125" style="150" customWidth="1"/>
    <col min="12550" max="12550" width="11.7109375" style="150" customWidth="1"/>
    <col min="12551" max="12551" width="12.28515625" style="150" customWidth="1"/>
    <col min="12552" max="12795" width="9.140625" style="150"/>
    <col min="12796" max="12796" width="4.42578125" style="150" customWidth="1"/>
    <col min="12797" max="12797" width="20.85546875" style="150" customWidth="1"/>
    <col min="12798" max="12799" width="12" style="150" customWidth="1"/>
    <col min="12800" max="12800" width="14.5703125" style="150" customWidth="1"/>
    <col min="12801" max="12801" width="12.42578125" style="150" customWidth="1"/>
    <col min="12802" max="12802" width="19.7109375" style="150" customWidth="1"/>
    <col min="12803" max="12803" width="9.140625" style="150"/>
    <col min="12804" max="12804" width="16.85546875" style="150" customWidth="1"/>
    <col min="12805" max="12805" width="12.5703125" style="150" customWidth="1"/>
    <col min="12806" max="12806" width="11.7109375" style="150" customWidth="1"/>
    <col min="12807" max="12807" width="12.28515625" style="150" customWidth="1"/>
    <col min="12808" max="13051" width="9.140625" style="150"/>
    <col min="13052" max="13052" width="4.42578125" style="150" customWidth="1"/>
    <col min="13053" max="13053" width="20.85546875" style="150" customWidth="1"/>
    <col min="13054" max="13055" width="12" style="150" customWidth="1"/>
    <col min="13056" max="13056" width="14.5703125" style="150" customWidth="1"/>
    <col min="13057" max="13057" width="12.42578125" style="150" customWidth="1"/>
    <col min="13058" max="13058" width="19.7109375" style="150" customWidth="1"/>
    <col min="13059" max="13059" width="9.140625" style="150"/>
    <col min="13060" max="13060" width="16.85546875" style="150" customWidth="1"/>
    <col min="13061" max="13061" width="12.5703125" style="150" customWidth="1"/>
    <col min="13062" max="13062" width="11.7109375" style="150" customWidth="1"/>
    <col min="13063" max="13063" width="12.28515625" style="150" customWidth="1"/>
    <col min="13064" max="13307" width="9.140625" style="150"/>
    <col min="13308" max="13308" width="4.42578125" style="150" customWidth="1"/>
    <col min="13309" max="13309" width="20.85546875" style="150" customWidth="1"/>
    <col min="13310" max="13311" width="12" style="150" customWidth="1"/>
    <col min="13312" max="13312" width="14.5703125" style="150" customWidth="1"/>
    <col min="13313" max="13313" width="12.42578125" style="150" customWidth="1"/>
    <col min="13314" max="13314" width="19.7109375" style="150" customWidth="1"/>
    <col min="13315" max="13315" width="9.140625" style="150"/>
    <col min="13316" max="13316" width="16.85546875" style="150" customWidth="1"/>
    <col min="13317" max="13317" width="12.5703125" style="150" customWidth="1"/>
    <col min="13318" max="13318" width="11.7109375" style="150" customWidth="1"/>
    <col min="13319" max="13319" width="12.28515625" style="150" customWidth="1"/>
    <col min="13320" max="13563" width="9.140625" style="150"/>
    <col min="13564" max="13564" width="4.42578125" style="150" customWidth="1"/>
    <col min="13565" max="13565" width="20.85546875" style="150" customWidth="1"/>
    <col min="13566" max="13567" width="12" style="150" customWidth="1"/>
    <col min="13568" max="13568" width="14.5703125" style="150" customWidth="1"/>
    <col min="13569" max="13569" width="12.42578125" style="150" customWidth="1"/>
    <col min="13570" max="13570" width="19.7109375" style="150" customWidth="1"/>
    <col min="13571" max="13571" width="9.140625" style="150"/>
    <col min="13572" max="13572" width="16.85546875" style="150" customWidth="1"/>
    <col min="13573" max="13573" width="12.5703125" style="150" customWidth="1"/>
    <col min="13574" max="13574" width="11.7109375" style="150" customWidth="1"/>
    <col min="13575" max="13575" width="12.28515625" style="150" customWidth="1"/>
    <col min="13576" max="13819" width="9.140625" style="150"/>
    <col min="13820" max="13820" width="4.42578125" style="150" customWidth="1"/>
    <col min="13821" max="13821" width="20.85546875" style="150" customWidth="1"/>
    <col min="13822" max="13823" width="12" style="150" customWidth="1"/>
    <col min="13824" max="13824" width="14.5703125" style="150" customWidth="1"/>
    <col min="13825" max="13825" width="12.42578125" style="150" customWidth="1"/>
    <col min="13826" max="13826" width="19.7109375" style="150" customWidth="1"/>
    <col min="13827" max="13827" width="9.140625" style="150"/>
    <col min="13828" max="13828" width="16.85546875" style="150" customWidth="1"/>
    <col min="13829" max="13829" width="12.5703125" style="150" customWidth="1"/>
    <col min="13830" max="13830" width="11.7109375" style="150" customWidth="1"/>
    <col min="13831" max="13831" width="12.28515625" style="150" customWidth="1"/>
    <col min="13832" max="14075" width="9.140625" style="150"/>
    <col min="14076" max="14076" width="4.42578125" style="150" customWidth="1"/>
    <col min="14077" max="14077" width="20.85546875" style="150" customWidth="1"/>
    <col min="14078" max="14079" width="12" style="150" customWidth="1"/>
    <col min="14080" max="14080" width="14.5703125" style="150" customWidth="1"/>
    <col min="14081" max="14081" width="12.42578125" style="150" customWidth="1"/>
    <col min="14082" max="14082" width="19.7109375" style="150" customWidth="1"/>
    <col min="14083" max="14083" width="9.140625" style="150"/>
    <col min="14084" max="14084" width="16.85546875" style="150" customWidth="1"/>
    <col min="14085" max="14085" width="12.5703125" style="150" customWidth="1"/>
    <col min="14086" max="14086" width="11.7109375" style="150" customWidth="1"/>
    <col min="14087" max="14087" width="12.28515625" style="150" customWidth="1"/>
    <col min="14088" max="14331" width="9.140625" style="150"/>
    <col min="14332" max="14332" width="4.42578125" style="150" customWidth="1"/>
    <col min="14333" max="14333" width="20.85546875" style="150" customWidth="1"/>
    <col min="14334" max="14335" width="12" style="150" customWidth="1"/>
    <col min="14336" max="14336" width="14.5703125" style="150" customWidth="1"/>
    <col min="14337" max="14337" width="12.42578125" style="150" customWidth="1"/>
    <col min="14338" max="14338" width="19.7109375" style="150" customWidth="1"/>
    <col min="14339" max="14339" width="9.140625" style="150"/>
    <col min="14340" max="14340" width="16.85546875" style="150" customWidth="1"/>
    <col min="14341" max="14341" width="12.5703125" style="150" customWidth="1"/>
    <col min="14342" max="14342" width="11.7109375" style="150" customWidth="1"/>
    <col min="14343" max="14343" width="12.28515625" style="150" customWidth="1"/>
    <col min="14344" max="14587" width="9.140625" style="150"/>
    <col min="14588" max="14588" width="4.42578125" style="150" customWidth="1"/>
    <col min="14589" max="14589" width="20.85546875" style="150" customWidth="1"/>
    <col min="14590" max="14591" width="12" style="150" customWidth="1"/>
    <col min="14592" max="14592" width="14.5703125" style="150" customWidth="1"/>
    <col min="14593" max="14593" width="12.42578125" style="150" customWidth="1"/>
    <col min="14594" max="14594" width="19.7109375" style="150" customWidth="1"/>
    <col min="14595" max="14595" width="9.140625" style="150"/>
    <col min="14596" max="14596" width="16.85546875" style="150" customWidth="1"/>
    <col min="14597" max="14597" width="12.5703125" style="150" customWidth="1"/>
    <col min="14598" max="14598" width="11.7109375" style="150" customWidth="1"/>
    <col min="14599" max="14599" width="12.28515625" style="150" customWidth="1"/>
    <col min="14600" max="14843" width="9.140625" style="150"/>
    <col min="14844" max="14844" width="4.42578125" style="150" customWidth="1"/>
    <col min="14845" max="14845" width="20.85546875" style="150" customWidth="1"/>
    <col min="14846" max="14847" width="12" style="150" customWidth="1"/>
    <col min="14848" max="14848" width="14.5703125" style="150" customWidth="1"/>
    <col min="14849" max="14849" width="12.42578125" style="150" customWidth="1"/>
    <col min="14850" max="14850" width="19.7109375" style="150" customWidth="1"/>
    <col min="14851" max="14851" width="9.140625" style="150"/>
    <col min="14852" max="14852" width="16.85546875" style="150" customWidth="1"/>
    <col min="14853" max="14853" width="12.5703125" style="150" customWidth="1"/>
    <col min="14854" max="14854" width="11.7109375" style="150" customWidth="1"/>
    <col min="14855" max="14855" width="12.28515625" style="150" customWidth="1"/>
    <col min="14856" max="15099" width="9.140625" style="150"/>
    <col min="15100" max="15100" width="4.42578125" style="150" customWidth="1"/>
    <col min="15101" max="15101" width="20.85546875" style="150" customWidth="1"/>
    <col min="15102" max="15103" width="12" style="150" customWidth="1"/>
    <col min="15104" max="15104" width="14.5703125" style="150" customWidth="1"/>
    <col min="15105" max="15105" width="12.42578125" style="150" customWidth="1"/>
    <col min="15106" max="15106" width="19.7109375" style="150" customWidth="1"/>
    <col min="15107" max="15107" width="9.140625" style="150"/>
    <col min="15108" max="15108" width="16.85546875" style="150" customWidth="1"/>
    <col min="15109" max="15109" width="12.5703125" style="150" customWidth="1"/>
    <col min="15110" max="15110" width="11.7109375" style="150" customWidth="1"/>
    <col min="15111" max="15111" width="12.28515625" style="150" customWidth="1"/>
    <col min="15112" max="15355" width="9.140625" style="150"/>
    <col min="15356" max="15356" width="4.42578125" style="150" customWidth="1"/>
    <col min="15357" max="15357" width="20.85546875" style="150" customWidth="1"/>
    <col min="15358" max="15359" width="12" style="150" customWidth="1"/>
    <col min="15360" max="15360" width="14.5703125" style="150" customWidth="1"/>
    <col min="15361" max="15361" width="12.42578125" style="150" customWidth="1"/>
    <col min="15362" max="15362" width="19.7109375" style="150" customWidth="1"/>
    <col min="15363" max="15363" width="9.140625" style="150"/>
    <col min="15364" max="15364" width="16.85546875" style="150" customWidth="1"/>
    <col min="15365" max="15365" width="12.5703125" style="150" customWidth="1"/>
    <col min="15366" max="15366" width="11.7109375" style="150" customWidth="1"/>
    <col min="15367" max="15367" width="12.28515625" style="150" customWidth="1"/>
    <col min="15368" max="15611" width="9.140625" style="150"/>
    <col min="15612" max="15612" width="4.42578125" style="150" customWidth="1"/>
    <col min="15613" max="15613" width="20.85546875" style="150" customWidth="1"/>
    <col min="15614" max="15615" width="12" style="150" customWidth="1"/>
    <col min="15616" max="15616" width="14.5703125" style="150" customWidth="1"/>
    <col min="15617" max="15617" width="12.42578125" style="150" customWidth="1"/>
    <col min="15618" max="15618" width="19.7109375" style="150" customWidth="1"/>
    <col min="15619" max="15619" width="9.140625" style="150"/>
    <col min="15620" max="15620" width="16.85546875" style="150" customWidth="1"/>
    <col min="15621" max="15621" width="12.5703125" style="150" customWidth="1"/>
    <col min="15622" max="15622" width="11.7109375" style="150" customWidth="1"/>
    <col min="15623" max="15623" width="12.28515625" style="150" customWidth="1"/>
    <col min="15624" max="15867" width="9.140625" style="150"/>
    <col min="15868" max="15868" width="4.42578125" style="150" customWidth="1"/>
    <col min="15869" max="15869" width="20.85546875" style="150" customWidth="1"/>
    <col min="15870" max="15871" width="12" style="150" customWidth="1"/>
    <col min="15872" max="15872" width="14.5703125" style="150" customWidth="1"/>
    <col min="15873" max="15873" width="12.42578125" style="150" customWidth="1"/>
    <col min="15874" max="15874" width="19.7109375" style="150" customWidth="1"/>
    <col min="15875" max="15875" width="9.140625" style="150"/>
    <col min="15876" max="15876" width="16.85546875" style="150" customWidth="1"/>
    <col min="15877" max="15877" width="12.5703125" style="150" customWidth="1"/>
    <col min="15878" max="15878" width="11.7109375" style="150" customWidth="1"/>
    <col min="15879" max="15879" width="12.28515625" style="150" customWidth="1"/>
    <col min="15880" max="16123" width="9.140625" style="150"/>
    <col min="16124" max="16124" width="4.42578125" style="150" customWidth="1"/>
    <col min="16125" max="16125" width="20.85546875" style="150" customWidth="1"/>
    <col min="16126" max="16127" width="12" style="150" customWidth="1"/>
    <col min="16128" max="16128" width="14.5703125" style="150" customWidth="1"/>
    <col min="16129" max="16129" width="12.42578125" style="150" customWidth="1"/>
    <col min="16130" max="16130" width="19.7109375" style="150" customWidth="1"/>
    <col min="16131" max="16131" width="9.140625" style="150"/>
    <col min="16132" max="16132" width="16.85546875" style="150" customWidth="1"/>
    <col min="16133" max="16133" width="12.5703125" style="150" customWidth="1"/>
    <col min="16134" max="16134" width="11.7109375" style="150" customWidth="1"/>
    <col min="16135" max="16135" width="12.28515625" style="150" customWidth="1"/>
    <col min="16136" max="16384" width="9.140625" style="150"/>
  </cols>
  <sheetData>
    <row r="1" spans="1:20" ht="15.75">
      <c r="A1" s="19" t="s">
        <v>213</v>
      </c>
    </row>
    <row r="2" spans="1:20" ht="26.25" customHeight="1">
      <c r="A2" s="20" t="s">
        <v>214</v>
      </c>
    </row>
    <row r="5" spans="1:20" ht="38.25" customHeight="1" thickBot="1">
      <c r="A5" s="1314" t="s">
        <v>412</v>
      </c>
      <c r="B5" s="1314"/>
      <c r="C5" s="1314"/>
      <c r="D5" s="1314"/>
      <c r="E5" s="1314"/>
      <c r="F5" s="1314"/>
      <c r="H5" s="67" t="s">
        <v>232</v>
      </c>
    </row>
    <row r="6" spans="1:20" ht="15.75" customHeight="1" thickBot="1">
      <c r="A6" s="1315" t="s">
        <v>115</v>
      </c>
      <c r="B6" s="1317" t="s">
        <v>413</v>
      </c>
      <c r="C6" s="1318"/>
      <c r="D6" s="1319"/>
      <c r="E6" s="1320" t="s">
        <v>414</v>
      </c>
      <c r="F6" s="1322" t="s">
        <v>415</v>
      </c>
    </row>
    <row r="7" spans="1:20" ht="21" customHeight="1" thickBot="1">
      <c r="A7" s="1316"/>
      <c r="B7" s="254" t="s">
        <v>220</v>
      </c>
      <c r="C7" s="254" t="s">
        <v>222</v>
      </c>
      <c r="D7" s="254" t="s">
        <v>223</v>
      </c>
      <c r="E7" s="1321"/>
      <c r="F7" s="1323"/>
    </row>
    <row r="8" spans="1:20" ht="17.25" customHeight="1" thickBot="1">
      <c r="A8" s="105" t="s">
        <v>116</v>
      </c>
      <c r="B8" s="261">
        <v>14377.906000000001</v>
      </c>
      <c r="C8" s="255">
        <v>5387.8370000000004</v>
      </c>
      <c r="D8" s="115">
        <f t="shared" ref="D8:D13" si="0">(C8/B8)*100</f>
        <v>37.473029800027909</v>
      </c>
      <c r="E8" s="255">
        <v>16711.374</v>
      </c>
      <c r="F8" s="115">
        <f t="shared" ref="F8:F13" si="1">((B8-E8)/E8)*100</f>
        <v>-13.963352145670363</v>
      </c>
      <c r="H8" s="72" t="s">
        <v>117</v>
      </c>
    </row>
    <row r="9" spans="1:20" ht="18" customHeight="1" thickBot="1">
      <c r="A9" s="105" t="s">
        <v>118</v>
      </c>
      <c r="B9" s="262">
        <v>53806</v>
      </c>
      <c r="C9" s="83">
        <v>12599</v>
      </c>
      <c r="D9" s="115">
        <f t="shared" si="0"/>
        <v>23.41560420770918</v>
      </c>
      <c r="E9" s="83">
        <v>49272</v>
      </c>
      <c r="F9" s="115">
        <f t="shared" si="1"/>
        <v>9.201980841045625</v>
      </c>
      <c r="H9" s="66">
        <f>B9-E9</f>
        <v>4534</v>
      </c>
      <c r="O9" s="2"/>
      <c r="P9" s="2"/>
      <c r="Q9" s="2"/>
      <c r="R9" s="2"/>
      <c r="S9" s="2"/>
      <c r="T9" s="2"/>
    </row>
    <row r="10" spans="1:20" ht="15" customHeight="1" thickBot="1">
      <c r="A10" s="106" t="s">
        <v>215</v>
      </c>
      <c r="B10" s="262">
        <v>12049</v>
      </c>
      <c r="C10" s="85">
        <v>0</v>
      </c>
      <c r="D10" s="116">
        <f t="shared" si="0"/>
        <v>0</v>
      </c>
      <c r="E10" s="85">
        <v>14811</v>
      </c>
      <c r="F10" s="116">
        <f t="shared" si="1"/>
        <v>-18.648301937748972</v>
      </c>
      <c r="O10" s="2"/>
      <c r="P10" s="2"/>
      <c r="Q10" s="2"/>
      <c r="R10" s="2"/>
      <c r="S10" s="2"/>
      <c r="T10" s="2"/>
    </row>
    <row r="11" spans="1:20" ht="17.25" customHeight="1" thickBot="1">
      <c r="A11" s="105" t="s">
        <v>119</v>
      </c>
      <c r="B11" s="262">
        <v>265525.49599999998</v>
      </c>
      <c r="C11" s="86">
        <v>25193.42</v>
      </c>
      <c r="D11" s="115">
        <f t="shared" si="0"/>
        <v>9.488135934034748</v>
      </c>
      <c r="E11" s="86">
        <v>275999.39399999997</v>
      </c>
      <c r="F11" s="115">
        <f t="shared" si="1"/>
        <v>-3.7948989119881862</v>
      </c>
      <c r="J11" s="102"/>
      <c r="K11"/>
      <c r="L11"/>
      <c r="M11"/>
      <c r="N11"/>
      <c r="O11" s="2"/>
      <c r="P11" s="2"/>
      <c r="Q11" s="2"/>
      <c r="R11" s="2"/>
      <c r="S11" s="2"/>
      <c r="T11" s="2"/>
    </row>
    <row r="12" spans="1:20" ht="15" customHeight="1" thickBot="1">
      <c r="A12" s="104" t="s">
        <v>120</v>
      </c>
      <c r="B12" s="262">
        <v>106086.693</v>
      </c>
      <c r="C12" s="82">
        <v>29831.151999999998</v>
      </c>
      <c r="D12" s="115">
        <f t="shared" si="0"/>
        <v>28.119598374133503</v>
      </c>
      <c r="E12" s="82">
        <v>104636.947</v>
      </c>
      <c r="F12" s="115">
        <f t="shared" si="1"/>
        <v>1.385501050599268</v>
      </c>
      <c r="K12"/>
      <c r="L12"/>
      <c r="M12"/>
      <c r="N12"/>
      <c r="O12" s="2"/>
      <c r="P12" s="2"/>
      <c r="Q12" s="2"/>
      <c r="R12" s="2"/>
      <c r="S12" s="2"/>
      <c r="T12" s="2"/>
    </row>
    <row r="13" spans="1:20" ht="15" customHeight="1" thickBot="1">
      <c r="A13" s="104" t="s">
        <v>121</v>
      </c>
      <c r="B13" s="262">
        <f>B11+B12</f>
        <v>371612.18900000001</v>
      </c>
      <c r="C13" s="82">
        <f>C11+C12</f>
        <v>55024.572</v>
      </c>
      <c r="D13" s="117">
        <f t="shared" si="0"/>
        <v>14.806987937631938</v>
      </c>
      <c r="E13" s="82">
        <f>E11+E12</f>
        <v>380636.34099999996</v>
      </c>
      <c r="F13" s="117">
        <f t="shared" si="1"/>
        <v>-2.3708067328232185</v>
      </c>
      <c r="K13"/>
      <c r="L13"/>
      <c r="M13"/>
      <c r="N13"/>
      <c r="O13" s="2"/>
      <c r="P13" s="2"/>
      <c r="Q13" s="2"/>
      <c r="R13" s="2"/>
      <c r="S13" s="2"/>
      <c r="T13" s="2"/>
    </row>
    <row r="14" spans="1:20">
      <c r="E14" s="147"/>
      <c r="K14"/>
      <c r="L14"/>
      <c r="M14"/>
      <c r="N14"/>
      <c r="O14" s="2"/>
      <c r="P14" s="2"/>
      <c r="Q14" s="2"/>
      <c r="R14" s="2"/>
      <c r="S14" s="2"/>
      <c r="T14" s="2"/>
    </row>
    <row r="15" spans="1:20">
      <c r="K15"/>
      <c r="L15"/>
      <c r="M15"/>
      <c r="N15"/>
      <c r="O15" s="2"/>
      <c r="P15" s="2"/>
      <c r="Q15" s="2"/>
      <c r="R15" s="2"/>
      <c r="S15" s="2"/>
      <c r="T15" s="2"/>
    </row>
    <row r="16" spans="1:20" ht="15.75">
      <c r="A16" s="23" t="s">
        <v>216</v>
      </c>
      <c r="L16" s="2"/>
      <c r="M16" s="2"/>
      <c r="O16" s="2"/>
      <c r="P16" s="2"/>
      <c r="Q16" s="2"/>
      <c r="R16" s="2"/>
      <c r="S16" s="2"/>
      <c r="T16" s="2"/>
    </row>
    <row r="17" spans="1:20">
      <c r="L17" s="2"/>
      <c r="M17" s="2"/>
      <c r="O17" s="2"/>
      <c r="P17" s="2"/>
      <c r="Q17" s="2"/>
      <c r="R17" s="2"/>
      <c r="S17" s="2"/>
      <c r="T17" s="2"/>
    </row>
    <row r="18" spans="1:20" ht="33" customHeight="1" thickBot="1">
      <c r="A18" s="1314" t="s">
        <v>418</v>
      </c>
      <c r="B18" s="1314"/>
      <c r="C18" s="1314"/>
      <c r="D18" s="1314"/>
      <c r="E18" s="1314"/>
      <c r="F18" s="1314"/>
      <c r="K18"/>
      <c r="L18"/>
      <c r="M18"/>
      <c r="O18" s="2"/>
      <c r="P18" s="2"/>
      <c r="Q18" s="2"/>
      <c r="R18" s="2"/>
      <c r="S18" s="2"/>
      <c r="T18" s="2"/>
    </row>
    <row r="19" spans="1:20" ht="16.5" customHeight="1" thickBot="1">
      <c r="A19" s="1325" t="s">
        <v>122</v>
      </c>
      <c r="B19" s="1317" t="s">
        <v>413</v>
      </c>
      <c r="C19" s="1318"/>
      <c r="D19" s="1319"/>
      <c r="E19" s="1320" t="s">
        <v>414</v>
      </c>
      <c r="F19" s="1322" t="s">
        <v>415</v>
      </c>
      <c r="K19"/>
      <c r="L19"/>
      <c r="M19"/>
      <c r="O19" s="2"/>
      <c r="P19" s="2"/>
      <c r="Q19" s="2"/>
      <c r="R19" s="2"/>
      <c r="S19" s="2"/>
      <c r="T19" s="2"/>
    </row>
    <row r="20" spans="1:20" ht="21" customHeight="1" thickBot="1">
      <c r="A20" s="1326"/>
      <c r="B20" s="103" t="s">
        <v>220</v>
      </c>
      <c r="C20" s="103" t="s">
        <v>327</v>
      </c>
      <c r="D20" s="103" t="s">
        <v>328</v>
      </c>
      <c r="E20" s="1327"/>
      <c r="F20" s="1328"/>
      <c r="K20"/>
      <c r="L20"/>
      <c r="M20"/>
      <c r="O20" s="2"/>
      <c r="P20" s="2"/>
      <c r="Q20" s="2"/>
      <c r="R20" s="2"/>
      <c r="S20" s="2"/>
      <c r="T20" s="2"/>
    </row>
    <row r="21" spans="1:20" ht="15.75" thickBot="1">
      <c r="A21" s="21" t="s">
        <v>116</v>
      </c>
      <c r="B21" s="262">
        <v>41721.821000000004</v>
      </c>
      <c r="C21" s="258">
        <v>0</v>
      </c>
      <c r="D21" s="114">
        <f t="shared" ref="D21:D26" si="2">(C21/B21)*100</f>
        <v>0</v>
      </c>
      <c r="E21" s="82">
        <v>29790.733</v>
      </c>
      <c r="F21" s="114">
        <f t="shared" ref="F21:F26" si="3">((B21-E21)/E21)*100</f>
        <v>40.04966242354628</v>
      </c>
      <c r="H21" s="72" t="s">
        <v>123</v>
      </c>
      <c r="K21"/>
      <c r="L21"/>
      <c r="M21"/>
      <c r="O21" s="2"/>
      <c r="P21" s="2"/>
      <c r="Q21" s="2"/>
      <c r="R21" s="2"/>
      <c r="S21" s="2"/>
      <c r="T21" s="2"/>
    </row>
    <row r="22" spans="1:20" ht="15.75" thickBot="1">
      <c r="A22" s="21" t="s">
        <v>118</v>
      </c>
      <c r="B22" s="262">
        <v>162785</v>
      </c>
      <c r="C22" s="258">
        <v>0</v>
      </c>
      <c r="D22" s="115">
        <f t="shared" si="2"/>
        <v>0</v>
      </c>
      <c r="E22" s="82">
        <v>121202</v>
      </c>
      <c r="F22" s="115">
        <f t="shared" si="3"/>
        <v>34.308839788122306</v>
      </c>
      <c r="H22" s="66">
        <f>B22-E22</f>
        <v>41583</v>
      </c>
      <c r="K22"/>
      <c r="L22"/>
      <c r="M22"/>
      <c r="O22" s="2"/>
      <c r="P22" s="2"/>
      <c r="Q22" s="2"/>
      <c r="R22" s="2"/>
      <c r="S22" s="2"/>
      <c r="T22" s="2"/>
    </row>
    <row r="23" spans="1:20" ht="15.75" thickBot="1">
      <c r="A23" s="22" t="s">
        <v>215</v>
      </c>
      <c r="B23" s="262">
        <v>40226</v>
      </c>
      <c r="C23" s="259">
        <v>0</v>
      </c>
      <c r="D23" s="115">
        <f t="shared" si="2"/>
        <v>0</v>
      </c>
      <c r="E23" s="85">
        <v>32923</v>
      </c>
      <c r="F23" s="115">
        <f t="shared" si="3"/>
        <v>22.182061173040125</v>
      </c>
      <c r="O23" s="2"/>
      <c r="P23" s="2"/>
      <c r="Q23" s="2"/>
      <c r="R23" s="2"/>
      <c r="S23" s="2"/>
      <c r="T23" s="2"/>
    </row>
    <row r="24" spans="1:20" ht="15.75" thickBot="1">
      <c r="A24" s="21" t="s">
        <v>119</v>
      </c>
      <c r="B24" s="262">
        <v>12359.263999999999</v>
      </c>
      <c r="C24" s="260">
        <v>667.33399999999995</v>
      </c>
      <c r="D24" s="116">
        <f t="shared" si="2"/>
        <v>5.3994639162979281</v>
      </c>
      <c r="E24" s="82">
        <v>15139.212</v>
      </c>
      <c r="F24" s="116">
        <f t="shared" si="3"/>
        <v>-18.362567351590034</v>
      </c>
      <c r="O24" s="2"/>
      <c r="P24" s="2"/>
      <c r="Q24" s="2"/>
      <c r="R24" s="2"/>
      <c r="S24" s="2"/>
      <c r="T24" s="2"/>
    </row>
    <row r="25" spans="1:20" ht="15.75" thickBot="1">
      <c r="A25" s="21" t="s">
        <v>120</v>
      </c>
      <c r="B25" s="262">
        <v>7481.7489999999998</v>
      </c>
      <c r="C25" s="260">
        <v>396.25599999999997</v>
      </c>
      <c r="D25" s="115">
        <f t="shared" si="2"/>
        <v>5.2963017069939129</v>
      </c>
      <c r="E25" s="82">
        <v>5850.241</v>
      </c>
      <c r="F25" s="115">
        <f t="shared" si="3"/>
        <v>27.887876755846463</v>
      </c>
      <c r="O25" s="2"/>
      <c r="P25" s="2"/>
      <c r="Q25" s="2"/>
      <c r="R25" s="2"/>
      <c r="S25" s="2"/>
      <c r="T25" s="2"/>
    </row>
    <row r="26" spans="1:20" ht="15.75" thickBot="1">
      <c r="A26" s="21" t="s">
        <v>121</v>
      </c>
      <c r="B26" s="262">
        <f>B24+B25</f>
        <v>19841.012999999999</v>
      </c>
      <c r="C26" s="82">
        <f>C24+C25</f>
        <v>1063.5899999999999</v>
      </c>
      <c r="D26" s="117">
        <f t="shared" si="2"/>
        <v>5.3605629914158115</v>
      </c>
      <c r="E26" s="82">
        <v>20989.453000000001</v>
      </c>
      <c r="F26" s="117">
        <f t="shared" si="3"/>
        <v>-5.4715099054749174</v>
      </c>
      <c r="O26" s="2"/>
      <c r="P26" s="2"/>
      <c r="Q26" s="2"/>
      <c r="R26" s="2"/>
      <c r="S26" s="2"/>
      <c r="T26" s="2"/>
    </row>
    <row r="27" spans="1:20">
      <c r="A27" s="160" t="s">
        <v>330</v>
      </c>
      <c r="B27" s="29"/>
      <c r="C27" s="30"/>
      <c r="D27" s="30"/>
      <c r="E27" s="30"/>
      <c r="F27" s="28"/>
      <c r="H27" s="2"/>
      <c r="I27"/>
      <c r="J27"/>
      <c r="K27"/>
      <c r="L27"/>
      <c r="M27"/>
      <c r="N27" s="2"/>
      <c r="O27" s="2"/>
      <c r="P27" s="2"/>
      <c r="Q27" s="2"/>
      <c r="R27" s="2"/>
      <c r="S27" s="2"/>
      <c r="T27" s="2"/>
    </row>
    <row r="28" spans="1:20">
      <c r="A28" s="26"/>
      <c r="B28" s="34"/>
      <c r="C28" s="24"/>
      <c r="D28" s="24"/>
      <c r="E28"/>
      <c r="F28"/>
      <c r="G28"/>
      <c r="H28"/>
      <c r="I28"/>
      <c r="J28"/>
      <c r="K28"/>
      <c r="L28"/>
      <c r="M28"/>
      <c r="N28" s="2"/>
      <c r="O28" s="2"/>
      <c r="P28" s="2"/>
      <c r="Q28" s="2"/>
      <c r="R28" s="2"/>
      <c r="S28" s="2"/>
      <c r="T28" s="2"/>
    </row>
    <row r="29" spans="1:20">
      <c r="A29" s="26"/>
      <c r="B29" s="35"/>
      <c r="C29" s="24"/>
      <c r="D29" s="36"/>
      <c r="E29"/>
      <c r="F29"/>
      <c r="G29"/>
      <c r="H29"/>
      <c r="I29"/>
      <c r="J29"/>
      <c r="K29"/>
      <c r="L29"/>
      <c r="M29"/>
      <c r="N29" s="2"/>
      <c r="O29" s="2"/>
      <c r="P29" s="2"/>
      <c r="Q29" s="2"/>
      <c r="R29" s="2"/>
      <c r="S29" s="2"/>
      <c r="T29" s="2"/>
    </row>
    <row r="30" spans="1:20">
      <c r="A30" s="29"/>
      <c r="B30" s="24"/>
      <c r="C30" s="1324"/>
      <c r="D30" s="1324"/>
      <c r="E30"/>
      <c r="F30"/>
      <c r="G30"/>
      <c r="H30"/>
      <c r="I30"/>
      <c r="J30"/>
      <c r="K30"/>
      <c r="L30"/>
      <c r="M30"/>
      <c r="N30" s="2"/>
      <c r="O30" s="2"/>
      <c r="P30" s="2"/>
      <c r="Q30" s="2"/>
      <c r="R30" s="2"/>
      <c r="S30" s="2"/>
      <c r="T30" s="2"/>
    </row>
    <row r="31" spans="1:20">
      <c r="A31" s="24"/>
      <c r="B31" s="36"/>
      <c r="C31" s="24"/>
      <c r="D31" s="24"/>
      <c r="E31"/>
      <c r="F31"/>
      <c r="G31"/>
      <c r="H31"/>
      <c r="I31"/>
      <c r="J31"/>
      <c r="K31"/>
      <c r="L31"/>
      <c r="M31"/>
      <c r="N31" s="2"/>
      <c r="O31" s="2"/>
      <c r="P31" s="2"/>
      <c r="Q31" s="2"/>
      <c r="R31" s="2"/>
      <c r="S31" s="2"/>
      <c r="T31" s="2"/>
    </row>
    <row r="32" spans="1:20" ht="15.75">
      <c r="A32" s="31"/>
      <c r="B32" s="36"/>
      <c r="C32" s="33"/>
      <c r="D32" s="2"/>
      <c r="E32"/>
      <c r="F32"/>
      <c r="G32"/>
      <c r="H32"/>
      <c r="I32"/>
      <c r="J32"/>
      <c r="K32"/>
      <c r="L32"/>
      <c r="M32"/>
      <c r="N32" s="2"/>
      <c r="O32" s="2"/>
      <c r="P32" s="2"/>
      <c r="Q32" s="2"/>
      <c r="R32" s="2"/>
      <c r="S32" s="2"/>
      <c r="T32" s="2"/>
    </row>
    <row r="33" spans="1:20">
      <c r="A33" s="24"/>
      <c r="B33" s="38"/>
      <c r="C33" s="24"/>
      <c r="D33" s="2"/>
      <c r="E33"/>
      <c r="F33"/>
      <c r="G33"/>
      <c r="H33"/>
      <c r="I33"/>
      <c r="J33"/>
      <c r="K33"/>
      <c r="L33"/>
      <c r="M33"/>
      <c r="N33" s="2"/>
      <c r="O33" s="2"/>
      <c r="P33" s="2"/>
      <c r="Q33" s="2"/>
      <c r="R33" s="2"/>
      <c r="S33" s="2"/>
      <c r="T33" s="2"/>
    </row>
    <row r="34" spans="1:20">
      <c r="A34" s="25"/>
      <c r="B34" s="38"/>
      <c r="C34" s="24"/>
      <c r="D34" s="2"/>
      <c r="E34"/>
      <c r="F34"/>
      <c r="G34"/>
      <c r="H34"/>
      <c r="I34"/>
      <c r="J34"/>
      <c r="K34"/>
      <c r="L34"/>
      <c r="M34"/>
      <c r="N34" s="2"/>
      <c r="O34" s="2"/>
      <c r="P34" s="2"/>
      <c r="Q34" s="2"/>
      <c r="R34" s="2"/>
      <c r="S34" s="2"/>
      <c r="T34" s="2"/>
    </row>
    <row r="35" spans="1:20">
      <c r="A35" s="25"/>
      <c r="B35" s="24"/>
      <c r="C35" s="24"/>
      <c r="D35" s="2"/>
      <c r="E35" s="2"/>
      <c r="F35" s="24"/>
      <c r="G35" s="24"/>
      <c r="H35" s="2"/>
      <c r="I35" s="2"/>
      <c r="J35" s="2"/>
      <c r="K35" s="2"/>
      <c r="L35" s="2"/>
      <c r="M35" s="2"/>
      <c r="N35" s="2"/>
      <c r="O35" s="2"/>
      <c r="P35" s="2"/>
      <c r="Q35" s="2"/>
      <c r="R35" s="2"/>
      <c r="S35" s="2"/>
      <c r="T35" s="2"/>
    </row>
    <row r="36" spans="1:20">
      <c r="A36" s="26"/>
      <c r="B36" s="27"/>
      <c r="C36" s="27"/>
      <c r="D36" s="2"/>
      <c r="E36" s="2"/>
      <c r="F36" s="28"/>
      <c r="G36" s="24"/>
      <c r="H36" s="2"/>
      <c r="I36" s="2"/>
      <c r="J36" s="2"/>
      <c r="K36" s="2"/>
      <c r="L36" s="2"/>
      <c r="M36" s="2"/>
      <c r="N36" s="2"/>
      <c r="O36" s="2"/>
      <c r="P36" s="2"/>
      <c r="Q36" s="2"/>
      <c r="R36" s="2"/>
    </row>
    <row r="37" spans="1:20">
      <c r="A37" s="26"/>
      <c r="B37" s="27"/>
      <c r="C37" s="27"/>
      <c r="D37" s="2"/>
      <c r="E37" s="2"/>
      <c r="F37" s="28"/>
      <c r="G37" s="24"/>
      <c r="H37" s="2"/>
      <c r="I37" s="2"/>
      <c r="J37" s="2"/>
      <c r="K37" s="2"/>
      <c r="L37" s="2"/>
      <c r="M37" s="2"/>
      <c r="N37" s="2"/>
      <c r="O37" s="2"/>
      <c r="P37" s="2"/>
      <c r="Q37" s="2"/>
      <c r="R37" s="2"/>
    </row>
    <row r="38" spans="1:20">
      <c r="A38" s="29"/>
      <c r="B38" s="30"/>
      <c r="C38" s="30"/>
      <c r="D38" s="2"/>
      <c r="E38" s="2"/>
      <c r="F38" s="28"/>
      <c r="G38" s="32"/>
      <c r="H38" s="2"/>
      <c r="I38" s="2"/>
      <c r="J38" s="2"/>
      <c r="K38" s="2"/>
      <c r="L38" s="2"/>
      <c r="M38" s="2"/>
      <c r="N38" s="2"/>
      <c r="O38" s="2"/>
      <c r="P38" s="2"/>
      <c r="Q38" s="2"/>
      <c r="R38" s="2"/>
    </row>
    <row r="39" spans="1:20">
      <c r="A39" s="34"/>
      <c r="B39" s="24"/>
      <c r="C39" s="24"/>
      <c r="D39" s="2"/>
      <c r="E39" s="2"/>
      <c r="F39" s="24"/>
      <c r="G39" s="24"/>
      <c r="H39" s="2"/>
      <c r="I39" s="2"/>
      <c r="J39" s="2"/>
      <c r="K39" s="2"/>
      <c r="L39" s="2"/>
      <c r="M39" s="2"/>
      <c r="N39" s="2"/>
      <c r="O39" s="2"/>
      <c r="P39" s="2"/>
      <c r="Q39" s="2"/>
      <c r="R39" s="2"/>
    </row>
    <row r="40" spans="1:20">
      <c r="A40" s="35"/>
      <c r="B40" s="24"/>
      <c r="C40" s="36"/>
      <c r="D40" s="2"/>
      <c r="E40" s="2"/>
      <c r="F40" s="24"/>
      <c r="G40" s="24"/>
      <c r="H40" s="24"/>
    </row>
    <row r="41" spans="1:20">
      <c r="A41" s="24"/>
      <c r="B41" s="1324"/>
      <c r="C41" s="1324"/>
      <c r="D41" s="24"/>
      <c r="E41" s="24"/>
      <c r="F41" s="24"/>
      <c r="G41" s="24"/>
    </row>
    <row r="42" spans="1:20">
      <c r="A42" s="36"/>
      <c r="B42" s="24"/>
      <c r="C42" s="24"/>
      <c r="D42" s="24"/>
      <c r="E42" s="24"/>
      <c r="F42" s="24"/>
      <c r="G42" s="24"/>
    </row>
    <row r="43" spans="1:20">
      <c r="A43" s="36"/>
      <c r="B43" s="33"/>
      <c r="C43" s="24"/>
      <c r="D43" s="24"/>
      <c r="E43" s="24"/>
      <c r="F43" s="24"/>
      <c r="G43" s="24"/>
    </row>
    <row r="44" spans="1:20">
      <c r="A44" s="38"/>
      <c r="B44" s="24"/>
      <c r="C44" s="24"/>
      <c r="D44" s="24"/>
      <c r="E44" s="24"/>
      <c r="F44" s="24"/>
      <c r="G44" s="24"/>
    </row>
    <row r="45" spans="1:20">
      <c r="A45" s="38"/>
      <c r="B45" s="24"/>
      <c r="C45" s="24"/>
      <c r="D45" s="33"/>
      <c r="E45" s="24"/>
      <c r="F45" s="24"/>
      <c r="G45" s="24"/>
    </row>
    <row r="46" spans="1:20">
      <c r="A46" s="24"/>
      <c r="B46" s="24"/>
      <c r="C46" s="24"/>
      <c r="D46" s="24"/>
      <c r="E46" s="24"/>
      <c r="F46" s="24"/>
      <c r="G46" s="24"/>
    </row>
    <row r="47" spans="1:20">
      <c r="A47" s="24"/>
      <c r="B47" s="24"/>
      <c r="C47" s="24"/>
      <c r="D47" s="24"/>
      <c r="E47" s="24"/>
      <c r="F47" s="24"/>
      <c r="G47" s="24"/>
    </row>
  </sheetData>
  <mergeCells count="12">
    <mergeCell ref="B41:C41"/>
    <mergeCell ref="A19:A20"/>
    <mergeCell ref="B19:D19"/>
    <mergeCell ref="E19:E20"/>
    <mergeCell ref="F19:F20"/>
    <mergeCell ref="C30:D30"/>
    <mergeCell ref="A18:F18"/>
    <mergeCell ref="A5:F5"/>
    <mergeCell ref="A6:A7"/>
    <mergeCell ref="B6:D6"/>
    <mergeCell ref="E6:E7"/>
    <mergeCell ref="F6:F7"/>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5"/>
  <dimension ref="A1:X117"/>
  <sheetViews>
    <sheetView showGridLines="0" topLeftCell="A7" zoomScaleNormal="100" workbookViewId="0">
      <selection sqref="A1:XFD1048576"/>
    </sheetView>
  </sheetViews>
  <sheetFormatPr defaultRowHeight="12.75"/>
  <cols>
    <col min="1" max="1" width="21.7109375" style="150" customWidth="1"/>
    <col min="2" max="2" width="11.140625" style="150" customWidth="1"/>
    <col min="3" max="3" width="12.140625" style="150" customWidth="1"/>
    <col min="4" max="4" width="8.85546875" style="150" bestFit="1" customWidth="1"/>
    <col min="5" max="5" width="3" style="150" customWidth="1"/>
    <col min="6" max="6" width="20.28515625" style="150" customWidth="1"/>
    <col min="7" max="7" width="10.5703125" style="150" customWidth="1"/>
    <col min="8" max="8" width="9.85546875" style="102" bestFit="1" customWidth="1"/>
    <col min="9" max="9" width="8.85546875" style="150" bestFit="1" customWidth="1"/>
    <col min="10" max="10" width="2.85546875" style="150" customWidth="1"/>
    <col min="11" max="11" width="19.85546875" style="150" customWidth="1"/>
    <col min="12" max="12" width="12.140625" style="150" customWidth="1"/>
    <col min="13" max="13" width="11.7109375" style="150" customWidth="1"/>
    <col min="14" max="14" width="8.85546875" style="150" bestFit="1" customWidth="1"/>
    <col min="15" max="15" width="4.42578125" style="150" customWidth="1"/>
    <col min="16" max="16" width="19.85546875" style="150" customWidth="1"/>
    <col min="17" max="17" width="12.42578125" style="150" customWidth="1"/>
    <col min="18" max="18" width="15" style="150" customWidth="1"/>
    <col min="19" max="19" width="8.85546875" style="150" bestFit="1" customWidth="1"/>
    <col min="20" max="252" width="9.140625" style="150"/>
    <col min="253" max="253" width="5" style="150" customWidth="1"/>
    <col min="254" max="254" width="17.7109375" style="150" customWidth="1"/>
    <col min="255" max="255" width="13.85546875" style="150" customWidth="1"/>
    <col min="256" max="256" width="13.140625" style="150" customWidth="1"/>
    <col min="257" max="257" width="12.28515625" style="150" customWidth="1"/>
    <col min="258" max="258" width="3" style="150" customWidth="1"/>
    <col min="259" max="259" width="20.28515625" style="150" customWidth="1"/>
    <col min="260" max="260" width="12.5703125" style="150" customWidth="1"/>
    <col min="261" max="261" width="11.7109375" style="150" customWidth="1"/>
    <col min="262" max="262" width="9.140625" style="150"/>
    <col min="263" max="263" width="2.85546875" style="150" customWidth="1"/>
    <col min="264" max="264" width="18.5703125" style="150" customWidth="1"/>
    <col min="265" max="265" width="14.42578125" style="150" customWidth="1"/>
    <col min="266" max="266" width="13.7109375" style="150" customWidth="1"/>
    <col min="267" max="267" width="10.140625" style="150" customWidth="1"/>
    <col min="268" max="268" width="4.42578125" style="150" customWidth="1"/>
    <col min="269" max="269" width="24" style="150" customWidth="1"/>
    <col min="270" max="270" width="13.140625" style="150" customWidth="1"/>
    <col min="271" max="271" width="13" style="150" customWidth="1"/>
    <col min="272" max="272" width="10.42578125" style="150" customWidth="1"/>
    <col min="273" max="508" width="9.140625" style="150"/>
    <col min="509" max="509" width="5" style="150" customWidth="1"/>
    <col min="510" max="510" width="17.7109375" style="150" customWidth="1"/>
    <col min="511" max="511" width="13.85546875" style="150" customWidth="1"/>
    <col min="512" max="512" width="13.140625" style="150" customWidth="1"/>
    <col min="513" max="513" width="12.28515625" style="150" customWidth="1"/>
    <col min="514" max="514" width="3" style="150" customWidth="1"/>
    <col min="515" max="515" width="20.28515625" style="150" customWidth="1"/>
    <col min="516" max="516" width="12.5703125" style="150" customWidth="1"/>
    <col min="517" max="517" width="11.7109375" style="150" customWidth="1"/>
    <col min="518" max="518" width="9.140625" style="150"/>
    <col min="519" max="519" width="2.85546875" style="150" customWidth="1"/>
    <col min="520" max="520" width="18.5703125" style="150" customWidth="1"/>
    <col min="521" max="521" width="14.42578125" style="150" customWidth="1"/>
    <col min="522" max="522" width="13.7109375" style="150" customWidth="1"/>
    <col min="523" max="523" width="10.140625" style="150" customWidth="1"/>
    <col min="524" max="524" width="4.42578125" style="150" customWidth="1"/>
    <col min="525" max="525" width="24" style="150" customWidth="1"/>
    <col min="526" max="526" width="13.140625" style="150" customWidth="1"/>
    <col min="527" max="527" width="13" style="150" customWidth="1"/>
    <col min="528" max="528" width="10.42578125" style="150" customWidth="1"/>
    <col min="529" max="764" width="9.140625" style="150"/>
    <col min="765" max="765" width="5" style="150" customWidth="1"/>
    <col min="766" max="766" width="17.7109375" style="150" customWidth="1"/>
    <col min="767" max="767" width="13.85546875" style="150" customWidth="1"/>
    <col min="768" max="768" width="13.140625" style="150" customWidth="1"/>
    <col min="769" max="769" width="12.28515625" style="150" customWidth="1"/>
    <col min="770" max="770" width="3" style="150" customWidth="1"/>
    <col min="771" max="771" width="20.28515625" style="150" customWidth="1"/>
    <col min="772" max="772" width="12.5703125" style="150" customWidth="1"/>
    <col min="773" max="773" width="11.7109375" style="150" customWidth="1"/>
    <col min="774" max="774" width="9.140625" style="150"/>
    <col min="775" max="775" width="2.85546875" style="150" customWidth="1"/>
    <col min="776" max="776" width="18.5703125" style="150" customWidth="1"/>
    <col min="777" max="777" width="14.42578125" style="150" customWidth="1"/>
    <col min="778" max="778" width="13.7109375" style="150" customWidth="1"/>
    <col min="779" max="779" width="10.140625" style="150" customWidth="1"/>
    <col min="780" max="780" width="4.42578125" style="150" customWidth="1"/>
    <col min="781" max="781" width="24" style="150" customWidth="1"/>
    <col min="782" max="782" width="13.140625" style="150" customWidth="1"/>
    <col min="783" max="783" width="13" style="150" customWidth="1"/>
    <col min="784" max="784" width="10.42578125" style="150" customWidth="1"/>
    <col min="785" max="1020" width="9.140625" style="150"/>
    <col min="1021" max="1021" width="5" style="150" customWidth="1"/>
    <col min="1022" max="1022" width="17.7109375" style="150" customWidth="1"/>
    <col min="1023" max="1023" width="13.85546875" style="150" customWidth="1"/>
    <col min="1024" max="1024" width="13.140625" style="150" customWidth="1"/>
    <col min="1025" max="1025" width="12.28515625" style="150" customWidth="1"/>
    <col min="1026" max="1026" width="3" style="150" customWidth="1"/>
    <col min="1027" max="1027" width="20.28515625" style="150" customWidth="1"/>
    <col min="1028" max="1028" width="12.5703125" style="150" customWidth="1"/>
    <col min="1029" max="1029" width="11.7109375" style="150" customWidth="1"/>
    <col min="1030" max="1030" width="9.140625" style="150"/>
    <col min="1031" max="1031" width="2.85546875" style="150" customWidth="1"/>
    <col min="1032" max="1032" width="18.5703125" style="150" customWidth="1"/>
    <col min="1033" max="1033" width="14.42578125" style="150" customWidth="1"/>
    <col min="1034" max="1034" width="13.7109375" style="150" customWidth="1"/>
    <col min="1035" max="1035" width="10.140625" style="150" customWidth="1"/>
    <col min="1036" max="1036" width="4.42578125" style="150" customWidth="1"/>
    <col min="1037" max="1037" width="24" style="150" customWidth="1"/>
    <col min="1038" max="1038" width="13.140625" style="150" customWidth="1"/>
    <col min="1039" max="1039" width="13" style="150" customWidth="1"/>
    <col min="1040" max="1040" width="10.42578125" style="150" customWidth="1"/>
    <col min="1041" max="1276" width="9.140625" style="150"/>
    <col min="1277" max="1277" width="5" style="150" customWidth="1"/>
    <col min="1278" max="1278" width="17.7109375" style="150" customWidth="1"/>
    <col min="1279" max="1279" width="13.85546875" style="150" customWidth="1"/>
    <col min="1280" max="1280" width="13.140625" style="150" customWidth="1"/>
    <col min="1281" max="1281" width="12.28515625" style="150" customWidth="1"/>
    <col min="1282" max="1282" width="3" style="150" customWidth="1"/>
    <col min="1283" max="1283" width="20.28515625" style="150" customWidth="1"/>
    <col min="1284" max="1284" width="12.5703125" style="150" customWidth="1"/>
    <col min="1285" max="1285" width="11.7109375" style="150" customWidth="1"/>
    <col min="1286" max="1286" width="9.140625" style="150"/>
    <col min="1287" max="1287" width="2.85546875" style="150" customWidth="1"/>
    <col min="1288" max="1288" width="18.5703125" style="150" customWidth="1"/>
    <col min="1289" max="1289" width="14.42578125" style="150" customWidth="1"/>
    <col min="1290" max="1290" width="13.7109375" style="150" customWidth="1"/>
    <col min="1291" max="1291" width="10.140625" style="150" customWidth="1"/>
    <col min="1292" max="1292" width="4.42578125" style="150" customWidth="1"/>
    <col min="1293" max="1293" width="24" style="150" customWidth="1"/>
    <col min="1294" max="1294" width="13.140625" style="150" customWidth="1"/>
    <col min="1295" max="1295" width="13" style="150" customWidth="1"/>
    <col min="1296" max="1296" width="10.42578125" style="150" customWidth="1"/>
    <col min="1297" max="1532" width="9.140625" style="150"/>
    <col min="1533" max="1533" width="5" style="150" customWidth="1"/>
    <col min="1534" max="1534" width="17.7109375" style="150" customWidth="1"/>
    <col min="1535" max="1535" width="13.85546875" style="150" customWidth="1"/>
    <col min="1536" max="1536" width="13.140625" style="150" customWidth="1"/>
    <col min="1537" max="1537" width="12.28515625" style="150" customWidth="1"/>
    <col min="1538" max="1538" width="3" style="150" customWidth="1"/>
    <col min="1539" max="1539" width="20.28515625" style="150" customWidth="1"/>
    <col min="1540" max="1540" width="12.5703125" style="150" customWidth="1"/>
    <col min="1541" max="1541" width="11.7109375" style="150" customWidth="1"/>
    <col min="1542" max="1542" width="9.140625" style="150"/>
    <col min="1543" max="1543" width="2.85546875" style="150" customWidth="1"/>
    <col min="1544" max="1544" width="18.5703125" style="150" customWidth="1"/>
    <col min="1545" max="1545" width="14.42578125" style="150" customWidth="1"/>
    <col min="1546" max="1546" width="13.7109375" style="150" customWidth="1"/>
    <col min="1547" max="1547" width="10.140625" style="150" customWidth="1"/>
    <col min="1548" max="1548" width="4.42578125" style="150" customWidth="1"/>
    <col min="1549" max="1549" width="24" style="150" customWidth="1"/>
    <col min="1550" max="1550" width="13.140625" style="150" customWidth="1"/>
    <col min="1551" max="1551" width="13" style="150" customWidth="1"/>
    <col min="1552" max="1552" width="10.42578125" style="150" customWidth="1"/>
    <col min="1553" max="1788" width="9.140625" style="150"/>
    <col min="1789" max="1789" width="5" style="150" customWidth="1"/>
    <col min="1790" max="1790" width="17.7109375" style="150" customWidth="1"/>
    <col min="1791" max="1791" width="13.85546875" style="150" customWidth="1"/>
    <col min="1792" max="1792" width="13.140625" style="150" customWidth="1"/>
    <col min="1793" max="1793" width="12.28515625" style="150" customWidth="1"/>
    <col min="1794" max="1794" width="3" style="150" customWidth="1"/>
    <col min="1795" max="1795" width="20.28515625" style="150" customWidth="1"/>
    <col min="1796" max="1796" width="12.5703125" style="150" customWidth="1"/>
    <col min="1797" max="1797" width="11.7109375" style="150" customWidth="1"/>
    <col min="1798" max="1798" width="9.140625" style="150"/>
    <col min="1799" max="1799" width="2.85546875" style="150" customWidth="1"/>
    <col min="1800" max="1800" width="18.5703125" style="150" customWidth="1"/>
    <col min="1801" max="1801" width="14.42578125" style="150" customWidth="1"/>
    <col min="1802" max="1802" width="13.7109375" style="150" customWidth="1"/>
    <col min="1803" max="1803" width="10.140625" style="150" customWidth="1"/>
    <col min="1804" max="1804" width="4.42578125" style="150" customWidth="1"/>
    <col min="1805" max="1805" width="24" style="150" customWidth="1"/>
    <col min="1806" max="1806" width="13.140625" style="150" customWidth="1"/>
    <col min="1807" max="1807" width="13" style="150" customWidth="1"/>
    <col min="1808" max="1808" width="10.42578125" style="150" customWidth="1"/>
    <col min="1809" max="2044" width="9.140625" style="150"/>
    <col min="2045" max="2045" width="5" style="150" customWidth="1"/>
    <col min="2046" max="2046" width="17.7109375" style="150" customWidth="1"/>
    <col min="2047" max="2047" width="13.85546875" style="150" customWidth="1"/>
    <col min="2048" max="2048" width="13.140625" style="150" customWidth="1"/>
    <col min="2049" max="2049" width="12.28515625" style="150" customWidth="1"/>
    <col min="2050" max="2050" width="3" style="150" customWidth="1"/>
    <col min="2051" max="2051" width="20.28515625" style="150" customWidth="1"/>
    <col min="2052" max="2052" width="12.5703125" style="150" customWidth="1"/>
    <col min="2053" max="2053" width="11.7109375" style="150" customWidth="1"/>
    <col min="2054" max="2054" width="9.140625" style="150"/>
    <col min="2055" max="2055" width="2.85546875" style="150" customWidth="1"/>
    <col min="2056" max="2056" width="18.5703125" style="150" customWidth="1"/>
    <col min="2057" max="2057" width="14.42578125" style="150" customWidth="1"/>
    <col min="2058" max="2058" width="13.7109375" style="150" customWidth="1"/>
    <col min="2059" max="2059" width="10.140625" style="150" customWidth="1"/>
    <col min="2060" max="2060" width="4.42578125" style="150" customWidth="1"/>
    <col min="2061" max="2061" width="24" style="150" customWidth="1"/>
    <col min="2062" max="2062" width="13.140625" style="150" customWidth="1"/>
    <col min="2063" max="2063" width="13" style="150" customWidth="1"/>
    <col min="2064" max="2064" width="10.42578125" style="150" customWidth="1"/>
    <col min="2065" max="2300" width="9.140625" style="150"/>
    <col min="2301" max="2301" width="5" style="150" customWidth="1"/>
    <col min="2302" max="2302" width="17.7109375" style="150" customWidth="1"/>
    <col min="2303" max="2303" width="13.85546875" style="150" customWidth="1"/>
    <col min="2304" max="2304" width="13.140625" style="150" customWidth="1"/>
    <col min="2305" max="2305" width="12.28515625" style="150" customWidth="1"/>
    <col min="2306" max="2306" width="3" style="150" customWidth="1"/>
    <col min="2307" max="2307" width="20.28515625" style="150" customWidth="1"/>
    <col min="2308" max="2308" width="12.5703125" style="150" customWidth="1"/>
    <col min="2309" max="2309" width="11.7109375" style="150" customWidth="1"/>
    <col min="2310" max="2310" width="9.140625" style="150"/>
    <col min="2311" max="2311" width="2.85546875" style="150" customWidth="1"/>
    <col min="2312" max="2312" width="18.5703125" style="150" customWidth="1"/>
    <col min="2313" max="2313" width="14.42578125" style="150" customWidth="1"/>
    <col min="2314" max="2314" width="13.7109375" style="150" customWidth="1"/>
    <col min="2315" max="2315" width="10.140625" style="150" customWidth="1"/>
    <col min="2316" max="2316" width="4.42578125" style="150" customWidth="1"/>
    <col min="2317" max="2317" width="24" style="150" customWidth="1"/>
    <col min="2318" max="2318" width="13.140625" style="150" customWidth="1"/>
    <col min="2319" max="2319" width="13" style="150" customWidth="1"/>
    <col min="2320" max="2320" width="10.42578125" style="150" customWidth="1"/>
    <col min="2321" max="2556" width="9.140625" style="150"/>
    <col min="2557" max="2557" width="5" style="150" customWidth="1"/>
    <col min="2558" max="2558" width="17.7109375" style="150" customWidth="1"/>
    <col min="2559" max="2559" width="13.85546875" style="150" customWidth="1"/>
    <col min="2560" max="2560" width="13.140625" style="150" customWidth="1"/>
    <col min="2561" max="2561" width="12.28515625" style="150" customWidth="1"/>
    <col min="2562" max="2562" width="3" style="150" customWidth="1"/>
    <col min="2563" max="2563" width="20.28515625" style="150" customWidth="1"/>
    <col min="2564" max="2564" width="12.5703125" style="150" customWidth="1"/>
    <col min="2565" max="2565" width="11.7109375" style="150" customWidth="1"/>
    <col min="2566" max="2566" width="9.140625" style="150"/>
    <col min="2567" max="2567" width="2.85546875" style="150" customWidth="1"/>
    <col min="2568" max="2568" width="18.5703125" style="150" customWidth="1"/>
    <col min="2569" max="2569" width="14.42578125" style="150" customWidth="1"/>
    <col min="2570" max="2570" width="13.7109375" style="150" customWidth="1"/>
    <col min="2571" max="2571" width="10.140625" style="150" customWidth="1"/>
    <col min="2572" max="2572" width="4.42578125" style="150" customWidth="1"/>
    <col min="2573" max="2573" width="24" style="150" customWidth="1"/>
    <col min="2574" max="2574" width="13.140625" style="150" customWidth="1"/>
    <col min="2575" max="2575" width="13" style="150" customWidth="1"/>
    <col min="2576" max="2576" width="10.42578125" style="150" customWidth="1"/>
    <col min="2577" max="2812" width="9.140625" style="150"/>
    <col min="2813" max="2813" width="5" style="150" customWidth="1"/>
    <col min="2814" max="2814" width="17.7109375" style="150" customWidth="1"/>
    <col min="2815" max="2815" width="13.85546875" style="150" customWidth="1"/>
    <col min="2816" max="2816" width="13.140625" style="150" customWidth="1"/>
    <col min="2817" max="2817" width="12.28515625" style="150" customWidth="1"/>
    <col min="2818" max="2818" width="3" style="150" customWidth="1"/>
    <col min="2819" max="2819" width="20.28515625" style="150" customWidth="1"/>
    <col min="2820" max="2820" width="12.5703125" style="150" customWidth="1"/>
    <col min="2821" max="2821" width="11.7109375" style="150" customWidth="1"/>
    <col min="2822" max="2822" width="9.140625" style="150"/>
    <col min="2823" max="2823" width="2.85546875" style="150" customWidth="1"/>
    <col min="2824" max="2824" width="18.5703125" style="150" customWidth="1"/>
    <col min="2825" max="2825" width="14.42578125" style="150" customWidth="1"/>
    <col min="2826" max="2826" width="13.7109375" style="150" customWidth="1"/>
    <col min="2827" max="2827" width="10.140625" style="150" customWidth="1"/>
    <col min="2828" max="2828" width="4.42578125" style="150" customWidth="1"/>
    <col min="2829" max="2829" width="24" style="150" customWidth="1"/>
    <col min="2830" max="2830" width="13.140625" style="150" customWidth="1"/>
    <col min="2831" max="2831" width="13" style="150" customWidth="1"/>
    <col min="2832" max="2832" width="10.42578125" style="150" customWidth="1"/>
    <col min="2833" max="3068" width="9.140625" style="150"/>
    <col min="3069" max="3069" width="5" style="150" customWidth="1"/>
    <col min="3070" max="3070" width="17.7109375" style="150" customWidth="1"/>
    <col min="3071" max="3071" width="13.85546875" style="150" customWidth="1"/>
    <col min="3072" max="3072" width="13.140625" style="150" customWidth="1"/>
    <col min="3073" max="3073" width="12.28515625" style="150" customWidth="1"/>
    <col min="3074" max="3074" width="3" style="150" customWidth="1"/>
    <col min="3075" max="3075" width="20.28515625" style="150" customWidth="1"/>
    <col min="3076" max="3076" width="12.5703125" style="150" customWidth="1"/>
    <col min="3077" max="3077" width="11.7109375" style="150" customWidth="1"/>
    <col min="3078" max="3078" width="9.140625" style="150"/>
    <col min="3079" max="3079" width="2.85546875" style="150" customWidth="1"/>
    <col min="3080" max="3080" width="18.5703125" style="150" customWidth="1"/>
    <col min="3081" max="3081" width="14.42578125" style="150" customWidth="1"/>
    <col min="3082" max="3082" width="13.7109375" style="150" customWidth="1"/>
    <col min="3083" max="3083" width="10.140625" style="150" customWidth="1"/>
    <col min="3084" max="3084" width="4.42578125" style="150" customWidth="1"/>
    <col min="3085" max="3085" width="24" style="150" customWidth="1"/>
    <col min="3086" max="3086" width="13.140625" style="150" customWidth="1"/>
    <col min="3087" max="3087" width="13" style="150" customWidth="1"/>
    <col min="3088" max="3088" width="10.42578125" style="150" customWidth="1"/>
    <col min="3089" max="3324" width="9.140625" style="150"/>
    <col min="3325" max="3325" width="5" style="150" customWidth="1"/>
    <col min="3326" max="3326" width="17.7109375" style="150" customWidth="1"/>
    <col min="3327" max="3327" width="13.85546875" style="150" customWidth="1"/>
    <col min="3328" max="3328" width="13.140625" style="150" customWidth="1"/>
    <col min="3329" max="3329" width="12.28515625" style="150" customWidth="1"/>
    <col min="3330" max="3330" width="3" style="150" customWidth="1"/>
    <col min="3331" max="3331" width="20.28515625" style="150" customWidth="1"/>
    <col min="3332" max="3332" width="12.5703125" style="150" customWidth="1"/>
    <col min="3333" max="3333" width="11.7109375" style="150" customWidth="1"/>
    <col min="3334" max="3334" width="9.140625" style="150"/>
    <col min="3335" max="3335" width="2.85546875" style="150" customWidth="1"/>
    <col min="3336" max="3336" width="18.5703125" style="150" customWidth="1"/>
    <col min="3337" max="3337" width="14.42578125" style="150" customWidth="1"/>
    <col min="3338" max="3338" width="13.7109375" style="150" customWidth="1"/>
    <col min="3339" max="3339" width="10.140625" style="150" customWidth="1"/>
    <col min="3340" max="3340" width="4.42578125" style="150" customWidth="1"/>
    <col min="3341" max="3341" width="24" style="150" customWidth="1"/>
    <col min="3342" max="3342" width="13.140625" style="150" customWidth="1"/>
    <col min="3343" max="3343" width="13" style="150" customWidth="1"/>
    <col min="3344" max="3344" width="10.42578125" style="150" customWidth="1"/>
    <col min="3345" max="3580" width="9.140625" style="150"/>
    <col min="3581" max="3581" width="5" style="150" customWidth="1"/>
    <col min="3582" max="3582" width="17.7109375" style="150" customWidth="1"/>
    <col min="3583" max="3583" width="13.85546875" style="150" customWidth="1"/>
    <col min="3584" max="3584" width="13.140625" style="150" customWidth="1"/>
    <col min="3585" max="3585" width="12.28515625" style="150" customWidth="1"/>
    <col min="3586" max="3586" width="3" style="150" customWidth="1"/>
    <col min="3587" max="3587" width="20.28515625" style="150" customWidth="1"/>
    <col min="3588" max="3588" width="12.5703125" style="150" customWidth="1"/>
    <col min="3589" max="3589" width="11.7109375" style="150" customWidth="1"/>
    <col min="3590" max="3590" width="9.140625" style="150"/>
    <col min="3591" max="3591" width="2.85546875" style="150" customWidth="1"/>
    <col min="3592" max="3592" width="18.5703125" style="150" customWidth="1"/>
    <col min="3593" max="3593" width="14.42578125" style="150" customWidth="1"/>
    <col min="3594" max="3594" width="13.7109375" style="150" customWidth="1"/>
    <col min="3595" max="3595" width="10.140625" style="150" customWidth="1"/>
    <col min="3596" max="3596" width="4.42578125" style="150" customWidth="1"/>
    <col min="3597" max="3597" width="24" style="150" customWidth="1"/>
    <col min="3598" max="3598" width="13.140625" style="150" customWidth="1"/>
    <col min="3599" max="3599" width="13" style="150" customWidth="1"/>
    <col min="3600" max="3600" width="10.42578125" style="150" customWidth="1"/>
    <col min="3601" max="3836" width="9.140625" style="150"/>
    <col min="3837" max="3837" width="5" style="150" customWidth="1"/>
    <col min="3838" max="3838" width="17.7109375" style="150" customWidth="1"/>
    <col min="3839" max="3839" width="13.85546875" style="150" customWidth="1"/>
    <col min="3840" max="3840" width="13.140625" style="150" customWidth="1"/>
    <col min="3841" max="3841" width="12.28515625" style="150" customWidth="1"/>
    <col min="3842" max="3842" width="3" style="150" customWidth="1"/>
    <col min="3843" max="3843" width="20.28515625" style="150" customWidth="1"/>
    <col min="3844" max="3844" width="12.5703125" style="150" customWidth="1"/>
    <col min="3845" max="3845" width="11.7109375" style="150" customWidth="1"/>
    <col min="3846" max="3846" width="9.140625" style="150"/>
    <col min="3847" max="3847" width="2.85546875" style="150" customWidth="1"/>
    <col min="3848" max="3848" width="18.5703125" style="150" customWidth="1"/>
    <col min="3849" max="3849" width="14.42578125" style="150" customWidth="1"/>
    <col min="3850" max="3850" width="13.7109375" style="150" customWidth="1"/>
    <col min="3851" max="3851" width="10.140625" style="150" customWidth="1"/>
    <col min="3852" max="3852" width="4.42578125" style="150" customWidth="1"/>
    <col min="3853" max="3853" width="24" style="150" customWidth="1"/>
    <col min="3854" max="3854" width="13.140625" style="150" customWidth="1"/>
    <col min="3855" max="3855" width="13" style="150" customWidth="1"/>
    <col min="3856" max="3856" width="10.42578125" style="150" customWidth="1"/>
    <col min="3857" max="4092" width="9.140625" style="150"/>
    <col min="4093" max="4093" width="5" style="150" customWidth="1"/>
    <col min="4094" max="4094" width="17.7109375" style="150" customWidth="1"/>
    <col min="4095" max="4095" width="13.85546875" style="150" customWidth="1"/>
    <col min="4096" max="4096" width="13.140625" style="150" customWidth="1"/>
    <col min="4097" max="4097" width="12.28515625" style="150" customWidth="1"/>
    <col min="4098" max="4098" width="3" style="150" customWidth="1"/>
    <col min="4099" max="4099" width="20.28515625" style="150" customWidth="1"/>
    <col min="4100" max="4100" width="12.5703125" style="150" customWidth="1"/>
    <col min="4101" max="4101" width="11.7109375" style="150" customWidth="1"/>
    <col min="4102" max="4102" width="9.140625" style="150"/>
    <col min="4103" max="4103" width="2.85546875" style="150" customWidth="1"/>
    <col min="4104" max="4104" width="18.5703125" style="150" customWidth="1"/>
    <col min="4105" max="4105" width="14.42578125" style="150" customWidth="1"/>
    <col min="4106" max="4106" width="13.7109375" style="150" customWidth="1"/>
    <col min="4107" max="4107" width="10.140625" style="150" customWidth="1"/>
    <col min="4108" max="4108" width="4.42578125" style="150" customWidth="1"/>
    <col min="4109" max="4109" width="24" style="150" customWidth="1"/>
    <col min="4110" max="4110" width="13.140625" style="150" customWidth="1"/>
    <col min="4111" max="4111" width="13" style="150" customWidth="1"/>
    <col min="4112" max="4112" width="10.42578125" style="150" customWidth="1"/>
    <col min="4113" max="4348" width="9.140625" style="150"/>
    <col min="4349" max="4349" width="5" style="150" customWidth="1"/>
    <col min="4350" max="4350" width="17.7109375" style="150" customWidth="1"/>
    <col min="4351" max="4351" width="13.85546875" style="150" customWidth="1"/>
    <col min="4352" max="4352" width="13.140625" style="150" customWidth="1"/>
    <col min="4353" max="4353" width="12.28515625" style="150" customWidth="1"/>
    <col min="4354" max="4354" width="3" style="150" customWidth="1"/>
    <col min="4355" max="4355" width="20.28515625" style="150" customWidth="1"/>
    <col min="4356" max="4356" width="12.5703125" style="150" customWidth="1"/>
    <col min="4357" max="4357" width="11.7109375" style="150" customWidth="1"/>
    <col min="4358" max="4358" width="9.140625" style="150"/>
    <col min="4359" max="4359" width="2.85546875" style="150" customWidth="1"/>
    <col min="4360" max="4360" width="18.5703125" style="150" customWidth="1"/>
    <col min="4361" max="4361" width="14.42578125" style="150" customWidth="1"/>
    <col min="4362" max="4362" width="13.7109375" style="150" customWidth="1"/>
    <col min="4363" max="4363" width="10.140625" style="150" customWidth="1"/>
    <col min="4364" max="4364" width="4.42578125" style="150" customWidth="1"/>
    <col min="4365" max="4365" width="24" style="150" customWidth="1"/>
    <col min="4366" max="4366" width="13.140625" style="150" customWidth="1"/>
    <col min="4367" max="4367" width="13" style="150" customWidth="1"/>
    <col min="4368" max="4368" width="10.42578125" style="150" customWidth="1"/>
    <col min="4369" max="4604" width="9.140625" style="150"/>
    <col min="4605" max="4605" width="5" style="150" customWidth="1"/>
    <col min="4606" max="4606" width="17.7109375" style="150" customWidth="1"/>
    <col min="4607" max="4607" width="13.85546875" style="150" customWidth="1"/>
    <col min="4608" max="4608" width="13.140625" style="150" customWidth="1"/>
    <col min="4609" max="4609" width="12.28515625" style="150" customWidth="1"/>
    <col min="4610" max="4610" width="3" style="150" customWidth="1"/>
    <col min="4611" max="4611" width="20.28515625" style="150" customWidth="1"/>
    <col min="4612" max="4612" width="12.5703125" style="150" customWidth="1"/>
    <col min="4613" max="4613" width="11.7109375" style="150" customWidth="1"/>
    <col min="4614" max="4614" width="9.140625" style="150"/>
    <col min="4615" max="4615" width="2.85546875" style="150" customWidth="1"/>
    <col min="4616" max="4616" width="18.5703125" style="150" customWidth="1"/>
    <col min="4617" max="4617" width="14.42578125" style="150" customWidth="1"/>
    <col min="4618" max="4618" width="13.7109375" style="150" customWidth="1"/>
    <col min="4619" max="4619" width="10.140625" style="150" customWidth="1"/>
    <col min="4620" max="4620" width="4.42578125" style="150" customWidth="1"/>
    <col min="4621" max="4621" width="24" style="150" customWidth="1"/>
    <col min="4622" max="4622" width="13.140625" style="150" customWidth="1"/>
    <col min="4623" max="4623" width="13" style="150" customWidth="1"/>
    <col min="4624" max="4624" width="10.42578125" style="150" customWidth="1"/>
    <col min="4625" max="4860" width="9.140625" style="150"/>
    <col min="4861" max="4861" width="5" style="150" customWidth="1"/>
    <col min="4862" max="4862" width="17.7109375" style="150" customWidth="1"/>
    <col min="4863" max="4863" width="13.85546875" style="150" customWidth="1"/>
    <col min="4864" max="4864" width="13.140625" style="150" customWidth="1"/>
    <col min="4865" max="4865" width="12.28515625" style="150" customWidth="1"/>
    <col min="4866" max="4866" width="3" style="150" customWidth="1"/>
    <col min="4867" max="4867" width="20.28515625" style="150" customWidth="1"/>
    <col min="4868" max="4868" width="12.5703125" style="150" customWidth="1"/>
    <col min="4869" max="4869" width="11.7109375" style="150" customWidth="1"/>
    <col min="4870" max="4870" width="9.140625" style="150"/>
    <col min="4871" max="4871" width="2.85546875" style="150" customWidth="1"/>
    <col min="4872" max="4872" width="18.5703125" style="150" customWidth="1"/>
    <col min="4873" max="4873" width="14.42578125" style="150" customWidth="1"/>
    <col min="4874" max="4874" width="13.7109375" style="150" customWidth="1"/>
    <col min="4875" max="4875" width="10.140625" style="150" customWidth="1"/>
    <col min="4876" max="4876" width="4.42578125" style="150" customWidth="1"/>
    <col min="4877" max="4877" width="24" style="150" customWidth="1"/>
    <col min="4878" max="4878" width="13.140625" style="150" customWidth="1"/>
    <col min="4879" max="4879" width="13" style="150" customWidth="1"/>
    <col min="4880" max="4880" width="10.42578125" style="150" customWidth="1"/>
    <col min="4881" max="5116" width="9.140625" style="150"/>
    <col min="5117" max="5117" width="5" style="150" customWidth="1"/>
    <col min="5118" max="5118" width="17.7109375" style="150" customWidth="1"/>
    <col min="5119" max="5119" width="13.85546875" style="150" customWidth="1"/>
    <col min="5120" max="5120" width="13.140625" style="150" customWidth="1"/>
    <col min="5121" max="5121" width="12.28515625" style="150" customWidth="1"/>
    <col min="5122" max="5122" width="3" style="150" customWidth="1"/>
    <col min="5123" max="5123" width="20.28515625" style="150" customWidth="1"/>
    <col min="5124" max="5124" width="12.5703125" style="150" customWidth="1"/>
    <col min="5125" max="5125" width="11.7109375" style="150" customWidth="1"/>
    <col min="5126" max="5126" width="9.140625" style="150"/>
    <col min="5127" max="5127" width="2.85546875" style="150" customWidth="1"/>
    <col min="5128" max="5128" width="18.5703125" style="150" customWidth="1"/>
    <col min="5129" max="5129" width="14.42578125" style="150" customWidth="1"/>
    <col min="5130" max="5130" width="13.7109375" style="150" customWidth="1"/>
    <col min="5131" max="5131" width="10.140625" style="150" customWidth="1"/>
    <col min="5132" max="5132" width="4.42578125" style="150" customWidth="1"/>
    <col min="5133" max="5133" width="24" style="150" customWidth="1"/>
    <col min="5134" max="5134" width="13.140625" style="150" customWidth="1"/>
    <col min="5135" max="5135" width="13" style="150" customWidth="1"/>
    <col min="5136" max="5136" width="10.42578125" style="150" customWidth="1"/>
    <col min="5137" max="5372" width="9.140625" style="150"/>
    <col min="5373" max="5373" width="5" style="150" customWidth="1"/>
    <col min="5374" max="5374" width="17.7109375" style="150" customWidth="1"/>
    <col min="5375" max="5375" width="13.85546875" style="150" customWidth="1"/>
    <col min="5376" max="5376" width="13.140625" style="150" customWidth="1"/>
    <col min="5377" max="5377" width="12.28515625" style="150" customWidth="1"/>
    <col min="5378" max="5378" width="3" style="150" customWidth="1"/>
    <col min="5379" max="5379" width="20.28515625" style="150" customWidth="1"/>
    <col min="5380" max="5380" width="12.5703125" style="150" customWidth="1"/>
    <col min="5381" max="5381" width="11.7109375" style="150" customWidth="1"/>
    <col min="5382" max="5382" width="9.140625" style="150"/>
    <col min="5383" max="5383" width="2.85546875" style="150" customWidth="1"/>
    <col min="5384" max="5384" width="18.5703125" style="150" customWidth="1"/>
    <col min="5385" max="5385" width="14.42578125" style="150" customWidth="1"/>
    <col min="5386" max="5386" width="13.7109375" style="150" customWidth="1"/>
    <col min="5387" max="5387" width="10.140625" style="150" customWidth="1"/>
    <col min="5388" max="5388" width="4.42578125" style="150" customWidth="1"/>
    <col min="5389" max="5389" width="24" style="150" customWidth="1"/>
    <col min="5390" max="5390" width="13.140625" style="150" customWidth="1"/>
    <col min="5391" max="5391" width="13" style="150" customWidth="1"/>
    <col min="5392" max="5392" width="10.42578125" style="150" customWidth="1"/>
    <col min="5393" max="5628" width="9.140625" style="150"/>
    <col min="5629" max="5629" width="5" style="150" customWidth="1"/>
    <col min="5630" max="5630" width="17.7109375" style="150" customWidth="1"/>
    <col min="5631" max="5631" width="13.85546875" style="150" customWidth="1"/>
    <col min="5632" max="5632" width="13.140625" style="150" customWidth="1"/>
    <col min="5633" max="5633" width="12.28515625" style="150" customWidth="1"/>
    <col min="5634" max="5634" width="3" style="150" customWidth="1"/>
    <col min="5635" max="5635" width="20.28515625" style="150" customWidth="1"/>
    <col min="5636" max="5636" width="12.5703125" style="150" customWidth="1"/>
    <col min="5637" max="5637" width="11.7109375" style="150" customWidth="1"/>
    <col min="5638" max="5638" width="9.140625" style="150"/>
    <col min="5639" max="5639" width="2.85546875" style="150" customWidth="1"/>
    <col min="5640" max="5640" width="18.5703125" style="150" customWidth="1"/>
    <col min="5641" max="5641" width="14.42578125" style="150" customWidth="1"/>
    <col min="5642" max="5642" width="13.7109375" style="150" customWidth="1"/>
    <col min="5643" max="5643" width="10.140625" style="150" customWidth="1"/>
    <col min="5644" max="5644" width="4.42578125" style="150" customWidth="1"/>
    <col min="5645" max="5645" width="24" style="150" customWidth="1"/>
    <col min="5646" max="5646" width="13.140625" style="150" customWidth="1"/>
    <col min="5647" max="5647" width="13" style="150" customWidth="1"/>
    <col min="5648" max="5648" width="10.42578125" style="150" customWidth="1"/>
    <col min="5649" max="5884" width="9.140625" style="150"/>
    <col min="5885" max="5885" width="5" style="150" customWidth="1"/>
    <col min="5886" max="5886" width="17.7109375" style="150" customWidth="1"/>
    <col min="5887" max="5887" width="13.85546875" style="150" customWidth="1"/>
    <col min="5888" max="5888" width="13.140625" style="150" customWidth="1"/>
    <col min="5889" max="5889" width="12.28515625" style="150" customWidth="1"/>
    <col min="5890" max="5890" width="3" style="150" customWidth="1"/>
    <col min="5891" max="5891" width="20.28515625" style="150" customWidth="1"/>
    <col min="5892" max="5892" width="12.5703125" style="150" customWidth="1"/>
    <col min="5893" max="5893" width="11.7109375" style="150" customWidth="1"/>
    <col min="5894" max="5894" width="9.140625" style="150"/>
    <col min="5895" max="5895" width="2.85546875" style="150" customWidth="1"/>
    <col min="5896" max="5896" width="18.5703125" style="150" customWidth="1"/>
    <col min="5897" max="5897" width="14.42578125" style="150" customWidth="1"/>
    <col min="5898" max="5898" width="13.7109375" style="150" customWidth="1"/>
    <col min="5899" max="5899" width="10.140625" style="150" customWidth="1"/>
    <col min="5900" max="5900" width="4.42578125" style="150" customWidth="1"/>
    <col min="5901" max="5901" width="24" style="150" customWidth="1"/>
    <col min="5902" max="5902" width="13.140625" style="150" customWidth="1"/>
    <col min="5903" max="5903" width="13" style="150" customWidth="1"/>
    <col min="5904" max="5904" width="10.42578125" style="150" customWidth="1"/>
    <col min="5905" max="6140" width="9.140625" style="150"/>
    <col min="6141" max="6141" width="5" style="150" customWidth="1"/>
    <col min="6142" max="6142" width="17.7109375" style="150" customWidth="1"/>
    <col min="6143" max="6143" width="13.85546875" style="150" customWidth="1"/>
    <col min="6144" max="6144" width="13.140625" style="150" customWidth="1"/>
    <col min="6145" max="6145" width="12.28515625" style="150" customWidth="1"/>
    <col min="6146" max="6146" width="3" style="150" customWidth="1"/>
    <col min="6147" max="6147" width="20.28515625" style="150" customWidth="1"/>
    <col min="6148" max="6148" width="12.5703125" style="150" customWidth="1"/>
    <col min="6149" max="6149" width="11.7109375" style="150" customWidth="1"/>
    <col min="6150" max="6150" width="9.140625" style="150"/>
    <col min="6151" max="6151" width="2.85546875" style="150" customWidth="1"/>
    <col min="6152" max="6152" width="18.5703125" style="150" customWidth="1"/>
    <col min="6153" max="6153" width="14.42578125" style="150" customWidth="1"/>
    <col min="6154" max="6154" width="13.7109375" style="150" customWidth="1"/>
    <col min="6155" max="6155" width="10.140625" style="150" customWidth="1"/>
    <col min="6156" max="6156" width="4.42578125" style="150" customWidth="1"/>
    <col min="6157" max="6157" width="24" style="150" customWidth="1"/>
    <col min="6158" max="6158" width="13.140625" style="150" customWidth="1"/>
    <col min="6159" max="6159" width="13" style="150" customWidth="1"/>
    <col min="6160" max="6160" width="10.42578125" style="150" customWidth="1"/>
    <col min="6161" max="6396" width="9.140625" style="150"/>
    <col min="6397" max="6397" width="5" style="150" customWidth="1"/>
    <col min="6398" max="6398" width="17.7109375" style="150" customWidth="1"/>
    <col min="6399" max="6399" width="13.85546875" style="150" customWidth="1"/>
    <col min="6400" max="6400" width="13.140625" style="150" customWidth="1"/>
    <col min="6401" max="6401" width="12.28515625" style="150" customWidth="1"/>
    <col min="6402" max="6402" width="3" style="150" customWidth="1"/>
    <col min="6403" max="6403" width="20.28515625" style="150" customWidth="1"/>
    <col min="6404" max="6404" width="12.5703125" style="150" customWidth="1"/>
    <col min="6405" max="6405" width="11.7109375" style="150" customWidth="1"/>
    <col min="6406" max="6406" width="9.140625" style="150"/>
    <col min="6407" max="6407" width="2.85546875" style="150" customWidth="1"/>
    <col min="6408" max="6408" width="18.5703125" style="150" customWidth="1"/>
    <col min="6409" max="6409" width="14.42578125" style="150" customWidth="1"/>
    <col min="6410" max="6410" width="13.7109375" style="150" customWidth="1"/>
    <col min="6411" max="6411" width="10.140625" style="150" customWidth="1"/>
    <col min="6412" max="6412" width="4.42578125" style="150" customWidth="1"/>
    <col min="6413" max="6413" width="24" style="150" customWidth="1"/>
    <col min="6414" max="6414" width="13.140625" style="150" customWidth="1"/>
    <col min="6415" max="6415" width="13" style="150" customWidth="1"/>
    <col min="6416" max="6416" width="10.42578125" style="150" customWidth="1"/>
    <col min="6417" max="6652" width="9.140625" style="150"/>
    <col min="6653" max="6653" width="5" style="150" customWidth="1"/>
    <col min="6654" max="6654" width="17.7109375" style="150" customWidth="1"/>
    <col min="6655" max="6655" width="13.85546875" style="150" customWidth="1"/>
    <col min="6656" max="6656" width="13.140625" style="150" customWidth="1"/>
    <col min="6657" max="6657" width="12.28515625" style="150" customWidth="1"/>
    <col min="6658" max="6658" width="3" style="150" customWidth="1"/>
    <col min="6659" max="6659" width="20.28515625" style="150" customWidth="1"/>
    <col min="6660" max="6660" width="12.5703125" style="150" customWidth="1"/>
    <col min="6661" max="6661" width="11.7109375" style="150" customWidth="1"/>
    <col min="6662" max="6662" width="9.140625" style="150"/>
    <col min="6663" max="6663" width="2.85546875" style="150" customWidth="1"/>
    <col min="6664" max="6664" width="18.5703125" style="150" customWidth="1"/>
    <col min="6665" max="6665" width="14.42578125" style="150" customWidth="1"/>
    <col min="6666" max="6666" width="13.7109375" style="150" customWidth="1"/>
    <col min="6667" max="6667" width="10.140625" style="150" customWidth="1"/>
    <col min="6668" max="6668" width="4.42578125" style="150" customWidth="1"/>
    <col min="6669" max="6669" width="24" style="150" customWidth="1"/>
    <col min="6670" max="6670" width="13.140625" style="150" customWidth="1"/>
    <col min="6671" max="6671" width="13" style="150" customWidth="1"/>
    <col min="6672" max="6672" width="10.42578125" style="150" customWidth="1"/>
    <col min="6673" max="6908" width="9.140625" style="150"/>
    <col min="6909" max="6909" width="5" style="150" customWidth="1"/>
    <col min="6910" max="6910" width="17.7109375" style="150" customWidth="1"/>
    <col min="6911" max="6911" width="13.85546875" style="150" customWidth="1"/>
    <col min="6912" max="6912" width="13.140625" style="150" customWidth="1"/>
    <col min="6913" max="6913" width="12.28515625" style="150" customWidth="1"/>
    <col min="6914" max="6914" width="3" style="150" customWidth="1"/>
    <col min="6915" max="6915" width="20.28515625" style="150" customWidth="1"/>
    <col min="6916" max="6916" width="12.5703125" style="150" customWidth="1"/>
    <col min="6917" max="6917" width="11.7109375" style="150" customWidth="1"/>
    <col min="6918" max="6918" width="9.140625" style="150"/>
    <col min="6919" max="6919" width="2.85546875" style="150" customWidth="1"/>
    <col min="6920" max="6920" width="18.5703125" style="150" customWidth="1"/>
    <col min="6921" max="6921" width="14.42578125" style="150" customWidth="1"/>
    <col min="6922" max="6922" width="13.7109375" style="150" customWidth="1"/>
    <col min="6923" max="6923" width="10.140625" style="150" customWidth="1"/>
    <col min="6924" max="6924" width="4.42578125" style="150" customWidth="1"/>
    <col min="6925" max="6925" width="24" style="150" customWidth="1"/>
    <col min="6926" max="6926" width="13.140625" style="150" customWidth="1"/>
    <col min="6927" max="6927" width="13" style="150" customWidth="1"/>
    <col min="6928" max="6928" width="10.42578125" style="150" customWidth="1"/>
    <col min="6929" max="7164" width="9.140625" style="150"/>
    <col min="7165" max="7165" width="5" style="150" customWidth="1"/>
    <col min="7166" max="7166" width="17.7109375" style="150" customWidth="1"/>
    <col min="7167" max="7167" width="13.85546875" style="150" customWidth="1"/>
    <col min="7168" max="7168" width="13.140625" style="150" customWidth="1"/>
    <col min="7169" max="7169" width="12.28515625" style="150" customWidth="1"/>
    <col min="7170" max="7170" width="3" style="150" customWidth="1"/>
    <col min="7171" max="7171" width="20.28515625" style="150" customWidth="1"/>
    <col min="7172" max="7172" width="12.5703125" style="150" customWidth="1"/>
    <col min="7173" max="7173" width="11.7109375" style="150" customWidth="1"/>
    <col min="7174" max="7174" width="9.140625" style="150"/>
    <col min="7175" max="7175" width="2.85546875" style="150" customWidth="1"/>
    <col min="7176" max="7176" width="18.5703125" style="150" customWidth="1"/>
    <col min="7177" max="7177" width="14.42578125" style="150" customWidth="1"/>
    <col min="7178" max="7178" width="13.7109375" style="150" customWidth="1"/>
    <col min="7179" max="7179" width="10.140625" style="150" customWidth="1"/>
    <col min="7180" max="7180" width="4.42578125" style="150" customWidth="1"/>
    <col min="7181" max="7181" width="24" style="150" customWidth="1"/>
    <col min="7182" max="7182" width="13.140625" style="150" customWidth="1"/>
    <col min="7183" max="7183" width="13" style="150" customWidth="1"/>
    <col min="7184" max="7184" width="10.42578125" style="150" customWidth="1"/>
    <col min="7185" max="7420" width="9.140625" style="150"/>
    <col min="7421" max="7421" width="5" style="150" customWidth="1"/>
    <col min="7422" max="7422" width="17.7109375" style="150" customWidth="1"/>
    <col min="7423" max="7423" width="13.85546875" style="150" customWidth="1"/>
    <col min="7424" max="7424" width="13.140625" style="150" customWidth="1"/>
    <col min="7425" max="7425" width="12.28515625" style="150" customWidth="1"/>
    <col min="7426" max="7426" width="3" style="150" customWidth="1"/>
    <col min="7427" max="7427" width="20.28515625" style="150" customWidth="1"/>
    <col min="7428" max="7428" width="12.5703125" style="150" customWidth="1"/>
    <col min="7429" max="7429" width="11.7109375" style="150" customWidth="1"/>
    <col min="7430" max="7430" width="9.140625" style="150"/>
    <col min="7431" max="7431" width="2.85546875" style="150" customWidth="1"/>
    <col min="7432" max="7432" width="18.5703125" style="150" customWidth="1"/>
    <col min="7433" max="7433" width="14.42578125" style="150" customWidth="1"/>
    <col min="7434" max="7434" width="13.7109375" style="150" customWidth="1"/>
    <col min="7435" max="7435" width="10.140625" style="150" customWidth="1"/>
    <col min="7436" max="7436" width="4.42578125" style="150" customWidth="1"/>
    <col min="7437" max="7437" width="24" style="150" customWidth="1"/>
    <col min="7438" max="7438" width="13.140625" style="150" customWidth="1"/>
    <col min="7439" max="7439" width="13" style="150" customWidth="1"/>
    <col min="7440" max="7440" width="10.42578125" style="150" customWidth="1"/>
    <col min="7441" max="7676" width="9.140625" style="150"/>
    <col min="7677" max="7677" width="5" style="150" customWidth="1"/>
    <col min="7678" max="7678" width="17.7109375" style="150" customWidth="1"/>
    <col min="7679" max="7679" width="13.85546875" style="150" customWidth="1"/>
    <col min="7680" max="7680" width="13.140625" style="150" customWidth="1"/>
    <col min="7681" max="7681" width="12.28515625" style="150" customWidth="1"/>
    <col min="7682" max="7682" width="3" style="150" customWidth="1"/>
    <col min="7683" max="7683" width="20.28515625" style="150" customWidth="1"/>
    <col min="7684" max="7684" width="12.5703125" style="150" customWidth="1"/>
    <col min="7685" max="7685" width="11.7109375" style="150" customWidth="1"/>
    <col min="7686" max="7686" width="9.140625" style="150"/>
    <col min="7687" max="7687" width="2.85546875" style="150" customWidth="1"/>
    <col min="7688" max="7688" width="18.5703125" style="150" customWidth="1"/>
    <col min="7689" max="7689" width="14.42578125" style="150" customWidth="1"/>
    <col min="7690" max="7690" width="13.7109375" style="150" customWidth="1"/>
    <col min="7691" max="7691" width="10.140625" style="150" customWidth="1"/>
    <col min="7692" max="7692" width="4.42578125" style="150" customWidth="1"/>
    <col min="7693" max="7693" width="24" style="150" customWidth="1"/>
    <col min="7694" max="7694" width="13.140625" style="150" customWidth="1"/>
    <col min="7695" max="7695" width="13" style="150" customWidth="1"/>
    <col min="7696" max="7696" width="10.42578125" style="150" customWidth="1"/>
    <col min="7697" max="7932" width="9.140625" style="150"/>
    <col min="7933" max="7933" width="5" style="150" customWidth="1"/>
    <col min="7934" max="7934" width="17.7109375" style="150" customWidth="1"/>
    <col min="7935" max="7935" width="13.85546875" style="150" customWidth="1"/>
    <col min="7936" max="7936" width="13.140625" style="150" customWidth="1"/>
    <col min="7937" max="7937" width="12.28515625" style="150" customWidth="1"/>
    <col min="7938" max="7938" width="3" style="150" customWidth="1"/>
    <col min="7939" max="7939" width="20.28515625" style="150" customWidth="1"/>
    <col min="7940" max="7940" width="12.5703125" style="150" customWidth="1"/>
    <col min="7941" max="7941" width="11.7109375" style="150" customWidth="1"/>
    <col min="7942" max="7942" width="9.140625" style="150"/>
    <col min="7943" max="7943" width="2.85546875" style="150" customWidth="1"/>
    <col min="7944" max="7944" width="18.5703125" style="150" customWidth="1"/>
    <col min="7945" max="7945" width="14.42578125" style="150" customWidth="1"/>
    <col min="7946" max="7946" width="13.7109375" style="150" customWidth="1"/>
    <col min="7947" max="7947" width="10.140625" style="150" customWidth="1"/>
    <col min="7948" max="7948" width="4.42578125" style="150" customWidth="1"/>
    <col min="7949" max="7949" width="24" style="150" customWidth="1"/>
    <col min="7950" max="7950" width="13.140625" style="150" customWidth="1"/>
    <col min="7951" max="7951" width="13" style="150" customWidth="1"/>
    <col min="7952" max="7952" width="10.42578125" style="150" customWidth="1"/>
    <col min="7953" max="8188" width="9.140625" style="150"/>
    <col min="8189" max="8189" width="5" style="150" customWidth="1"/>
    <col min="8190" max="8190" width="17.7109375" style="150" customWidth="1"/>
    <col min="8191" max="8191" width="13.85546875" style="150" customWidth="1"/>
    <col min="8192" max="8192" width="13.140625" style="150" customWidth="1"/>
    <col min="8193" max="8193" width="12.28515625" style="150" customWidth="1"/>
    <col min="8194" max="8194" width="3" style="150" customWidth="1"/>
    <col min="8195" max="8195" width="20.28515625" style="150" customWidth="1"/>
    <col min="8196" max="8196" width="12.5703125" style="150" customWidth="1"/>
    <col min="8197" max="8197" width="11.7109375" style="150" customWidth="1"/>
    <col min="8198" max="8198" width="9.140625" style="150"/>
    <col min="8199" max="8199" width="2.85546875" style="150" customWidth="1"/>
    <col min="8200" max="8200" width="18.5703125" style="150" customWidth="1"/>
    <col min="8201" max="8201" width="14.42578125" style="150" customWidth="1"/>
    <col min="8202" max="8202" width="13.7109375" style="150" customWidth="1"/>
    <col min="8203" max="8203" width="10.140625" style="150" customWidth="1"/>
    <col min="8204" max="8204" width="4.42578125" style="150" customWidth="1"/>
    <col min="8205" max="8205" width="24" style="150" customWidth="1"/>
    <col min="8206" max="8206" width="13.140625" style="150" customWidth="1"/>
    <col min="8207" max="8207" width="13" style="150" customWidth="1"/>
    <col min="8208" max="8208" width="10.42578125" style="150" customWidth="1"/>
    <col min="8209" max="8444" width="9.140625" style="150"/>
    <col min="8445" max="8445" width="5" style="150" customWidth="1"/>
    <col min="8446" max="8446" width="17.7109375" style="150" customWidth="1"/>
    <col min="8447" max="8447" width="13.85546875" style="150" customWidth="1"/>
    <col min="8448" max="8448" width="13.140625" style="150" customWidth="1"/>
    <col min="8449" max="8449" width="12.28515625" style="150" customWidth="1"/>
    <col min="8450" max="8450" width="3" style="150" customWidth="1"/>
    <col min="8451" max="8451" width="20.28515625" style="150" customWidth="1"/>
    <col min="8452" max="8452" width="12.5703125" style="150" customWidth="1"/>
    <col min="8453" max="8453" width="11.7109375" style="150" customWidth="1"/>
    <col min="8454" max="8454" width="9.140625" style="150"/>
    <col min="8455" max="8455" width="2.85546875" style="150" customWidth="1"/>
    <col min="8456" max="8456" width="18.5703125" style="150" customWidth="1"/>
    <col min="8457" max="8457" width="14.42578125" style="150" customWidth="1"/>
    <col min="8458" max="8458" width="13.7109375" style="150" customWidth="1"/>
    <col min="8459" max="8459" width="10.140625" style="150" customWidth="1"/>
    <col min="8460" max="8460" width="4.42578125" style="150" customWidth="1"/>
    <col min="8461" max="8461" width="24" style="150" customWidth="1"/>
    <col min="8462" max="8462" width="13.140625" style="150" customWidth="1"/>
    <col min="8463" max="8463" width="13" style="150" customWidth="1"/>
    <col min="8464" max="8464" width="10.42578125" style="150" customWidth="1"/>
    <col min="8465" max="8700" width="9.140625" style="150"/>
    <col min="8701" max="8701" width="5" style="150" customWidth="1"/>
    <col min="8702" max="8702" width="17.7109375" style="150" customWidth="1"/>
    <col min="8703" max="8703" width="13.85546875" style="150" customWidth="1"/>
    <col min="8704" max="8704" width="13.140625" style="150" customWidth="1"/>
    <col min="8705" max="8705" width="12.28515625" style="150" customWidth="1"/>
    <col min="8706" max="8706" width="3" style="150" customWidth="1"/>
    <col min="8707" max="8707" width="20.28515625" style="150" customWidth="1"/>
    <col min="8708" max="8708" width="12.5703125" style="150" customWidth="1"/>
    <col min="8709" max="8709" width="11.7109375" style="150" customWidth="1"/>
    <col min="8710" max="8710" width="9.140625" style="150"/>
    <col min="8711" max="8711" width="2.85546875" style="150" customWidth="1"/>
    <col min="8712" max="8712" width="18.5703125" style="150" customWidth="1"/>
    <col min="8713" max="8713" width="14.42578125" style="150" customWidth="1"/>
    <col min="8714" max="8714" width="13.7109375" style="150" customWidth="1"/>
    <col min="8715" max="8715" width="10.140625" style="150" customWidth="1"/>
    <col min="8716" max="8716" width="4.42578125" style="150" customWidth="1"/>
    <col min="8717" max="8717" width="24" style="150" customWidth="1"/>
    <col min="8718" max="8718" width="13.140625" style="150" customWidth="1"/>
    <col min="8719" max="8719" width="13" style="150" customWidth="1"/>
    <col min="8720" max="8720" width="10.42578125" style="150" customWidth="1"/>
    <col min="8721" max="8956" width="9.140625" style="150"/>
    <col min="8957" max="8957" width="5" style="150" customWidth="1"/>
    <col min="8958" max="8958" width="17.7109375" style="150" customWidth="1"/>
    <col min="8959" max="8959" width="13.85546875" style="150" customWidth="1"/>
    <col min="8960" max="8960" width="13.140625" style="150" customWidth="1"/>
    <col min="8961" max="8961" width="12.28515625" style="150" customWidth="1"/>
    <col min="8962" max="8962" width="3" style="150" customWidth="1"/>
    <col min="8963" max="8963" width="20.28515625" style="150" customWidth="1"/>
    <col min="8964" max="8964" width="12.5703125" style="150" customWidth="1"/>
    <col min="8965" max="8965" width="11.7109375" style="150" customWidth="1"/>
    <col min="8966" max="8966" width="9.140625" style="150"/>
    <col min="8967" max="8967" width="2.85546875" style="150" customWidth="1"/>
    <col min="8968" max="8968" width="18.5703125" style="150" customWidth="1"/>
    <col min="8969" max="8969" width="14.42578125" style="150" customWidth="1"/>
    <col min="8970" max="8970" width="13.7109375" style="150" customWidth="1"/>
    <col min="8971" max="8971" width="10.140625" style="150" customWidth="1"/>
    <col min="8972" max="8972" width="4.42578125" style="150" customWidth="1"/>
    <col min="8973" max="8973" width="24" style="150" customWidth="1"/>
    <col min="8974" max="8974" width="13.140625" style="150" customWidth="1"/>
    <col min="8975" max="8975" width="13" style="150" customWidth="1"/>
    <col min="8976" max="8976" width="10.42578125" style="150" customWidth="1"/>
    <col min="8977" max="9212" width="9.140625" style="150"/>
    <col min="9213" max="9213" width="5" style="150" customWidth="1"/>
    <col min="9214" max="9214" width="17.7109375" style="150" customWidth="1"/>
    <col min="9215" max="9215" width="13.85546875" style="150" customWidth="1"/>
    <col min="9216" max="9216" width="13.140625" style="150" customWidth="1"/>
    <col min="9217" max="9217" width="12.28515625" style="150" customWidth="1"/>
    <col min="9218" max="9218" width="3" style="150" customWidth="1"/>
    <col min="9219" max="9219" width="20.28515625" style="150" customWidth="1"/>
    <col min="9220" max="9220" width="12.5703125" style="150" customWidth="1"/>
    <col min="9221" max="9221" width="11.7109375" style="150" customWidth="1"/>
    <col min="9222" max="9222" width="9.140625" style="150"/>
    <col min="9223" max="9223" width="2.85546875" style="150" customWidth="1"/>
    <col min="9224" max="9224" width="18.5703125" style="150" customWidth="1"/>
    <col min="9225" max="9225" width="14.42578125" style="150" customWidth="1"/>
    <col min="9226" max="9226" width="13.7109375" style="150" customWidth="1"/>
    <col min="9227" max="9227" width="10.140625" style="150" customWidth="1"/>
    <col min="9228" max="9228" width="4.42578125" style="150" customWidth="1"/>
    <col min="9229" max="9229" width="24" style="150" customWidth="1"/>
    <col min="9230" max="9230" width="13.140625" style="150" customWidth="1"/>
    <col min="9231" max="9231" width="13" style="150" customWidth="1"/>
    <col min="9232" max="9232" width="10.42578125" style="150" customWidth="1"/>
    <col min="9233" max="9468" width="9.140625" style="150"/>
    <col min="9469" max="9469" width="5" style="150" customWidth="1"/>
    <col min="9470" max="9470" width="17.7109375" style="150" customWidth="1"/>
    <col min="9471" max="9471" width="13.85546875" style="150" customWidth="1"/>
    <col min="9472" max="9472" width="13.140625" style="150" customWidth="1"/>
    <col min="9473" max="9473" width="12.28515625" style="150" customWidth="1"/>
    <col min="9474" max="9474" width="3" style="150" customWidth="1"/>
    <col min="9475" max="9475" width="20.28515625" style="150" customWidth="1"/>
    <col min="9476" max="9476" width="12.5703125" style="150" customWidth="1"/>
    <col min="9477" max="9477" width="11.7109375" style="150" customWidth="1"/>
    <col min="9478" max="9478" width="9.140625" style="150"/>
    <col min="9479" max="9479" width="2.85546875" style="150" customWidth="1"/>
    <col min="9480" max="9480" width="18.5703125" style="150" customWidth="1"/>
    <col min="9481" max="9481" width="14.42578125" style="150" customWidth="1"/>
    <col min="9482" max="9482" width="13.7109375" style="150" customWidth="1"/>
    <col min="9483" max="9483" width="10.140625" style="150" customWidth="1"/>
    <col min="9484" max="9484" width="4.42578125" style="150" customWidth="1"/>
    <col min="9485" max="9485" width="24" style="150" customWidth="1"/>
    <col min="9486" max="9486" width="13.140625" style="150" customWidth="1"/>
    <col min="9487" max="9487" width="13" style="150" customWidth="1"/>
    <col min="9488" max="9488" width="10.42578125" style="150" customWidth="1"/>
    <col min="9489" max="9724" width="9.140625" style="150"/>
    <col min="9725" max="9725" width="5" style="150" customWidth="1"/>
    <col min="9726" max="9726" width="17.7109375" style="150" customWidth="1"/>
    <col min="9727" max="9727" width="13.85546875" style="150" customWidth="1"/>
    <col min="9728" max="9728" width="13.140625" style="150" customWidth="1"/>
    <col min="9729" max="9729" width="12.28515625" style="150" customWidth="1"/>
    <col min="9730" max="9730" width="3" style="150" customWidth="1"/>
    <col min="9731" max="9731" width="20.28515625" style="150" customWidth="1"/>
    <col min="9732" max="9732" width="12.5703125" style="150" customWidth="1"/>
    <col min="9733" max="9733" width="11.7109375" style="150" customWidth="1"/>
    <col min="9734" max="9734" width="9.140625" style="150"/>
    <col min="9735" max="9735" width="2.85546875" style="150" customWidth="1"/>
    <col min="9736" max="9736" width="18.5703125" style="150" customWidth="1"/>
    <col min="9737" max="9737" width="14.42578125" style="150" customWidth="1"/>
    <col min="9738" max="9738" width="13.7109375" style="150" customWidth="1"/>
    <col min="9739" max="9739" width="10.140625" style="150" customWidth="1"/>
    <col min="9740" max="9740" width="4.42578125" style="150" customWidth="1"/>
    <col min="9741" max="9741" width="24" style="150" customWidth="1"/>
    <col min="9742" max="9742" width="13.140625" style="150" customWidth="1"/>
    <col min="9743" max="9743" width="13" style="150" customWidth="1"/>
    <col min="9744" max="9744" width="10.42578125" style="150" customWidth="1"/>
    <col min="9745" max="9980" width="9.140625" style="150"/>
    <col min="9981" max="9981" width="5" style="150" customWidth="1"/>
    <col min="9982" max="9982" width="17.7109375" style="150" customWidth="1"/>
    <col min="9983" max="9983" width="13.85546875" style="150" customWidth="1"/>
    <col min="9984" max="9984" width="13.140625" style="150" customWidth="1"/>
    <col min="9985" max="9985" width="12.28515625" style="150" customWidth="1"/>
    <col min="9986" max="9986" width="3" style="150" customWidth="1"/>
    <col min="9987" max="9987" width="20.28515625" style="150" customWidth="1"/>
    <col min="9988" max="9988" width="12.5703125" style="150" customWidth="1"/>
    <col min="9989" max="9989" width="11.7109375" style="150" customWidth="1"/>
    <col min="9990" max="9990" width="9.140625" style="150"/>
    <col min="9991" max="9991" width="2.85546875" style="150" customWidth="1"/>
    <col min="9992" max="9992" width="18.5703125" style="150" customWidth="1"/>
    <col min="9993" max="9993" width="14.42578125" style="150" customWidth="1"/>
    <col min="9994" max="9994" width="13.7109375" style="150" customWidth="1"/>
    <col min="9995" max="9995" width="10.140625" style="150" customWidth="1"/>
    <col min="9996" max="9996" width="4.42578125" style="150" customWidth="1"/>
    <col min="9997" max="9997" width="24" style="150" customWidth="1"/>
    <col min="9998" max="9998" width="13.140625" style="150" customWidth="1"/>
    <col min="9999" max="9999" width="13" style="150" customWidth="1"/>
    <col min="10000" max="10000" width="10.42578125" style="150" customWidth="1"/>
    <col min="10001" max="10236" width="9.140625" style="150"/>
    <col min="10237" max="10237" width="5" style="150" customWidth="1"/>
    <col min="10238" max="10238" width="17.7109375" style="150" customWidth="1"/>
    <col min="10239" max="10239" width="13.85546875" style="150" customWidth="1"/>
    <col min="10240" max="10240" width="13.140625" style="150" customWidth="1"/>
    <col min="10241" max="10241" width="12.28515625" style="150" customWidth="1"/>
    <col min="10242" max="10242" width="3" style="150" customWidth="1"/>
    <col min="10243" max="10243" width="20.28515625" style="150" customWidth="1"/>
    <col min="10244" max="10244" width="12.5703125" style="150" customWidth="1"/>
    <col min="10245" max="10245" width="11.7109375" style="150" customWidth="1"/>
    <col min="10246" max="10246" width="9.140625" style="150"/>
    <col min="10247" max="10247" width="2.85546875" style="150" customWidth="1"/>
    <col min="10248" max="10248" width="18.5703125" style="150" customWidth="1"/>
    <col min="10249" max="10249" width="14.42578125" style="150" customWidth="1"/>
    <col min="10250" max="10250" width="13.7109375" style="150" customWidth="1"/>
    <col min="10251" max="10251" width="10.140625" style="150" customWidth="1"/>
    <col min="10252" max="10252" width="4.42578125" style="150" customWidth="1"/>
    <col min="10253" max="10253" width="24" style="150" customWidth="1"/>
    <col min="10254" max="10254" width="13.140625" style="150" customWidth="1"/>
    <col min="10255" max="10255" width="13" style="150" customWidth="1"/>
    <col min="10256" max="10256" width="10.42578125" style="150" customWidth="1"/>
    <col min="10257" max="10492" width="9.140625" style="150"/>
    <col min="10493" max="10493" width="5" style="150" customWidth="1"/>
    <col min="10494" max="10494" width="17.7109375" style="150" customWidth="1"/>
    <col min="10495" max="10495" width="13.85546875" style="150" customWidth="1"/>
    <col min="10496" max="10496" width="13.140625" style="150" customWidth="1"/>
    <col min="10497" max="10497" width="12.28515625" style="150" customWidth="1"/>
    <col min="10498" max="10498" width="3" style="150" customWidth="1"/>
    <col min="10499" max="10499" width="20.28515625" style="150" customWidth="1"/>
    <col min="10500" max="10500" width="12.5703125" style="150" customWidth="1"/>
    <col min="10501" max="10501" width="11.7109375" style="150" customWidth="1"/>
    <col min="10502" max="10502" width="9.140625" style="150"/>
    <col min="10503" max="10503" width="2.85546875" style="150" customWidth="1"/>
    <col min="10504" max="10504" width="18.5703125" style="150" customWidth="1"/>
    <col min="10505" max="10505" width="14.42578125" style="150" customWidth="1"/>
    <col min="10506" max="10506" width="13.7109375" style="150" customWidth="1"/>
    <col min="10507" max="10507" width="10.140625" style="150" customWidth="1"/>
    <col min="10508" max="10508" width="4.42578125" style="150" customWidth="1"/>
    <col min="10509" max="10509" width="24" style="150" customWidth="1"/>
    <col min="10510" max="10510" width="13.140625" style="150" customWidth="1"/>
    <col min="10511" max="10511" width="13" style="150" customWidth="1"/>
    <col min="10512" max="10512" width="10.42578125" style="150" customWidth="1"/>
    <col min="10513" max="10748" width="9.140625" style="150"/>
    <col min="10749" max="10749" width="5" style="150" customWidth="1"/>
    <col min="10750" max="10750" width="17.7109375" style="150" customWidth="1"/>
    <col min="10751" max="10751" width="13.85546875" style="150" customWidth="1"/>
    <col min="10752" max="10752" width="13.140625" style="150" customWidth="1"/>
    <col min="10753" max="10753" width="12.28515625" style="150" customWidth="1"/>
    <col min="10754" max="10754" width="3" style="150" customWidth="1"/>
    <col min="10755" max="10755" width="20.28515625" style="150" customWidth="1"/>
    <col min="10756" max="10756" width="12.5703125" style="150" customWidth="1"/>
    <col min="10757" max="10757" width="11.7109375" style="150" customWidth="1"/>
    <col min="10758" max="10758" width="9.140625" style="150"/>
    <col min="10759" max="10759" width="2.85546875" style="150" customWidth="1"/>
    <col min="10760" max="10760" width="18.5703125" style="150" customWidth="1"/>
    <col min="10761" max="10761" width="14.42578125" style="150" customWidth="1"/>
    <col min="10762" max="10762" width="13.7109375" style="150" customWidth="1"/>
    <col min="10763" max="10763" width="10.140625" style="150" customWidth="1"/>
    <col min="10764" max="10764" width="4.42578125" style="150" customWidth="1"/>
    <col min="10765" max="10765" width="24" style="150" customWidth="1"/>
    <col min="10766" max="10766" width="13.140625" style="150" customWidth="1"/>
    <col min="10767" max="10767" width="13" style="150" customWidth="1"/>
    <col min="10768" max="10768" width="10.42578125" style="150" customWidth="1"/>
    <col min="10769" max="11004" width="9.140625" style="150"/>
    <col min="11005" max="11005" width="5" style="150" customWidth="1"/>
    <col min="11006" max="11006" width="17.7109375" style="150" customWidth="1"/>
    <col min="11007" max="11007" width="13.85546875" style="150" customWidth="1"/>
    <col min="11008" max="11008" width="13.140625" style="150" customWidth="1"/>
    <col min="11009" max="11009" width="12.28515625" style="150" customWidth="1"/>
    <col min="11010" max="11010" width="3" style="150" customWidth="1"/>
    <col min="11011" max="11011" width="20.28515625" style="150" customWidth="1"/>
    <col min="11012" max="11012" width="12.5703125" style="150" customWidth="1"/>
    <col min="11013" max="11013" width="11.7109375" style="150" customWidth="1"/>
    <col min="11014" max="11014" width="9.140625" style="150"/>
    <col min="11015" max="11015" width="2.85546875" style="150" customWidth="1"/>
    <col min="11016" max="11016" width="18.5703125" style="150" customWidth="1"/>
    <col min="11017" max="11017" width="14.42578125" style="150" customWidth="1"/>
    <col min="11018" max="11018" width="13.7109375" style="150" customWidth="1"/>
    <col min="11019" max="11019" width="10.140625" style="150" customWidth="1"/>
    <col min="11020" max="11020" width="4.42578125" style="150" customWidth="1"/>
    <col min="11021" max="11021" width="24" style="150" customWidth="1"/>
    <col min="11022" max="11022" width="13.140625" style="150" customWidth="1"/>
    <col min="11023" max="11023" width="13" style="150" customWidth="1"/>
    <col min="11024" max="11024" width="10.42578125" style="150" customWidth="1"/>
    <col min="11025" max="11260" width="9.140625" style="150"/>
    <col min="11261" max="11261" width="5" style="150" customWidth="1"/>
    <col min="11262" max="11262" width="17.7109375" style="150" customWidth="1"/>
    <col min="11263" max="11263" width="13.85546875" style="150" customWidth="1"/>
    <col min="11264" max="11264" width="13.140625" style="150" customWidth="1"/>
    <col min="11265" max="11265" width="12.28515625" style="150" customWidth="1"/>
    <col min="11266" max="11266" width="3" style="150" customWidth="1"/>
    <col min="11267" max="11267" width="20.28515625" style="150" customWidth="1"/>
    <col min="11268" max="11268" width="12.5703125" style="150" customWidth="1"/>
    <col min="11269" max="11269" width="11.7109375" style="150" customWidth="1"/>
    <col min="11270" max="11270" width="9.140625" style="150"/>
    <col min="11271" max="11271" width="2.85546875" style="150" customWidth="1"/>
    <col min="11272" max="11272" width="18.5703125" style="150" customWidth="1"/>
    <col min="11273" max="11273" width="14.42578125" style="150" customWidth="1"/>
    <col min="11274" max="11274" width="13.7109375" style="150" customWidth="1"/>
    <col min="11275" max="11275" width="10.140625" style="150" customWidth="1"/>
    <col min="11276" max="11276" width="4.42578125" style="150" customWidth="1"/>
    <col min="11277" max="11277" width="24" style="150" customWidth="1"/>
    <col min="11278" max="11278" width="13.140625" style="150" customWidth="1"/>
    <col min="11279" max="11279" width="13" style="150" customWidth="1"/>
    <col min="11280" max="11280" width="10.42578125" style="150" customWidth="1"/>
    <col min="11281" max="11516" width="9.140625" style="150"/>
    <col min="11517" max="11517" width="5" style="150" customWidth="1"/>
    <col min="11518" max="11518" width="17.7109375" style="150" customWidth="1"/>
    <col min="11519" max="11519" width="13.85546875" style="150" customWidth="1"/>
    <col min="11520" max="11520" width="13.140625" style="150" customWidth="1"/>
    <col min="11521" max="11521" width="12.28515625" style="150" customWidth="1"/>
    <col min="11522" max="11522" width="3" style="150" customWidth="1"/>
    <col min="11523" max="11523" width="20.28515625" style="150" customWidth="1"/>
    <col min="11524" max="11524" width="12.5703125" style="150" customWidth="1"/>
    <col min="11525" max="11525" width="11.7109375" style="150" customWidth="1"/>
    <col min="11526" max="11526" width="9.140625" style="150"/>
    <col min="11527" max="11527" width="2.85546875" style="150" customWidth="1"/>
    <col min="11528" max="11528" width="18.5703125" style="150" customWidth="1"/>
    <col min="11529" max="11529" width="14.42578125" style="150" customWidth="1"/>
    <col min="11530" max="11530" width="13.7109375" style="150" customWidth="1"/>
    <col min="11531" max="11531" width="10.140625" style="150" customWidth="1"/>
    <col min="11532" max="11532" width="4.42578125" style="150" customWidth="1"/>
    <col min="11533" max="11533" width="24" style="150" customWidth="1"/>
    <col min="11534" max="11534" width="13.140625" style="150" customWidth="1"/>
    <col min="11535" max="11535" width="13" style="150" customWidth="1"/>
    <col min="11536" max="11536" width="10.42578125" style="150" customWidth="1"/>
    <col min="11537" max="11772" width="9.140625" style="150"/>
    <col min="11773" max="11773" width="5" style="150" customWidth="1"/>
    <col min="11774" max="11774" width="17.7109375" style="150" customWidth="1"/>
    <col min="11775" max="11775" width="13.85546875" style="150" customWidth="1"/>
    <col min="11776" max="11776" width="13.140625" style="150" customWidth="1"/>
    <col min="11777" max="11777" width="12.28515625" style="150" customWidth="1"/>
    <col min="11778" max="11778" width="3" style="150" customWidth="1"/>
    <col min="11779" max="11779" width="20.28515625" style="150" customWidth="1"/>
    <col min="11780" max="11780" width="12.5703125" style="150" customWidth="1"/>
    <col min="11781" max="11781" width="11.7109375" style="150" customWidth="1"/>
    <col min="11782" max="11782" width="9.140625" style="150"/>
    <col min="11783" max="11783" width="2.85546875" style="150" customWidth="1"/>
    <col min="11784" max="11784" width="18.5703125" style="150" customWidth="1"/>
    <col min="11785" max="11785" width="14.42578125" style="150" customWidth="1"/>
    <col min="11786" max="11786" width="13.7109375" style="150" customWidth="1"/>
    <col min="11787" max="11787" width="10.140625" style="150" customWidth="1"/>
    <col min="11788" max="11788" width="4.42578125" style="150" customWidth="1"/>
    <col min="11789" max="11789" width="24" style="150" customWidth="1"/>
    <col min="11790" max="11790" width="13.140625" style="150" customWidth="1"/>
    <col min="11791" max="11791" width="13" style="150" customWidth="1"/>
    <col min="11792" max="11792" width="10.42578125" style="150" customWidth="1"/>
    <col min="11793" max="12028" width="9.140625" style="150"/>
    <col min="12029" max="12029" width="5" style="150" customWidth="1"/>
    <col min="12030" max="12030" width="17.7109375" style="150" customWidth="1"/>
    <col min="12031" max="12031" width="13.85546875" style="150" customWidth="1"/>
    <col min="12032" max="12032" width="13.140625" style="150" customWidth="1"/>
    <col min="12033" max="12033" width="12.28515625" style="150" customWidth="1"/>
    <col min="12034" max="12034" width="3" style="150" customWidth="1"/>
    <col min="12035" max="12035" width="20.28515625" style="150" customWidth="1"/>
    <col min="12036" max="12036" width="12.5703125" style="150" customWidth="1"/>
    <col min="12037" max="12037" width="11.7109375" style="150" customWidth="1"/>
    <col min="12038" max="12038" width="9.140625" style="150"/>
    <col min="12039" max="12039" width="2.85546875" style="150" customWidth="1"/>
    <col min="12040" max="12040" width="18.5703125" style="150" customWidth="1"/>
    <col min="12041" max="12041" width="14.42578125" style="150" customWidth="1"/>
    <col min="12042" max="12042" width="13.7109375" style="150" customWidth="1"/>
    <col min="12043" max="12043" width="10.140625" style="150" customWidth="1"/>
    <col min="12044" max="12044" width="4.42578125" style="150" customWidth="1"/>
    <col min="12045" max="12045" width="24" style="150" customWidth="1"/>
    <col min="12046" max="12046" width="13.140625" style="150" customWidth="1"/>
    <col min="12047" max="12047" width="13" style="150" customWidth="1"/>
    <col min="12048" max="12048" width="10.42578125" style="150" customWidth="1"/>
    <col min="12049" max="12284" width="9.140625" style="150"/>
    <col min="12285" max="12285" width="5" style="150" customWidth="1"/>
    <col min="12286" max="12286" width="17.7109375" style="150" customWidth="1"/>
    <col min="12287" max="12287" width="13.85546875" style="150" customWidth="1"/>
    <col min="12288" max="12288" width="13.140625" style="150" customWidth="1"/>
    <col min="12289" max="12289" width="12.28515625" style="150" customWidth="1"/>
    <col min="12290" max="12290" width="3" style="150" customWidth="1"/>
    <col min="12291" max="12291" width="20.28515625" style="150" customWidth="1"/>
    <col min="12292" max="12292" width="12.5703125" style="150" customWidth="1"/>
    <col min="12293" max="12293" width="11.7109375" style="150" customWidth="1"/>
    <col min="12294" max="12294" width="9.140625" style="150"/>
    <col min="12295" max="12295" width="2.85546875" style="150" customWidth="1"/>
    <col min="12296" max="12296" width="18.5703125" style="150" customWidth="1"/>
    <col min="12297" max="12297" width="14.42578125" style="150" customWidth="1"/>
    <col min="12298" max="12298" width="13.7109375" style="150" customWidth="1"/>
    <col min="12299" max="12299" width="10.140625" style="150" customWidth="1"/>
    <col min="12300" max="12300" width="4.42578125" style="150" customWidth="1"/>
    <col min="12301" max="12301" width="24" style="150" customWidth="1"/>
    <col min="12302" max="12302" width="13.140625" style="150" customWidth="1"/>
    <col min="12303" max="12303" width="13" style="150" customWidth="1"/>
    <col min="12304" max="12304" width="10.42578125" style="150" customWidth="1"/>
    <col min="12305" max="12540" width="9.140625" style="150"/>
    <col min="12541" max="12541" width="5" style="150" customWidth="1"/>
    <col min="12542" max="12542" width="17.7109375" style="150" customWidth="1"/>
    <col min="12543" max="12543" width="13.85546875" style="150" customWidth="1"/>
    <col min="12544" max="12544" width="13.140625" style="150" customWidth="1"/>
    <col min="12545" max="12545" width="12.28515625" style="150" customWidth="1"/>
    <col min="12546" max="12546" width="3" style="150" customWidth="1"/>
    <col min="12547" max="12547" width="20.28515625" style="150" customWidth="1"/>
    <col min="12548" max="12548" width="12.5703125" style="150" customWidth="1"/>
    <col min="12549" max="12549" width="11.7109375" style="150" customWidth="1"/>
    <col min="12550" max="12550" width="9.140625" style="150"/>
    <col min="12551" max="12551" width="2.85546875" style="150" customWidth="1"/>
    <col min="12552" max="12552" width="18.5703125" style="150" customWidth="1"/>
    <col min="12553" max="12553" width="14.42578125" style="150" customWidth="1"/>
    <col min="12554" max="12554" width="13.7109375" style="150" customWidth="1"/>
    <col min="12555" max="12555" width="10.140625" style="150" customWidth="1"/>
    <col min="12556" max="12556" width="4.42578125" style="150" customWidth="1"/>
    <col min="12557" max="12557" width="24" style="150" customWidth="1"/>
    <col min="12558" max="12558" width="13.140625" style="150" customWidth="1"/>
    <col min="12559" max="12559" width="13" style="150" customWidth="1"/>
    <col min="12560" max="12560" width="10.42578125" style="150" customWidth="1"/>
    <col min="12561" max="12796" width="9.140625" style="150"/>
    <col min="12797" max="12797" width="5" style="150" customWidth="1"/>
    <col min="12798" max="12798" width="17.7109375" style="150" customWidth="1"/>
    <col min="12799" max="12799" width="13.85546875" style="150" customWidth="1"/>
    <col min="12800" max="12800" width="13.140625" style="150" customWidth="1"/>
    <col min="12801" max="12801" width="12.28515625" style="150" customWidth="1"/>
    <col min="12802" max="12802" width="3" style="150" customWidth="1"/>
    <col min="12803" max="12803" width="20.28515625" style="150" customWidth="1"/>
    <col min="12804" max="12804" width="12.5703125" style="150" customWidth="1"/>
    <col min="12805" max="12805" width="11.7109375" style="150" customWidth="1"/>
    <col min="12806" max="12806" width="9.140625" style="150"/>
    <col min="12807" max="12807" width="2.85546875" style="150" customWidth="1"/>
    <col min="12808" max="12808" width="18.5703125" style="150" customWidth="1"/>
    <col min="12809" max="12809" width="14.42578125" style="150" customWidth="1"/>
    <col min="12810" max="12810" width="13.7109375" style="150" customWidth="1"/>
    <col min="12811" max="12811" width="10.140625" style="150" customWidth="1"/>
    <col min="12812" max="12812" width="4.42578125" style="150" customWidth="1"/>
    <col min="12813" max="12813" width="24" style="150" customWidth="1"/>
    <col min="12814" max="12814" width="13.140625" style="150" customWidth="1"/>
    <col min="12815" max="12815" width="13" style="150" customWidth="1"/>
    <col min="12816" max="12816" width="10.42578125" style="150" customWidth="1"/>
    <col min="12817" max="13052" width="9.140625" style="150"/>
    <col min="13053" max="13053" width="5" style="150" customWidth="1"/>
    <col min="13054" max="13054" width="17.7109375" style="150" customWidth="1"/>
    <col min="13055" max="13055" width="13.85546875" style="150" customWidth="1"/>
    <col min="13056" max="13056" width="13.140625" style="150" customWidth="1"/>
    <col min="13057" max="13057" width="12.28515625" style="150" customWidth="1"/>
    <col min="13058" max="13058" width="3" style="150" customWidth="1"/>
    <col min="13059" max="13059" width="20.28515625" style="150" customWidth="1"/>
    <col min="13060" max="13060" width="12.5703125" style="150" customWidth="1"/>
    <col min="13061" max="13061" width="11.7109375" style="150" customWidth="1"/>
    <col min="13062" max="13062" width="9.140625" style="150"/>
    <col min="13063" max="13063" width="2.85546875" style="150" customWidth="1"/>
    <col min="13064" max="13064" width="18.5703125" style="150" customWidth="1"/>
    <col min="13065" max="13065" width="14.42578125" style="150" customWidth="1"/>
    <col min="13066" max="13066" width="13.7109375" style="150" customWidth="1"/>
    <col min="13067" max="13067" width="10.140625" style="150" customWidth="1"/>
    <col min="13068" max="13068" width="4.42578125" style="150" customWidth="1"/>
    <col min="13069" max="13069" width="24" style="150" customWidth="1"/>
    <col min="13070" max="13070" width="13.140625" style="150" customWidth="1"/>
    <col min="13071" max="13071" width="13" style="150" customWidth="1"/>
    <col min="13072" max="13072" width="10.42578125" style="150" customWidth="1"/>
    <col min="13073" max="13308" width="9.140625" style="150"/>
    <col min="13309" max="13309" width="5" style="150" customWidth="1"/>
    <col min="13310" max="13310" width="17.7109375" style="150" customWidth="1"/>
    <col min="13311" max="13311" width="13.85546875" style="150" customWidth="1"/>
    <col min="13312" max="13312" width="13.140625" style="150" customWidth="1"/>
    <col min="13313" max="13313" width="12.28515625" style="150" customWidth="1"/>
    <col min="13314" max="13314" width="3" style="150" customWidth="1"/>
    <col min="13315" max="13315" width="20.28515625" style="150" customWidth="1"/>
    <col min="13316" max="13316" width="12.5703125" style="150" customWidth="1"/>
    <col min="13317" max="13317" width="11.7109375" style="150" customWidth="1"/>
    <col min="13318" max="13318" width="9.140625" style="150"/>
    <col min="13319" max="13319" width="2.85546875" style="150" customWidth="1"/>
    <col min="13320" max="13320" width="18.5703125" style="150" customWidth="1"/>
    <col min="13321" max="13321" width="14.42578125" style="150" customWidth="1"/>
    <col min="13322" max="13322" width="13.7109375" style="150" customWidth="1"/>
    <col min="13323" max="13323" width="10.140625" style="150" customWidth="1"/>
    <col min="13324" max="13324" width="4.42578125" style="150" customWidth="1"/>
    <col min="13325" max="13325" width="24" style="150" customWidth="1"/>
    <col min="13326" max="13326" width="13.140625" style="150" customWidth="1"/>
    <col min="13327" max="13327" width="13" style="150" customWidth="1"/>
    <col min="13328" max="13328" width="10.42578125" style="150" customWidth="1"/>
    <col min="13329" max="13564" width="9.140625" style="150"/>
    <col min="13565" max="13565" width="5" style="150" customWidth="1"/>
    <col min="13566" max="13566" width="17.7109375" style="150" customWidth="1"/>
    <col min="13567" max="13567" width="13.85546875" style="150" customWidth="1"/>
    <col min="13568" max="13568" width="13.140625" style="150" customWidth="1"/>
    <col min="13569" max="13569" width="12.28515625" style="150" customWidth="1"/>
    <col min="13570" max="13570" width="3" style="150" customWidth="1"/>
    <col min="13571" max="13571" width="20.28515625" style="150" customWidth="1"/>
    <col min="13572" max="13572" width="12.5703125" style="150" customWidth="1"/>
    <col min="13573" max="13573" width="11.7109375" style="150" customWidth="1"/>
    <col min="13574" max="13574" width="9.140625" style="150"/>
    <col min="13575" max="13575" width="2.85546875" style="150" customWidth="1"/>
    <col min="13576" max="13576" width="18.5703125" style="150" customWidth="1"/>
    <col min="13577" max="13577" width="14.42578125" style="150" customWidth="1"/>
    <col min="13578" max="13578" width="13.7109375" style="150" customWidth="1"/>
    <col min="13579" max="13579" width="10.140625" style="150" customWidth="1"/>
    <col min="13580" max="13580" width="4.42578125" style="150" customWidth="1"/>
    <col min="13581" max="13581" width="24" style="150" customWidth="1"/>
    <col min="13582" max="13582" width="13.140625" style="150" customWidth="1"/>
    <col min="13583" max="13583" width="13" style="150" customWidth="1"/>
    <col min="13584" max="13584" width="10.42578125" style="150" customWidth="1"/>
    <col min="13585" max="13820" width="9.140625" style="150"/>
    <col min="13821" max="13821" width="5" style="150" customWidth="1"/>
    <col min="13822" max="13822" width="17.7109375" style="150" customWidth="1"/>
    <col min="13823" max="13823" width="13.85546875" style="150" customWidth="1"/>
    <col min="13824" max="13824" width="13.140625" style="150" customWidth="1"/>
    <col min="13825" max="13825" width="12.28515625" style="150" customWidth="1"/>
    <col min="13826" max="13826" width="3" style="150" customWidth="1"/>
    <col min="13827" max="13827" width="20.28515625" style="150" customWidth="1"/>
    <col min="13828" max="13828" width="12.5703125" style="150" customWidth="1"/>
    <col min="13829" max="13829" width="11.7109375" style="150" customWidth="1"/>
    <col min="13830" max="13830" width="9.140625" style="150"/>
    <col min="13831" max="13831" width="2.85546875" style="150" customWidth="1"/>
    <col min="13832" max="13832" width="18.5703125" style="150" customWidth="1"/>
    <col min="13833" max="13833" width="14.42578125" style="150" customWidth="1"/>
    <col min="13834" max="13834" width="13.7109375" style="150" customWidth="1"/>
    <col min="13835" max="13835" width="10.140625" style="150" customWidth="1"/>
    <col min="13836" max="13836" width="4.42578125" style="150" customWidth="1"/>
    <col min="13837" max="13837" width="24" style="150" customWidth="1"/>
    <col min="13838" max="13838" width="13.140625" style="150" customWidth="1"/>
    <col min="13839" max="13839" width="13" style="150" customWidth="1"/>
    <col min="13840" max="13840" width="10.42578125" style="150" customWidth="1"/>
    <col min="13841" max="14076" width="9.140625" style="150"/>
    <col min="14077" max="14077" width="5" style="150" customWidth="1"/>
    <col min="14078" max="14078" width="17.7109375" style="150" customWidth="1"/>
    <col min="14079" max="14079" width="13.85546875" style="150" customWidth="1"/>
    <col min="14080" max="14080" width="13.140625" style="150" customWidth="1"/>
    <col min="14081" max="14081" width="12.28515625" style="150" customWidth="1"/>
    <col min="14082" max="14082" width="3" style="150" customWidth="1"/>
    <col min="14083" max="14083" width="20.28515625" style="150" customWidth="1"/>
    <col min="14084" max="14084" width="12.5703125" style="150" customWidth="1"/>
    <col min="14085" max="14085" width="11.7109375" style="150" customWidth="1"/>
    <col min="14086" max="14086" width="9.140625" style="150"/>
    <col min="14087" max="14087" width="2.85546875" style="150" customWidth="1"/>
    <col min="14088" max="14088" width="18.5703125" style="150" customWidth="1"/>
    <col min="14089" max="14089" width="14.42578125" style="150" customWidth="1"/>
    <col min="14090" max="14090" width="13.7109375" style="150" customWidth="1"/>
    <col min="14091" max="14091" width="10.140625" style="150" customWidth="1"/>
    <col min="14092" max="14092" width="4.42578125" style="150" customWidth="1"/>
    <col min="14093" max="14093" width="24" style="150" customWidth="1"/>
    <col min="14094" max="14094" width="13.140625" style="150" customWidth="1"/>
    <col min="14095" max="14095" width="13" style="150" customWidth="1"/>
    <col min="14096" max="14096" width="10.42578125" style="150" customWidth="1"/>
    <col min="14097" max="14332" width="9.140625" style="150"/>
    <col min="14333" max="14333" width="5" style="150" customWidth="1"/>
    <col min="14334" max="14334" width="17.7109375" style="150" customWidth="1"/>
    <col min="14335" max="14335" width="13.85546875" style="150" customWidth="1"/>
    <col min="14336" max="14336" width="13.140625" style="150" customWidth="1"/>
    <col min="14337" max="14337" width="12.28515625" style="150" customWidth="1"/>
    <col min="14338" max="14338" width="3" style="150" customWidth="1"/>
    <col min="14339" max="14339" width="20.28515625" style="150" customWidth="1"/>
    <col min="14340" max="14340" width="12.5703125" style="150" customWidth="1"/>
    <col min="14341" max="14341" width="11.7109375" style="150" customWidth="1"/>
    <col min="14342" max="14342" width="9.140625" style="150"/>
    <col min="14343" max="14343" width="2.85546875" style="150" customWidth="1"/>
    <col min="14344" max="14344" width="18.5703125" style="150" customWidth="1"/>
    <col min="14345" max="14345" width="14.42578125" style="150" customWidth="1"/>
    <col min="14346" max="14346" width="13.7109375" style="150" customWidth="1"/>
    <col min="14347" max="14347" width="10.140625" style="150" customWidth="1"/>
    <col min="14348" max="14348" width="4.42578125" style="150" customWidth="1"/>
    <col min="14349" max="14349" width="24" style="150" customWidth="1"/>
    <col min="14350" max="14350" width="13.140625" style="150" customWidth="1"/>
    <col min="14351" max="14351" width="13" style="150" customWidth="1"/>
    <col min="14352" max="14352" width="10.42578125" style="150" customWidth="1"/>
    <col min="14353" max="14588" width="9.140625" style="150"/>
    <col min="14589" max="14589" width="5" style="150" customWidth="1"/>
    <col min="14590" max="14590" width="17.7109375" style="150" customWidth="1"/>
    <col min="14591" max="14591" width="13.85546875" style="150" customWidth="1"/>
    <col min="14592" max="14592" width="13.140625" style="150" customWidth="1"/>
    <col min="14593" max="14593" width="12.28515625" style="150" customWidth="1"/>
    <col min="14594" max="14594" width="3" style="150" customWidth="1"/>
    <col min="14595" max="14595" width="20.28515625" style="150" customWidth="1"/>
    <col min="14596" max="14596" width="12.5703125" style="150" customWidth="1"/>
    <col min="14597" max="14597" width="11.7109375" style="150" customWidth="1"/>
    <col min="14598" max="14598" width="9.140625" style="150"/>
    <col min="14599" max="14599" width="2.85546875" style="150" customWidth="1"/>
    <col min="14600" max="14600" width="18.5703125" style="150" customWidth="1"/>
    <col min="14601" max="14601" width="14.42578125" style="150" customWidth="1"/>
    <col min="14602" max="14602" width="13.7109375" style="150" customWidth="1"/>
    <col min="14603" max="14603" width="10.140625" style="150" customWidth="1"/>
    <col min="14604" max="14604" width="4.42578125" style="150" customWidth="1"/>
    <col min="14605" max="14605" width="24" style="150" customWidth="1"/>
    <col min="14606" max="14606" width="13.140625" style="150" customWidth="1"/>
    <col min="14607" max="14607" width="13" style="150" customWidth="1"/>
    <col min="14608" max="14608" width="10.42578125" style="150" customWidth="1"/>
    <col min="14609" max="14844" width="9.140625" style="150"/>
    <col min="14845" max="14845" width="5" style="150" customWidth="1"/>
    <col min="14846" max="14846" width="17.7109375" style="150" customWidth="1"/>
    <col min="14847" max="14847" width="13.85546875" style="150" customWidth="1"/>
    <col min="14848" max="14848" width="13.140625" style="150" customWidth="1"/>
    <col min="14849" max="14849" width="12.28515625" style="150" customWidth="1"/>
    <col min="14850" max="14850" width="3" style="150" customWidth="1"/>
    <col min="14851" max="14851" width="20.28515625" style="150" customWidth="1"/>
    <col min="14852" max="14852" width="12.5703125" style="150" customWidth="1"/>
    <col min="14853" max="14853" width="11.7109375" style="150" customWidth="1"/>
    <col min="14854" max="14854" width="9.140625" style="150"/>
    <col min="14855" max="14855" width="2.85546875" style="150" customWidth="1"/>
    <col min="14856" max="14856" width="18.5703125" style="150" customWidth="1"/>
    <col min="14857" max="14857" width="14.42578125" style="150" customWidth="1"/>
    <col min="14858" max="14858" width="13.7109375" style="150" customWidth="1"/>
    <col min="14859" max="14859" width="10.140625" style="150" customWidth="1"/>
    <col min="14860" max="14860" width="4.42578125" style="150" customWidth="1"/>
    <col min="14861" max="14861" width="24" style="150" customWidth="1"/>
    <col min="14862" max="14862" width="13.140625" style="150" customWidth="1"/>
    <col min="14863" max="14863" width="13" style="150" customWidth="1"/>
    <col min="14864" max="14864" width="10.42578125" style="150" customWidth="1"/>
    <col min="14865" max="15100" width="9.140625" style="150"/>
    <col min="15101" max="15101" width="5" style="150" customWidth="1"/>
    <col min="15102" max="15102" width="17.7109375" style="150" customWidth="1"/>
    <col min="15103" max="15103" width="13.85546875" style="150" customWidth="1"/>
    <col min="15104" max="15104" width="13.140625" style="150" customWidth="1"/>
    <col min="15105" max="15105" width="12.28515625" style="150" customWidth="1"/>
    <col min="15106" max="15106" width="3" style="150" customWidth="1"/>
    <col min="15107" max="15107" width="20.28515625" style="150" customWidth="1"/>
    <col min="15108" max="15108" width="12.5703125" style="150" customWidth="1"/>
    <col min="15109" max="15109" width="11.7109375" style="150" customWidth="1"/>
    <col min="15110" max="15110" width="9.140625" style="150"/>
    <col min="15111" max="15111" width="2.85546875" style="150" customWidth="1"/>
    <col min="15112" max="15112" width="18.5703125" style="150" customWidth="1"/>
    <col min="15113" max="15113" width="14.42578125" style="150" customWidth="1"/>
    <col min="15114" max="15114" width="13.7109375" style="150" customWidth="1"/>
    <col min="15115" max="15115" width="10.140625" style="150" customWidth="1"/>
    <col min="15116" max="15116" width="4.42578125" style="150" customWidth="1"/>
    <col min="15117" max="15117" width="24" style="150" customWidth="1"/>
    <col min="15118" max="15118" width="13.140625" style="150" customWidth="1"/>
    <col min="15119" max="15119" width="13" style="150" customWidth="1"/>
    <col min="15120" max="15120" width="10.42578125" style="150" customWidth="1"/>
    <col min="15121" max="15356" width="9.140625" style="150"/>
    <col min="15357" max="15357" width="5" style="150" customWidth="1"/>
    <col min="15358" max="15358" width="17.7109375" style="150" customWidth="1"/>
    <col min="15359" max="15359" width="13.85546875" style="150" customWidth="1"/>
    <col min="15360" max="15360" width="13.140625" style="150" customWidth="1"/>
    <col min="15361" max="15361" width="12.28515625" style="150" customWidth="1"/>
    <col min="15362" max="15362" width="3" style="150" customWidth="1"/>
    <col min="15363" max="15363" width="20.28515625" style="150" customWidth="1"/>
    <col min="15364" max="15364" width="12.5703125" style="150" customWidth="1"/>
    <col min="15365" max="15365" width="11.7109375" style="150" customWidth="1"/>
    <col min="15366" max="15366" width="9.140625" style="150"/>
    <col min="15367" max="15367" width="2.85546875" style="150" customWidth="1"/>
    <col min="15368" max="15368" width="18.5703125" style="150" customWidth="1"/>
    <col min="15369" max="15369" width="14.42578125" style="150" customWidth="1"/>
    <col min="15370" max="15370" width="13.7109375" style="150" customWidth="1"/>
    <col min="15371" max="15371" width="10.140625" style="150" customWidth="1"/>
    <col min="15372" max="15372" width="4.42578125" style="150" customWidth="1"/>
    <col min="15373" max="15373" width="24" style="150" customWidth="1"/>
    <col min="15374" max="15374" width="13.140625" style="150" customWidth="1"/>
    <col min="15375" max="15375" width="13" style="150" customWidth="1"/>
    <col min="15376" max="15376" width="10.42578125" style="150" customWidth="1"/>
    <col min="15377" max="15612" width="9.140625" style="150"/>
    <col min="15613" max="15613" width="5" style="150" customWidth="1"/>
    <col min="15614" max="15614" width="17.7109375" style="150" customWidth="1"/>
    <col min="15615" max="15615" width="13.85546875" style="150" customWidth="1"/>
    <col min="15616" max="15616" width="13.140625" style="150" customWidth="1"/>
    <col min="15617" max="15617" width="12.28515625" style="150" customWidth="1"/>
    <col min="15618" max="15618" width="3" style="150" customWidth="1"/>
    <col min="15619" max="15619" width="20.28515625" style="150" customWidth="1"/>
    <col min="15620" max="15620" width="12.5703125" style="150" customWidth="1"/>
    <col min="15621" max="15621" width="11.7109375" style="150" customWidth="1"/>
    <col min="15622" max="15622" width="9.140625" style="150"/>
    <col min="15623" max="15623" width="2.85546875" style="150" customWidth="1"/>
    <col min="15624" max="15624" width="18.5703125" style="150" customWidth="1"/>
    <col min="15625" max="15625" width="14.42578125" style="150" customWidth="1"/>
    <col min="15626" max="15626" width="13.7109375" style="150" customWidth="1"/>
    <col min="15627" max="15627" width="10.140625" style="150" customWidth="1"/>
    <col min="15628" max="15628" width="4.42578125" style="150" customWidth="1"/>
    <col min="15629" max="15629" width="24" style="150" customWidth="1"/>
    <col min="15630" max="15630" width="13.140625" style="150" customWidth="1"/>
    <col min="15631" max="15631" width="13" style="150" customWidth="1"/>
    <col min="15632" max="15632" width="10.42578125" style="150" customWidth="1"/>
    <col min="15633" max="15868" width="9.140625" style="150"/>
    <col min="15869" max="15869" width="5" style="150" customWidth="1"/>
    <col min="15870" max="15870" width="17.7109375" style="150" customWidth="1"/>
    <col min="15871" max="15871" width="13.85546875" style="150" customWidth="1"/>
    <col min="15872" max="15872" width="13.140625" style="150" customWidth="1"/>
    <col min="15873" max="15873" width="12.28515625" style="150" customWidth="1"/>
    <col min="15874" max="15874" width="3" style="150" customWidth="1"/>
    <col min="15875" max="15875" width="20.28515625" style="150" customWidth="1"/>
    <col min="15876" max="15876" width="12.5703125" style="150" customWidth="1"/>
    <col min="15877" max="15877" width="11.7109375" style="150" customWidth="1"/>
    <col min="15878" max="15878" width="9.140625" style="150"/>
    <col min="15879" max="15879" width="2.85546875" style="150" customWidth="1"/>
    <col min="15880" max="15880" width="18.5703125" style="150" customWidth="1"/>
    <col min="15881" max="15881" width="14.42578125" style="150" customWidth="1"/>
    <col min="15882" max="15882" width="13.7109375" style="150" customWidth="1"/>
    <col min="15883" max="15883" width="10.140625" style="150" customWidth="1"/>
    <col min="15884" max="15884" width="4.42578125" style="150" customWidth="1"/>
    <col min="15885" max="15885" width="24" style="150" customWidth="1"/>
    <col min="15886" max="15886" width="13.140625" style="150" customWidth="1"/>
    <col min="15887" max="15887" width="13" style="150" customWidth="1"/>
    <col min="15888" max="15888" width="10.42578125" style="150" customWidth="1"/>
    <col min="15889" max="16124" width="9.140625" style="150"/>
    <col min="16125" max="16125" width="5" style="150" customWidth="1"/>
    <col min="16126" max="16126" width="17.7109375" style="150" customWidth="1"/>
    <col min="16127" max="16127" width="13.85546875" style="150" customWidth="1"/>
    <col min="16128" max="16128" width="13.140625" style="150" customWidth="1"/>
    <col min="16129" max="16129" width="12.28515625" style="150" customWidth="1"/>
    <col min="16130" max="16130" width="3" style="150" customWidth="1"/>
    <col min="16131" max="16131" width="20.28515625" style="150" customWidth="1"/>
    <col min="16132" max="16132" width="12.5703125" style="150" customWidth="1"/>
    <col min="16133" max="16133" width="11.7109375" style="150" customWidth="1"/>
    <col min="16134" max="16134" width="9.140625" style="150"/>
    <col min="16135" max="16135" width="2.85546875" style="150" customWidth="1"/>
    <col min="16136" max="16136" width="18.5703125" style="150" customWidth="1"/>
    <col min="16137" max="16137" width="14.42578125" style="150" customWidth="1"/>
    <col min="16138" max="16138" width="13.7109375" style="150" customWidth="1"/>
    <col min="16139" max="16139" width="10.140625" style="150" customWidth="1"/>
    <col min="16140" max="16140" width="4.42578125" style="150" customWidth="1"/>
    <col min="16141" max="16141" width="24" style="150" customWidth="1"/>
    <col min="16142" max="16142" width="13.140625" style="150" customWidth="1"/>
    <col min="16143" max="16143" width="13" style="150" customWidth="1"/>
    <col min="16144" max="16144" width="10.42578125" style="150" customWidth="1"/>
    <col min="16145" max="16384" width="9.140625" style="150"/>
  </cols>
  <sheetData>
    <row r="1" spans="1:24" ht="18.75">
      <c r="A1" s="39"/>
    </row>
    <row r="2" spans="1:24" ht="28.5" customHeight="1">
      <c r="A2" s="1329" t="s">
        <v>416</v>
      </c>
      <c r="B2" s="1329"/>
      <c r="C2" s="1329"/>
      <c r="D2" s="1329"/>
      <c r="E2" s="1329"/>
      <c r="F2" s="1329"/>
      <c r="G2" s="1329"/>
      <c r="H2" s="1329"/>
      <c r="I2" s="1329"/>
      <c r="J2" s="1329"/>
      <c r="K2" s="1329"/>
      <c r="L2" s="1329"/>
      <c r="M2" s="1329"/>
      <c r="N2" s="1329"/>
      <c r="O2" s="1329"/>
      <c r="P2" s="1329"/>
      <c r="Q2" s="1329"/>
      <c r="R2" s="1329"/>
      <c r="S2" s="1329"/>
      <c r="T2" s="1329"/>
      <c r="U2" s="1329"/>
      <c r="V2" s="1329"/>
      <c r="W2" s="1329"/>
      <c r="X2" s="1329"/>
    </row>
    <row r="3" spans="1:24" ht="15.75" customHeight="1">
      <c r="A3" s="1330" t="s">
        <v>417</v>
      </c>
      <c r="B3" s="1330"/>
      <c r="C3" s="1330"/>
      <c r="D3" s="1330"/>
      <c r="E3" s="1330"/>
      <c r="F3" s="1330"/>
      <c r="P3" s="41"/>
    </row>
    <row r="4" spans="1:24" ht="4.5" customHeight="1">
      <c r="A4" s="42"/>
      <c r="B4" s="42"/>
      <c r="C4" s="40"/>
      <c r="D4" s="40"/>
    </row>
    <row r="5" spans="1:24" ht="15.75" thickBot="1">
      <c r="A5" s="43" t="s">
        <v>124</v>
      </c>
      <c r="B5" s="1331" t="s">
        <v>125</v>
      </c>
      <c r="C5" s="1331"/>
      <c r="D5" s="44"/>
      <c r="E5" s="44"/>
      <c r="F5" s="43" t="s">
        <v>126</v>
      </c>
      <c r="G5" s="45" t="s">
        <v>127</v>
      </c>
      <c r="H5" s="122"/>
      <c r="I5" s="44"/>
      <c r="J5" s="44"/>
      <c r="K5" s="43" t="s">
        <v>128</v>
      </c>
      <c r="L5" s="46" t="s">
        <v>129</v>
      </c>
      <c r="M5" s="44"/>
      <c r="N5" s="47"/>
      <c r="O5" s="44"/>
      <c r="P5" s="43" t="s">
        <v>130</v>
      </c>
      <c r="Q5" s="46" t="s">
        <v>131</v>
      </c>
      <c r="R5" s="44"/>
    </row>
    <row r="6" spans="1:24" ht="43.5" thickBot="1">
      <c r="A6" s="48" t="s">
        <v>132</v>
      </c>
      <c r="B6" s="49" t="s">
        <v>133</v>
      </c>
      <c r="C6" s="50" t="s">
        <v>134</v>
      </c>
      <c r="D6" s="65" t="s">
        <v>135</v>
      </c>
      <c r="F6" s="48" t="s">
        <v>132</v>
      </c>
      <c r="G6" s="49" t="s">
        <v>133</v>
      </c>
      <c r="H6" s="123" t="s">
        <v>134</v>
      </c>
      <c r="I6" s="65" t="s">
        <v>135</v>
      </c>
      <c r="K6" s="48" t="s">
        <v>132</v>
      </c>
      <c r="L6" s="49" t="s">
        <v>133</v>
      </c>
      <c r="M6" s="50" t="s">
        <v>136</v>
      </c>
      <c r="N6" s="65" t="s">
        <v>135</v>
      </c>
      <c r="P6" s="52" t="s">
        <v>132</v>
      </c>
      <c r="Q6" s="53" t="s">
        <v>133</v>
      </c>
      <c r="R6" s="54" t="s">
        <v>136</v>
      </c>
      <c r="S6" s="70" t="s">
        <v>135</v>
      </c>
    </row>
    <row r="7" spans="1:24" ht="15.75">
      <c r="A7" s="56" t="s">
        <v>331</v>
      </c>
      <c r="B7" s="57">
        <v>12764.870999999999</v>
      </c>
      <c r="C7" s="57">
        <v>5612</v>
      </c>
      <c r="D7" s="68">
        <v>5.181519830422749</v>
      </c>
      <c r="F7" s="91" t="s">
        <v>137</v>
      </c>
      <c r="G7" s="55">
        <v>1455.41</v>
      </c>
      <c r="H7" s="55">
        <v>5823</v>
      </c>
      <c r="I7" s="81">
        <v>3.4078318246315664</v>
      </c>
      <c r="K7" s="91" t="s">
        <v>137</v>
      </c>
      <c r="L7" s="55">
        <v>318153.875</v>
      </c>
      <c r="M7" s="55">
        <v>70243.894</v>
      </c>
      <c r="N7" s="81">
        <v>4.5292744590725569</v>
      </c>
      <c r="P7" s="91" t="s">
        <v>138</v>
      </c>
      <c r="Q7" s="55">
        <v>66392.930999999997</v>
      </c>
      <c r="R7" s="55">
        <v>15917.191000000001</v>
      </c>
      <c r="S7" s="81">
        <v>4.1711462154346197</v>
      </c>
    </row>
    <row r="8" spans="1:24" ht="15.75">
      <c r="A8" s="56" t="s">
        <v>137</v>
      </c>
      <c r="B8" s="57">
        <v>9330.991</v>
      </c>
      <c r="C8" s="57">
        <v>15736</v>
      </c>
      <c r="D8" s="68">
        <v>2.7244175022752164</v>
      </c>
      <c r="F8" s="56" t="s">
        <v>139</v>
      </c>
      <c r="G8" s="57">
        <v>788.78599999999994</v>
      </c>
      <c r="H8" s="57">
        <v>4022</v>
      </c>
      <c r="I8" s="68">
        <v>2.626012903913121</v>
      </c>
      <c r="K8" s="56" t="s">
        <v>140</v>
      </c>
      <c r="L8" s="57">
        <v>234632.231</v>
      </c>
      <c r="M8" s="57">
        <v>56751.27</v>
      </c>
      <c r="N8" s="68">
        <v>4.1343961289324449</v>
      </c>
      <c r="P8" s="56" t="s">
        <v>140</v>
      </c>
      <c r="Q8" s="57">
        <v>43122.139000000003</v>
      </c>
      <c r="R8" s="57">
        <v>12378.531999999999</v>
      </c>
      <c r="S8" s="68">
        <v>3.4836230176566985</v>
      </c>
    </row>
    <row r="9" spans="1:24" ht="16.5" thickBot="1">
      <c r="A9" s="56" t="s">
        <v>147</v>
      </c>
      <c r="B9" s="57">
        <v>6715.223</v>
      </c>
      <c r="C9" s="57">
        <v>4693</v>
      </c>
      <c r="D9" s="68">
        <v>2.4048566104859725</v>
      </c>
      <c r="F9" s="56" t="s">
        <v>158</v>
      </c>
      <c r="G9" s="57">
        <v>374.964</v>
      </c>
      <c r="H9" s="57">
        <v>2127</v>
      </c>
      <c r="I9" s="68">
        <v>2.4644850046336768</v>
      </c>
      <c r="K9" s="56" t="s">
        <v>332</v>
      </c>
      <c r="L9" s="57">
        <v>89199.725999999995</v>
      </c>
      <c r="M9" s="57">
        <v>27224.6</v>
      </c>
      <c r="N9" s="68">
        <v>3.2764384417034593</v>
      </c>
      <c r="P9" s="56" t="s">
        <v>144</v>
      </c>
      <c r="Q9" s="57">
        <v>37761.107000000004</v>
      </c>
      <c r="R9" s="57">
        <v>6430.549</v>
      </c>
      <c r="S9" s="68">
        <v>5.8721435759217453</v>
      </c>
    </row>
    <row r="10" spans="1:24" ht="16.5" thickBot="1">
      <c r="A10" s="56" t="s">
        <v>270</v>
      </c>
      <c r="B10" s="57">
        <v>5770.88</v>
      </c>
      <c r="C10" s="57">
        <v>3003</v>
      </c>
      <c r="D10" s="68">
        <v>3.5643001757790547</v>
      </c>
      <c r="F10" s="125" t="s">
        <v>224</v>
      </c>
      <c r="G10" s="60">
        <v>2629.2159999999999</v>
      </c>
      <c r="H10" s="60">
        <v>12049</v>
      </c>
      <c r="I10" s="80">
        <v>2.976081245210533</v>
      </c>
      <c r="K10" s="56" t="s">
        <v>146</v>
      </c>
      <c r="L10" s="57">
        <v>82641.486999999994</v>
      </c>
      <c r="M10" s="57">
        <v>14451.057000000001</v>
      </c>
      <c r="N10" s="68">
        <v>5.7187157313129404</v>
      </c>
      <c r="P10" s="56" t="s">
        <v>239</v>
      </c>
      <c r="Q10" s="57">
        <v>36513.987999999998</v>
      </c>
      <c r="R10" s="57">
        <v>9243.99</v>
      </c>
      <c r="S10" s="68">
        <v>3.9500246105848231</v>
      </c>
    </row>
    <row r="11" spans="1:24" ht="15.75">
      <c r="A11" s="56" t="s">
        <v>336</v>
      </c>
      <c r="B11" s="57">
        <v>2584.4059999999999</v>
      </c>
      <c r="C11" s="57">
        <v>1254</v>
      </c>
      <c r="D11" s="68">
        <v>4.3921110771217844</v>
      </c>
      <c r="K11" s="56" t="s">
        <v>139</v>
      </c>
      <c r="L11" s="57">
        <v>79597.448000000004</v>
      </c>
      <c r="M11" s="57">
        <v>15402.348</v>
      </c>
      <c r="N11" s="68">
        <v>5.1678775210117314</v>
      </c>
      <c r="P11" s="56" t="s">
        <v>139</v>
      </c>
      <c r="Q11" s="57">
        <v>33687.514000000003</v>
      </c>
      <c r="R11" s="57">
        <v>8490.777</v>
      </c>
      <c r="S11" s="68">
        <v>3.9675419575852722</v>
      </c>
    </row>
    <row r="12" spans="1:24" ht="15.75">
      <c r="A12" s="56" t="s">
        <v>363</v>
      </c>
      <c r="B12" s="57">
        <v>1547.4659999999999</v>
      </c>
      <c r="C12" s="57">
        <v>662</v>
      </c>
      <c r="D12" s="68">
        <v>6.3582038039123843</v>
      </c>
      <c r="H12" s="150"/>
      <c r="K12" s="56" t="s">
        <v>142</v>
      </c>
      <c r="L12" s="57">
        <v>46152.970999999998</v>
      </c>
      <c r="M12" s="57">
        <v>10092.267</v>
      </c>
      <c r="N12" s="68">
        <v>4.5731024555731628</v>
      </c>
      <c r="P12" s="56" t="s">
        <v>141</v>
      </c>
      <c r="Q12" s="57">
        <v>31969.839</v>
      </c>
      <c r="R12" s="57">
        <v>6690.6710000000003</v>
      </c>
      <c r="S12" s="68">
        <v>4.7782709686367779</v>
      </c>
    </row>
    <row r="13" spans="1:24" ht="15.75">
      <c r="A13" s="56" t="s">
        <v>155</v>
      </c>
      <c r="B13" s="57">
        <v>1337.047</v>
      </c>
      <c r="C13" s="57">
        <v>1223</v>
      </c>
      <c r="D13" s="68">
        <v>2.9037454175860451</v>
      </c>
      <c r="H13" s="150"/>
      <c r="K13" s="56" t="s">
        <v>144</v>
      </c>
      <c r="L13" s="57">
        <v>41676.572</v>
      </c>
      <c r="M13" s="57">
        <v>6107.1679999999997</v>
      </c>
      <c r="N13" s="68">
        <v>6.8242059167195013</v>
      </c>
      <c r="P13" s="56" t="s">
        <v>332</v>
      </c>
      <c r="Q13" s="57">
        <v>19148.632000000001</v>
      </c>
      <c r="R13" s="57">
        <v>5627.1750000000002</v>
      </c>
      <c r="S13" s="68">
        <v>3.4028854620657794</v>
      </c>
    </row>
    <row r="14" spans="1:24" ht="15.75">
      <c r="A14" s="56" t="s">
        <v>145</v>
      </c>
      <c r="B14" s="57">
        <v>1292.4680000000001</v>
      </c>
      <c r="C14" s="57">
        <v>1601</v>
      </c>
      <c r="D14" s="68">
        <v>2.8113203853507551</v>
      </c>
      <c r="K14" s="56" t="s">
        <v>138</v>
      </c>
      <c r="L14" s="57">
        <v>38932.305</v>
      </c>
      <c r="M14" s="57">
        <v>7672.598</v>
      </c>
      <c r="N14" s="68">
        <v>5.0742010724398696</v>
      </c>
      <c r="P14" s="56" t="s">
        <v>146</v>
      </c>
      <c r="Q14" s="57">
        <v>18519.957999999999</v>
      </c>
      <c r="R14" s="57">
        <v>4383.1030000000001</v>
      </c>
      <c r="S14" s="68">
        <v>4.2253075047517701</v>
      </c>
    </row>
    <row r="15" spans="1:24" ht="15.75">
      <c r="A15" s="56" t="s">
        <v>139</v>
      </c>
      <c r="B15" s="57">
        <v>1242.48</v>
      </c>
      <c r="C15" s="57">
        <v>4774</v>
      </c>
      <c r="D15" s="68">
        <v>2.4527311131729079</v>
      </c>
      <c r="E15" s="94"/>
      <c r="K15" s="56" t="s">
        <v>147</v>
      </c>
      <c r="L15" s="57">
        <v>36205.123</v>
      </c>
      <c r="M15" s="57">
        <v>8486.4390000000003</v>
      </c>
      <c r="N15" s="68">
        <v>4.2662326330278226</v>
      </c>
      <c r="P15" s="56" t="s">
        <v>137</v>
      </c>
      <c r="Q15" s="57">
        <v>13962.519</v>
      </c>
      <c r="R15" s="57">
        <v>3689.15</v>
      </c>
      <c r="S15" s="68">
        <v>3.7847523142187223</v>
      </c>
    </row>
    <row r="16" spans="1:24" ht="15.75">
      <c r="A16" s="56" t="s">
        <v>150</v>
      </c>
      <c r="B16" s="57">
        <v>1153.27</v>
      </c>
      <c r="C16" s="57">
        <v>845</v>
      </c>
      <c r="D16" s="68">
        <v>2.2400943222144742</v>
      </c>
      <c r="E16" s="71"/>
      <c r="K16" s="56" t="s">
        <v>250</v>
      </c>
      <c r="L16" s="57">
        <v>31240.478999999999</v>
      </c>
      <c r="M16" s="57">
        <v>4755.7839999999997</v>
      </c>
      <c r="N16" s="68">
        <v>6.5689440479214367</v>
      </c>
      <c r="P16" s="56" t="s">
        <v>148</v>
      </c>
      <c r="Q16" s="57">
        <v>13488.458000000001</v>
      </c>
      <c r="R16" s="57">
        <v>3761.4560000000001</v>
      </c>
      <c r="S16" s="68">
        <v>3.5859672424720639</v>
      </c>
    </row>
    <row r="17" spans="1:19" ht="15.75">
      <c r="A17" s="56" t="s">
        <v>140</v>
      </c>
      <c r="B17" s="57">
        <v>873.06</v>
      </c>
      <c r="C17" s="57">
        <v>9428</v>
      </c>
      <c r="D17" s="68">
        <v>2.2078693880854057</v>
      </c>
      <c r="K17" s="56" t="s">
        <v>154</v>
      </c>
      <c r="L17" s="57">
        <v>29902.694</v>
      </c>
      <c r="M17" s="57">
        <v>8396.759</v>
      </c>
      <c r="N17" s="68">
        <v>3.5612185606375029</v>
      </c>
      <c r="P17" s="56" t="s">
        <v>153</v>
      </c>
      <c r="Q17" s="57">
        <v>11002.72</v>
      </c>
      <c r="R17" s="57">
        <v>3300.5149999999999</v>
      </c>
      <c r="S17" s="68">
        <v>3.3336373262960475</v>
      </c>
    </row>
    <row r="18" spans="1:19" ht="15.75">
      <c r="A18" s="56" t="s">
        <v>143</v>
      </c>
      <c r="B18" s="57">
        <v>498.14100000000002</v>
      </c>
      <c r="C18" s="57">
        <v>1480</v>
      </c>
      <c r="D18" s="68">
        <v>2.5549623018925991</v>
      </c>
      <c r="K18" s="56" t="s">
        <v>151</v>
      </c>
      <c r="L18" s="57">
        <v>24107.833999999999</v>
      </c>
      <c r="M18" s="57">
        <v>5229.2290000000003</v>
      </c>
      <c r="N18" s="68">
        <v>4.6102081205470249</v>
      </c>
      <c r="P18" s="56" t="s">
        <v>147</v>
      </c>
      <c r="Q18" s="57">
        <v>7794.64</v>
      </c>
      <c r="R18" s="57">
        <v>1907.7270000000001</v>
      </c>
      <c r="S18" s="68">
        <v>4.0858256972826821</v>
      </c>
    </row>
    <row r="19" spans="1:19" ht="15.75">
      <c r="A19" s="56" t="s">
        <v>411</v>
      </c>
      <c r="B19" s="57">
        <v>402.94</v>
      </c>
      <c r="C19" s="57">
        <v>194</v>
      </c>
      <c r="D19" s="68">
        <v>6.6164203612479477</v>
      </c>
      <c r="K19" s="56" t="s">
        <v>145</v>
      </c>
      <c r="L19" s="57">
        <v>17021.973000000002</v>
      </c>
      <c r="M19" s="57">
        <v>4990.8130000000001</v>
      </c>
      <c r="N19" s="68">
        <v>3.4106613491629525</v>
      </c>
      <c r="P19" s="56" t="s">
        <v>155</v>
      </c>
      <c r="Q19" s="57">
        <v>7338.9129999999996</v>
      </c>
      <c r="R19" s="57">
        <v>1873.7349999999999</v>
      </c>
      <c r="S19" s="68">
        <v>3.9167294201154377</v>
      </c>
    </row>
    <row r="20" spans="1:19" ht="16.5" thickBot="1">
      <c r="A20" s="56" t="s">
        <v>158</v>
      </c>
      <c r="B20" s="57">
        <v>374.964</v>
      </c>
      <c r="C20" s="57">
        <v>2127</v>
      </c>
      <c r="D20" s="68">
        <v>2.4644850046336768</v>
      </c>
      <c r="K20" s="56" t="s">
        <v>152</v>
      </c>
      <c r="L20" s="57">
        <v>16277.888000000001</v>
      </c>
      <c r="M20" s="57">
        <v>3756.4670000000001</v>
      </c>
      <c r="N20" s="68">
        <v>4.3332972178379316</v>
      </c>
      <c r="P20" s="56" t="s">
        <v>157</v>
      </c>
      <c r="Q20" s="57">
        <v>6899.5839999999998</v>
      </c>
      <c r="R20" s="57">
        <v>2183.0650000000001</v>
      </c>
      <c r="S20" s="68">
        <v>3.160503237420782</v>
      </c>
    </row>
    <row r="21" spans="1:19" ht="16.5" thickBot="1">
      <c r="A21" s="125" t="s">
        <v>224</v>
      </c>
      <c r="B21" s="60">
        <v>47266.828999999998</v>
      </c>
      <c r="C21" s="60">
        <v>53806</v>
      </c>
      <c r="D21" s="80">
        <v>3.2874626527673776</v>
      </c>
      <c r="K21" s="56" t="s">
        <v>249</v>
      </c>
      <c r="L21" s="57">
        <v>15312.203</v>
      </c>
      <c r="M21" s="57">
        <v>3857.431</v>
      </c>
      <c r="N21" s="68">
        <v>3.9695338685254513</v>
      </c>
      <c r="P21" s="56" t="s">
        <v>151</v>
      </c>
      <c r="Q21" s="57">
        <v>6765.6120000000001</v>
      </c>
      <c r="R21" s="57">
        <v>1714.8530000000001</v>
      </c>
      <c r="S21" s="68">
        <v>3.9453014340004651</v>
      </c>
    </row>
    <row r="22" spans="1:19" ht="15.75">
      <c r="A22"/>
      <c r="B22"/>
      <c r="C22"/>
      <c r="D22"/>
      <c r="H22" s="150"/>
      <c r="K22" s="56" t="s">
        <v>141</v>
      </c>
      <c r="L22" s="57">
        <v>11321.203</v>
      </c>
      <c r="M22" s="57">
        <v>2230.8829999999998</v>
      </c>
      <c r="N22" s="68">
        <v>5.0747632215584595</v>
      </c>
      <c r="P22" s="56" t="s">
        <v>158</v>
      </c>
      <c r="Q22" s="57">
        <v>6038.2039999999997</v>
      </c>
      <c r="R22" s="57">
        <v>2042.2180000000001</v>
      </c>
      <c r="S22" s="68">
        <v>2.9566892466915871</v>
      </c>
    </row>
    <row r="23" spans="1:19" ht="15.75">
      <c r="A23"/>
      <c r="B23"/>
      <c r="C23"/>
      <c r="D23"/>
      <c r="H23" s="150"/>
      <c r="K23" s="56" t="s">
        <v>251</v>
      </c>
      <c r="L23" s="57">
        <v>10656.054</v>
      </c>
      <c r="M23" s="57">
        <v>2939.1790000000001</v>
      </c>
      <c r="N23" s="68">
        <v>3.6255205960576067</v>
      </c>
      <c r="P23" s="56" t="s">
        <v>249</v>
      </c>
      <c r="Q23" s="57">
        <v>5844.6350000000002</v>
      </c>
      <c r="R23" s="57">
        <v>1451.365</v>
      </c>
      <c r="S23" s="68">
        <v>4.0269918318272797</v>
      </c>
    </row>
    <row r="24" spans="1:19" ht="15.75">
      <c r="A24"/>
      <c r="B24"/>
      <c r="C24"/>
      <c r="D24"/>
      <c r="H24" s="150"/>
      <c r="K24" s="56" t="s">
        <v>155</v>
      </c>
      <c r="L24" s="57">
        <v>10384.951999999999</v>
      </c>
      <c r="M24" s="57">
        <v>3717.1129999999998</v>
      </c>
      <c r="N24" s="68">
        <v>2.7938219795846937</v>
      </c>
      <c r="P24" s="56" t="s">
        <v>156</v>
      </c>
      <c r="Q24" s="57">
        <v>5586.4849999999997</v>
      </c>
      <c r="R24" s="57">
        <v>1605.3420000000001</v>
      </c>
      <c r="S24" s="68">
        <v>3.4799344937091283</v>
      </c>
    </row>
    <row r="25" spans="1:19" ht="15.75">
      <c r="A25"/>
      <c r="B25"/>
      <c r="C25"/>
      <c r="D25"/>
      <c r="H25" s="150"/>
      <c r="K25" s="56" t="s">
        <v>150</v>
      </c>
      <c r="L25" s="57">
        <v>7653.44</v>
      </c>
      <c r="M25" s="57">
        <v>1683.6030000000001</v>
      </c>
      <c r="N25" s="68">
        <v>4.545869780464872</v>
      </c>
      <c r="P25" s="56" t="s">
        <v>142</v>
      </c>
      <c r="Q25" s="57">
        <v>5552.1019999999999</v>
      </c>
      <c r="R25" s="57">
        <v>1620.3920000000001</v>
      </c>
      <c r="S25" s="68">
        <v>3.4263943539587949</v>
      </c>
    </row>
    <row r="26" spans="1:19" ht="15.75">
      <c r="H26" s="150"/>
      <c r="K26" s="56" t="s">
        <v>143</v>
      </c>
      <c r="L26" s="57">
        <v>5582.1760000000004</v>
      </c>
      <c r="M26" s="57">
        <v>2062.0419999999999</v>
      </c>
      <c r="N26" s="68">
        <v>2.7071107184043779</v>
      </c>
      <c r="P26" s="56" t="s">
        <v>250</v>
      </c>
      <c r="Q26" s="57">
        <v>4240.6530000000002</v>
      </c>
      <c r="R26" s="57">
        <v>882.73199999999997</v>
      </c>
      <c r="S26" s="68">
        <v>4.8040095974769246</v>
      </c>
    </row>
    <row r="27" spans="1:19" ht="15.75">
      <c r="A27" s="2"/>
      <c r="B27" s="2"/>
      <c r="C27" s="2"/>
      <c r="D27" s="2"/>
      <c r="H27" s="150"/>
      <c r="K27" s="56" t="s">
        <v>364</v>
      </c>
      <c r="L27" s="57">
        <v>4476.7370000000001</v>
      </c>
      <c r="M27" s="57">
        <v>1358.8879999999999</v>
      </c>
      <c r="N27" s="68">
        <v>3.2944120486750936</v>
      </c>
      <c r="P27" s="56" t="s">
        <v>364</v>
      </c>
      <c r="Q27" s="57">
        <v>3876.59</v>
      </c>
      <c r="R27" s="57">
        <v>1319.875</v>
      </c>
      <c r="S27" s="68">
        <v>2.9370887394639644</v>
      </c>
    </row>
    <row r="28" spans="1:19" ht="15.75">
      <c r="H28" s="150"/>
      <c r="K28" s="56" t="s">
        <v>158</v>
      </c>
      <c r="L28" s="57">
        <v>3916.3270000000002</v>
      </c>
      <c r="M28" s="57">
        <v>1482.672</v>
      </c>
      <c r="N28" s="68">
        <v>2.641398097488858</v>
      </c>
      <c r="P28" s="56" t="s">
        <v>154</v>
      </c>
      <c r="Q28" s="57">
        <v>3632.654</v>
      </c>
      <c r="R28" s="57">
        <v>1163.057</v>
      </c>
      <c r="S28" s="68">
        <v>3.1233671264606979</v>
      </c>
    </row>
    <row r="29" spans="1:19" ht="15.75">
      <c r="H29" s="150"/>
      <c r="K29" s="56" t="s">
        <v>159</v>
      </c>
      <c r="L29" s="57">
        <v>3339.4459999999999</v>
      </c>
      <c r="M29" s="57">
        <v>546.89</v>
      </c>
      <c r="N29" s="68">
        <v>6.1062480571961455</v>
      </c>
      <c r="P29" s="56" t="s">
        <v>152</v>
      </c>
      <c r="Q29" s="57">
        <v>3341.1759999999999</v>
      </c>
      <c r="R29" s="57">
        <v>1049.8510000000001</v>
      </c>
      <c r="S29" s="68">
        <v>3.1825239962623262</v>
      </c>
    </row>
    <row r="30" spans="1:19" ht="15.75">
      <c r="A30" s="2"/>
      <c r="B30" s="2"/>
      <c r="C30" s="2"/>
      <c r="D30" s="2"/>
      <c r="E30" s="2"/>
      <c r="F30" s="2"/>
      <c r="G30" s="2"/>
      <c r="H30" s="2"/>
      <c r="I30" s="2"/>
      <c r="J30" s="2"/>
      <c r="K30" s="56" t="s">
        <v>372</v>
      </c>
      <c r="L30" s="57">
        <v>2370.4639999999999</v>
      </c>
      <c r="M30" s="57">
        <v>275.10700000000003</v>
      </c>
      <c r="N30" s="68">
        <v>8.6165164826776479</v>
      </c>
      <c r="P30" s="56" t="s">
        <v>365</v>
      </c>
      <c r="Q30" s="57">
        <v>3202.386</v>
      </c>
      <c r="R30" s="57">
        <v>1249.675</v>
      </c>
      <c r="S30" s="68">
        <v>2.5625750695180747</v>
      </c>
    </row>
    <row r="31" spans="1:19" ht="15.75">
      <c r="A31" s="2"/>
      <c r="B31" s="2"/>
      <c r="C31" s="2"/>
      <c r="D31" s="2"/>
      <c r="E31" s="2"/>
      <c r="F31" s="2"/>
      <c r="G31" s="2"/>
      <c r="H31" s="2"/>
      <c r="I31" s="2"/>
      <c r="J31" s="2"/>
      <c r="K31" s="56" t="s">
        <v>157</v>
      </c>
      <c r="L31" s="57">
        <v>2095.5320000000002</v>
      </c>
      <c r="M31" s="57">
        <v>353.702</v>
      </c>
      <c r="N31" s="68">
        <v>5.9245692701765895</v>
      </c>
      <c r="P31" s="56" t="s">
        <v>150</v>
      </c>
      <c r="Q31" s="57">
        <v>3016.83</v>
      </c>
      <c r="R31" s="57">
        <v>974.88199999999995</v>
      </c>
      <c r="S31" s="68">
        <v>3.0945591363877885</v>
      </c>
    </row>
    <row r="32" spans="1:19" ht="15.75">
      <c r="A32" s="2"/>
      <c r="B32" s="2"/>
      <c r="C32" s="2"/>
      <c r="D32" s="2"/>
      <c r="E32" s="2"/>
      <c r="F32"/>
      <c r="G32"/>
      <c r="H32"/>
      <c r="I32"/>
      <c r="J32"/>
      <c r="K32" s="56" t="s">
        <v>370</v>
      </c>
      <c r="L32" s="57">
        <v>2081.6590000000001</v>
      </c>
      <c r="M32" s="57">
        <v>725.04300000000001</v>
      </c>
      <c r="N32" s="68">
        <v>2.871083508150551</v>
      </c>
      <c r="O32"/>
      <c r="P32" s="56" t="s">
        <v>363</v>
      </c>
      <c r="Q32" s="57">
        <v>2059.4250000000002</v>
      </c>
      <c r="R32" s="57">
        <v>861</v>
      </c>
      <c r="S32" s="68">
        <v>2.3918989547038332</v>
      </c>
    </row>
    <row r="33" spans="1:19" ht="16.5" thickBot="1">
      <c r="A33" s="1" t="s">
        <v>330</v>
      </c>
      <c r="B33" s="1"/>
      <c r="C33" s="2"/>
      <c r="D33" s="2"/>
      <c r="E33" s="2"/>
      <c r="F33"/>
      <c r="G33"/>
      <c r="H33"/>
      <c r="I33"/>
      <c r="J33"/>
      <c r="K33" s="130" t="s">
        <v>336</v>
      </c>
      <c r="L33" s="124">
        <v>1213.9670000000001</v>
      </c>
      <c r="M33" s="124">
        <v>103.95</v>
      </c>
      <c r="N33" s="131">
        <v>11.67837421837422</v>
      </c>
      <c r="O33"/>
      <c r="P33" s="56" t="s">
        <v>371</v>
      </c>
      <c r="Q33" s="57">
        <v>1888.9829999999999</v>
      </c>
      <c r="R33" s="57">
        <v>471.70499999999998</v>
      </c>
      <c r="S33" s="68">
        <v>4.0045854930518017</v>
      </c>
    </row>
    <row r="34" spans="1:19" ht="16.5" thickBot="1">
      <c r="A34" s="160"/>
      <c r="C34" s="2"/>
      <c r="D34" s="2"/>
      <c r="E34" s="2"/>
      <c r="F34"/>
      <c r="G34"/>
      <c r="H34"/>
      <c r="I34"/>
      <c r="J34"/>
      <c r="K34" s="125" t="s">
        <v>224</v>
      </c>
      <c r="L34" s="60">
        <v>1168610.246</v>
      </c>
      <c r="M34" s="60">
        <v>265525.49599999998</v>
      </c>
      <c r="N34" s="80">
        <v>4.4011225422962781</v>
      </c>
      <c r="O34"/>
      <c r="P34" s="56" t="s">
        <v>373</v>
      </c>
      <c r="Q34" s="57">
        <v>1484.4359999999999</v>
      </c>
      <c r="R34" s="57">
        <v>308.36099999999999</v>
      </c>
      <c r="S34" s="68">
        <v>4.813955072139473</v>
      </c>
    </row>
    <row r="35" spans="1:19" ht="15.75">
      <c r="A35"/>
      <c r="B35"/>
      <c r="C35"/>
      <c r="D35"/>
      <c r="E35"/>
      <c r="F35"/>
      <c r="G35"/>
      <c r="H35"/>
      <c r="I35"/>
      <c r="J35"/>
      <c r="K35"/>
      <c r="L35"/>
      <c r="M35"/>
      <c r="N35"/>
      <c r="O35"/>
      <c r="P35" s="56" t="s">
        <v>251</v>
      </c>
      <c r="Q35" s="57">
        <v>1346.011</v>
      </c>
      <c r="R35" s="57">
        <v>307.959</v>
      </c>
      <c r="S35" s="68">
        <v>4.3707474046869876</v>
      </c>
    </row>
    <row r="36" spans="1:19" ht="16.5" thickBot="1">
      <c r="A36"/>
      <c r="B36"/>
      <c r="C36"/>
      <c r="D36"/>
      <c r="E36"/>
      <c r="F36"/>
      <c r="G36"/>
      <c r="H36"/>
      <c r="I36"/>
      <c r="J36"/>
      <c r="K36"/>
      <c r="L36"/>
      <c r="M36"/>
      <c r="N36"/>
      <c r="P36" s="130" t="s">
        <v>369</v>
      </c>
      <c r="Q36" s="124">
        <v>1137.3699999999999</v>
      </c>
      <c r="R36" s="124">
        <v>257.99700000000001</v>
      </c>
      <c r="S36" s="131">
        <v>4.4084621139005487</v>
      </c>
    </row>
    <row r="37" spans="1:19" ht="17.25" customHeight="1" thickBot="1">
      <c r="A37"/>
      <c r="B37"/>
      <c r="C37"/>
      <c r="D37"/>
      <c r="E37"/>
      <c r="F37"/>
      <c r="G37"/>
      <c r="H37"/>
      <c r="I37"/>
      <c r="J37"/>
      <c r="K37"/>
      <c r="L37"/>
      <c r="M37"/>
      <c r="N37"/>
      <c r="P37" s="125" t="s">
        <v>224</v>
      </c>
      <c r="Q37" s="60">
        <v>414669.924</v>
      </c>
      <c r="R37" s="60">
        <v>106086.693</v>
      </c>
      <c r="S37" s="80">
        <v>3.9087835832529909</v>
      </c>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P43"/>
      <c r="Q43"/>
      <c r="R43"/>
      <c r="S43"/>
    </row>
    <row r="44" spans="1:19">
      <c r="A44"/>
      <c r="B44"/>
      <c r="C44"/>
      <c r="D44"/>
      <c r="E44"/>
      <c r="F44"/>
      <c r="G44"/>
      <c r="H44"/>
      <c r="I44"/>
      <c r="J44"/>
      <c r="K44"/>
      <c r="L44"/>
      <c r="M44"/>
      <c r="N44" s="2"/>
      <c r="P44"/>
      <c r="Q44"/>
      <c r="R44"/>
      <c r="S44"/>
    </row>
    <row r="45" spans="1:19">
      <c r="A45"/>
      <c r="B45"/>
      <c r="C45"/>
      <c r="D45"/>
      <c r="E45"/>
      <c r="F45"/>
      <c r="G45"/>
      <c r="H45"/>
      <c r="I45"/>
      <c r="J45"/>
      <c r="K45"/>
      <c r="L45"/>
      <c r="M45"/>
      <c r="N45" s="2"/>
      <c r="P45"/>
      <c r="Q45"/>
      <c r="R45"/>
      <c r="S45"/>
    </row>
    <row r="46" spans="1:19">
      <c r="A46"/>
      <c r="B46"/>
      <c r="C46"/>
      <c r="D46"/>
      <c r="E46"/>
      <c r="F46"/>
      <c r="G46"/>
      <c r="H46"/>
      <c r="I46"/>
      <c r="J46"/>
      <c r="K46"/>
      <c r="L46"/>
      <c r="M46"/>
      <c r="P46"/>
      <c r="Q46"/>
      <c r="R46"/>
      <c r="S46"/>
    </row>
    <row r="47" spans="1:19">
      <c r="A47"/>
      <c r="B47"/>
      <c r="C47"/>
      <c r="D47"/>
      <c r="E47"/>
      <c r="F47"/>
      <c r="G47"/>
      <c r="H47"/>
      <c r="I47"/>
      <c r="J47"/>
      <c r="K47"/>
      <c r="L47"/>
      <c r="M47"/>
      <c r="P47"/>
      <c r="Q47"/>
      <c r="R47"/>
      <c r="S47"/>
    </row>
    <row r="48" spans="1:19" ht="14.25" customHeight="1">
      <c r="A48" t="s">
        <v>427</v>
      </c>
      <c r="B48">
        <v>10150</v>
      </c>
      <c r="C48">
        <v>6500</v>
      </c>
      <c r="D48"/>
      <c r="E48"/>
      <c r="F48"/>
      <c r="G48"/>
      <c r="H48"/>
      <c r="I48"/>
      <c r="J48"/>
      <c r="K48"/>
      <c r="L48"/>
      <c r="M48"/>
      <c r="P48"/>
      <c r="Q48"/>
      <c r="R48"/>
      <c r="S48"/>
    </row>
    <row r="49" spans="1:19">
      <c r="A49" t="s">
        <v>365</v>
      </c>
      <c r="B49">
        <v>208490</v>
      </c>
      <c r="C49">
        <v>28980</v>
      </c>
      <c r="D49"/>
      <c r="E49"/>
      <c r="F49"/>
      <c r="G49"/>
      <c r="H49"/>
      <c r="I49"/>
      <c r="J49"/>
      <c r="K49"/>
      <c r="L49"/>
      <c r="M49"/>
      <c r="P49"/>
      <c r="Q49"/>
      <c r="R49"/>
      <c r="S49"/>
    </row>
    <row r="50" spans="1:19">
      <c r="A50" t="s">
        <v>154</v>
      </c>
      <c r="B50">
        <v>2780750</v>
      </c>
      <c r="C50">
        <v>623460</v>
      </c>
      <c r="D50"/>
      <c r="E50"/>
      <c r="F50"/>
      <c r="G50"/>
      <c r="H50"/>
      <c r="I50"/>
      <c r="J50"/>
      <c r="K50"/>
      <c r="L50"/>
      <c r="M50"/>
      <c r="P50"/>
      <c r="Q50"/>
      <c r="R50"/>
      <c r="S50"/>
    </row>
    <row r="51" spans="1:19">
      <c r="A51" t="s">
        <v>249</v>
      </c>
      <c r="B51">
        <v>1400382</v>
      </c>
      <c r="C51">
        <v>271721</v>
      </c>
      <c r="D51"/>
      <c r="E51"/>
      <c r="F51"/>
      <c r="G51"/>
      <c r="H51"/>
      <c r="I51"/>
      <c r="J51"/>
      <c r="K51"/>
      <c r="L51"/>
      <c r="M51"/>
      <c r="P51"/>
      <c r="Q51"/>
      <c r="R51"/>
      <c r="S51"/>
    </row>
    <row r="52" spans="1:19">
      <c r="A52" t="s">
        <v>143</v>
      </c>
      <c r="B52">
        <v>772159</v>
      </c>
      <c r="C52">
        <v>221844</v>
      </c>
      <c r="D52"/>
      <c r="E52"/>
      <c r="F52"/>
      <c r="G52"/>
      <c r="H52"/>
      <c r="I52"/>
      <c r="J52"/>
      <c r="K52"/>
      <c r="L52"/>
      <c r="M52"/>
      <c r="P52"/>
      <c r="Q52"/>
      <c r="R52"/>
      <c r="S52"/>
    </row>
    <row r="53" spans="1:19">
      <c r="A53" t="s">
        <v>153</v>
      </c>
      <c r="B53">
        <v>944430</v>
      </c>
      <c r="C53">
        <v>237612</v>
      </c>
      <c r="D53"/>
      <c r="E53"/>
      <c r="F53"/>
      <c r="G53"/>
      <c r="H53"/>
      <c r="I53"/>
      <c r="J53"/>
      <c r="K53"/>
      <c r="L53"/>
      <c r="M53"/>
      <c r="P53"/>
      <c r="Q53"/>
      <c r="R53"/>
      <c r="S53"/>
    </row>
    <row r="54" spans="1:19">
      <c r="A54" t="s">
        <v>145</v>
      </c>
      <c r="B54">
        <v>1363283</v>
      </c>
      <c r="C54">
        <v>343741</v>
      </c>
      <c r="D54"/>
      <c r="E54"/>
      <c r="F54"/>
      <c r="G54"/>
      <c r="H54"/>
      <c r="I54"/>
      <c r="J54"/>
      <c r="K54"/>
      <c r="L54"/>
      <c r="M54"/>
      <c r="P54"/>
      <c r="Q54"/>
      <c r="R54"/>
      <c r="S54"/>
    </row>
    <row r="55" spans="1:19">
      <c r="A55" t="s">
        <v>369</v>
      </c>
      <c r="B55">
        <v>122420</v>
      </c>
      <c r="C55">
        <v>24815</v>
      </c>
      <c r="D55"/>
      <c r="E55"/>
      <c r="F55"/>
      <c r="G55"/>
      <c r="H55"/>
      <c r="I55"/>
      <c r="J55"/>
      <c r="K55"/>
      <c r="L55"/>
      <c r="M55"/>
      <c r="P55"/>
      <c r="Q55"/>
      <c r="R55"/>
      <c r="S55"/>
    </row>
    <row r="56" spans="1:19">
      <c r="A56" t="s">
        <v>151</v>
      </c>
      <c r="B56">
        <v>2762982</v>
      </c>
      <c r="C56">
        <v>625346</v>
      </c>
      <c r="D56"/>
      <c r="E56"/>
      <c r="F56"/>
      <c r="G56"/>
      <c r="H56"/>
      <c r="I56"/>
      <c r="J56"/>
      <c r="K56"/>
      <c r="L56"/>
      <c r="M56"/>
      <c r="P56"/>
      <c r="Q56"/>
      <c r="R56"/>
      <c r="S56"/>
    </row>
    <row r="57" spans="1:19">
      <c r="A57" t="s">
        <v>156</v>
      </c>
      <c r="B57">
        <v>557538</v>
      </c>
      <c r="C57">
        <v>119543</v>
      </c>
      <c r="D57"/>
      <c r="E57"/>
      <c r="F57"/>
      <c r="G57"/>
      <c r="H57"/>
      <c r="I57"/>
      <c r="J57"/>
      <c r="K57"/>
      <c r="L57"/>
      <c r="M57"/>
      <c r="P57"/>
      <c r="Q57"/>
      <c r="R57"/>
      <c r="S57"/>
    </row>
    <row r="58" spans="1:19">
      <c r="A58" t="s">
        <v>373</v>
      </c>
      <c r="B58">
        <v>172307</v>
      </c>
      <c r="C58">
        <v>36752</v>
      </c>
      <c r="D58"/>
      <c r="E58"/>
      <c r="F58"/>
      <c r="G58"/>
      <c r="H58"/>
      <c r="I58"/>
      <c r="J58"/>
      <c r="K58"/>
      <c r="L58"/>
      <c r="M58"/>
      <c r="P58"/>
      <c r="Q58"/>
      <c r="R58"/>
      <c r="S58"/>
    </row>
    <row r="59" spans="1:19">
      <c r="A59" t="s">
        <v>138</v>
      </c>
      <c r="B59">
        <v>10026116</v>
      </c>
      <c r="C59">
        <v>2021602</v>
      </c>
      <c r="D59"/>
      <c r="E59"/>
      <c r="F59"/>
      <c r="G59"/>
      <c r="H59"/>
      <c r="I59"/>
      <c r="J59"/>
      <c r="K59"/>
      <c r="L59"/>
      <c r="M59"/>
      <c r="P59"/>
      <c r="Q59"/>
      <c r="R59"/>
      <c r="S59"/>
    </row>
    <row r="60" spans="1:19">
      <c r="A60" t="s">
        <v>428</v>
      </c>
      <c r="B60">
        <v>2319</v>
      </c>
      <c r="C60">
        <v>1958</v>
      </c>
      <c r="D60"/>
      <c r="E60"/>
      <c r="F60"/>
      <c r="G60"/>
      <c r="H60"/>
      <c r="I60"/>
      <c r="J60"/>
      <c r="K60"/>
      <c r="L60"/>
      <c r="M60"/>
      <c r="P60"/>
      <c r="Q60"/>
      <c r="R60"/>
      <c r="S60"/>
    </row>
    <row r="61" spans="1:19">
      <c r="A61" t="s">
        <v>429</v>
      </c>
      <c r="B61">
        <v>35061</v>
      </c>
      <c r="C61">
        <v>47833</v>
      </c>
      <c r="D61"/>
      <c r="E61"/>
      <c r="F61"/>
      <c r="G61"/>
      <c r="H61"/>
      <c r="I61"/>
      <c r="J61"/>
      <c r="K61"/>
      <c r="L61"/>
      <c r="M61"/>
      <c r="P61"/>
      <c r="Q61"/>
      <c r="R61"/>
      <c r="S61"/>
    </row>
    <row r="62" spans="1:19">
      <c r="A62" t="s">
        <v>147</v>
      </c>
      <c r="B62">
        <v>4338973</v>
      </c>
      <c r="C62">
        <v>826353</v>
      </c>
      <c r="D62"/>
      <c r="E62"/>
      <c r="F62"/>
      <c r="G62"/>
      <c r="H62"/>
      <c r="I62"/>
      <c r="J62"/>
      <c r="K62"/>
      <c r="L62"/>
      <c r="M62"/>
      <c r="P62"/>
      <c r="Q62"/>
      <c r="R62"/>
      <c r="S62"/>
    </row>
    <row r="63" spans="1:19">
      <c r="A63" t="s">
        <v>430</v>
      </c>
      <c r="B63">
        <v>75125</v>
      </c>
      <c r="C63">
        <v>20074</v>
      </c>
      <c r="D63"/>
      <c r="E63"/>
      <c r="F63"/>
      <c r="G63"/>
      <c r="H63"/>
      <c r="I63"/>
      <c r="J63"/>
      <c r="K63"/>
      <c r="L63"/>
      <c r="M63"/>
      <c r="P63"/>
      <c r="Q63"/>
      <c r="R63"/>
      <c r="S63"/>
    </row>
    <row r="64" spans="1:19">
      <c r="A64" t="s">
        <v>139</v>
      </c>
      <c r="B64">
        <v>6994951</v>
      </c>
      <c r="C64">
        <v>1378416</v>
      </c>
      <c r="D64"/>
      <c r="E64"/>
      <c r="F64"/>
      <c r="G64"/>
      <c r="H64"/>
      <c r="I64"/>
      <c r="J64"/>
      <c r="K64"/>
      <c r="L64"/>
      <c r="M64"/>
      <c r="P64"/>
      <c r="Q64"/>
      <c r="R64"/>
      <c r="S64"/>
    </row>
    <row r="65" spans="1:19">
      <c r="A65" t="s">
        <v>332</v>
      </c>
      <c r="B65">
        <v>8164041</v>
      </c>
      <c r="C65">
        <v>1887594</v>
      </c>
      <c r="D65"/>
      <c r="E65"/>
      <c r="F65"/>
      <c r="G65"/>
      <c r="H65"/>
      <c r="I65"/>
      <c r="J65"/>
      <c r="K65"/>
      <c r="L65"/>
      <c r="M65"/>
      <c r="P65"/>
      <c r="Q65"/>
      <c r="R65"/>
      <c r="S65"/>
    </row>
    <row r="66" spans="1:19">
      <c r="A66" t="s">
        <v>148</v>
      </c>
      <c r="B66">
        <v>430523</v>
      </c>
      <c r="C66">
        <v>92181</v>
      </c>
      <c r="D66"/>
      <c r="E66"/>
      <c r="F66"/>
      <c r="G66"/>
      <c r="H66"/>
      <c r="I66"/>
      <c r="J66"/>
      <c r="K66"/>
      <c r="L66"/>
      <c r="M66"/>
      <c r="P66"/>
      <c r="Q66"/>
      <c r="R66"/>
      <c r="S66"/>
    </row>
    <row r="67" spans="1:19">
      <c r="A67" t="s">
        <v>157</v>
      </c>
      <c r="B67">
        <v>701542</v>
      </c>
      <c r="C67">
        <v>189383</v>
      </c>
      <c r="D67"/>
      <c r="E67"/>
      <c r="F67"/>
      <c r="G67"/>
      <c r="H67"/>
      <c r="I67"/>
      <c r="J67"/>
      <c r="K67"/>
      <c r="L67"/>
      <c r="M67"/>
      <c r="P67"/>
      <c r="Q67"/>
      <c r="R67"/>
      <c r="S67"/>
    </row>
    <row r="68" spans="1:19">
      <c r="A68" t="s">
        <v>431</v>
      </c>
      <c r="B68">
        <v>31032</v>
      </c>
      <c r="C68">
        <v>8998</v>
      </c>
      <c r="D68"/>
      <c r="E68"/>
      <c r="F68"/>
      <c r="G68"/>
      <c r="H68"/>
      <c r="I68"/>
      <c r="J68"/>
      <c r="K68"/>
      <c r="L68"/>
      <c r="M68"/>
      <c r="P68"/>
      <c r="Q68"/>
      <c r="R68"/>
      <c r="S68"/>
    </row>
    <row r="69" spans="1:19">
      <c r="A69" t="s">
        <v>144</v>
      </c>
      <c r="B69">
        <v>6123731</v>
      </c>
      <c r="C69">
        <v>878896</v>
      </c>
      <c r="D69"/>
      <c r="E69"/>
      <c r="F69"/>
      <c r="G69"/>
      <c r="H69"/>
      <c r="I69"/>
      <c r="J69"/>
      <c r="K69"/>
      <c r="L69"/>
      <c r="M69"/>
      <c r="P69"/>
      <c r="Q69"/>
      <c r="R69"/>
      <c r="S69"/>
    </row>
    <row r="70" spans="1:19">
      <c r="A70" t="s">
        <v>239</v>
      </c>
      <c r="B70">
        <v>2440785</v>
      </c>
      <c r="C70">
        <v>530006</v>
      </c>
      <c r="D70"/>
      <c r="E70"/>
      <c r="F70"/>
      <c r="G70"/>
      <c r="H70"/>
      <c r="I70"/>
      <c r="J70"/>
      <c r="K70"/>
      <c r="L70"/>
      <c r="M70"/>
      <c r="P70"/>
      <c r="Q70"/>
      <c r="R70"/>
      <c r="S70"/>
    </row>
    <row r="71" spans="1:19">
      <c r="A71" t="s">
        <v>155</v>
      </c>
      <c r="B71">
        <v>1349368</v>
      </c>
      <c r="C71">
        <v>356086</v>
      </c>
      <c r="D71"/>
      <c r="E71"/>
      <c r="F71"/>
      <c r="G71"/>
      <c r="H71"/>
      <c r="I71"/>
      <c r="J71"/>
      <c r="K71"/>
      <c r="L71"/>
      <c r="M71"/>
      <c r="P71"/>
      <c r="Q71"/>
      <c r="R71"/>
      <c r="S71"/>
    </row>
    <row r="72" spans="1:19">
      <c r="A72" t="s">
        <v>159</v>
      </c>
      <c r="B72">
        <v>302521</v>
      </c>
      <c r="C72">
        <v>49498</v>
      </c>
      <c r="D72"/>
      <c r="E72"/>
      <c r="F72"/>
      <c r="G72"/>
      <c r="H72"/>
      <c r="I72"/>
      <c r="J72"/>
      <c r="K72"/>
      <c r="L72"/>
      <c r="M72"/>
      <c r="P72"/>
      <c r="Q72"/>
      <c r="R72"/>
      <c r="S72"/>
    </row>
    <row r="73" spans="1:19">
      <c r="A73" t="s">
        <v>364</v>
      </c>
      <c r="B73">
        <v>385667</v>
      </c>
      <c r="C73">
        <v>95141</v>
      </c>
      <c r="D73"/>
      <c r="E73"/>
      <c r="F73"/>
      <c r="G73"/>
      <c r="H73"/>
      <c r="I73"/>
      <c r="J73"/>
      <c r="K73"/>
      <c r="L73"/>
      <c r="M73"/>
      <c r="P73"/>
      <c r="Q73"/>
      <c r="R73"/>
      <c r="S73"/>
    </row>
    <row r="74" spans="1:19">
      <c r="A74" t="s">
        <v>371</v>
      </c>
      <c r="B74">
        <v>356058</v>
      </c>
      <c r="C74">
        <v>76379</v>
      </c>
      <c r="D74"/>
      <c r="E74"/>
      <c r="F74"/>
      <c r="G74"/>
      <c r="H74"/>
      <c r="I74"/>
      <c r="J74"/>
      <c r="K74"/>
      <c r="L74"/>
      <c r="M74"/>
    </row>
    <row r="75" spans="1:19">
      <c r="A75" t="s">
        <v>140</v>
      </c>
      <c r="B75">
        <v>22336808</v>
      </c>
      <c r="C75">
        <v>4679184</v>
      </c>
      <c r="D75"/>
      <c r="E75"/>
      <c r="F75"/>
      <c r="G75"/>
      <c r="H75"/>
      <c r="I75"/>
      <c r="J75"/>
      <c r="K75"/>
      <c r="L75"/>
      <c r="M75"/>
    </row>
    <row r="76" spans="1:19">
      <c r="A76" t="s">
        <v>432</v>
      </c>
      <c r="B76">
        <v>135539</v>
      </c>
      <c r="C76">
        <v>23126</v>
      </c>
      <c r="D76"/>
      <c r="E76"/>
      <c r="F76"/>
      <c r="G76"/>
      <c r="H76"/>
      <c r="I76"/>
      <c r="J76"/>
      <c r="K76"/>
      <c r="L76"/>
      <c r="M76"/>
    </row>
    <row r="77" spans="1:19">
      <c r="A77" t="s">
        <v>250</v>
      </c>
      <c r="B77">
        <v>2514191</v>
      </c>
      <c r="C77">
        <v>340640</v>
      </c>
      <c r="D77"/>
      <c r="E77"/>
      <c r="F77"/>
      <c r="G77"/>
      <c r="H77"/>
      <c r="I77"/>
      <c r="J77"/>
      <c r="K77"/>
      <c r="L77"/>
      <c r="M77"/>
    </row>
    <row r="78" spans="1:19">
      <c r="A78" t="s">
        <v>142</v>
      </c>
      <c r="B78">
        <v>5374540</v>
      </c>
      <c r="C78">
        <v>1052936</v>
      </c>
      <c r="D78"/>
      <c r="E78"/>
      <c r="F78"/>
      <c r="G78"/>
      <c r="H78"/>
      <c r="I78"/>
      <c r="J78"/>
      <c r="K78"/>
      <c r="L78"/>
      <c r="M78"/>
    </row>
    <row r="79" spans="1:19">
      <c r="A79" t="s">
        <v>158</v>
      </c>
      <c r="B79">
        <v>218523</v>
      </c>
      <c r="C79">
        <v>80728</v>
      </c>
      <c r="D79"/>
      <c r="E79"/>
      <c r="F79"/>
      <c r="G79"/>
      <c r="H79"/>
      <c r="I79"/>
      <c r="J79"/>
      <c r="K79"/>
      <c r="L79"/>
      <c r="M79"/>
    </row>
    <row r="80" spans="1:19">
      <c r="A80" t="s">
        <v>152</v>
      </c>
      <c r="B80">
        <v>1527341</v>
      </c>
      <c r="C80">
        <v>306661</v>
      </c>
      <c r="D80"/>
      <c r="E80"/>
      <c r="F80"/>
      <c r="G80"/>
      <c r="H80"/>
      <c r="I80"/>
      <c r="J80"/>
      <c r="K80"/>
      <c r="L80"/>
      <c r="M80"/>
    </row>
    <row r="81" spans="1:13">
      <c r="A81" t="s">
        <v>251</v>
      </c>
      <c r="B81">
        <v>950086</v>
      </c>
      <c r="C81">
        <v>221591</v>
      </c>
      <c r="D81"/>
      <c r="E81"/>
      <c r="F81"/>
      <c r="G81"/>
      <c r="H81"/>
      <c r="I81"/>
      <c r="J81"/>
      <c r="K81"/>
      <c r="L81"/>
      <c r="M81"/>
    </row>
    <row r="82" spans="1:13">
      <c r="A82" t="s">
        <v>372</v>
      </c>
      <c r="B82">
        <v>485639</v>
      </c>
      <c r="C82">
        <v>58702</v>
      </c>
      <c r="D82"/>
      <c r="E82"/>
      <c r="F82"/>
      <c r="G82"/>
      <c r="H82"/>
      <c r="I82"/>
      <c r="J82"/>
      <c r="K82"/>
      <c r="L82"/>
      <c r="M82"/>
    </row>
    <row r="83" spans="1:13">
      <c r="A83" t="s">
        <v>141</v>
      </c>
      <c r="B83">
        <v>3681918</v>
      </c>
      <c r="C83">
        <v>656166</v>
      </c>
      <c r="D83"/>
      <c r="E83"/>
      <c r="F83"/>
      <c r="G83"/>
      <c r="H83"/>
      <c r="I83"/>
      <c r="J83"/>
      <c r="K83"/>
      <c r="L83"/>
      <c r="M83"/>
    </row>
    <row r="84" spans="1:13">
      <c r="A84" t="s">
        <v>336</v>
      </c>
      <c r="B84">
        <v>406621</v>
      </c>
      <c r="C84">
        <v>93151</v>
      </c>
      <c r="D84"/>
      <c r="E84"/>
      <c r="F84"/>
      <c r="G84"/>
      <c r="H84"/>
      <c r="I84"/>
      <c r="J84"/>
      <c r="K84"/>
      <c r="L84"/>
      <c r="M84"/>
    </row>
    <row r="85" spans="1:13">
      <c r="A85" t="s">
        <v>150</v>
      </c>
      <c r="B85">
        <v>663326</v>
      </c>
      <c r="C85">
        <v>133270</v>
      </c>
      <c r="D85"/>
      <c r="E85"/>
      <c r="F85"/>
      <c r="G85"/>
      <c r="H85"/>
      <c r="I85"/>
      <c r="J85"/>
      <c r="K85"/>
      <c r="L85"/>
      <c r="M85"/>
    </row>
    <row r="86" spans="1:13">
      <c r="A86" t="s">
        <v>146</v>
      </c>
      <c r="B86">
        <v>7738288</v>
      </c>
      <c r="C86">
        <v>1248429</v>
      </c>
      <c r="D86"/>
      <c r="E86"/>
      <c r="F86"/>
      <c r="G86"/>
      <c r="H86"/>
      <c r="I86"/>
      <c r="J86"/>
      <c r="K86"/>
      <c r="L86"/>
      <c r="M86"/>
    </row>
    <row r="87" spans="1:13">
      <c r="A87" t="s">
        <v>137</v>
      </c>
      <c r="B87">
        <v>22549455</v>
      </c>
      <c r="C87">
        <v>4490483</v>
      </c>
      <c r="D87"/>
      <c r="E87"/>
      <c r="F87"/>
      <c r="G87"/>
      <c r="H87"/>
      <c r="I87"/>
      <c r="J87"/>
      <c r="K87"/>
      <c r="L87"/>
      <c r="M87"/>
    </row>
    <row r="88" spans="1:13">
      <c r="A88" t="s">
        <v>433</v>
      </c>
      <c r="B88">
        <v>30695</v>
      </c>
      <c r="C88">
        <v>8246</v>
      </c>
      <c r="D88"/>
      <c r="E88"/>
      <c r="F88"/>
      <c r="G88"/>
      <c r="H88"/>
      <c r="I88"/>
      <c r="J88"/>
      <c r="K88"/>
      <c r="L88"/>
      <c r="M88"/>
    </row>
    <row r="89" spans="1:13">
      <c r="A89" t="s">
        <v>434</v>
      </c>
      <c r="B89">
        <v>121465674</v>
      </c>
      <c r="C89">
        <v>24394025</v>
      </c>
      <c r="D89"/>
      <c r="E89"/>
      <c r="F89"/>
      <c r="G89"/>
      <c r="H89"/>
      <c r="I89"/>
      <c r="J89"/>
      <c r="K89"/>
      <c r="L89"/>
      <c r="M89"/>
    </row>
    <row r="90" spans="1:13">
      <c r="A90"/>
      <c r="B90"/>
      <c r="C90"/>
      <c r="D90"/>
      <c r="E90"/>
      <c r="F90"/>
      <c r="G90"/>
      <c r="H90"/>
      <c r="I90"/>
      <c r="J90"/>
      <c r="K90"/>
      <c r="L90"/>
      <c r="M90"/>
    </row>
    <row r="91" spans="1:13">
      <c r="A91"/>
      <c r="B91"/>
      <c r="C91"/>
      <c r="D91"/>
      <c r="E91"/>
      <c r="F91"/>
      <c r="G91"/>
      <c r="H91"/>
      <c r="I91"/>
      <c r="J91"/>
      <c r="K91"/>
      <c r="L91"/>
      <c r="M91"/>
    </row>
    <row r="92" spans="1:13">
      <c r="A92"/>
      <c r="B92"/>
      <c r="C92"/>
      <c r="D92"/>
      <c r="E92"/>
      <c r="F92"/>
      <c r="G92"/>
      <c r="H92"/>
      <c r="I92"/>
      <c r="J92"/>
      <c r="K92"/>
      <c r="L92"/>
      <c r="M92"/>
    </row>
    <row r="93" spans="1:13">
      <c r="A93"/>
      <c r="B93"/>
      <c r="C93"/>
      <c r="D93"/>
      <c r="E93"/>
      <c r="F93"/>
      <c r="G93"/>
      <c r="H93"/>
      <c r="I93"/>
      <c r="J93"/>
      <c r="K93"/>
      <c r="L93"/>
      <c r="M93"/>
    </row>
    <row r="94" spans="1:13">
      <c r="A94"/>
      <c r="B94"/>
      <c r="C94"/>
      <c r="D94"/>
      <c r="E94"/>
      <c r="F94"/>
      <c r="G94"/>
      <c r="H94"/>
      <c r="I94"/>
      <c r="J94"/>
      <c r="K94"/>
      <c r="L94"/>
      <c r="M94"/>
    </row>
    <row r="95" spans="1:13">
      <c r="A95"/>
      <c r="B95"/>
      <c r="C95"/>
      <c r="D95"/>
      <c r="E95"/>
      <c r="F95"/>
      <c r="G95"/>
      <c r="H95"/>
      <c r="I95"/>
      <c r="J95"/>
      <c r="K95"/>
      <c r="L95"/>
      <c r="M95"/>
    </row>
    <row r="96" spans="1:13">
      <c r="A96"/>
      <c r="B96"/>
      <c r="C96"/>
      <c r="D96"/>
      <c r="E96"/>
      <c r="F96"/>
      <c r="G96"/>
      <c r="H96"/>
      <c r="I96"/>
      <c r="J96"/>
      <c r="K96"/>
      <c r="L96"/>
      <c r="M96"/>
    </row>
    <row r="97" spans="1:13">
      <c r="A97"/>
      <c r="B97"/>
      <c r="C97"/>
      <c r="D97"/>
      <c r="E97"/>
      <c r="F97"/>
      <c r="G97"/>
      <c r="H97"/>
      <c r="I97"/>
      <c r="J97"/>
      <c r="K97"/>
      <c r="L97"/>
      <c r="M97"/>
    </row>
    <row r="98" spans="1:13">
      <c r="A98"/>
      <c r="B98"/>
      <c r="C98"/>
      <c r="D98"/>
      <c r="E98"/>
      <c r="F98"/>
      <c r="G98"/>
      <c r="H98"/>
      <c r="I98"/>
      <c r="J98"/>
      <c r="K98"/>
      <c r="L98"/>
    </row>
    <row r="99" spans="1:13">
      <c r="A99"/>
      <c r="B99"/>
      <c r="C99"/>
      <c r="D99"/>
      <c r="E99"/>
      <c r="F99"/>
      <c r="G99"/>
      <c r="H99"/>
      <c r="I99"/>
      <c r="J99"/>
      <c r="K99"/>
      <c r="L99"/>
    </row>
    <row r="100" spans="1:13">
      <c r="A100"/>
      <c r="B100"/>
      <c r="C100"/>
      <c r="D100"/>
      <c r="E100"/>
      <c r="F100"/>
      <c r="G100"/>
      <c r="H100"/>
      <c r="I100"/>
      <c r="J100"/>
      <c r="K100"/>
      <c r="L100"/>
    </row>
    <row r="101" spans="1:13">
      <c r="A101"/>
      <c r="B101"/>
      <c r="C101"/>
      <c r="D101"/>
      <c r="E101"/>
      <c r="F101"/>
      <c r="G101"/>
      <c r="H101"/>
      <c r="I101"/>
      <c r="J101"/>
      <c r="K101"/>
      <c r="L101"/>
    </row>
    <row r="102" spans="1:13">
      <c r="A102"/>
      <c r="B102"/>
      <c r="C102"/>
      <c r="D102"/>
      <c r="E102"/>
      <c r="F102"/>
      <c r="G102"/>
      <c r="H102"/>
      <c r="I102"/>
      <c r="J102"/>
      <c r="K102"/>
      <c r="L102"/>
    </row>
    <row r="103" spans="1:13">
      <c r="A103"/>
      <c r="B103"/>
      <c r="C103"/>
      <c r="D103"/>
      <c r="E103"/>
      <c r="F103"/>
      <c r="G103"/>
      <c r="H103"/>
      <c r="I103"/>
      <c r="J103"/>
      <c r="K103"/>
      <c r="L103"/>
    </row>
    <row r="104" spans="1:13">
      <c r="A104"/>
      <c r="B104"/>
      <c r="C104"/>
      <c r="D104"/>
      <c r="E104"/>
      <c r="F104"/>
      <c r="G104"/>
      <c r="H104"/>
      <c r="I104"/>
      <c r="J104"/>
      <c r="K104"/>
      <c r="L104"/>
    </row>
    <row r="105" spans="1:13">
      <c r="A105"/>
      <c r="B105"/>
      <c r="C105"/>
      <c r="D105"/>
      <c r="E105"/>
      <c r="F105"/>
      <c r="G105"/>
      <c r="H105"/>
      <c r="I105"/>
      <c r="J105"/>
      <c r="K105"/>
      <c r="L105"/>
    </row>
    <row r="106" spans="1:13">
      <c r="A106"/>
      <c r="B106"/>
      <c r="C106"/>
      <c r="D106"/>
      <c r="E106"/>
      <c r="F106"/>
      <c r="G106"/>
      <c r="H106"/>
      <c r="I106"/>
      <c r="J106"/>
      <c r="K106"/>
      <c r="L106"/>
    </row>
    <row r="107" spans="1:13">
      <c r="A107"/>
      <c r="B107"/>
      <c r="C107"/>
      <c r="D107"/>
      <c r="E107"/>
      <c r="F107"/>
      <c r="G107"/>
      <c r="H107"/>
      <c r="I107"/>
      <c r="J107"/>
      <c r="K107"/>
      <c r="L107"/>
    </row>
    <row r="108" spans="1:13">
      <c r="A108"/>
      <c r="B108"/>
      <c r="C108"/>
      <c r="D108"/>
      <c r="E108"/>
      <c r="F108"/>
      <c r="G108"/>
      <c r="H108"/>
      <c r="I108"/>
      <c r="J108"/>
      <c r="K108"/>
      <c r="L108"/>
    </row>
    <row r="109" spans="1:13">
      <c r="A109"/>
      <c r="B109"/>
      <c r="C109"/>
      <c r="D109"/>
      <c r="E109"/>
      <c r="F109"/>
      <c r="G109"/>
      <c r="H109"/>
      <c r="I109"/>
      <c r="J109"/>
      <c r="K109"/>
      <c r="L109"/>
    </row>
    <row r="110" spans="1:13">
      <c r="A110"/>
      <c r="B110"/>
      <c r="C110"/>
      <c r="D110"/>
      <c r="E110"/>
      <c r="F110"/>
      <c r="G110"/>
      <c r="H110"/>
      <c r="I110"/>
      <c r="J110"/>
      <c r="K110"/>
    </row>
    <row r="111" spans="1:13">
      <c r="A111"/>
      <c r="B111"/>
      <c r="C111"/>
      <c r="D111"/>
      <c r="E111"/>
      <c r="F111"/>
      <c r="G111"/>
      <c r="H111"/>
      <c r="I111"/>
      <c r="J111"/>
      <c r="K111"/>
    </row>
    <row r="112" spans="1:13">
      <c r="A112"/>
      <c r="B112"/>
      <c r="C112"/>
      <c r="D112"/>
      <c r="E112"/>
      <c r="F112"/>
      <c r="G112"/>
      <c r="H112"/>
      <c r="I112"/>
      <c r="J112"/>
      <c r="K112"/>
    </row>
    <row r="113" spans="1:11">
      <c r="A113"/>
      <c r="B113"/>
      <c r="C113"/>
      <c r="D113"/>
      <c r="E113"/>
      <c r="F113"/>
      <c r="G113"/>
      <c r="H113"/>
      <c r="I113"/>
      <c r="J113"/>
      <c r="K113"/>
    </row>
    <row r="114" spans="1:11">
      <c r="A114"/>
      <c r="B114"/>
      <c r="C114"/>
      <c r="D114"/>
      <c r="E114"/>
      <c r="F114"/>
      <c r="G114"/>
      <c r="H114"/>
      <c r="I114"/>
      <c r="J114"/>
      <c r="K114"/>
    </row>
    <row r="115" spans="1:11">
      <c r="A115"/>
      <c r="B115"/>
      <c r="C115"/>
      <c r="D115"/>
      <c r="E115"/>
      <c r="F115"/>
      <c r="G115"/>
      <c r="H115"/>
      <c r="I115"/>
      <c r="J115"/>
      <c r="K115"/>
    </row>
    <row r="116" spans="1:11">
      <c r="A116"/>
      <c r="B116"/>
      <c r="C116"/>
      <c r="D116"/>
      <c r="E116"/>
      <c r="F116"/>
      <c r="G116"/>
      <c r="H116"/>
      <c r="I116"/>
      <c r="J116"/>
      <c r="K116"/>
    </row>
    <row r="117" spans="1:11">
      <c r="A117"/>
      <c r="B117"/>
      <c r="C117"/>
      <c r="D117"/>
      <c r="E117"/>
      <c r="F117"/>
      <c r="G117"/>
      <c r="H117"/>
      <c r="I117"/>
      <c r="J117"/>
      <c r="K117"/>
    </row>
  </sheetData>
  <sortState ref="P7:S73">
    <sortCondition descending="1" ref="Q7:Q73"/>
  </sortState>
  <mergeCells count="3">
    <mergeCell ref="A2:X2"/>
    <mergeCell ref="A3:F3"/>
    <mergeCell ref="B5:C5"/>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6"/>
  <dimension ref="A1:AA240"/>
  <sheetViews>
    <sheetView showGridLines="0" workbookViewId="0">
      <selection activeCell="T34" sqref="T34"/>
    </sheetView>
  </sheetViews>
  <sheetFormatPr defaultRowHeight="12.75"/>
  <cols>
    <col min="1" max="1" width="16.85546875" style="150" customWidth="1"/>
    <col min="2" max="2" width="12.28515625" style="150" bestFit="1" customWidth="1"/>
    <col min="3" max="3" width="10.140625" style="150" customWidth="1"/>
    <col min="4" max="4" width="9.140625" style="150"/>
    <col min="5" max="5" width="6" style="150" customWidth="1"/>
    <col min="6" max="6" width="16.7109375" style="150" customWidth="1"/>
    <col min="7" max="7" width="11.28515625" style="150" customWidth="1"/>
    <col min="8" max="8" width="10.42578125" style="150" customWidth="1"/>
    <col min="9" max="9" width="9.140625" style="150"/>
    <col min="10" max="10" width="3.5703125" style="150" customWidth="1"/>
    <col min="11" max="11" width="18" style="150" customWidth="1"/>
    <col min="12" max="12" width="11.7109375" style="150" customWidth="1"/>
    <col min="13" max="13" width="12.28515625" style="150" customWidth="1"/>
    <col min="14" max="14" width="10.42578125" style="150" customWidth="1"/>
    <col min="15" max="15" width="3.85546875" style="150" customWidth="1"/>
    <col min="16" max="16" width="22.5703125" style="150" customWidth="1"/>
    <col min="17" max="17" width="11.28515625" style="150" customWidth="1"/>
    <col min="18" max="18" width="10.28515625" style="150" customWidth="1"/>
    <col min="19" max="19" width="10" style="150" customWidth="1"/>
    <col min="20" max="255" width="9.140625" style="150"/>
    <col min="256" max="256" width="4" style="150" customWidth="1"/>
    <col min="257" max="257" width="15.140625" style="150" customWidth="1"/>
    <col min="258" max="258" width="13.85546875" style="150" customWidth="1"/>
    <col min="259" max="259" width="10.140625" style="150" customWidth="1"/>
    <col min="260" max="260" width="9.140625" style="150"/>
    <col min="261" max="261" width="3.42578125" style="150" customWidth="1"/>
    <col min="262" max="262" width="19.5703125" style="150" customWidth="1"/>
    <col min="263" max="263" width="12.28515625" style="150" customWidth="1"/>
    <col min="264" max="264" width="10.42578125" style="150" customWidth="1"/>
    <col min="265" max="265" width="9.140625" style="150"/>
    <col min="266" max="266" width="3.5703125" style="150" customWidth="1"/>
    <col min="267" max="267" width="16.42578125" style="150" customWidth="1"/>
    <col min="268" max="268" width="11.7109375" style="150" customWidth="1"/>
    <col min="269" max="269" width="10.140625" style="150" customWidth="1"/>
    <col min="270" max="270" width="15.85546875" style="150" customWidth="1"/>
    <col min="271" max="271" width="3.85546875" style="150" customWidth="1"/>
    <col min="272" max="272" width="16.42578125" style="150" customWidth="1"/>
    <col min="273" max="273" width="11.28515625" style="150" customWidth="1"/>
    <col min="274" max="274" width="10.28515625" style="150" customWidth="1"/>
    <col min="275" max="275" width="10" style="150" customWidth="1"/>
    <col min="276" max="511" width="9.140625" style="150"/>
    <col min="512" max="512" width="4" style="150" customWidth="1"/>
    <col min="513" max="513" width="15.140625" style="150" customWidth="1"/>
    <col min="514" max="514" width="13.85546875" style="150" customWidth="1"/>
    <col min="515" max="515" width="10.140625" style="150" customWidth="1"/>
    <col min="516" max="516" width="9.140625" style="150"/>
    <col min="517" max="517" width="3.42578125" style="150" customWidth="1"/>
    <col min="518" max="518" width="19.5703125" style="150" customWidth="1"/>
    <col min="519" max="519" width="12.28515625" style="150" customWidth="1"/>
    <col min="520" max="520" width="10.42578125" style="150" customWidth="1"/>
    <col min="521" max="521" width="9.140625" style="150"/>
    <col min="522" max="522" width="3.5703125" style="150" customWidth="1"/>
    <col min="523" max="523" width="16.42578125" style="150" customWidth="1"/>
    <col min="524" max="524" width="11.7109375" style="150" customWidth="1"/>
    <col min="525" max="525" width="10.140625" style="150" customWidth="1"/>
    <col min="526" max="526" width="15.85546875" style="150" customWidth="1"/>
    <col min="527" max="527" width="3.85546875" style="150" customWidth="1"/>
    <col min="528" max="528" width="16.42578125" style="150" customWidth="1"/>
    <col min="529" max="529" width="11.28515625" style="150" customWidth="1"/>
    <col min="530" max="530" width="10.28515625" style="150" customWidth="1"/>
    <col min="531" max="531" width="10" style="150" customWidth="1"/>
    <col min="532" max="767" width="9.140625" style="150"/>
    <col min="768" max="768" width="4" style="150" customWidth="1"/>
    <col min="769" max="769" width="15.140625" style="150" customWidth="1"/>
    <col min="770" max="770" width="13.85546875" style="150" customWidth="1"/>
    <col min="771" max="771" width="10.140625" style="150" customWidth="1"/>
    <col min="772" max="772" width="9.140625" style="150"/>
    <col min="773" max="773" width="3.42578125" style="150" customWidth="1"/>
    <col min="774" max="774" width="19.5703125" style="150" customWidth="1"/>
    <col min="775" max="775" width="12.28515625" style="150" customWidth="1"/>
    <col min="776" max="776" width="10.42578125" style="150" customWidth="1"/>
    <col min="777" max="777" width="9.140625" style="150"/>
    <col min="778" max="778" width="3.5703125" style="150" customWidth="1"/>
    <col min="779" max="779" width="16.42578125" style="150" customWidth="1"/>
    <col min="780" max="780" width="11.7109375" style="150" customWidth="1"/>
    <col min="781" max="781" width="10.140625" style="150" customWidth="1"/>
    <col min="782" max="782" width="15.85546875" style="150" customWidth="1"/>
    <col min="783" max="783" width="3.85546875" style="150" customWidth="1"/>
    <col min="784" max="784" width="16.42578125" style="150" customWidth="1"/>
    <col min="785" max="785" width="11.28515625" style="150" customWidth="1"/>
    <col min="786" max="786" width="10.28515625" style="150" customWidth="1"/>
    <col min="787" max="787" width="10" style="150" customWidth="1"/>
    <col min="788" max="1023" width="9.140625" style="150"/>
    <col min="1024" max="1024" width="4" style="150" customWidth="1"/>
    <col min="1025" max="1025" width="15.140625" style="150" customWidth="1"/>
    <col min="1026" max="1026" width="13.85546875" style="150" customWidth="1"/>
    <col min="1027" max="1027" width="10.140625" style="150" customWidth="1"/>
    <col min="1028" max="1028" width="9.140625" style="150"/>
    <col min="1029" max="1029" width="3.42578125" style="150" customWidth="1"/>
    <col min="1030" max="1030" width="19.5703125" style="150" customWidth="1"/>
    <col min="1031" max="1031" width="12.28515625" style="150" customWidth="1"/>
    <col min="1032" max="1032" width="10.42578125" style="150" customWidth="1"/>
    <col min="1033" max="1033" width="9.140625" style="150"/>
    <col min="1034" max="1034" width="3.5703125" style="150" customWidth="1"/>
    <col min="1035" max="1035" width="16.42578125" style="150" customWidth="1"/>
    <col min="1036" max="1036" width="11.7109375" style="150" customWidth="1"/>
    <col min="1037" max="1037" width="10.140625" style="150" customWidth="1"/>
    <col min="1038" max="1038" width="15.85546875" style="150" customWidth="1"/>
    <col min="1039" max="1039" width="3.85546875" style="150" customWidth="1"/>
    <col min="1040" max="1040" width="16.42578125" style="150" customWidth="1"/>
    <col min="1041" max="1041" width="11.28515625" style="150" customWidth="1"/>
    <col min="1042" max="1042" width="10.28515625" style="150" customWidth="1"/>
    <col min="1043" max="1043" width="10" style="150" customWidth="1"/>
    <col min="1044" max="1279" width="9.140625" style="150"/>
    <col min="1280" max="1280" width="4" style="150" customWidth="1"/>
    <col min="1281" max="1281" width="15.140625" style="150" customWidth="1"/>
    <col min="1282" max="1282" width="13.85546875" style="150" customWidth="1"/>
    <col min="1283" max="1283" width="10.140625" style="150" customWidth="1"/>
    <col min="1284" max="1284" width="9.140625" style="150"/>
    <col min="1285" max="1285" width="3.42578125" style="150" customWidth="1"/>
    <col min="1286" max="1286" width="19.5703125" style="150" customWidth="1"/>
    <col min="1287" max="1287" width="12.28515625" style="150" customWidth="1"/>
    <col min="1288" max="1288" width="10.42578125" style="150" customWidth="1"/>
    <col min="1289" max="1289" width="9.140625" style="150"/>
    <col min="1290" max="1290" width="3.5703125" style="150" customWidth="1"/>
    <col min="1291" max="1291" width="16.42578125" style="150" customWidth="1"/>
    <col min="1292" max="1292" width="11.7109375" style="150" customWidth="1"/>
    <col min="1293" max="1293" width="10.140625" style="150" customWidth="1"/>
    <col min="1294" max="1294" width="15.85546875" style="150" customWidth="1"/>
    <col min="1295" max="1295" width="3.85546875" style="150" customWidth="1"/>
    <col min="1296" max="1296" width="16.42578125" style="150" customWidth="1"/>
    <col min="1297" max="1297" width="11.28515625" style="150" customWidth="1"/>
    <col min="1298" max="1298" width="10.28515625" style="150" customWidth="1"/>
    <col min="1299" max="1299" width="10" style="150" customWidth="1"/>
    <col min="1300" max="1535" width="9.140625" style="150"/>
    <col min="1536" max="1536" width="4" style="150" customWidth="1"/>
    <col min="1537" max="1537" width="15.140625" style="150" customWidth="1"/>
    <col min="1538" max="1538" width="13.85546875" style="150" customWidth="1"/>
    <col min="1539" max="1539" width="10.140625" style="150" customWidth="1"/>
    <col min="1540" max="1540" width="9.140625" style="150"/>
    <col min="1541" max="1541" width="3.42578125" style="150" customWidth="1"/>
    <col min="1542" max="1542" width="19.5703125" style="150" customWidth="1"/>
    <col min="1543" max="1543" width="12.28515625" style="150" customWidth="1"/>
    <col min="1544" max="1544" width="10.42578125" style="150" customWidth="1"/>
    <col min="1545" max="1545" width="9.140625" style="150"/>
    <col min="1546" max="1546" width="3.5703125" style="150" customWidth="1"/>
    <col min="1547" max="1547" width="16.42578125" style="150" customWidth="1"/>
    <col min="1548" max="1548" width="11.7109375" style="150" customWidth="1"/>
    <col min="1549" max="1549" width="10.140625" style="150" customWidth="1"/>
    <col min="1550" max="1550" width="15.85546875" style="150" customWidth="1"/>
    <col min="1551" max="1551" width="3.85546875" style="150" customWidth="1"/>
    <col min="1552" max="1552" width="16.42578125" style="150" customWidth="1"/>
    <col min="1553" max="1553" width="11.28515625" style="150" customWidth="1"/>
    <col min="1554" max="1554" width="10.28515625" style="150" customWidth="1"/>
    <col min="1555" max="1555" width="10" style="150" customWidth="1"/>
    <col min="1556" max="1791" width="9.140625" style="150"/>
    <col min="1792" max="1792" width="4" style="150" customWidth="1"/>
    <col min="1793" max="1793" width="15.140625" style="150" customWidth="1"/>
    <col min="1794" max="1794" width="13.85546875" style="150" customWidth="1"/>
    <col min="1795" max="1795" width="10.140625" style="150" customWidth="1"/>
    <col min="1796" max="1796" width="9.140625" style="150"/>
    <col min="1797" max="1797" width="3.42578125" style="150" customWidth="1"/>
    <col min="1798" max="1798" width="19.5703125" style="150" customWidth="1"/>
    <col min="1799" max="1799" width="12.28515625" style="150" customWidth="1"/>
    <col min="1800" max="1800" width="10.42578125" style="150" customWidth="1"/>
    <col min="1801" max="1801" width="9.140625" style="150"/>
    <col min="1802" max="1802" width="3.5703125" style="150" customWidth="1"/>
    <col min="1803" max="1803" width="16.42578125" style="150" customWidth="1"/>
    <col min="1804" max="1804" width="11.7109375" style="150" customWidth="1"/>
    <col min="1805" max="1805" width="10.140625" style="150" customWidth="1"/>
    <col min="1806" max="1806" width="15.85546875" style="150" customWidth="1"/>
    <col min="1807" max="1807" width="3.85546875" style="150" customWidth="1"/>
    <col min="1808" max="1808" width="16.42578125" style="150" customWidth="1"/>
    <col min="1809" max="1809" width="11.28515625" style="150" customWidth="1"/>
    <col min="1810" max="1810" width="10.28515625" style="150" customWidth="1"/>
    <col min="1811" max="1811" width="10" style="150" customWidth="1"/>
    <col min="1812" max="2047" width="9.140625" style="150"/>
    <col min="2048" max="2048" width="4" style="150" customWidth="1"/>
    <col min="2049" max="2049" width="15.140625" style="150" customWidth="1"/>
    <col min="2050" max="2050" width="13.85546875" style="150" customWidth="1"/>
    <col min="2051" max="2051" width="10.140625" style="150" customWidth="1"/>
    <col min="2052" max="2052" width="9.140625" style="150"/>
    <col min="2053" max="2053" width="3.42578125" style="150" customWidth="1"/>
    <col min="2054" max="2054" width="19.5703125" style="150" customWidth="1"/>
    <col min="2055" max="2055" width="12.28515625" style="150" customWidth="1"/>
    <col min="2056" max="2056" width="10.42578125" style="150" customWidth="1"/>
    <col min="2057" max="2057" width="9.140625" style="150"/>
    <col min="2058" max="2058" width="3.5703125" style="150" customWidth="1"/>
    <col min="2059" max="2059" width="16.42578125" style="150" customWidth="1"/>
    <col min="2060" max="2060" width="11.7109375" style="150" customWidth="1"/>
    <col min="2061" max="2061" width="10.140625" style="150" customWidth="1"/>
    <col min="2062" max="2062" width="15.85546875" style="150" customWidth="1"/>
    <col min="2063" max="2063" width="3.85546875" style="150" customWidth="1"/>
    <col min="2064" max="2064" width="16.42578125" style="150" customWidth="1"/>
    <col min="2065" max="2065" width="11.28515625" style="150" customWidth="1"/>
    <col min="2066" max="2066" width="10.28515625" style="150" customWidth="1"/>
    <col min="2067" max="2067" width="10" style="150" customWidth="1"/>
    <col min="2068" max="2303" width="9.140625" style="150"/>
    <col min="2304" max="2304" width="4" style="150" customWidth="1"/>
    <col min="2305" max="2305" width="15.140625" style="150" customWidth="1"/>
    <col min="2306" max="2306" width="13.85546875" style="150" customWidth="1"/>
    <col min="2307" max="2307" width="10.140625" style="150" customWidth="1"/>
    <col min="2308" max="2308" width="9.140625" style="150"/>
    <col min="2309" max="2309" width="3.42578125" style="150" customWidth="1"/>
    <col min="2310" max="2310" width="19.5703125" style="150" customWidth="1"/>
    <col min="2311" max="2311" width="12.28515625" style="150" customWidth="1"/>
    <col min="2312" max="2312" width="10.42578125" style="150" customWidth="1"/>
    <col min="2313" max="2313" width="9.140625" style="150"/>
    <col min="2314" max="2314" width="3.5703125" style="150" customWidth="1"/>
    <col min="2315" max="2315" width="16.42578125" style="150" customWidth="1"/>
    <col min="2316" max="2316" width="11.7109375" style="150" customWidth="1"/>
    <col min="2317" max="2317" width="10.140625" style="150" customWidth="1"/>
    <col min="2318" max="2318" width="15.85546875" style="150" customWidth="1"/>
    <col min="2319" max="2319" width="3.85546875" style="150" customWidth="1"/>
    <col min="2320" max="2320" width="16.42578125" style="150" customWidth="1"/>
    <col min="2321" max="2321" width="11.28515625" style="150" customWidth="1"/>
    <col min="2322" max="2322" width="10.28515625" style="150" customWidth="1"/>
    <col min="2323" max="2323" width="10" style="150" customWidth="1"/>
    <col min="2324" max="2559" width="9.140625" style="150"/>
    <col min="2560" max="2560" width="4" style="150" customWidth="1"/>
    <col min="2561" max="2561" width="15.140625" style="150" customWidth="1"/>
    <col min="2562" max="2562" width="13.85546875" style="150" customWidth="1"/>
    <col min="2563" max="2563" width="10.140625" style="150" customWidth="1"/>
    <col min="2564" max="2564" width="9.140625" style="150"/>
    <col min="2565" max="2565" width="3.42578125" style="150" customWidth="1"/>
    <col min="2566" max="2566" width="19.5703125" style="150" customWidth="1"/>
    <col min="2567" max="2567" width="12.28515625" style="150" customWidth="1"/>
    <col min="2568" max="2568" width="10.42578125" style="150" customWidth="1"/>
    <col min="2569" max="2569" width="9.140625" style="150"/>
    <col min="2570" max="2570" width="3.5703125" style="150" customWidth="1"/>
    <col min="2571" max="2571" width="16.42578125" style="150" customWidth="1"/>
    <col min="2572" max="2572" width="11.7109375" style="150" customWidth="1"/>
    <col min="2573" max="2573" width="10.140625" style="150" customWidth="1"/>
    <col min="2574" max="2574" width="15.85546875" style="150" customWidth="1"/>
    <col min="2575" max="2575" width="3.85546875" style="150" customWidth="1"/>
    <col min="2576" max="2576" width="16.42578125" style="150" customWidth="1"/>
    <col min="2577" max="2577" width="11.28515625" style="150" customWidth="1"/>
    <col min="2578" max="2578" width="10.28515625" style="150" customWidth="1"/>
    <col min="2579" max="2579" width="10" style="150" customWidth="1"/>
    <col min="2580" max="2815" width="9.140625" style="150"/>
    <col min="2816" max="2816" width="4" style="150" customWidth="1"/>
    <col min="2817" max="2817" width="15.140625" style="150" customWidth="1"/>
    <col min="2818" max="2818" width="13.85546875" style="150" customWidth="1"/>
    <col min="2819" max="2819" width="10.140625" style="150" customWidth="1"/>
    <col min="2820" max="2820" width="9.140625" style="150"/>
    <col min="2821" max="2821" width="3.42578125" style="150" customWidth="1"/>
    <col min="2822" max="2822" width="19.5703125" style="150" customWidth="1"/>
    <col min="2823" max="2823" width="12.28515625" style="150" customWidth="1"/>
    <col min="2824" max="2824" width="10.42578125" style="150" customWidth="1"/>
    <col min="2825" max="2825" width="9.140625" style="150"/>
    <col min="2826" max="2826" width="3.5703125" style="150" customWidth="1"/>
    <col min="2827" max="2827" width="16.42578125" style="150" customWidth="1"/>
    <col min="2828" max="2828" width="11.7109375" style="150" customWidth="1"/>
    <col min="2829" max="2829" width="10.140625" style="150" customWidth="1"/>
    <col min="2830" max="2830" width="15.85546875" style="150" customWidth="1"/>
    <col min="2831" max="2831" width="3.85546875" style="150" customWidth="1"/>
    <col min="2832" max="2832" width="16.42578125" style="150" customWidth="1"/>
    <col min="2833" max="2833" width="11.28515625" style="150" customWidth="1"/>
    <col min="2834" max="2834" width="10.28515625" style="150" customWidth="1"/>
    <col min="2835" max="2835" width="10" style="150" customWidth="1"/>
    <col min="2836" max="3071" width="9.140625" style="150"/>
    <col min="3072" max="3072" width="4" style="150" customWidth="1"/>
    <col min="3073" max="3073" width="15.140625" style="150" customWidth="1"/>
    <col min="3074" max="3074" width="13.85546875" style="150" customWidth="1"/>
    <col min="3075" max="3075" width="10.140625" style="150" customWidth="1"/>
    <col min="3076" max="3076" width="9.140625" style="150"/>
    <col min="3077" max="3077" width="3.42578125" style="150" customWidth="1"/>
    <col min="3078" max="3078" width="19.5703125" style="150" customWidth="1"/>
    <col min="3079" max="3079" width="12.28515625" style="150" customWidth="1"/>
    <col min="3080" max="3080" width="10.42578125" style="150" customWidth="1"/>
    <col min="3081" max="3081" width="9.140625" style="150"/>
    <col min="3082" max="3082" width="3.5703125" style="150" customWidth="1"/>
    <col min="3083" max="3083" width="16.42578125" style="150" customWidth="1"/>
    <col min="3084" max="3084" width="11.7109375" style="150" customWidth="1"/>
    <col min="3085" max="3085" width="10.140625" style="150" customWidth="1"/>
    <col min="3086" max="3086" width="15.85546875" style="150" customWidth="1"/>
    <col min="3087" max="3087" width="3.85546875" style="150" customWidth="1"/>
    <col min="3088" max="3088" width="16.42578125" style="150" customWidth="1"/>
    <col min="3089" max="3089" width="11.28515625" style="150" customWidth="1"/>
    <col min="3090" max="3090" width="10.28515625" style="150" customWidth="1"/>
    <col min="3091" max="3091" width="10" style="150" customWidth="1"/>
    <col min="3092" max="3327" width="9.140625" style="150"/>
    <col min="3328" max="3328" width="4" style="150" customWidth="1"/>
    <col min="3329" max="3329" width="15.140625" style="150" customWidth="1"/>
    <col min="3330" max="3330" width="13.85546875" style="150" customWidth="1"/>
    <col min="3331" max="3331" width="10.140625" style="150" customWidth="1"/>
    <col min="3332" max="3332" width="9.140625" style="150"/>
    <col min="3333" max="3333" width="3.42578125" style="150" customWidth="1"/>
    <col min="3334" max="3334" width="19.5703125" style="150" customWidth="1"/>
    <col min="3335" max="3335" width="12.28515625" style="150" customWidth="1"/>
    <col min="3336" max="3336" width="10.42578125" style="150" customWidth="1"/>
    <col min="3337" max="3337" width="9.140625" style="150"/>
    <col min="3338" max="3338" width="3.5703125" style="150" customWidth="1"/>
    <col min="3339" max="3339" width="16.42578125" style="150" customWidth="1"/>
    <col min="3340" max="3340" width="11.7109375" style="150" customWidth="1"/>
    <col min="3341" max="3341" width="10.140625" style="150" customWidth="1"/>
    <col min="3342" max="3342" width="15.85546875" style="150" customWidth="1"/>
    <col min="3343" max="3343" width="3.85546875" style="150" customWidth="1"/>
    <col min="3344" max="3344" width="16.42578125" style="150" customWidth="1"/>
    <col min="3345" max="3345" width="11.28515625" style="150" customWidth="1"/>
    <col min="3346" max="3346" width="10.28515625" style="150" customWidth="1"/>
    <col min="3347" max="3347" width="10" style="150" customWidth="1"/>
    <col min="3348" max="3583" width="9.140625" style="150"/>
    <col min="3584" max="3584" width="4" style="150" customWidth="1"/>
    <col min="3585" max="3585" width="15.140625" style="150" customWidth="1"/>
    <col min="3586" max="3586" width="13.85546875" style="150" customWidth="1"/>
    <col min="3587" max="3587" width="10.140625" style="150" customWidth="1"/>
    <col min="3588" max="3588" width="9.140625" style="150"/>
    <col min="3589" max="3589" width="3.42578125" style="150" customWidth="1"/>
    <col min="3590" max="3590" width="19.5703125" style="150" customWidth="1"/>
    <col min="3591" max="3591" width="12.28515625" style="150" customWidth="1"/>
    <col min="3592" max="3592" width="10.42578125" style="150" customWidth="1"/>
    <col min="3593" max="3593" width="9.140625" style="150"/>
    <col min="3594" max="3594" width="3.5703125" style="150" customWidth="1"/>
    <col min="3595" max="3595" width="16.42578125" style="150" customWidth="1"/>
    <col min="3596" max="3596" width="11.7109375" style="150" customWidth="1"/>
    <col min="3597" max="3597" width="10.140625" style="150" customWidth="1"/>
    <col min="3598" max="3598" width="15.85546875" style="150" customWidth="1"/>
    <col min="3599" max="3599" width="3.85546875" style="150" customWidth="1"/>
    <col min="3600" max="3600" width="16.42578125" style="150" customWidth="1"/>
    <col min="3601" max="3601" width="11.28515625" style="150" customWidth="1"/>
    <col min="3602" max="3602" width="10.28515625" style="150" customWidth="1"/>
    <col min="3603" max="3603" width="10" style="150" customWidth="1"/>
    <col min="3604" max="3839" width="9.140625" style="150"/>
    <col min="3840" max="3840" width="4" style="150" customWidth="1"/>
    <col min="3841" max="3841" width="15.140625" style="150" customWidth="1"/>
    <col min="3842" max="3842" width="13.85546875" style="150" customWidth="1"/>
    <col min="3843" max="3843" width="10.140625" style="150" customWidth="1"/>
    <col min="3844" max="3844" width="9.140625" style="150"/>
    <col min="3845" max="3845" width="3.42578125" style="150" customWidth="1"/>
    <col min="3846" max="3846" width="19.5703125" style="150" customWidth="1"/>
    <col min="3847" max="3847" width="12.28515625" style="150" customWidth="1"/>
    <col min="3848" max="3848" width="10.42578125" style="150" customWidth="1"/>
    <col min="3849" max="3849" width="9.140625" style="150"/>
    <col min="3850" max="3850" width="3.5703125" style="150" customWidth="1"/>
    <col min="3851" max="3851" width="16.42578125" style="150" customWidth="1"/>
    <col min="3852" max="3852" width="11.7109375" style="150" customWidth="1"/>
    <col min="3853" max="3853" width="10.140625" style="150" customWidth="1"/>
    <col min="3854" max="3854" width="15.85546875" style="150" customWidth="1"/>
    <col min="3855" max="3855" width="3.85546875" style="150" customWidth="1"/>
    <col min="3856" max="3856" width="16.42578125" style="150" customWidth="1"/>
    <col min="3857" max="3857" width="11.28515625" style="150" customWidth="1"/>
    <col min="3858" max="3858" width="10.28515625" style="150" customWidth="1"/>
    <col min="3859" max="3859" width="10" style="150" customWidth="1"/>
    <col min="3860" max="4095" width="9.140625" style="150"/>
    <col min="4096" max="4096" width="4" style="150" customWidth="1"/>
    <col min="4097" max="4097" width="15.140625" style="150" customWidth="1"/>
    <col min="4098" max="4098" width="13.85546875" style="150" customWidth="1"/>
    <col min="4099" max="4099" width="10.140625" style="150" customWidth="1"/>
    <col min="4100" max="4100" width="9.140625" style="150"/>
    <col min="4101" max="4101" width="3.42578125" style="150" customWidth="1"/>
    <col min="4102" max="4102" width="19.5703125" style="150" customWidth="1"/>
    <col min="4103" max="4103" width="12.28515625" style="150" customWidth="1"/>
    <col min="4104" max="4104" width="10.42578125" style="150" customWidth="1"/>
    <col min="4105" max="4105" width="9.140625" style="150"/>
    <col min="4106" max="4106" width="3.5703125" style="150" customWidth="1"/>
    <col min="4107" max="4107" width="16.42578125" style="150" customWidth="1"/>
    <col min="4108" max="4108" width="11.7109375" style="150" customWidth="1"/>
    <col min="4109" max="4109" width="10.140625" style="150" customWidth="1"/>
    <col min="4110" max="4110" width="15.85546875" style="150" customWidth="1"/>
    <col min="4111" max="4111" width="3.85546875" style="150" customWidth="1"/>
    <col min="4112" max="4112" width="16.42578125" style="150" customWidth="1"/>
    <col min="4113" max="4113" width="11.28515625" style="150" customWidth="1"/>
    <col min="4114" max="4114" width="10.28515625" style="150" customWidth="1"/>
    <col min="4115" max="4115" width="10" style="150" customWidth="1"/>
    <col min="4116" max="4351" width="9.140625" style="150"/>
    <col min="4352" max="4352" width="4" style="150" customWidth="1"/>
    <col min="4353" max="4353" width="15.140625" style="150" customWidth="1"/>
    <col min="4354" max="4354" width="13.85546875" style="150" customWidth="1"/>
    <col min="4355" max="4355" width="10.140625" style="150" customWidth="1"/>
    <col min="4356" max="4356" width="9.140625" style="150"/>
    <col min="4357" max="4357" width="3.42578125" style="150" customWidth="1"/>
    <col min="4358" max="4358" width="19.5703125" style="150" customWidth="1"/>
    <col min="4359" max="4359" width="12.28515625" style="150" customWidth="1"/>
    <col min="4360" max="4360" width="10.42578125" style="150" customWidth="1"/>
    <col min="4361" max="4361" width="9.140625" style="150"/>
    <col min="4362" max="4362" width="3.5703125" style="150" customWidth="1"/>
    <col min="4363" max="4363" width="16.42578125" style="150" customWidth="1"/>
    <col min="4364" max="4364" width="11.7109375" style="150" customWidth="1"/>
    <col min="4365" max="4365" width="10.140625" style="150" customWidth="1"/>
    <col min="4366" max="4366" width="15.85546875" style="150" customWidth="1"/>
    <col min="4367" max="4367" width="3.85546875" style="150" customWidth="1"/>
    <col min="4368" max="4368" width="16.42578125" style="150" customWidth="1"/>
    <col min="4369" max="4369" width="11.28515625" style="150" customWidth="1"/>
    <col min="4370" max="4370" width="10.28515625" style="150" customWidth="1"/>
    <col min="4371" max="4371" width="10" style="150" customWidth="1"/>
    <col min="4372" max="4607" width="9.140625" style="150"/>
    <col min="4608" max="4608" width="4" style="150" customWidth="1"/>
    <col min="4609" max="4609" width="15.140625" style="150" customWidth="1"/>
    <col min="4610" max="4610" width="13.85546875" style="150" customWidth="1"/>
    <col min="4611" max="4611" width="10.140625" style="150" customWidth="1"/>
    <col min="4612" max="4612" width="9.140625" style="150"/>
    <col min="4613" max="4613" width="3.42578125" style="150" customWidth="1"/>
    <col min="4614" max="4614" width="19.5703125" style="150" customWidth="1"/>
    <col min="4615" max="4615" width="12.28515625" style="150" customWidth="1"/>
    <col min="4616" max="4616" width="10.42578125" style="150" customWidth="1"/>
    <col min="4617" max="4617" width="9.140625" style="150"/>
    <col min="4618" max="4618" width="3.5703125" style="150" customWidth="1"/>
    <col min="4619" max="4619" width="16.42578125" style="150" customWidth="1"/>
    <col min="4620" max="4620" width="11.7109375" style="150" customWidth="1"/>
    <col min="4621" max="4621" width="10.140625" style="150" customWidth="1"/>
    <col min="4622" max="4622" width="15.85546875" style="150" customWidth="1"/>
    <col min="4623" max="4623" width="3.85546875" style="150" customWidth="1"/>
    <col min="4624" max="4624" width="16.42578125" style="150" customWidth="1"/>
    <col min="4625" max="4625" width="11.28515625" style="150" customWidth="1"/>
    <col min="4626" max="4626" width="10.28515625" style="150" customWidth="1"/>
    <col min="4627" max="4627" width="10" style="150" customWidth="1"/>
    <col min="4628" max="4863" width="9.140625" style="150"/>
    <col min="4864" max="4864" width="4" style="150" customWidth="1"/>
    <col min="4865" max="4865" width="15.140625" style="150" customWidth="1"/>
    <col min="4866" max="4866" width="13.85546875" style="150" customWidth="1"/>
    <col min="4867" max="4867" width="10.140625" style="150" customWidth="1"/>
    <col min="4868" max="4868" width="9.140625" style="150"/>
    <col min="4869" max="4869" width="3.42578125" style="150" customWidth="1"/>
    <col min="4870" max="4870" width="19.5703125" style="150" customWidth="1"/>
    <col min="4871" max="4871" width="12.28515625" style="150" customWidth="1"/>
    <col min="4872" max="4872" width="10.42578125" style="150" customWidth="1"/>
    <col min="4873" max="4873" width="9.140625" style="150"/>
    <col min="4874" max="4874" width="3.5703125" style="150" customWidth="1"/>
    <col min="4875" max="4875" width="16.42578125" style="150" customWidth="1"/>
    <col min="4876" max="4876" width="11.7109375" style="150" customWidth="1"/>
    <col min="4877" max="4877" width="10.140625" style="150" customWidth="1"/>
    <col min="4878" max="4878" width="15.85546875" style="150" customWidth="1"/>
    <col min="4879" max="4879" width="3.85546875" style="150" customWidth="1"/>
    <col min="4880" max="4880" width="16.42578125" style="150" customWidth="1"/>
    <col min="4881" max="4881" width="11.28515625" style="150" customWidth="1"/>
    <col min="4882" max="4882" width="10.28515625" style="150" customWidth="1"/>
    <col min="4883" max="4883" width="10" style="150" customWidth="1"/>
    <col min="4884" max="5119" width="9.140625" style="150"/>
    <col min="5120" max="5120" width="4" style="150" customWidth="1"/>
    <col min="5121" max="5121" width="15.140625" style="150" customWidth="1"/>
    <col min="5122" max="5122" width="13.85546875" style="150" customWidth="1"/>
    <col min="5123" max="5123" width="10.140625" style="150" customWidth="1"/>
    <col min="5124" max="5124" width="9.140625" style="150"/>
    <col min="5125" max="5125" width="3.42578125" style="150" customWidth="1"/>
    <col min="5126" max="5126" width="19.5703125" style="150" customWidth="1"/>
    <col min="5127" max="5127" width="12.28515625" style="150" customWidth="1"/>
    <col min="5128" max="5128" width="10.42578125" style="150" customWidth="1"/>
    <col min="5129" max="5129" width="9.140625" style="150"/>
    <col min="5130" max="5130" width="3.5703125" style="150" customWidth="1"/>
    <col min="5131" max="5131" width="16.42578125" style="150" customWidth="1"/>
    <col min="5132" max="5132" width="11.7109375" style="150" customWidth="1"/>
    <col min="5133" max="5133" width="10.140625" style="150" customWidth="1"/>
    <col min="5134" max="5134" width="15.85546875" style="150" customWidth="1"/>
    <col min="5135" max="5135" width="3.85546875" style="150" customWidth="1"/>
    <col min="5136" max="5136" width="16.42578125" style="150" customWidth="1"/>
    <col min="5137" max="5137" width="11.28515625" style="150" customWidth="1"/>
    <col min="5138" max="5138" width="10.28515625" style="150" customWidth="1"/>
    <col min="5139" max="5139" width="10" style="150" customWidth="1"/>
    <col min="5140" max="5375" width="9.140625" style="150"/>
    <col min="5376" max="5376" width="4" style="150" customWidth="1"/>
    <col min="5377" max="5377" width="15.140625" style="150" customWidth="1"/>
    <col min="5378" max="5378" width="13.85546875" style="150" customWidth="1"/>
    <col min="5379" max="5379" width="10.140625" style="150" customWidth="1"/>
    <col min="5380" max="5380" width="9.140625" style="150"/>
    <col min="5381" max="5381" width="3.42578125" style="150" customWidth="1"/>
    <col min="5382" max="5382" width="19.5703125" style="150" customWidth="1"/>
    <col min="5383" max="5383" width="12.28515625" style="150" customWidth="1"/>
    <col min="5384" max="5384" width="10.42578125" style="150" customWidth="1"/>
    <col min="5385" max="5385" width="9.140625" style="150"/>
    <col min="5386" max="5386" width="3.5703125" style="150" customWidth="1"/>
    <col min="5387" max="5387" width="16.42578125" style="150" customWidth="1"/>
    <col min="5388" max="5388" width="11.7109375" style="150" customWidth="1"/>
    <col min="5389" max="5389" width="10.140625" style="150" customWidth="1"/>
    <col min="5390" max="5390" width="15.85546875" style="150" customWidth="1"/>
    <col min="5391" max="5391" width="3.85546875" style="150" customWidth="1"/>
    <col min="5392" max="5392" width="16.42578125" style="150" customWidth="1"/>
    <col min="5393" max="5393" width="11.28515625" style="150" customWidth="1"/>
    <col min="5394" max="5394" width="10.28515625" style="150" customWidth="1"/>
    <col min="5395" max="5395" width="10" style="150" customWidth="1"/>
    <col min="5396" max="5631" width="9.140625" style="150"/>
    <col min="5632" max="5632" width="4" style="150" customWidth="1"/>
    <col min="5633" max="5633" width="15.140625" style="150" customWidth="1"/>
    <col min="5634" max="5634" width="13.85546875" style="150" customWidth="1"/>
    <col min="5635" max="5635" width="10.140625" style="150" customWidth="1"/>
    <col min="5636" max="5636" width="9.140625" style="150"/>
    <col min="5637" max="5637" width="3.42578125" style="150" customWidth="1"/>
    <col min="5638" max="5638" width="19.5703125" style="150" customWidth="1"/>
    <col min="5639" max="5639" width="12.28515625" style="150" customWidth="1"/>
    <col min="5640" max="5640" width="10.42578125" style="150" customWidth="1"/>
    <col min="5641" max="5641" width="9.140625" style="150"/>
    <col min="5642" max="5642" width="3.5703125" style="150" customWidth="1"/>
    <col min="5643" max="5643" width="16.42578125" style="150" customWidth="1"/>
    <col min="5644" max="5644" width="11.7109375" style="150" customWidth="1"/>
    <col min="5645" max="5645" width="10.140625" style="150" customWidth="1"/>
    <col min="5646" max="5646" width="15.85546875" style="150" customWidth="1"/>
    <col min="5647" max="5647" width="3.85546875" style="150" customWidth="1"/>
    <col min="5648" max="5648" width="16.42578125" style="150" customWidth="1"/>
    <col min="5649" max="5649" width="11.28515625" style="150" customWidth="1"/>
    <col min="5650" max="5650" width="10.28515625" style="150" customWidth="1"/>
    <col min="5651" max="5651" width="10" style="150" customWidth="1"/>
    <col min="5652" max="5887" width="9.140625" style="150"/>
    <col min="5888" max="5888" width="4" style="150" customWidth="1"/>
    <col min="5889" max="5889" width="15.140625" style="150" customWidth="1"/>
    <col min="5890" max="5890" width="13.85546875" style="150" customWidth="1"/>
    <col min="5891" max="5891" width="10.140625" style="150" customWidth="1"/>
    <col min="5892" max="5892" width="9.140625" style="150"/>
    <col min="5893" max="5893" width="3.42578125" style="150" customWidth="1"/>
    <col min="5894" max="5894" width="19.5703125" style="150" customWidth="1"/>
    <col min="5895" max="5895" width="12.28515625" style="150" customWidth="1"/>
    <col min="5896" max="5896" width="10.42578125" style="150" customWidth="1"/>
    <col min="5897" max="5897" width="9.140625" style="150"/>
    <col min="5898" max="5898" width="3.5703125" style="150" customWidth="1"/>
    <col min="5899" max="5899" width="16.42578125" style="150" customWidth="1"/>
    <col min="5900" max="5900" width="11.7109375" style="150" customWidth="1"/>
    <col min="5901" max="5901" width="10.140625" style="150" customWidth="1"/>
    <col min="5902" max="5902" width="15.85546875" style="150" customWidth="1"/>
    <col min="5903" max="5903" width="3.85546875" style="150" customWidth="1"/>
    <col min="5904" max="5904" width="16.42578125" style="150" customWidth="1"/>
    <col min="5905" max="5905" width="11.28515625" style="150" customWidth="1"/>
    <col min="5906" max="5906" width="10.28515625" style="150" customWidth="1"/>
    <col min="5907" max="5907" width="10" style="150" customWidth="1"/>
    <col min="5908" max="6143" width="9.140625" style="150"/>
    <col min="6144" max="6144" width="4" style="150" customWidth="1"/>
    <col min="6145" max="6145" width="15.140625" style="150" customWidth="1"/>
    <col min="6146" max="6146" width="13.85546875" style="150" customWidth="1"/>
    <col min="6147" max="6147" width="10.140625" style="150" customWidth="1"/>
    <col min="6148" max="6148" width="9.140625" style="150"/>
    <col min="6149" max="6149" width="3.42578125" style="150" customWidth="1"/>
    <col min="6150" max="6150" width="19.5703125" style="150" customWidth="1"/>
    <col min="6151" max="6151" width="12.28515625" style="150" customWidth="1"/>
    <col min="6152" max="6152" width="10.42578125" style="150" customWidth="1"/>
    <col min="6153" max="6153" width="9.140625" style="150"/>
    <col min="6154" max="6154" width="3.5703125" style="150" customWidth="1"/>
    <col min="6155" max="6155" width="16.42578125" style="150" customWidth="1"/>
    <col min="6156" max="6156" width="11.7109375" style="150" customWidth="1"/>
    <col min="6157" max="6157" width="10.140625" style="150" customWidth="1"/>
    <col min="6158" max="6158" width="15.85546875" style="150" customWidth="1"/>
    <col min="6159" max="6159" width="3.85546875" style="150" customWidth="1"/>
    <col min="6160" max="6160" width="16.42578125" style="150" customWidth="1"/>
    <col min="6161" max="6161" width="11.28515625" style="150" customWidth="1"/>
    <col min="6162" max="6162" width="10.28515625" style="150" customWidth="1"/>
    <col min="6163" max="6163" width="10" style="150" customWidth="1"/>
    <col min="6164" max="6399" width="9.140625" style="150"/>
    <col min="6400" max="6400" width="4" style="150" customWidth="1"/>
    <col min="6401" max="6401" width="15.140625" style="150" customWidth="1"/>
    <col min="6402" max="6402" width="13.85546875" style="150" customWidth="1"/>
    <col min="6403" max="6403" width="10.140625" style="150" customWidth="1"/>
    <col min="6404" max="6404" width="9.140625" style="150"/>
    <col min="6405" max="6405" width="3.42578125" style="150" customWidth="1"/>
    <col min="6406" max="6406" width="19.5703125" style="150" customWidth="1"/>
    <col min="6407" max="6407" width="12.28515625" style="150" customWidth="1"/>
    <col min="6408" max="6408" width="10.42578125" style="150" customWidth="1"/>
    <col min="6409" max="6409" width="9.140625" style="150"/>
    <col min="6410" max="6410" width="3.5703125" style="150" customWidth="1"/>
    <col min="6411" max="6411" width="16.42578125" style="150" customWidth="1"/>
    <col min="6412" max="6412" width="11.7109375" style="150" customWidth="1"/>
    <col min="6413" max="6413" width="10.140625" style="150" customWidth="1"/>
    <col min="6414" max="6414" width="15.85546875" style="150" customWidth="1"/>
    <col min="6415" max="6415" width="3.85546875" style="150" customWidth="1"/>
    <col min="6416" max="6416" width="16.42578125" style="150" customWidth="1"/>
    <col min="6417" max="6417" width="11.28515625" style="150" customWidth="1"/>
    <col min="6418" max="6418" width="10.28515625" style="150" customWidth="1"/>
    <col min="6419" max="6419" width="10" style="150" customWidth="1"/>
    <col min="6420" max="6655" width="9.140625" style="150"/>
    <col min="6656" max="6656" width="4" style="150" customWidth="1"/>
    <col min="6657" max="6657" width="15.140625" style="150" customWidth="1"/>
    <col min="6658" max="6658" width="13.85546875" style="150" customWidth="1"/>
    <col min="6659" max="6659" width="10.140625" style="150" customWidth="1"/>
    <col min="6660" max="6660" width="9.140625" style="150"/>
    <col min="6661" max="6661" width="3.42578125" style="150" customWidth="1"/>
    <col min="6662" max="6662" width="19.5703125" style="150" customWidth="1"/>
    <col min="6663" max="6663" width="12.28515625" style="150" customWidth="1"/>
    <col min="6664" max="6664" width="10.42578125" style="150" customWidth="1"/>
    <col min="6665" max="6665" width="9.140625" style="150"/>
    <col min="6666" max="6666" width="3.5703125" style="150" customWidth="1"/>
    <col min="6667" max="6667" width="16.42578125" style="150" customWidth="1"/>
    <col min="6668" max="6668" width="11.7109375" style="150" customWidth="1"/>
    <col min="6669" max="6669" width="10.140625" style="150" customWidth="1"/>
    <col min="6670" max="6670" width="15.85546875" style="150" customWidth="1"/>
    <col min="6671" max="6671" width="3.85546875" style="150" customWidth="1"/>
    <col min="6672" max="6672" width="16.42578125" style="150" customWidth="1"/>
    <col min="6673" max="6673" width="11.28515625" style="150" customWidth="1"/>
    <col min="6674" max="6674" width="10.28515625" style="150" customWidth="1"/>
    <col min="6675" max="6675" width="10" style="150" customWidth="1"/>
    <col min="6676" max="6911" width="9.140625" style="150"/>
    <col min="6912" max="6912" width="4" style="150" customWidth="1"/>
    <col min="6913" max="6913" width="15.140625" style="150" customWidth="1"/>
    <col min="6914" max="6914" width="13.85546875" style="150" customWidth="1"/>
    <col min="6915" max="6915" width="10.140625" style="150" customWidth="1"/>
    <col min="6916" max="6916" width="9.140625" style="150"/>
    <col min="6917" max="6917" width="3.42578125" style="150" customWidth="1"/>
    <col min="6918" max="6918" width="19.5703125" style="150" customWidth="1"/>
    <col min="6919" max="6919" width="12.28515625" style="150" customWidth="1"/>
    <col min="6920" max="6920" width="10.42578125" style="150" customWidth="1"/>
    <col min="6921" max="6921" width="9.140625" style="150"/>
    <col min="6922" max="6922" width="3.5703125" style="150" customWidth="1"/>
    <col min="6923" max="6923" width="16.42578125" style="150" customWidth="1"/>
    <col min="6924" max="6924" width="11.7109375" style="150" customWidth="1"/>
    <col min="6925" max="6925" width="10.140625" style="150" customWidth="1"/>
    <col min="6926" max="6926" width="15.85546875" style="150" customWidth="1"/>
    <col min="6927" max="6927" width="3.85546875" style="150" customWidth="1"/>
    <col min="6928" max="6928" width="16.42578125" style="150" customWidth="1"/>
    <col min="6929" max="6929" width="11.28515625" style="150" customWidth="1"/>
    <col min="6930" max="6930" width="10.28515625" style="150" customWidth="1"/>
    <col min="6931" max="6931" width="10" style="150" customWidth="1"/>
    <col min="6932" max="7167" width="9.140625" style="150"/>
    <col min="7168" max="7168" width="4" style="150" customWidth="1"/>
    <col min="7169" max="7169" width="15.140625" style="150" customWidth="1"/>
    <col min="7170" max="7170" width="13.85546875" style="150" customWidth="1"/>
    <col min="7171" max="7171" width="10.140625" style="150" customWidth="1"/>
    <col min="7172" max="7172" width="9.140625" style="150"/>
    <col min="7173" max="7173" width="3.42578125" style="150" customWidth="1"/>
    <col min="7174" max="7174" width="19.5703125" style="150" customWidth="1"/>
    <col min="7175" max="7175" width="12.28515625" style="150" customWidth="1"/>
    <col min="7176" max="7176" width="10.42578125" style="150" customWidth="1"/>
    <col min="7177" max="7177" width="9.140625" style="150"/>
    <col min="7178" max="7178" width="3.5703125" style="150" customWidth="1"/>
    <col min="7179" max="7179" width="16.42578125" style="150" customWidth="1"/>
    <col min="7180" max="7180" width="11.7109375" style="150" customWidth="1"/>
    <col min="7181" max="7181" width="10.140625" style="150" customWidth="1"/>
    <col min="7182" max="7182" width="15.85546875" style="150" customWidth="1"/>
    <col min="7183" max="7183" width="3.85546875" style="150" customWidth="1"/>
    <col min="7184" max="7184" width="16.42578125" style="150" customWidth="1"/>
    <col min="7185" max="7185" width="11.28515625" style="150" customWidth="1"/>
    <col min="7186" max="7186" width="10.28515625" style="150" customWidth="1"/>
    <col min="7187" max="7187" width="10" style="150" customWidth="1"/>
    <col min="7188" max="7423" width="9.140625" style="150"/>
    <col min="7424" max="7424" width="4" style="150" customWidth="1"/>
    <col min="7425" max="7425" width="15.140625" style="150" customWidth="1"/>
    <col min="7426" max="7426" width="13.85546875" style="150" customWidth="1"/>
    <col min="7427" max="7427" width="10.140625" style="150" customWidth="1"/>
    <col min="7428" max="7428" width="9.140625" style="150"/>
    <col min="7429" max="7429" width="3.42578125" style="150" customWidth="1"/>
    <col min="7430" max="7430" width="19.5703125" style="150" customWidth="1"/>
    <col min="7431" max="7431" width="12.28515625" style="150" customWidth="1"/>
    <col min="7432" max="7432" width="10.42578125" style="150" customWidth="1"/>
    <col min="7433" max="7433" width="9.140625" style="150"/>
    <col min="7434" max="7434" width="3.5703125" style="150" customWidth="1"/>
    <col min="7435" max="7435" width="16.42578125" style="150" customWidth="1"/>
    <col min="7436" max="7436" width="11.7109375" style="150" customWidth="1"/>
    <col min="7437" max="7437" width="10.140625" style="150" customWidth="1"/>
    <col min="7438" max="7438" width="15.85546875" style="150" customWidth="1"/>
    <col min="7439" max="7439" width="3.85546875" style="150" customWidth="1"/>
    <col min="7440" max="7440" width="16.42578125" style="150" customWidth="1"/>
    <col min="7441" max="7441" width="11.28515625" style="150" customWidth="1"/>
    <col min="7442" max="7442" width="10.28515625" style="150" customWidth="1"/>
    <col min="7443" max="7443" width="10" style="150" customWidth="1"/>
    <col min="7444" max="7679" width="9.140625" style="150"/>
    <col min="7680" max="7680" width="4" style="150" customWidth="1"/>
    <col min="7681" max="7681" width="15.140625" style="150" customWidth="1"/>
    <col min="7682" max="7682" width="13.85546875" style="150" customWidth="1"/>
    <col min="7683" max="7683" width="10.140625" style="150" customWidth="1"/>
    <col min="7684" max="7684" width="9.140625" style="150"/>
    <col min="7685" max="7685" width="3.42578125" style="150" customWidth="1"/>
    <col min="7686" max="7686" width="19.5703125" style="150" customWidth="1"/>
    <col min="7687" max="7687" width="12.28515625" style="150" customWidth="1"/>
    <col min="7688" max="7688" width="10.42578125" style="150" customWidth="1"/>
    <col min="7689" max="7689" width="9.140625" style="150"/>
    <col min="7690" max="7690" width="3.5703125" style="150" customWidth="1"/>
    <col min="7691" max="7691" width="16.42578125" style="150" customWidth="1"/>
    <col min="7692" max="7692" width="11.7109375" style="150" customWidth="1"/>
    <col min="7693" max="7693" width="10.140625" style="150" customWidth="1"/>
    <col min="7694" max="7694" width="15.85546875" style="150" customWidth="1"/>
    <col min="7695" max="7695" width="3.85546875" style="150" customWidth="1"/>
    <col min="7696" max="7696" width="16.42578125" style="150" customWidth="1"/>
    <col min="7697" max="7697" width="11.28515625" style="150" customWidth="1"/>
    <col min="7698" max="7698" width="10.28515625" style="150" customWidth="1"/>
    <col min="7699" max="7699" width="10" style="150" customWidth="1"/>
    <col min="7700" max="7935" width="9.140625" style="150"/>
    <col min="7936" max="7936" width="4" style="150" customWidth="1"/>
    <col min="7937" max="7937" width="15.140625" style="150" customWidth="1"/>
    <col min="7938" max="7938" width="13.85546875" style="150" customWidth="1"/>
    <col min="7939" max="7939" width="10.140625" style="150" customWidth="1"/>
    <col min="7940" max="7940" width="9.140625" style="150"/>
    <col min="7941" max="7941" width="3.42578125" style="150" customWidth="1"/>
    <col min="7942" max="7942" width="19.5703125" style="150" customWidth="1"/>
    <col min="7943" max="7943" width="12.28515625" style="150" customWidth="1"/>
    <col min="7944" max="7944" width="10.42578125" style="150" customWidth="1"/>
    <col min="7945" max="7945" width="9.140625" style="150"/>
    <col min="7946" max="7946" width="3.5703125" style="150" customWidth="1"/>
    <col min="7947" max="7947" width="16.42578125" style="150" customWidth="1"/>
    <col min="7948" max="7948" width="11.7109375" style="150" customWidth="1"/>
    <col min="7949" max="7949" width="10.140625" style="150" customWidth="1"/>
    <col min="7950" max="7950" width="15.85546875" style="150" customWidth="1"/>
    <col min="7951" max="7951" width="3.85546875" style="150" customWidth="1"/>
    <col min="7952" max="7952" width="16.42578125" style="150" customWidth="1"/>
    <col min="7953" max="7953" width="11.28515625" style="150" customWidth="1"/>
    <col min="7954" max="7954" width="10.28515625" style="150" customWidth="1"/>
    <col min="7955" max="7955" width="10" style="150" customWidth="1"/>
    <col min="7956" max="8191" width="9.140625" style="150"/>
    <col min="8192" max="8192" width="4" style="150" customWidth="1"/>
    <col min="8193" max="8193" width="15.140625" style="150" customWidth="1"/>
    <col min="8194" max="8194" width="13.85546875" style="150" customWidth="1"/>
    <col min="8195" max="8195" width="10.140625" style="150" customWidth="1"/>
    <col min="8196" max="8196" width="9.140625" style="150"/>
    <col min="8197" max="8197" width="3.42578125" style="150" customWidth="1"/>
    <col min="8198" max="8198" width="19.5703125" style="150" customWidth="1"/>
    <col min="8199" max="8199" width="12.28515625" style="150" customWidth="1"/>
    <col min="8200" max="8200" width="10.42578125" style="150" customWidth="1"/>
    <col min="8201" max="8201" width="9.140625" style="150"/>
    <col min="8202" max="8202" width="3.5703125" style="150" customWidth="1"/>
    <col min="8203" max="8203" width="16.42578125" style="150" customWidth="1"/>
    <col min="8204" max="8204" width="11.7109375" style="150" customWidth="1"/>
    <col min="8205" max="8205" width="10.140625" style="150" customWidth="1"/>
    <col min="8206" max="8206" width="15.85546875" style="150" customWidth="1"/>
    <col min="8207" max="8207" width="3.85546875" style="150" customWidth="1"/>
    <col min="8208" max="8208" width="16.42578125" style="150" customWidth="1"/>
    <col min="8209" max="8209" width="11.28515625" style="150" customWidth="1"/>
    <col min="8210" max="8210" width="10.28515625" style="150" customWidth="1"/>
    <col min="8211" max="8211" width="10" style="150" customWidth="1"/>
    <col min="8212" max="8447" width="9.140625" style="150"/>
    <col min="8448" max="8448" width="4" style="150" customWidth="1"/>
    <col min="8449" max="8449" width="15.140625" style="150" customWidth="1"/>
    <col min="8450" max="8450" width="13.85546875" style="150" customWidth="1"/>
    <col min="8451" max="8451" width="10.140625" style="150" customWidth="1"/>
    <col min="8452" max="8452" width="9.140625" style="150"/>
    <col min="8453" max="8453" width="3.42578125" style="150" customWidth="1"/>
    <col min="8454" max="8454" width="19.5703125" style="150" customWidth="1"/>
    <col min="8455" max="8455" width="12.28515625" style="150" customWidth="1"/>
    <col min="8456" max="8456" width="10.42578125" style="150" customWidth="1"/>
    <col min="8457" max="8457" width="9.140625" style="150"/>
    <col min="8458" max="8458" width="3.5703125" style="150" customWidth="1"/>
    <col min="8459" max="8459" width="16.42578125" style="150" customWidth="1"/>
    <col min="8460" max="8460" width="11.7109375" style="150" customWidth="1"/>
    <col min="8461" max="8461" width="10.140625" style="150" customWidth="1"/>
    <col min="8462" max="8462" width="15.85546875" style="150" customWidth="1"/>
    <col min="8463" max="8463" width="3.85546875" style="150" customWidth="1"/>
    <col min="8464" max="8464" width="16.42578125" style="150" customWidth="1"/>
    <col min="8465" max="8465" width="11.28515625" style="150" customWidth="1"/>
    <col min="8466" max="8466" width="10.28515625" style="150" customWidth="1"/>
    <col min="8467" max="8467" width="10" style="150" customWidth="1"/>
    <col min="8468" max="8703" width="9.140625" style="150"/>
    <col min="8704" max="8704" width="4" style="150" customWidth="1"/>
    <col min="8705" max="8705" width="15.140625" style="150" customWidth="1"/>
    <col min="8706" max="8706" width="13.85546875" style="150" customWidth="1"/>
    <col min="8707" max="8707" width="10.140625" style="150" customWidth="1"/>
    <col min="8708" max="8708" width="9.140625" style="150"/>
    <col min="8709" max="8709" width="3.42578125" style="150" customWidth="1"/>
    <col min="8710" max="8710" width="19.5703125" style="150" customWidth="1"/>
    <col min="8711" max="8711" width="12.28515625" style="150" customWidth="1"/>
    <col min="8712" max="8712" width="10.42578125" style="150" customWidth="1"/>
    <col min="8713" max="8713" width="9.140625" style="150"/>
    <col min="8714" max="8714" width="3.5703125" style="150" customWidth="1"/>
    <col min="8715" max="8715" width="16.42578125" style="150" customWidth="1"/>
    <col min="8716" max="8716" width="11.7109375" style="150" customWidth="1"/>
    <col min="8717" max="8717" width="10.140625" style="150" customWidth="1"/>
    <col min="8718" max="8718" width="15.85546875" style="150" customWidth="1"/>
    <col min="8719" max="8719" width="3.85546875" style="150" customWidth="1"/>
    <col min="8720" max="8720" width="16.42578125" style="150" customWidth="1"/>
    <col min="8721" max="8721" width="11.28515625" style="150" customWidth="1"/>
    <col min="8722" max="8722" width="10.28515625" style="150" customWidth="1"/>
    <col min="8723" max="8723" width="10" style="150" customWidth="1"/>
    <col min="8724" max="8959" width="9.140625" style="150"/>
    <col min="8960" max="8960" width="4" style="150" customWidth="1"/>
    <col min="8961" max="8961" width="15.140625" style="150" customWidth="1"/>
    <col min="8962" max="8962" width="13.85546875" style="150" customWidth="1"/>
    <col min="8963" max="8963" width="10.140625" style="150" customWidth="1"/>
    <col min="8964" max="8964" width="9.140625" style="150"/>
    <col min="8965" max="8965" width="3.42578125" style="150" customWidth="1"/>
    <col min="8966" max="8966" width="19.5703125" style="150" customWidth="1"/>
    <col min="8967" max="8967" width="12.28515625" style="150" customWidth="1"/>
    <col min="8968" max="8968" width="10.42578125" style="150" customWidth="1"/>
    <col min="8969" max="8969" width="9.140625" style="150"/>
    <col min="8970" max="8970" width="3.5703125" style="150" customWidth="1"/>
    <col min="8971" max="8971" width="16.42578125" style="150" customWidth="1"/>
    <col min="8972" max="8972" width="11.7109375" style="150" customWidth="1"/>
    <col min="8973" max="8973" width="10.140625" style="150" customWidth="1"/>
    <col min="8974" max="8974" width="15.85546875" style="150" customWidth="1"/>
    <col min="8975" max="8975" width="3.85546875" style="150" customWidth="1"/>
    <col min="8976" max="8976" width="16.42578125" style="150" customWidth="1"/>
    <col min="8977" max="8977" width="11.28515625" style="150" customWidth="1"/>
    <col min="8978" max="8978" width="10.28515625" style="150" customWidth="1"/>
    <col min="8979" max="8979" width="10" style="150" customWidth="1"/>
    <col min="8980" max="9215" width="9.140625" style="150"/>
    <col min="9216" max="9216" width="4" style="150" customWidth="1"/>
    <col min="9217" max="9217" width="15.140625" style="150" customWidth="1"/>
    <col min="9218" max="9218" width="13.85546875" style="150" customWidth="1"/>
    <col min="9219" max="9219" width="10.140625" style="150" customWidth="1"/>
    <col min="9220" max="9220" width="9.140625" style="150"/>
    <col min="9221" max="9221" width="3.42578125" style="150" customWidth="1"/>
    <col min="9222" max="9222" width="19.5703125" style="150" customWidth="1"/>
    <col min="9223" max="9223" width="12.28515625" style="150" customWidth="1"/>
    <col min="9224" max="9224" width="10.42578125" style="150" customWidth="1"/>
    <col min="9225" max="9225" width="9.140625" style="150"/>
    <col min="9226" max="9226" width="3.5703125" style="150" customWidth="1"/>
    <col min="9227" max="9227" width="16.42578125" style="150" customWidth="1"/>
    <col min="9228" max="9228" width="11.7109375" style="150" customWidth="1"/>
    <col min="9229" max="9229" width="10.140625" style="150" customWidth="1"/>
    <col min="9230" max="9230" width="15.85546875" style="150" customWidth="1"/>
    <col min="9231" max="9231" width="3.85546875" style="150" customWidth="1"/>
    <col min="9232" max="9232" width="16.42578125" style="150" customWidth="1"/>
    <col min="9233" max="9233" width="11.28515625" style="150" customWidth="1"/>
    <col min="9234" max="9234" width="10.28515625" style="150" customWidth="1"/>
    <col min="9235" max="9235" width="10" style="150" customWidth="1"/>
    <col min="9236" max="9471" width="9.140625" style="150"/>
    <col min="9472" max="9472" width="4" style="150" customWidth="1"/>
    <col min="9473" max="9473" width="15.140625" style="150" customWidth="1"/>
    <col min="9474" max="9474" width="13.85546875" style="150" customWidth="1"/>
    <col min="9475" max="9475" width="10.140625" style="150" customWidth="1"/>
    <col min="9476" max="9476" width="9.140625" style="150"/>
    <col min="9477" max="9477" width="3.42578125" style="150" customWidth="1"/>
    <col min="9478" max="9478" width="19.5703125" style="150" customWidth="1"/>
    <col min="9479" max="9479" width="12.28515625" style="150" customWidth="1"/>
    <col min="9480" max="9480" width="10.42578125" style="150" customWidth="1"/>
    <col min="9481" max="9481" width="9.140625" style="150"/>
    <col min="9482" max="9482" width="3.5703125" style="150" customWidth="1"/>
    <col min="9483" max="9483" width="16.42578125" style="150" customWidth="1"/>
    <col min="9484" max="9484" width="11.7109375" style="150" customWidth="1"/>
    <col min="9485" max="9485" width="10.140625" style="150" customWidth="1"/>
    <col min="9486" max="9486" width="15.85546875" style="150" customWidth="1"/>
    <col min="9487" max="9487" width="3.85546875" style="150" customWidth="1"/>
    <col min="9488" max="9488" width="16.42578125" style="150" customWidth="1"/>
    <col min="9489" max="9489" width="11.28515625" style="150" customWidth="1"/>
    <col min="9490" max="9490" width="10.28515625" style="150" customWidth="1"/>
    <col min="9491" max="9491" width="10" style="150" customWidth="1"/>
    <col min="9492" max="9727" width="9.140625" style="150"/>
    <col min="9728" max="9728" width="4" style="150" customWidth="1"/>
    <col min="9729" max="9729" width="15.140625" style="150" customWidth="1"/>
    <col min="9730" max="9730" width="13.85546875" style="150" customWidth="1"/>
    <col min="9731" max="9731" width="10.140625" style="150" customWidth="1"/>
    <col min="9732" max="9732" width="9.140625" style="150"/>
    <col min="9733" max="9733" width="3.42578125" style="150" customWidth="1"/>
    <col min="9734" max="9734" width="19.5703125" style="150" customWidth="1"/>
    <col min="9735" max="9735" width="12.28515625" style="150" customWidth="1"/>
    <col min="9736" max="9736" width="10.42578125" style="150" customWidth="1"/>
    <col min="9737" max="9737" width="9.140625" style="150"/>
    <col min="9738" max="9738" width="3.5703125" style="150" customWidth="1"/>
    <col min="9739" max="9739" width="16.42578125" style="150" customWidth="1"/>
    <col min="9740" max="9740" width="11.7109375" style="150" customWidth="1"/>
    <col min="9741" max="9741" width="10.140625" style="150" customWidth="1"/>
    <col min="9742" max="9742" width="15.85546875" style="150" customWidth="1"/>
    <col min="9743" max="9743" width="3.85546875" style="150" customWidth="1"/>
    <col min="9744" max="9744" width="16.42578125" style="150" customWidth="1"/>
    <col min="9745" max="9745" width="11.28515625" style="150" customWidth="1"/>
    <col min="9746" max="9746" width="10.28515625" style="150" customWidth="1"/>
    <col min="9747" max="9747" width="10" style="150" customWidth="1"/>
    <col min="9748" max="9983" width="9.140625" style="150"/>
    <col min="9984" max="9984" width="4" style="150" customWidth="1"/>
    <col min="9985" max="9985" width="15.140625" style="150" customWidth="1"/>
    <col min="9986" max="9986" width="13.85546875" style="150" customWidth="1"/>
    <col min="9987" max="9987" width="10.140625" style="150" customWidth="1"/>
    <col min="9988" max="9988" width="9.140625" style="150"/>
    <col min="9989" max="9989" width="3.42578125" style="150" customWidth="1"/>
    <col min="9990" max="9990" width="19.5703125" style="150" customWidth="1"/>
    <col min="9991" max="9991" width="12.28515625" style="150" customWidth="1"/>
    <col min="9992" max="9992" width="10.42578125" style="150" customWidth="1"/>
    <col min="9993" max="9993" width="9.140625" style="150"/>
    <col min="9994" max="9994" width="3.5703125" style="150" customWidth="1"/>
    <col min="9995" max="9995" width="16.42578125" style="150" customWidth="1"/>
    <col min="9996" max="9996" width="11.7109375" style="150" customWidth="1"/>
    <col min="9997" max="9997" width="10.140625" style="150" customWidth="1"/>
    <col min="9998" max="9998" width="15.85546875" style="150" customWidth="1"/>
    <col min="9999" max="9999" width="3.85546875" style="150" customWidth="1"/>
    <col min="10000" max="10000" width="16.42578125" style="150" customWidth="1"/>
    <col min="10001" max="10001" width="11.28515625" style="150" customWidth="1"/>
    <col min="10002" max="10002" width="10.28515625" style="150" customWidth="1"/>
    <col min="10003" max="10003" width="10" style="150" customWidth="1"/>
    <col min="10004" max="10239" width="9.140625" style="150"/>
    <col min="10240" max="10240" width="4" style="150" customWidth="1"/>
    <col min="10241" max="10241" width="15.140625" style="150" customWidth="1"/>
    <col min="10242" max="10242" width="13.85546875" style="150" customWidth="1"/>
    <col min="10243" max="10243" width="10.140625" style="150" customWidth="1"/>
    <col min="10244" max="10244" width="9.140625" style="150"/>
    <col min="10245" max="10245" width="3.42578125" style="150" customWidth="1"/>
    <col min="10246" max="10246" width="19.5703125" style="150" customWidth="1"/>
    <col min="10247" max="10247" width="12.28515625" style="150" customWidth="1"/>
    <col min="10248" max="10248" width="10.42578125" style="150" customWidth="1"/>
    <col min="10249" max="10249" width="9.140625" style="150"/>
    <col min="10250" max="10250" width="3.5703125" style="150" customWidth="1"/>
    <col min="10251" max="10251" width="16.42578125" style="150" customWidth="1"/>
    <col min="10252" max="10252" width="11.7109375" style="150" customWidth="1"/>
    <col min="10253" max="10253" width="10.140625" style="150" customWidth="1"/>
    <col min="10254" max="10254" width="15.85546875" style="150" customWidth="1"/>
    <col min="10255" max="10255" width="3.85546875" style="150" customWidth="1"/>
    <col min="10256" max="10256" width="16.42578125" style="150" customWidth="1"/>
    <col min="10257" max="10257" width="11.28515625" style="150" customWidth="1"/>
    <col min="10258" max="10258" width="10.28515625" style="150" customWidth="1"/>
    <col min="10259" max="10259" width="10" style="150" customWidth="1"/>
    <col min="10260" max="10495" width="9.140625" style="150"/>
    <col min="10496" max="10496" width="4" style="150" customWidth="1"/>
    <col min="10497" max="10497" width="15.140625" style="150" customWidth="1"/>
    <col min="10498" max="10498" width="13.85546875" style="150" customWidth="1"/>
    <col min="10499" max="10499" width="10.140625" style="150" customWidth="1"/>
    <col min="10500" max="10500" width="9.140625" style="150"/>
    <col min="10501" max="10501" width="3.42578125" style="150" customWidth="1"/>
    <col min="10502" max="10502" width="19.5703125" style="150" customWidth="1"/>
    <col min="10503" max="10503" width="12.28515625" style="150" customWidth="1"/>
    <col min="10504" max="10504" width="10.42578125" style="150" customWidth="1"/>
    <col min="10505" max="10505" width="9.140625" style="150"/>
    <col min="10506" max="10506" width="3.5703125" style="150" customWidth="1"/>
    <col min="10507" max="10507" width="16.42578125" style="150" customWidth="1"/>
    <col min="10508" max="10508" width="11.7109375" style="150" customWidth="1"/>
    <col min="10509" max="10509" width="10.140625" style="150" customWidth="1"/>
    <col min="10510" max="10510" width="15.85546875" style="150" customWidth="1"/>
    <col min="10511" max="10511" width="3.85546875" style="150" customWidth="1"/>
    <col min="10512" max="10512" width="16.42578125" style="150" customWidth="1"/>
    <col min="10513" max="10513" width="11.28515625" style="150" customWidth="1"/>
    <col min="10514" max="10514" width="10.28515625" style="150" customWidth="1"/>
    <col min="10515" max="10515" width="10" style="150" customWidth="1"/>
    <col min="10516" max="10751" width="9.140625" style="150"/>
    <col min="10752" max="10752" width="4" style="150" customWidth="1"/>
    <col min="10753" max="10753" width="15.140625" style="150" customWidth="1"/>
    <col min="10754" max="10754" width="13.85546875" style="150" customWidth="1"/>
    <col min="10755" max="10755" width="10.140625" style="150" customWidth="1"/>
    <col min="10756" max="10756" width="9.140625" style="150"/>
    <col min="10757" max="10757" width="3.42578125" style="150" customWidth="1"/>
    <col min="10758" max="10758" width="19.5703125" style="150" customWidth="1"/>
    <col min="10759" max="10759" width="12.28515625" style="150" customWidth="1"/>
    <col min="10760" max="10760" width="10.42578125" style="150" customWidth="1"/>
    <col min="10761" max="10761" width="9.140625" style="150"/>
    <col min="10762" max="10762" width="3.5703125" style="150" customWidth="1"/>
    <col min="10763" max="10763" width="16.42578125" style="150" customWidth="1"/>
    <col min="10764" max="10764" width="11.7109375" style="150" customWidth="1"/>
    <col min="10765" max="10765" width="10.140625" style="150" customWidth="1"/>
    <col min="10766" max="10766" width="15.85546875" style="150" customWidth="1"/>
    <col min="10767" max="10767" width="3.85546875" style="150" customWidth="1"/>
    <col min="10768" max="10768" width="16.42578125" style="150" customWidth="1"/>
    <col min="10769" max="10769" width="11.28515625" style="150" customWidth="1"/>
    <col min="10770" max="10770" width="10.28515625" style="150" customWidth="1"/>
    <col min="10771" max="10771" width="10" style="150" customWidth="1"/>
    <col min="10772" max="11007" width="9.140625" style="150"/>
    <col min="11008" max="11008" width="4" style="150" customWidth="1"/>
    <col min="11009" max="11009" width="15.140625" style="150" customWidth="1"/>
    <col min="11010" max="11010" width="13.85546875" style="150" customWidth="1"/>
    <col min="11011" max="11011" width="10.140625" style="150" customWidth="1"/>
    <col min="11012" max="11012" width="9.140625" style="150"/>
    <col min="11013" max="11013" width="3.42578125" style="150" customWidth="1"/>
    <col min="11014" max="11014" width="19.5703125" style="150" customWidth="1"/>
    <col min="11015" max="11015" width="12.28515625" style="150" customWidth="1"/>
    <col min="11016" max="11016" width="10.42578125" style="150" customWidth="1"/>
    <col min="11017" max="11017" width="9.140625" style="150"/>
    <col min="11018" max="11018" width="3.5703125" style="150" customWidth="1"/>
    <col min="11019" max="11019" width="16.42578125" style="150" customWidth="1"/>
    <col min="11020" max="11020" width="11.7109375" style="150" customWidth="1"/>
    <col min="11021" max="11021" width="10.140625" style="150" customWidth="1"/>
    <col min="11022" max="11022" width="15.85546875" style="150" customWidth="1"/>
    <col min="11023" max="11023" width="3.85546875" style="150" customWidth="1"/>
    <col min="11024" max="11024" width="16.42578125" style="150" customWidth="1"/>
    <col min="11025" max="11025" width="11.28515625" style="150" customWidth="1"/>
    <col min="11026" max="11026" width="10.28515625" style="150" customWidth="1"/>
    <col min="11027" max="11027" width="10" style="150" customWidth="1"/>
    <col min="11028" max="11263" width="9.140625" style="150"/>
    <col min="11264" max="11264" width="4" style="150" customWidth="1"/>
    <col min="11265" max="11265" width="15.140625" style="150" customWidth="1"/>
    <col min="11266" max="11266" width="13.85546875" style="150" customWidth="1"/>
    <col min="11267" max="11267" width="10.140625" style="150" customWidth="1"/>
    <col min="11268" max="11268" width="9.140625" style="150"/>
    <col min="11269" max="11269" width="3.42578125" style="150" customWidth="1"/>
    <col min="11270" max="11270" width="19.5703125" style="150" customWidth="1"/>
    <col min="11271" max="11271" width="12.28515625" style="150" customWidth="1"/>
    <col min="11272" max="11272" width="10.42578125" style="150" customWidth="1"/>
    <col min="11273" max="11273" width="9.140625" style="150"/>
    <col min="11274" max="11274" width="3.5703125" style="150" customWidth="1"/>
    <col min="11275" max="11275" width="16.42578125" style="150" customWidth="1"/>
    <col min="11276" max="11276" width="11.7109375" style="150" customWidth="1"/>
    <col min="11277" max="11277" width="10.140625" style="150" customWidth="1"/>
    <col min="11278" max="11278" width="15.85546875" style="150" customWidth="1"/>
    <col min="11279" max="11279" width="3.85546875" style="150" customWidth="1"/>
    <col min="11280" max="11280" width="16.42578125" style="150" customWidth="1"/>
    <col min="11281" max="11281" width="11.28515625" style="150" customWidth="1"/>
    <col min="11282" max="11282" width="10.28515625" style="150" customWidth="1"/>
    <col min="11283" max="11283" width="10" style="150" customWidth="1"/>
    <col min="11284" max="11519" width="9.140625" style="150"/>
    <col min="11520" max="11520" width="4" style="150" customWidth="1"/>
    <col min="11521" max="11521" width="15.140625" style="150" customWidth="1"/>
    <col min="11522" max="11522" width="13.85546875" style="150" customWidth="1"/>
    <col min="11523" max="11523" width="10.140625" style="150" customWidth="1"/>
    <col min="11524" max="11524" width="9.140625" style="150"/>
    <col min="11525" max="11525" width="3.42578125" style="150" customWidth="1"/>
    <col min="11526" max="11526" width="19.5703125" style="150" customWidth="1"/>
    <col min="11527" max="11527" width="12.28515625" style="150" customWidth="1"/>
    <col min="11528" max="11528" width="10.42578125" style="150" customWidth="1"/>
    <col min="11529" max="11529" width="9.140625" style="150"/>
    <col min="11530" max="11530" width="3.5703125" style="150" customWidth="1"/>
    <col min="11531" max="11531" width="16.42578125" style="150" customWidth="1"/>
    <col min="11532" max="11532" width="11.7109375" style="150" customWidth="1"/>
    <col min="11533" max="11533" width="10.140625" style="150" customWidth="1"/>
    <col min="11534" max="11534" width="15.85546875" style="150" customWidth="1"/>
    <col min="11535" max="11535" width="3.85546875" style="150" customWidth="1"/>
    <col min="11536" max="11536" width="16.42578125" style="150" customWidth="1"/>
    <col min="11537" max="11537" width="11.28515625" style="150" customWidth="1"/>
    <col min="11538" max="11538" width="10.28515625" style="150" customWidth="1"/>
    <col min="11539" max="11539" width="10" style="150" customWidth="1"/>
    <col min="11540" max="11775" width="9.140625" style="150"/>
    <col min="11776" max="11776" width="4" style="150" customWidth="1"/>
    <col min="11777" max="11777" width="15.140625" style="150" customWidth="1"/>
    <col min="11778" max="11778" width="13.85546875" style="150" customWidth="1"/>
    <col min="11779" max="11779" width="10.140625" style="150" customWidth="1"/>
    <col min="11780" max="11780" width="9.140625" style="150"/>
    <col min="11781" max="11781" width="3.42578125" style="150" customWidth="1"/>
    <col min="11782" max="11782" width="19.5703125" style="150" customWidth="1"/>
    <col min="11783" max="11783" width="12.28515625" style="150" customWidth="1"/>
    <col min="11784" max="11784" width="10.42578125" style="150" customWidth="1"/>
    <col min="11785" max="11785" width="9.140625" style="150"/>
    <col min="11786" max="11786" width="3.5703125" style="150" customWidth="1"/>
    <col min="11787" max="11787" width="16.42578125" style="150" customWidth="1"/>
    <col min="11788" max="11788" width="11.7109375" style="150" customWidth="1"/>
    <col min="11789" max="11789" width="10.140625" style="150" customWidth="1"/>
    <col min="11790" max="11790" width="15.85546875" style="150" customWidth="1"/>
    <col min="11791" max="11791" width="3.85546875" style="150" customWidth="1"/>
    <col min="11792" max="11792" width="16.42578125" style="150" customWidth="1"/>
    <col min="11793" max="11793" width="11.28515625" style="150" customWidth="1"/>
    <col min="11794" max="11794" width="10.28515625" style="150" customWidth="1"/>
    <col min="11795" max="11795" width="10" style="150" customWidth="1"/>
    <col min="11796" max="12031" width="9.140625" style="150"/>
    <col min="12032" max="12032" width="4" style="150" customWidth="1"/>
    <col min="12033" max="12033" width="15.140625" style="150" customWidth="1"/>
    <col min="12034" max="12034" width="13.85546875" style="150" customWidth="1"/>
    <col min="12035" max="12035" width="10.140625" style="150" customWidth="1"/>
    <col min="12036" max="12036" width="9.140625" style="150"/>
    <col min="12037" max="12037" width="3.42578125" style="150" customWidth="1"/>
    <col min="12038" max="12038" width="19.5703125" style="150" customWidth="1"/>
    <col min="12039" max="12039" width="12.28515625" style="150" customWidth="1"/>
    <col min="12040" max="12040" width="10.42578125" style="150" customWidth="1"/>
    <col min="12041" max="12041" width="9.140625" style="150"/>
    <col min="12042" max="12042" width="3.5703125" style="150" customWidth="1"/>
    <col min="12043" max="12043" width="16.42578125" style="150" customWidth="1"/>
    <col min="12044" max="12044" width="11.7109375" style="150" customWidth="1"/>
    <col min="12045" max="12045" width="10.140625" style="150" customWidth="1"/>
    <col min="12046" max="12046" width="15.85546875" style="150" customWidth="1"/>
    <col min="12047" max="12047" width="3.85546875" style="150" customWidth="1"/>
    <col min="12048" max="12048" width="16.42578125" style="150" customWidth="1"/>
    <col min="12049" max="12049" width="11.28515625" style="150" customWidth="1"/>
    <col min="12050" max="12050" width="10.28515625" style="150" customWidth="1"/>
    <col min="12051" max="12051" width="10" style="150" customWidth="1"/>
    <col min="12052" max="12287" width="9.140625" style="150"/>
    <col min="12288" max="12288" width="4" style="150" customWidth="1"/>
    <col min="12289" max="12289" width="15.140625" style="150" customWidth="1"/>
    <col min="12290" max="12290" width="13.85546875" style="150" customWidth="1"/>
    <col min="12291" max="12291" width="10.140625" style="150" customWidth="1"/>
    <col min="12292" max="12292" width="9.140625" style="150"/>
    <col min="12293" max="12293" width="3.42578125" style="150" customWidth="1"/>
    <col min="12294" max="12294" width="19.5703125" style="150" customWidth="1"/>
    <col min="12295" max="12295" width="12.28515625" style="150" customWidth="1"/>
    <col min="12296" max="12296" width="10.42578125" style="150" customWidth="1"/>
    <col min="12297" max="12297" width="9.140625" style="150"/>
    <col min="12298" max="12298" width="3.5703125" style="150" customWidth="1"/>
    <col min="12299" max="12299" width="16.42578125" style="150" customWidth="1"/>
    <col min="12300" max="12300" width="11.7109375" style="150" customWidth="1"/>
    <col min="12301" max="12301" width="10.140625" style="150" customWidth="1"/>
    <col min="12302" max="12302" width="15.85546875" style="150" customWidth="1"/>
    <col min="12303" max="12303" width="3.85546875" style="150" customWidth="1"/>
    <col min="12304" max="12304" width="16.42578125" style="150" customWidth="1"/>
    <col min="12305" max="12305" width="11.28515625" style="150" customWidth="1"/>
    <col min="12306" max="12306" width="10.28515625" style="150" customWidth="1"/>
    <col min="12307" max="12307" width="10" style="150" customWidth="1"/>
    <col min="12308" max="12543" width="9.140625" style="150"/>
    <col min="12544" max="12544" width="4" style="150" customWidth="1"/>
    <col min="12545" max="12545" width="15.140625" style="150" customWidth="1"/>
    <col min="12546" max="12546" width="13.85546875" style="150" customWidth="1"/>
    <col min="12547" max="12547" width="10.140625" style="150" customWidth="1"/>
    <col min="12548" max="12548" width="9.140625" style="150"/>
    <col min="12549" max="12549" width="3.42578125" style="150" customWidth="1"/>
    <col min="12550" max="12550" width="19.5703125" style="150" customWidth="1"/>
    <col min="12551" max="12551" width="12.28515625" style="150" customWidth="1"/>
    <col min="12552" max="12552" width="10.42578125" style="150" customWidth="1"/>
    <col min="12553" max="12553" width="9.140625" style="150"/>
    <col min="12554" max="12554" width="3.5703125" style="150" customWidth="1"/>
    <col min="12555" max="12555" width="16.42578125" style="150" customWidth="1"/>
    <col min="12556" max="12556" width="11.7109375" style="150" customWidth="1"/>
    <col min="12557" max="12557" width="10.140625" style="150" customWidth="1"/>
    <col min="12558" max="12558" width="15.85546875" style="150" customWidth="1"/>
    <col min="12559" max="12559" width="3.85546875" style="150" customWidth="1"/>
    <col min="12560" max="12560" width="16.42578125" style="150" customWidth="1"/>
    <col min="12561" max="12561" width="11.28515625" style="150" customWidth="1"/>
    <col min="12562" max="12562" width="10.28515625" style="150" customWidth="1"/>
    <col min="12563" max="12563" width="10" style="150" customWidth="1"/>
    <col min="12564" max="12799" width="9.140625" style="150"/>
    <col min="12800" max="12800" width="4" style="150" customWidth="1"/>
    <col min="12801" max="12801" width="15.140625" style="150" customWidth="1"/>
    <col min="12802" max="12802" width="13.85546875" style="150" customWidth="1"/>
    <col min="12803" max="12803" width="10.140625" style="150" customWidth="1"/>
    <col min="12804" max="12804" width="9.140625" style="150"/>
    <col min="12805" max="12805" width="3.42578125" style="150" customWidth="1"/>
    <col min="12806" max="12806" width="19.5703125" style="150" customWidth="1"/>
    <col min="12807" max="12807" width="12.28515625" style="150" customWidth="1"/>
    <col min="12808" max="12808" width="10.42578125" style="150" customWidth="1"/>
    <col min="12809" max="12809" width="9.140625" style="150"/>
    <col min="12810" max="12810" width="3.5703125" style="150" customWidth="1"/>
    <col min="12811" max="12811" width="16.42578125" style="150" customWidth="1"/>
    <col min="12812" max="12812" width="11.7109375" style="150" customWidth="1"/>
    <col min="12813" max="12813" width="10.140625" style="150" customWidth="1"/>
    <col min="12814" max="12814" width="15.85546875" style="150" customWidth="1"/>
    <col min="12815" max="12815" width="3.85546875" style="150" customWidth="1"/>
    <col min="12816" max="12816" width="16.42578125" style="150" customWidth="1"/>
    <col min="12817" max="12817" width="11.28515625" style="150" customWidth="1"/>
    <col min="12818" max="12818" width="10.28515625" style="150" customWidth="1"/>
    <col min="12819" max="12819" width="10" style="150" customWidth="1"/>
    <col min="12820" max="13055" width="9.140625" style="150"/>
    <col min="13056" max="13056" width="4" style="150" customWidth="1"/>
    <col min="13057" max="13057" width="15.140625" style="150" customWidth="1"/>
    <col min="13058" max="13058" width="13.85546875" style="150" customWidth="1"/>
    <col min="13059" max="13059" width="10.140625" style="150" customWidth="1"/>
    <col min="13060" max="13060" width="9.140625" style="150"/>
    <col min="13061" max="13061" width="3.42578125" style="150" customWidth="1"/>
    <col min="13062" max="13062" width="19.5703125" style="150" customWidth="1"/>
    <col min="13063" max="13063" width="12.28515625" style="150" customWidth="1"/>
    <col min="13064" max="13064" width="10.42578125" style="150" customWidth="1"/>
    <col min="13065" max="13065" width="9.140625" style="150"/>
    <col min="13066" max="13066" width="3.5703125" style="150" customWidth="1"/>
    <col min="13067" max="13067" width="16.42578125" style="150" customWidth="1"/>
    <col min="13068" max="13068" width="11.7109375" style="150" customWidth="1"/>
    <col min="13069" max="13069" width="10.140625" style="150" customWidth="1"/>
    <col min="13070" max="13070" width="15.85546875" style="150" customWidth="1"/>
    <col min="13071" max="13071" width="3.85546875" style="150" customWidth="1"/>
    <col min="13072" max="13072" width="16.42578125" style="150" customWidth="1"/>
    <col min="13073" max="13073" width="11.28515625" style="150" customWidth="1"/>
    <col min="13074" max="13074" width="10.28515625" style="150" customWidth="1"/>
    <col min="13075" max="13075" width="10" style="150" customWidth="1"/>
    <col min="13076" max="13311" width="9.140625" style="150"/>
    <col min="13312" max="13312" width="4" style="150" customWidth="1"/>
    <col min="13313" max="13313" width="15.140625" style="150" customWidth="1"/>
    <col min="13314" max="13314" width="13.85546875" style="150" customWidth="1"/>
    <col min="13315" max="13315" width="10.140625" style="150" customWidth="1"/>
    <col min="13316" max="13316" width="9.140625" style="150"/>
    <col min="13317" max="13317" width="3.42578125" style="150" customWidth="1"/>
    <col min="13318" max="13318" width="19.5703125" style="150" customWidth="1"/>
    <col min="13319" max="13319" width="12.28515625" style="150" customWidth="1"/>
    <col min="13320" max="13320" width="10.42578125" style="150" customWidth="1"/>
    <col min="13321" max="13321" width="9.140625" style="150"/>
    <col min="13322" max="13322" width="3.5703125" style="150" customWidth="1"/>
    <col min="13323" max="13323" width="16.42578125" style="150" customWidth="1"/>
    <col min="13324" max="13324" width="11.7109375" style="150" customWidth="1"/>
    <col min="13325" max="13325" width="10.140625" style="150" customWidth="1"/>
    <col min="13326" max="13326" width="15.85546875" style="150" customWidth="1"/>
    <col min="13327" max="13327" width="3.85546875" style="150" customWidth="1"/>
    <col min="13328" max="13328" width="16.42578125" style="150" customWidth="1"/>
    <col min="13329" max="13329" width="11.28515625" style="150" customWidth="1"/>
    <col min="13330" max="13330" width="10.28515625" style="150" customWidth="1"/>
    <col min="13331" max="13331" width="10" style="150" customWidth="1"/>
    <col min="13332" max="13567" width="9.140625" style="150"/>
    <col min="13568" max="13568" width="4" style="150" customWidth="1"/>
    <col min="13569" max="13569" width="15.140625" style="150" customWidth="1"/>
    <col min="13570" max="13570" width="13.85546875" style="150" customWidth="1"/>
    <col min="13571" max="13571" width="10.140625" style="150" customWidth="1"/>
    <col min="13572" max="13572" width="9.140625" style="150"/>
    <col min="13573" max="13573" width="3.42578125" style="150" customWidth="1"/>
    <col min="13574" max="13574" width="19.5703125" style="150" customWidth="1"/>
    <col min="13575" max="13575" width="12.28515625" style="150" customWidth="1"/>
    <col min="13576" max="13576" width="10.42578125" style="150" customWidth="1"/>
    <col min="13577" max="13577" width="9.140625" style="150"/>
    <col min="13578" max="13578" width="3.5703125" style="150" customWidth="1"/>
    <col min="13579" max="13579" width="16.42578125" style="150" customWidth="1"/>
    <col min="13580" max="13580" width="11.7109375" style="150" customWidth="1"/>
    <col min="13581" max="13581" width="10.140625" style="150" customWidth="1"/>
    <col min="13582" max="13582" width="15.85546875" style="150" customWidth="1"/>
    <col min="13583" max="13583" width="3.85546875" style="150" customWidth="1"/>
    <col min="13584" max="13584" width="16.42578125" style="150" customWidth="1"/>
    <col min="13585" max="13585" width="11.28515625" style="150" customWidth="1"/>
    <col min="13586" max="13586" width="10.28515625" style="150" customWidth="1"/>
    <col min="13587" max="13587" width="10" style="150" customWidth="1"/>
    <col min="13588" max="13823" width="9.140625" style="150"/>
    <col min="13824" max="13824" width="4" style="150" customWidth="1"/>
    <col min="13825" max="13825" width="15.140625" style="150" customWidth="1"/>
    <col min="13826" max="13826" width="13.85546875" style="150" customWidth="1"/>
    <col min="13827" max="13827" width="10.140625" style="150" customWidth="1"/>
    <col min="13828" max="13828" width="9.140625" style="150"/>
    <col min="13829" max="13829" width="3.42578125" style="150" customWidth="1"/>
    <col min="13830" max="13830" width="19.5703125" style="150" customWidth="1"/>
    <col min="13831" max="13831" width="12.28515625" style="150" customWidth="1"/>
    <col min="13832" max="13832" width="10.42578125" style="150" customWidth="1"/>
    <col min="13833" max="13833" width="9.140625" style="150"/>
    <col min="13834" max="13834" width="3.5703125" style="150" customWidth="1"/>
    <col min="13835" max="13835" width="16.42578125" style="150" customWidth="1"/>
    <col min="13836" max="13836" width="11.7109375" style="150" customWidth="1"/>
    <col min="13837" max="13837" width="10.140625" style="150" customWidth="1"/>
    <col min="13838" max="13838" width="15.85546875" style="150" customWidth="1"/>
    <col min="13839" max="13839" width="3.85546875" style="150" customWidth="1"/>
    <col min="13840" max="13840" width="16.42578125" style="150" customWidth="1"/>
    <col min="13841" max="13841" width="11.28515625" style="150" customWidth="1"/>
    <col min="13842" max="13842" width="10.28515625" style="150" customWidth="1"/>
    <col min="13843" max="13843" width="10" style="150" customWidth="1"/>
    <col min="13844" max="14079" width="9.140625" style="150"/>
    <col min="14080" max="14080" width="4" style="150" customWidth="1"/>
    <col min="14081" max="14081" width="15.140625" style="150" customWidth="1"/>
    <col min="14082" max="14082" width="13.85546875" style="150" customWidth="1"/>
    <col min="14083" max="14083" width="10.140625" style="150" customWidth="1"/>
    <col min="14084" max="14084" width="9.140625" style="150"/>
    <col min="14085" max="14085" width="3.42578125" style="150" customWidth="1"/>
    <col min="14086" max="14086" width="19.5703125" style="150" customWidth="1"/>
    <col min="14087" max="14087" width="12.28515625" style="150" customWidth="1"/>
    <col min="14088" max="14088" width="10.42578125" style="150" customWidth="1"/>
    <col min="14089" max="14089" width="9.140625" style="150"/>
    <col min="14090" max="14090" width="3.5703125" style="150" customWidth="1"/>
    <col min="14091" max="14091" width="16.42578125" style="150" customWidth="1"/>
    <col min="14092" max="14092" width="11.7109375" style="150" customWidth="1"/>
    <col min="14093" max="14093" width="10.140625" style="150" customWidth="1"/>
    <col min="14094" max="14094" width="15.85546875" style="150" customWidth="1"/>
    <col min="14095" max="14095" width="3.85546875" style="150" customWidth="1"/>
    <col min="14096" max="14096" width="16.42578125" style="150" customWidth="1"/>
    <col min="14097" max="14097" width="11.28515625" style="150" customWidth="1"/>
    <col min="14098" max="14098" width="10.28515625" style="150" customWidth="1"/>
    <col min="14099" max="14099" width="10" style="150" customWidth="1"/>
    <col min="14100" max="14335" width="9.140625" style="150"/>
    <col min="14336" max="14336" width="4" style="150" customWidth="1"/>
    <col min="14337" max="14337" width="15.140625" style="150" customWidth="1"/>
    <col min="14338" max="14338" width="13.85546875" style="150" customWidth="1"/>
    <col min="14339" max="14339" width="10.140625" style="150" customWidth="1"/>
    <col min="14340" max="14340" width="9.140625" style="150"/>
    <col min="14341" max="14341" width="3.42578125" style="150" customWidth="1"/>
    <col min="14342" max="14342" width="19.5703125" style="150" customWidth="1"/>
    <col min="14343" max="14343" width="12.28515625" style="150" customWidth="1"/>
    <col min="14344" max="14344" width="10.42578125" style="150" customWidth="1"/>
    <col min="14345" max="14345" width="9.140625" style="150"/>
    <col min="14346" max="14346" width="3.5703125" style="150" customWidth="1"/>
    <col min="14347" max="14347" width="16.42578125" style="150" customWidth="1"/>
    <col min="14348" max="14348" width="11.7109375" style="150" customWidth="1"/>
    <col min="14349" max="14349" width="10.140625" style="150" customWidth="1"/>
    <col min="14350" max="14350" width="15.85546875" style="150" customWidth="1"/>
    <col min="14351" max="14351" width="3.85546875" style="150" customWidth="1"/>
    <col min="14352" max="14352" width="16.42578125" style="150" customWidth="1"/>
    <col min="14353" max="14353" width="11.28515625" style="150" customWidth="1"/>
    <col min="14354" max="14354" width="10.28515625" style="150" customWidth="1"/>
    <col min="14355" max="14355" width="10" style="150" customWidth="1"/>
    <col min="14356" max="14591" width="9.140625" style="150"/>
    <col min="14592" max="14592" width="4" style="150" customWidth="1"/>
    <col min="14593" max="14593" width="15.140625" style="150" customWidth="1"/>
    <col min="14594" max="14594" width="13.85546875" style="150" customWidth="1"/>
    <col min="14595" max="14595" width="10.140625" style="150" customWidth="1"/>
    <col min="14596" max="14596" width="9.140625" style="150"/>
    <col min="14597" max="14597" width="3.42578125" style="150" customWidth="1"/>
    <col min="14598" max="14598" width="19.5703125" style="150" customWidth="1"/>
    <col min="14599" max="14599" width="12.28515625" style="150" customWidth="1"/>
    <col min="14600" max="14600" width="10.42578125" style="150" customWidth="1"/>
    <col min="14601" max="14601" width="9.140625" style="150"/>
    <col min="14602" max="14602" width="3.5703125" style="150" customWidth="1"/>
    <col min="14603" max="14603" width="16.42578125" style="150" customWidth="1"/>
    <col min="14604" max="14604" width="11.7109375" style="150" customWidth="1"/>
    <col min="14605" max="14605" width="10.140625" style="150" customWidth="1"/>
    <col min="14606" max="14606" width="15.85546875" style="150" customWidth="1"/>
    <col min="14607" max="14607" width="3.85546875" style="150" customWidth="1"/>
    <col min="14608" max="14608" width="16.42578125" style="150" customWidth="1"/>
    <col min="14609" max="14609" width="11.28515625" style="150" customWidth="1"/>
    <col min="14610" max="14610" width="10.28515625" style="150" customWidth="1"/>
    <col min="14611" max="14611" width="10" style="150" customWidth="1"/>
    <col min="14612" max="14847" width="9.140625" style="150"/>
    <col min="14848" max="14848" width="4" style="150" customWidth="1"/>
    <col min="14849" max="14849" width="15.140625" style="150" customWidth="1"/>
    <col min="14850" max="14850" width="13.85546875" style="150" customWidth="1"/>
    <col min="14851" max="14851" width="10.140625" style="150" customWidth="1"/>
    <col min="14852" max="14852" width="9.140625" style="150"/>
    <col min="14853" max="14853" width="3.42578125" style="150" customWidth="1"/>
    <col min="14854" max="14854" width="19.5703125" style="150" customWidth="1"/>
    <col min="14855" max="14855" width="12.28515625" style="150" customWidth="1"/>
    <col min="14856" max="14856" width="10.42578125" style="150" customWidth="1"/>
    <col min="14857" max="14857" width="9.140625" style="150"/>
    <col min="14858" max="14858" width="3.5703125" style="150" customWidth="1"/>
    <col min="14859" max="14859" width="16.42578125" style="150" customWidth="1"/>
    <col min="14860" max="14860" width="11.7109375" style="150" customWidth="1"/>
    <col min="14861" max="14861" width="10.140625" style="150" customWidth="1"/>
    <col min="14862" max="14862" width="15.85546875" style="150" customWidth="1"/>
    <col min="14863" max="14863" width="3.85546875" style="150" customWidth="1"/>
    <col min="14864" max="14864" width="16.42578125" style="150" customWidth="1"/>
    <col min="14865" max="14865" width="11.28515625" style="150" customWidth="1"/>
    <col min="14866" max="14866" width="10.28515625" style="150" customWidth="1"/>
    <col min="14867" max="14867" width="10" style="150" customWidth="1"/>
    <col min="14868" max="15103" width="9.140625" style="150"/>
    <col min="15104" max="15104" width="4" style="150" customWidth="1"/>
    <col min="15105" max="15105" width="15.140625" style="150" customWidth="1"/>
    <col min="15106" max="15106" width="13.85546875" style="150" customWidth="1"/>
    <col min="15107" max="15107" width="10.140625" style="150" customWidth="1"/>
    <col min="15108" max="15108" width="9.140625" style="150"/>
    <col min="15109" max="15109" width="3.42578125" style="150" customWidth="1"/>
    <col min="15110" max="15110" width="19.5703125" style="150" customWidth="1"/>
    <col min="15111" max="15111" width="12.28515625" style="150" customWidth="1"/>
    <col min="15112" max="15112" width="10.42578125" style="150" customWidth="1"/>
    <col min="15113" max="15113" width="9.140625" style="150"/>
    <col min="15114" max="15114" width="3.5703125" style="150" customWidth="1"/>
    <col min="15115" max="15115" width="16.42578125" style="150" customWidth="1"/>
    <col min="15116" max="15116" width="11.7109375" style="150" customWidth="1"/>
    <col min="15117" max="15117" width="10.140625" style="150" customWidth="1"/>
    <col min="15118" max="15118" width="15.85546875" style="150" customWidth="1"/>
    <col min="15119" max="15119" width="3.85546875" style="150" customWidth="1"/>
    <col min="15120" max="15120" width="16.42578125" style="150" customWidth="1"/>
    <col min="15121" max="15121" width="11.28515625" style="150" customWidth="1"/>
    <col min="15122" max="15122" width="10.28515625" style="150" customWidth="1"/>
    <col min="15123" max="15123" width="10" style="150" customWidth="1"/>
    <col min="15124" max="15359" width="9.140625" style="150"/>
    <col min="15360" max="15360" width="4" style="150" customWidth="1"/>
    <col min="15361" max="15361" width="15.140625" style="150" customWidth="1"/>
    <col min="15362" max="15362" width="13.85546875" style="150" customWidth="1"/>
    <col min="15363" max="15363" width="10.140625" style="150" customWidth="1"/>
    <col min="15364" max="15364" width="9.140625" style="150"/>
    <col min="15365" max="15365" width="3.42578125" style="150" customWidth="1"/>
    <col min="15366" max="15366" width="19.5703125" style="150" customWidth="1"/>
    <col min="15367" max="15367" width="12.28515625" style="150" customWidth="1"/>
    <col min="15368" max="15368" width="10.42578125" style="150" customWidth="1"/>
    <col min="15369" max="15369" width="9.140625" style="150"/>
    <col min="15370" max="15370" width="3.5703125" style="150" customWidth="1"/>
    <col min="15371" max="15371" width="16.42578125" style="150" customWidth="1"/>
    <col min="15372" max="15372" width="11.7109375" style="150" customWidth="1"/>
    <col min="15373" max="15373" width="10.140625" style="150" customWidth="1"/>
    <col min="15374" max="15374" width="15.85546875" style="150" customWidth="1"/>
    <col min="15375" max="15375" width="3.85546875" style="150" customWidth="1"/>
    <col min="15376" max="15376" width="16.42578125" style="150" customWidth="1"/>
    <col min="15377" max="15377" width="11.28515625" style="150" customWidth="1"/>
    <col min="15378" max="15378" width="10.28515625" style="150" customWidth="1"/>
    <col min="15379" max="15379" width="10" style="150" customWidth="1"/>
    <col min="15380" max="15615" width="9.140625" style="150"/>
    <col min="15616" max="15616" width="4" style="150" customWidth="1"/>
    <col min="15617" max="15617" width="15.140625" style="150" customWidth="1"/>
    <col min="15618" max="15618" width="13.85546875" style="150" customWidth="1"/>
    <col min="15619" max="15619" width="10.140625" style="150" customWidth="1"/>
    <col min="15620" max="15620" width="9.140625" style="150"/>
    <col min="15621" max="15621" width="3.42578125" style="150" customWidth="1"/>
    <col min="15622" max="15622" width="19.5703125" style="150" customWidth="1"/>
    <col min="15623" max="15623" width="12.28515625" style="150" customWidth="1"/>
    <col min="15624" max="15624" width="10.42578125" style="150" customWidth="1"/>
    <col min="15625" max="15625" width="9.140625" style="150"/>
    <col min="15626" max="15626" width="3.5703125" style="150" customWidth="1"/>
    <col min="15627" max="15627" width="16.42578125" style="150" customWidth="1"/>
    <col min="15628" max="15628" width="11.7109375" style="150" customWidth="1"/>
    <col min="15629" max="15629" width="10.140625" style="150" customWidth="1"/>
    <col min="15630" max="15630" width="15.85546875" style="150" customWidth="1"/>
    <col min="15631" max="15631" width="3.85546875" style="150" customWidth="1"/>
    <col min="15632" max="15632" width="16.42578125" style="150" customWidth="1"/>
    <col min="15633" max="15633" width="11.28515625" style="150" customWidth="1"/>
    <col min="15634" max="15634" width="10.28515625" style="150" customWidth="1"/>
    <col min="15635" max="15635" width="10" style="150" customWidth="1"/>
    <col min="15636" max="15871" width="9.140625" style="150"/>
    <col min="15872" max="15872" width="4" style="150" customWidth="1"/>
    <col min="15873" max="15873" width="15.140625" style="150" customWidth="1"/>
    <col min="15874" max="15874" width="13.85546875" style="150" customWidth="1"/>
    <col min="15875" max="15875" width="10.140625" style="150" customWidth="1"/>
    <col min="15876" max="15876" width="9.140625" style="150"/>
    <col min="15877" max="15877" width="3.42578125" style="150" customWidth="1"/>
    <col min="15878" max="15878" width="19.5703125" style="150" customWidth="1"/>
    <col min="15879" max="15879" width="12.28515625" style="150" customWidth="1"/>
    <col min="15880" max="15880" width="10.42578125" style="150" customWidth="1"/>
    <col min="15881" max="15881" width="9.140625" style="150"/>
    <col min="15882" max="15882" width="3.5703125" style="150" customWidth="1"/>
    <col min="15883" max="15883" width="16.42578125" style="150" customWidth="1"/>
    <col min="15884" max="15884" width="11.7109375" style="150" customWidth="1"/>
    <col min="15885" max="15885" width="10.140625" style="150" customWidth="1"/>
    <col min="15886" max="15886" width="15.85546875" style="150" customWidth="1"/>
    <col min="15887" max="15887" width="3.85546875" style="150" customWidth="1"/>
    <col min="15888" max="15888" width="16.42578125" style="150" customWidth="1"/>
    <col min="15889" max="15889" width="11.28515625" style="150" customWidth="1"/>
    <col min="15890" max="15890" width="10.28515625" style="150" customWidth="1"/>
    <col min="15891" max="15891" width="10" style="150" customWidth="1"/>
    <col min="15892" max="16127" width="9.140625" style="150"/>
    <col min="16128" max="16128" width="4" style="150" customWidth="1"/>
    <col min="16129" max="16129" width="15.140625" style="150" customWidth="1"/>
    <col min="16130" max="16130" width="13.85546875" style="150" customWidth="1"/>
    <col min="16131" max="16131" width="10.140625" style="150" customWidth="1"/>
    <col min="16132" max="16132" width="9.140625" style="150"/>
    <col min="16133" max="16133" width="3.42578125" style="150" customWidth="1"/>
    <col min="16134" max="16134" width="19.5703125" style="150" customWidth="1"/>
    <col min="16135" max="16135" width="12.28515625" style="150" customWidth="1"/>
    <col min="16136" max="16136" width="10.42578125" style="150" customWidth="1"/>
    <col min="16137" max="16137" width="9.140625" style="150"/>
    <col min="16138" max="16138" width="3.5703125" style="150" customWidth="1"/>
    <col min="16139" max="16139" width="16.42578125" style="150" customWidth="1"/>
    <col min="16140" max="16140" width="11.7109375" style="150" customWidth="1"/>
    <col min="16141" max="16141" width="10.140625" style="150" customWidth="1"/>
    <col min="16142" max="16142" width="15.85546875" style="150" customWidth="1"/>
    <col min="16143" max="16143" width="3.85546875" style="150" customWidth="1"/>
    <col min="16144" max="16144" width="16.42578125" style="150" customWidth="1"/>
    <col min="16145" max="16145" width="11.28515625" style="150" customWidth="1"/>
    <col min="16146" max="16146" width="10.28515625" style="150" customWidth="1"/>
    <col min="16147" max="16147" width="10" style="150" customWidth="1"/>
    <col min="16148" max="16384" width="9.140625" style="150"/>
  </cols>
  <sheetData>
    <row r="1" spans="1:27" ht="18.75">
      <c r="A1" s="39" t="s">
        <v>213</v>
      </c>
    </row>
    <row r="2" spans="1:27" ht="18" customHeight="1">
      <c r="A2" s="1329" t="s">
        <v>419</v>
      </c>
      <c r="B2" s="1329"/>
      <c r="C2" s="1329"/>
      <c r="D2" s="1329"/>
      <c r="E2" s="1329"/>
      <c r="F2" s="1329"/>
      <c r="G2" s="1329"/>
      <c r="H2" s="1329"/>
      <c r="I2" s="1329"/>
      <c r="J2" s="1329"/>
      <c r="K2" s="1329"/>
      <c r="L2" s="1329"/>
      <c r="M2" s="1329"/>
      <c r="N2" s="1329"/>
      <c r="O2" s="1329"/>
      <c r="P2" s="1329"/>
      <c r="Q2" s="1329"/>
      <c r="R2" s="1329"/>
      <c r="S2" s="1329"/>
      <c r="T2" s="1329"/>
      <c r="U2" s="1329"/>
      <c r="V2" s="1329"/>
      <c r="W2" s="1329"/>
      <c r="X2" s="1329"/>
      <c r="Y2" s="1329"/>
      <c r="Z2" s="1329"/>
      <c r="AA2" s="1329"/>
    </row>
    <row r="3" spans="1:27" ht="18" customHeight="1">
      <c r="A3" s="1332" t="s">
        <v>417</v>
      </c>
      <c r="B3" s="1332"/>
      <c r="C3" s="1332"/>
      <c r="D3" s="1332"/>
      <c r="E3" s="1332"/>
      <c r="F3" s="1332"/>
      <c r="G3" s="1332"/>
      <c r="H3" s="61"/>
      <c r="I3" s="61"/>
      <c r="J3" s="61"/>
      <c r="K3" s="61"/>
      <c r="L3" s="61"/>
      <c r="M3" s="61"/>
      <c r="N3" s="61"/>
      <c r="O3" s="61"/>
      <c r="P3" s="61"/>
      <c r="Q3" s="61"/>
      <c r="R3" s="61"/>
      <c r="S3" s="61"/>
      <c r="T3" s="61"/>
      <c r="U3" s="61"/>
      <c r="V3" s="61"/>
      <c r="W3" s="61"/>
      <c r="X3" s="61"/>
      <c r="Y3" s="61"/>
      <c r="Z3" s="61"/>
      <c r="AA3" s="61"/>
    </row>
    <row r="5" spans="1:27" s="62" customFormat="1" ht="30">
      <c r="A5" s="43" t="s">
        <v>124</v>
      </c>
      <c r="B5" s="43" t="s">
        <v>125</v>
      </c>
      <c r="C5" s="44"/>
      <c r="D5" s="44"/>
      <c r="E5" s="44"/>
      <c r="F5" s="43" t="s">
        <v>126</v>
      </c>
      <c r="G5" s="45" t="s">
        <v>127</v>
      </c>
      <c r="H5" s="44"/>
      <c r="I5" s="44"/>
      <c r="J5" s="44"/>
      <c r="K5" s="73" t="s">
        <v>128</v>
      </c>
      <c r="L5" s="46" t="s">
        <v>129</v>
      </c>
      <c r="M5" s="44"/>
      <c r="N5" s="47"/>
      <c r="O5" s="44"/>
      <c r="P5" s="43" t="s">
        <v>130</v>
      </c>
      <c r="Q5" s="46" t="s">
        <v>131</v>
      </c>
      <c r="R5" s="44"/>
      <c r="S5" s="44"/>
    </row>
    <row r="6" spans="1:27" ht="4.5" customHeight="1" thickBot="1"/>
    <row r="7" spans="1:27" ht="29.25" thickBot="1">
      <c r="A7" s="48" t="s">
        <v>132</v>
      </c>
      <c r="B7" s="49" t="s">
        <v>133</v>
      </c>
      <c r="C7" s="50" t="s">
        <v>134</v>
      </c>
      <c r="D7" s="51" t="s">
        <v>135</v>
      </c>
      <c r="E7" s="95"/>
      <c r="F7" s="48" t="s">
        <v>132</v>
      </c>
      <c r="G7" s="49" t="s">
        <v>133</v>
      </c>
      <c r="H7" s="50" t="s">
        <v>134</v>
      </c>
      <c r="I7" s="51" t="s">
        <v>135</v>
      </c>
      <c r="K7" s="48" t="s">
        <v>132</v>
      </c>
      <c r="L7" s="49" t="s">
        <v>133</v>
      </c>
      <c r="M7" s="50" t="s">
        <v>136</v>
      </c>
      <c r="N7" s="51" t="s">
        <v>135</v>
      </c>
      <c r="P7" s="48" t="s">
        <v>132</v>
      </c>
      <c r="Q7" s="49" t="s">
        <v>133</v>
      </c>
      <c r="R7" s="50" t="s">
        <v>136</v>
      </c>
      <c r="S7" s="51" t="s">
        <v>135</v>
      </c>
    </row>
    <row r="8" spans="1:27" ht="15.75">
      <c r="A8" s="56" t="s">
        <v>152</v>
      </c>
      <c r="B8" s="57">
        <v>23796.127</v>
      </c>
      <c r="C8" s="57">
        <v>30283</v>
      </c>
      <c r="D8" s="68">
        <v>2.3750713261173311</v>
      </c>
      <c r="E8" s="97"/>
      <c r="F8" s="56" t="s">
        <v>155</v>
      </c>
      <c r="G8" s="57">
        <v>3786.3380000000002</v>
      </c>
      <c r="H8" s="57">
        <v>18354</v>
      </c>
      <c r="I8" s="68">
        <v>2.7928345773098391</v>
      </c>
      <c r="J8" s="71"/>
      <c r="K8" s="91" t="s">
        <v>140</v>
      </c>
      <c r="L8" s="55">
        <v>13186.545</v>
      </c>
      <c r="M8" s="55">
        <v>3619.7849999999999</v>
      </c>
      <c r="N8" s="81">
        <v>3.6429083495290469</v>
      </c>
      <c r="O8" s="71"/>
      <c r="P8" s="91" t="s">
        <v>332</v>
      </c>
      <c r="Q8" s="55">
        <v>6106.3109999999997</v>
      </c>
      <c r="R8" s="55">
        <v>1478.8789999999999</v>
      </c>
      <c r="S8" s="81">
        <v>4.1290132593673992</v>
      </c>
    </row>
    <row r="9" spans="1:27" ht="15.75">
      <c r="A9" s="56" t="s">
        <v>150</v>
      </c>
      <c r="B9" s="57">
        <v>14964.474</v>
      </c>
      <c r="C9" s="57">
        <v>12616</v>
      </c>
      <c r="D9" s="68">
        <v>2.2902799642357881</v>
      </c>
      <c r="E9" s="98"/>
      <c r="F9" s="56" t="s">
        <v>332</v>
      </c>
      <c r="G9" s="57">
        <v>3552.2719999999999</v>
      </c>
      <c r="H9" s="57">
        <v>12700</v>
      </c>
      <c r="I9" s="68">
        <v>3.4715989828368374</v>
      </c>
      <c r="J9" s="71"/>
      <c r="K9" s="56" t="s">
        <v>157</v>
      </c>
      <c r="L9" s="57">
        <v>6038.8190000000004</v>
      </c>
      <c r="M9" s="57">
        <v>1229.383</v>
      </c>
      <c r="N9" s="68">
        <v>4.9120729666832874</v>
      </c>
      <c r="O9" s="71"/>
      <c r="P9" s="56" t="s">
        <v>142</v>
      </c>
      <c r="Q9" s="57">
        <v>4569.3230000000003</v>
      </c>
      <c r="R9" s="57">
        <v>1371.3579999999999</v>
      </c>
      <c r="S9" s="68">
        <v>3.3319694784294112</v>
      </c>
    </row>
    <row r="10" spans="1:27" ht="16.5" thickBot="1">
      <c r="A10" s="56" t="s">
        <v>155</v>
      </c>
      <c r="B10" s="57">
        <v>9911.4330000000009</v>
      </c>
      <c r="C10" s="57">
        <v>30590</v>
      </c>
      <c r="D10" s="68">
        <v>2.3412575766881312</v>
      </c>
      <c r="E10" s="97"/>
      <c r="F10" s="56" t="s">
        <v>159</v>
      </c>
      <c r="G10" s="57">
        <v>784.44100000000003</v>
      </c>
      <c r="H10" s="57">
        <v>6795</v>
      </c>
      <c r="I10" s="68">
        <v>1.8300268284147907</v>
      </c>
      <c r="J10" s="71"/>
      <c r="K10" s="56" t="s">
        <v>142</v>
      </c>
      <c r="L10" s="57">
        <v>5407.5410000000002</v>
      </c>
      <c r="M10" s="57">
        <v>1421.2170000000001</v>
      </c>
      <c r="N10" s="68">
        <v>3.8048665334005993</v>
      </c>
      <c r="O10" s="71"/>
      <c r="P10" s="56" t="s">
        <v>140</v>
      </c>
      <c r="Q10" s="57">
        <v>4349.66</v>
      </c>
      <c r="R10" s="57">
        <v>1156.058</v>
      </c>
      <c r="S10" s="68">
        <v>3.7624928853050625</v>
      </c>
    </row>
    <row r="11" spans="1:27" ht="16.5" thickBot="1">
      <c r="A11" s="56" t="s">
        <v>332</v>
      </c>
      <c r="B11" s="57">
        <v>9801.8870000000006</v>
      </c>
      <c r="C11" s="57">
        <v>24867</v>
      </c>
      <c r="D11" s="68">
        <v>3.1373768896656138</v>
      </c>
      <c r="E11" s="98"/>
      <c r="F11" s="125" t="s">
        <v>224</v>
      </c>
      <c r="G11" s="60">
        <v>8561.9410000000007</v>
      </c>
      <c r="H11" s="60">
        <v>40226</v>
      </c>
      <c r="I11" s="80">
        <v>2.8784393923297573</v>
      </c>
      <c r="J11" s="71"/>
      <c r="K11" s="56" t="s">
        <v>332</v>
      </c>
      <c r="L11" s="57">
        <v>5378.4440000000004</v>
      </c>
      <c r="M11" s="57">
        <v>1002.349</v>
      </c>
      <c r="N11" s="68">
        <v>5.3658396426793464</v>
      </c>
      <c r="O11" s="71"/>
      <c r="P11" s="56" t="s">
        <v>151</v>
      </c>
      <c r="Q11" s="57">
        <v>3290.4520000000002</v>
      </c>
      <c r="R11" s="57">
        <v>955.50599999999997</v>
      </c>
      <c r="S11" s="68">
        <v>3.4436748696502173</v>
      </c>
    </row>
    <row r="12" spans="1:27" ht="15.75">
      <c r="A12" s="56" t="s">
        <v>159</v>
      </c>
      <c r="B12" s="57">
        <v>7784.38</v>
      </c>
      <c r="C12" s="57">
        <v>18747</v>
      </c>
      <c r="D12" s="68">
        <v>1.7836471099063882</v>
      </c>
      <c r="E12" s="98"/>
      <c r="F12"/>
      <c r="G12"/>
      <c r="H12"/>
      <c r="I12"/>
      <c r="J12" s="71"/>
      <c r="K12" s="56" t="s">
        <v>137</v>
      </c>
      <c r="L12" s="57">
        <v>3632.5369999999998</v>
      </c>
      <c r="M12" s="57">
        <v>1550.2460000000001</v>
      </c>
      <c r="N12" s="68">
        <v>2.3432003694897454</v>
      </c>
      <c r="O12" s="71"/>
      <c r="P12" s="56" t="s">
        <v>154</v>
      </c>
      <c r="Q12" s="57">
        <v>2649.9870000000001</v>
      </c>
      <c r="R12" s="57">
        <v>609.66600000000005</v>
      </c>
      <c r="S12" s="68">
        <v>4.3466209367096083</v>
      </c>
    </row>
    <row r="13" spans="1:27" ht="15.75">
      <c r="A13" s="56" t="s">
        <v>156</v>
      </c>
      <c r="B13" s="57">
        <v>6316.6210000000001</v>
      </c>
      <c r="C13" s="57">
        <v>11175</v>
      </c>
      <c r="D13" s="68">
        <v>1.9598393437231425</v>
      </c>
      <c r="E13" s="98"/>
      <c r="F13"/>
      <c r="G13"/>
      <c r="H13"/>
      <c r="I13"/>
      <c r="J13" s="71"/>
      <c r="K13" s="56" t="s">
        <v>155</v>
      </c>
      <c r="L13" s="57">
        <v>2258.64</v>
      </c>
      <c r="M13" s="57">
        <v>693.41200000000003</v>
      </c>
      <c r="N13" s="68">
        <v>3.2572842696694027</v>
      </c>
      <c r="O13" s="71"/>
      <c r="P13" s="56" t="s">
        <v>139</v>
      </c>
      <c r="Q13" s="57">
        <v>2440.3719999999998</v>
      </c>
      <c r="R13" s="57">
        <v>411.46699999999998</v>
      </c>
      <c r="S13" s="68">
        <v>5.9309057591495788</v>
      </c>
    </row>
    <row r="14" spans="1:27" ht="15.75">
      <c r="A14" s="56" t="s">
        <v>140</v>
      </c>
      <c r="B14" s="57">
        <v>5214.6040000000003</v>
      </c>
      <c r="C14" s="57">
        <v>5684</v>
      </c>
      <c r="D14" s="68">
        <v>2.5157561494766929</v>
      </c>
      <c r="E14" s="98"/>
      <c r="F14"/>
      <c r="G14"/>
      <c r="H14"/>
      <c r="I14"/>
      <c r="J14" s="71"/>
      <c r="K14" s="56" t="s">
        <v>150</v>
      </c>
      <c r="L14" s="57">
        <v>1990.1369999999999</v>
      </c>
      <c r="M14" s="57">
        <v>644.14300000000003</v>
      </c>
      <c r="N14" s="68">
        <v>3.089588802486404</v>
      </c>
      <c r="O14" s="71"/>
      <c r="P14" s="56" t="s">
        <v>157</v>
      </c>
      <c r="Q14" s="57">
        <v>2160.83</v>
      </c>
      <c r="R14" s="57">
        <v>478.53199999999998</v>
      </c>
      <c r="S14" s="68">
        <v>4.5155391906915314</v>
      </c>
    </row>
    <row r="15" spans="1:27" ht="15.75">
      <c r="A15" s="56" t="s">
        <v>151</v>
      </c>
      <c r="B15" s="57">
        <v>5108.4849999999997</v>
      </c>
      <c r="C15" s="57">
        <v>3616</v>
      </c>
      <c r="D15" s="68">
        <v>3.0303085128280567</v>
      </c>
      <c r="E15" s="98"/>
      <c r="F15"/>
      <c r="G15"/>
      <c r="H15"/>
      <c r="I15"/>
      <c r="J15" s="71"/>
      <c r="K15" s="56" t="s">
        <v>146</v>
      </c>
      <c r="L15" s="57">
        <v>1848.6079999999999</v>
      </c>
      <c r="M15" s="57">
        <v>615.08699999999999</v>
      </c>
      <c r="N15" s="68">
        <v>3.0054415066486531</v>
      </c>
      <c r="O15" s="71"/>
      <c r="P15" s="56" t="s">
        <v>410</v>
      </c>
      <c r="Q15" s="57">
        <v>1296.5419999999999</v>
      </c>
      <c r="R15" s="57">
        <v>253.208</v>
      </c>
      <c r="S15" s="68">
        <v>5.120462228681558</v>
      </c>
    </row>
    <row r="16" spans="1:27" ht="15.75">
      <c r="A16" s="56" t="s">
        <v>142</v>
      </c>
      <c r="B16" s="57">
        <v>5002.1750000000002</v>
      </c>
      <c r="C16" s="57">
        <v>5447</v>
      </c>
      <c r="D16" s="68">
        <v>1.6922433889963371</v>
      </c>
      <c r="E16" s="98"/>
      <c r="F16"/>
      <c r="G16"/>
      <c r="H16"/>
      <c r="I16"/>
      <c r="J16" s="71"/>
      <c r="K16" s="56" t="s">
        <v>154</v>
      </c>
      <c r="L16" s="57">
        <v>1774.2360000000001</v>
      </c>
      <c r="M16" s="57">
        <v>494.43200000000002</v>
      </c>
      <c r="N16" s="68">
        <v>3.5884327875218434</v>
      </c>
      <c r="O16" s="71"/>
      <c r="P16" s="56" t="s">
        <v>150</v>
      </c>
      <c r="Q16" s="57">
        <v>527.52599999999995</v>
      </c>
      <c r="R16" s="57">
        <v>133.191</v>
      </c>
      <c r="S16" s="68">
        <v>3.9606730184471921</v>
      </c>
    </row>
    <row r="17" spans="1:19" ht="16.5" thickBot="1">
      <c r="A17" s="56" t="s">
        <v>137</v>
      </c>
      <c r="B17" s="57">
        <v>2871.6289999999999</v>
      </c>
      <c r="C17" s="57">
        <v>11814</v>
      </c>
      <c r="D17" s="68">
        <v>3.1062066175508205</v>
      </c>
      <c r="E17" s="97"/>
      <c r="F17"/>
      <c r="G17"/>
      <c r="H17"/>
      <c r="I17"/>
      <c r="J17" s="71"/>
      <c r="K17" s="56" t="s">
        <v>158</v>
      </c>
      <c r="L17" s="57">
        <v>1000.981</v>
      </c>
      <c r="M17" s="57">
        <v>354.46499999999997</v>
      </c>
      <c r="N17" s="68">
        <v>2.8239205563313727</v>
      </c>
      <c r="O17" s="71"/>
      <c r="P17" s="56" t="s">
        <v>249</v>
      </c>
      <c r="Q17" s="57">
        <v>258.41000000000003</v>
      </c>
      <c r="R17" s="57">
        <v>45.767000000000003</v>
      </c>
      <c r="S17" s="68">
        <v>5.6462079664387002</v>
      </c>
    </row>
    <row r="18" spans="1:19" ht="16.5" thickBot="1">
      <c r="A18" s="125" t="s">
        <v>224</v>
      </c>
      <c r="B18" s="60">
        <v>96812.407999999996</v>
      </c>
      <c r="C18" s="60">
        <v>162785</v>
      </c>
      <c r="D18" s="80">
        <v>2.3204262345116717</v>
      </c>
      <c r="E18" s="99"/>
      <c r="F18" s="2"/>
      <c r="G18" s="2"/>
      <c r="H18" s="2"/>
      <c r="K18" s="56" t="s">
        <v>139</v>
      </c>
      <c r="L18" s="57">
        <v>996.71</v>
      </c>
      <c r="M18" s="57">
        <v>186.53100000000001</v>
      </c>
      <c r="N18" s="68">
        <v>5.3434013649205765</v>
      </c>
      <c r="O18" s="71"/>
      <c r="P18" s="56" t="s">
        <v>137</v>
      </c>
      <c r="Q18" s="57">
        <v>248.69800000000001</v>
      </c>
      <c r="R18" s="57">
        <v>78.619</v>
      </c>
      <c r="S18" s="68">
        <v>3.1633320189776009</v>
      </c>
    </row>
    <row r="19" spans="1:19" ht="15.75">
      <c r="A19"/>
      <c r="B19"/>
      <c r="C19"/>
      <c r="D19"/>
      <c r="E19" s="100"/>
      <c r="F19" s="2"/>
      <c r="G19" s="2"/>
      <c r="H19" s="2"/>
      <c r="J19" s="71"/>
      <c r="K19" s="56" t="s">
        <v>151</v>
      </c>
      <c r="L19" s="57">
        <v>863.58799999999997</v>
      </c>
      <c r="M19" s="57">
        <v>201.55199999999999</v>
      </c>
      <c r="N19" s="68">
        <v>4.2846907993966816</v>
      </c>
      <c r="O19" s="71"/>
      <c r="P19" s="56" t="s">
        <v>146</v>
      </c>
      <c r="Q19" s="57">
        <v>242.65</v>
      </c>
      <c r="R19" s="57">
        <v>107.066</v>
      </c>
      <c r="S19" s="68">
        <v>2.266359068238283</v>
      </c>
    </row>
    <row r="20" spans="1:19" ht="15" customHeight="1">
      <c r="A20"/>
      <c r="B20"/>
      <c r="C20"/>
      <c r="D20"/>
      <c r="E20" s="100"/>
      <c r="F20" s="2"/>
      <c r="G20" s="2"/>
      <c r="H20" s="2"/>
      <c r="J20" s="71"/>
      <c r="K20" s="56" t="s">
        <v>138</v>
      </c>
      <c r="L20" s="57">
        <v>655.471</v>
      </c>
      <c r="M20" s="57">
        <v>115.587</v>
      </c>
      <c r="N20" s="68">
        <v>5.6708020798186647</v>
      </c>
      <c r="O20" s="71"/>
      <c r="P20" s="56" t="s">
        <v>155</v>
      </c>
      <c r="Q20" s="57">
        <v>231.566</v>
      </c>
      <c r="R20" s="57">
        <v>173.00200000000001</v>
      </c>
      <c r="S20" s="68">
        <v>1.3385163177304309</v>
      </c>
    </row>
    <row r="21" spans="1:19" ht="16.5" thickBot="1">
      <c r="A21"/>
      <c r="B21"/>
      <c r="C21"/>
      <c r="D21"/>
      <c r="E21" s="101"/>
      <c r="F21" s="2"/>
      <c r="G21" s="2"/>
      <c r="H21" s="2"/>
      <c r="J21" s="71"/>
      <c r="K21" s="130" t="s">
        <v>366</v>
      </c>
      <c r="L21" s="124">
        <v>501.49799999999999</v>
      </c>
      <c r="M21" s="124">
        <v>32.646999999999998</v>
      </c>
      <c r="N21" s="131">
        <v>15.361227677887708</v>
      </c>
      <c r="P21" s="56" t="s">
        <v>138</v>
      </c>
      <c r="Q21" s="57">
        <v>227.72200000000001</v>
      </c>
      <c r="R21" s="57">
        <v>105.32299999999999</v>
      </c>
      <c r="S21" s="68">
        <v>2.1621298291921045</v>
      </c>
    </row>
    <row r="22" spans="1:19" ht="16.5" thickBot="1">
      <c r="A22"/>
      <c r="B22"/>
      <c r="C22"/>
      <c r="D22"/>
      <c r="F22" s="2"/>
      <c r="G22" s="2"/>
      <c r="H22" s="2"/>
      <c r="K22" s="125" t="s">
        <v>224</v>
      </c>
      <c r="L22" s="60">
        <v>46698.260999999999</v>
      </c>
      <c r="M22" s="60">
        <v>12359.263999999999</v>
      </c>
      <c r="N22" s="80">
        <v>3.7784014485004933</v>
      </c>
      <c r="P22" s="130" t="s">
        <v>322</v>
      </c>
      <c r="Q22" s="124">
        <v>222.72499999999999</v>
      </c>
      <c r="R22" s="124">
        <v>29.5</v>
      </c>
      <c r="S22" s="131">
        <v>7.55</v>
      </c>
    </row>
    <row r="23" spans="1:19" ht="16.5" thickBot="1">
      <c r="A23"/>
      <c r="B23"/>
      <c r="C23"/>
      <c r="D23"/>
      <c r="F23" s="2"/>
      <c r="G23" s="2"/>
      <c r="H23" s="2"/>
      <c r="K23"/>
      <c r="L23"/>
      <c r="M23"/>
      <c r="N23"/>
      <c r="P23" s="125" t="s">
        <v>224</v>
      </c>
      <c r="Q23" s="60">
        <v>29179.749</v>
      </c>
      <c r="R23" s="60">
        <v>7481.7489999999998</v>
      </c>
      <c r="S23" s="80">
        <v>3.9001240218029234</v>
      </c>
    </row>
    <row r="24" spans="1:19">
      <c r="A24"/>
      <c r="B24"/>
      <c r="C24"/>
      <c r="D24"/>
      <c r="F24" s="2"/>
      <c r="G24" s="2"/>
      <c r="H24" s="2"/>
      <c r="K24"/>
      <c r="L24"/>
      <c r="M24"/>
      <c r="N24"/>
      <c r="P24"/>
      <c r="Q24"/>
      <c r="R24"/>
      <c r="S24"/>
    </row>
    <row r="25" spans="1:19">
      <c r="A25"/>
      <c r="B25"/>
      <c r="C25"/>
      <c r="D25"/>
      <c r="E25" s="2"/>
      <c r="F25" s="2"/>
      <c r="G25" s="2"/>
      <c r="H25" s="2"/>
      <c r="I25" s="2"/>
      <c r="P25"/>
      <c r="Q25"/>
      <c r="R25"/>
      <c r="S25"/>
    </row>
    <row r="26" spans="1:19">
      <c r="E26" s="2"/>
      <c r="F26" s="2"/>
      <c r="G26" s="2"/>
      <c r="H26" s="2"/>
      <c r="I26" s="2"/>
      <c r="K26"/>
      <c r="L26"/>
      <c r="M26"/>
      <c r="N26"/>
      <c r="P26"/>
      <c r="Q26"/>
      <c r="R26"/>
      <c r="S26"/>
    </row>
    <row r="27" spans="1:19">
      <c r="A27"/>
      <c r="B27"/>
      <c r="C27"/>
      <c r="D27"/>
      <c r="E27"/>
      <c r="F27"/>
      <c r="G27"/>
      <c r="H27"/>
      <c r="I27"/>
      <c r="J27"/>
      <c r="K27"/>
      <c r="L27"/>
      <c r="M27"/>
      <c r="N27"/>
      <c r="P27"/>
      <c r="Q27"/>
      <c r="R27"/>
      <c r="S27"/>
    </row>
    <row r="28" spans="1:19">
      <c r="A28"/>
      <c r="B28"/>
      <c r="C28"/>
      <c r="D28"/>
      <c r="E28"/>
      <c r="F28"/>
      <c r="G28"/>
      <c r="H28"/>
      <c r="I28"/>
      <c r="J28"/>
      <c r="K28"/>
      <c r="L28"/>
      <c r="M28"/>
      <c r="N28"/>
      <c r="P28"/>
      <c r="Q28"/>
      <c r="R28"/>
      <c r="S28"/>
    </row>
    <row r="29" spans="1:19">
      <c r="A29"/>
      <c r="B29"/>
      <c r="C29"/>
      <c r="D29"/>
      <c r="E29"/>
      <c r="F29"/>
      <c r="G29"/>
      <c r="H29"/>
      <c r="I29"/>
      <c r="J29"/>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c r="A37"/>
      <c r="B37"/>
      <c r="C37"/>
      <c r="D37"/>
      <c r="E37"/>
      <c r="F37"/>
      <c r="G37"/>
      <c r="H37"/>
      <c r="I37"/>
      <c r="J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c r="L40"/>
      <c r="M40"/>
      <c r="N40"/>
    </row>
    <row r="41" spans="1:19">
      <c r="A41"/>
      <c r="B41"/>
      <c r="C41"/>
      <c r="D41"/>
      <c r="E41"/>
      <c r="F41"/>
      <c r="G41"/>
      <c r="H41"/>
      <c r="I41"/>
      <c r="J41"/>
      <c r="K41"/>
      <c r="L41"/>
      <c r="M41"/>
      <c r="N41"/>
    </row>
    <row r="42" spans="1:19">
      <c r="A42"/>
      <c r="B42"/>
      <c r="C42"/>
      <c r="D42"/>
      <c r="E42"/>
      <c r="F42"/>
      <c r="G42"/>
      <c r="H42"/>
      <c r="I42"/>
      <c r="J42"/>
      <c r="K42"/>
      <c r="L42"/>
      <c r="M42"/>
      <c r="N42"/>
    </row>
    <row r="43" spans="1:19">
      <c r="A43"/>
      <c r="B43"/>
      <c r="C43"/>
      <c r="D43"/>
      <c r="E43"/>
      <c r="F43"/>
      <c r="G43"/>
      <c r="H43"/>
      <c r="I43"/>
      <c r="J43"/>
      <c r="K43"/>
      <c r="L43"/>
      <c r="M43"/>
      <c r="N43"/>
    </row>
    <row r="44" spans="1:19">
      <c r="A44"/>
      <c r="B44"/>
      <c r="C44"/>
      <c r="D44"/>
      <c r="E44"/>
      <c r="F44"/>
      <c r="G44"/>
      <c r="H44"/>
      <c r="I44"/>
      <c r="J44"/>
      <c r="K44"/>
      <c r="L44"/>
      <c r="M44"/>
      <c r="N44"/>
    </row>
    <row r="45" spans="1:19">
      <c r="A45"/>
      <c r="B45"/>
      <c r="C45"/>
      <c r="D45"/>
      <c r="E45"/>
      <c r="F45"/>
      <c r="G45"/>
      <c r="H45"/>
      <c r="I45"/>
      <c r="J45"/>
      <c r="K45"/>
      <c r="L45"/>
      <c r="M45"/>
      <c r="N45"/>
    </row>
    <row r="46" spans="1:19">
      <c r="A46"/>
      <c r="B46"/>
      <c r="C46"/>
      <c r="D46"/>
      <c r="E46"/>
      <c r="F46"/>
      <c r="G46"/>
      <c r="H46"/>
      <c r="I46"/>
      <c r="J46"/>
      <c r="K46"/>
      <c r="L46"/>
      <c r="M46"/>
      <c r="N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s="2"/>
    </row>
    <row r="58" spans="1:12">
      <c r="A58"/>
      <c r="B58"/>
      <c r="C58"/>
      <c r="D58"/>
      <c r="E58"/>
      <c r="F58"/>
      <c r="G58"/>
      <c r="H58"/>
      <c r="I58"/>
      <c r="J58"/>
      <c r="K58"/>
      <c r="L58" s="2"/>
    </row>
    <row r="59" spans="1:12">
      <c r="A59"/>
      <c r="B59"/>
      <c r="C59"/>
      <c r="D59"/>
      <c r="E59"/>
      <c r="F59"/>
      <c r="G59"/>
      <c r="H59"/>
      <c r="I59"/>
      <c r="J59"/>
      <c r="K59"/>
      <c r="L59" s="2"/>
    </row>
    <row r="60" spans="1:12">
      <c r="A60"/>
      <c r="B60"/>
      <c r="C60"/>
      <c r="D60"/>
      <c r="E60"/>
      <c r="F60"/>
      <c r="G60"/>
      <c r="H60"/>
      <c r="I60"/>
      <c r="J60"/>
      <c r="K60"/>
      <c r="L60" s="2"/>
    </row>
    <row r="61" spans="1:12">
      <c r="A61"/>
      <c r="B61"/>
      <c r="C61"/>
      <c r="D61"/>
      <c r="E61"/>
      <c r="F61"/>
      <c r="G61"/>
      <c r="H61"/>
      <c r="I61"/>
      <c r="J61"/>
      <c r="K61"/>
      <c r="L61" s="2"/>
    </row>
    <row r="62" spans="1:12">
      <c r="A62"/>
      <c r="B62"/>
      <c r="C62"/>
      <c r="D62"/>
      <c r="E62"/>
      <c r="F62"/>
      <c r="G62"/>
      <c r="H62"/>
      <c r="I62"/>
      <c r="J62"/>
      <c r="K62"/>
      <c r="L62" s="2"/>
    </row>
    <row r="63" spans="1:12">
      <c r="A63"/>
      <c r="B63"/>
      <c r="C63"/>
      <c r="D63"/>
      <c r="E63"/>
      <c r="F63"/>
      <c r="G63"/>
      <c r="H63"/>
      <c r="I63"/>
      <c r="J63"/>
      <c r="K63"/>
      <c r="L63" s="2"/>
    </row>
    <row r="64" spans="1:12">
      <c r="A64"/>
      <c r="B64"/>
      <c r="C64"/>
      <c r="D64"/>
      <c r="E64"/>
      <c r="F64"/>
      <c r="G64"/>
      <c r="H64"/>
      <c r="I64"/>
      <c r="J64"/>
      <c r="K64"/>
      <c r="L64" s="2"/>
    </row>
    <row r="65" spans="1:12">
      <c r="A65"/>
      <c r="B65"/>
      <c r="C65"/>
      <c r="D65"/>
      <c r="E65"/>
      <c r="F65"/>
      <c r="G65"/>
      <c r="H65"/>
      <c r="I65"/>
      <c r="J65"/>
      <c r="K65"/>
      <c r="L65" s="2"/>
    </row>
    <row r="66" spans="1:12">
      <c r="A66"/>
      <c r="B66"/>
      <c r="C66"/>
      <c r="D66"/>
      <c r="E66"/>
      <c r="F66"/>
      <c r="G66"/>
      <c r="H66"/>
      <c r="I66"/>
      <c r="J66"/>
      <c r="K66"/>
      <c r="L66" s="2"/>
    </row>
    <row r="67" spans="1:12">
      <c r="A67"/>
      <c r="B67"/>
      <c r="C67"/>
      <c r="D67"/>
      <c r="E67"/>
      <c r="F67"/>
      <c r="G67"/>
      <c r="H67"/>
      <c r="I67"/>
      <c r="J67"/>
      <c r="K67"/>
      <c r="L67" s="2"/>
    </row>
    <row r="68" spans="1:12">
      <c r="A68"/>
      <c r="B68"/>
      <c r="C68"/>
      <c r="D68"/>
      <c r="E68"/>
      <c r="F68"/>
      <c r="G68"/>
      <c r="H68"/>
      <c r="I68"/>
      <c r="J68"/>
      <c r="K68"/>
      <c r="L68" s="2"/>
    </row>
    <row r="69" spans="1:12">
      <c r="A69"/>
      <c r="B69"/>
      <c r="C69"/>
      <c r="D69"/>
      <c r="E69"/>
      <c r="F69"/>
      <c r="G69"/>
      <c r="H69"/>
      <c r="I69"/>
      <c r="J69"/>
      <c r="K69"/>
      <c r="L69" s="2"/>
    </row>
    <row r="70" spans="1:12">
      <c r="A70"/>
      <c r="B70"/>
      <c r="C70"/>
      <c r="D70"/>
      <c r="E70"/>
      <c r="F70"/>
      <c r="G70"/>
      <c r="H70"/>
      <c r="I70"/>
      <c r="J70"/>
      <c r="K70"/>
      <c r="L70" s="2"/>
    </row>
    <row r="71" spans="1:12">
      <c r="A71"/>
      <c r="B71"/>
      <c r="C71"/>
      <c r="D71"/>
      <c r="E71"/>
      <c r="F71"/>
      <c r="G71"/>
      <c r="H71"/>
      <c r="I71"/>
      <c r="J71"/>
      <c r="K71"/>
      <c r="L71" s="2"/>
    </row>
    <row r="72" spans="1:12">
      <c r="A72"/>
      <c r="B72"/>
      <c r="C72"/>
      <c r="D72"/>
      <c r="E72"/>
      <c r="F72"/>
      <c r="G72"/>
      <c r="H72"/>
      <c r="I72"/>
      <c r="J72"/>
      <c r="K72"/>
      <c r="L72" s="2"/>
    </row>
    <row r="73" spans="1:12">
      <c r="A73"/>
      <c r="B73"/>
      <c r="C73"/>
      <c r="D73"/>
      <c r="E73"/>
      <c r="F73"/>
      <c r="G73"/>
      <c r="H73"/>
      <c r="I73"/>
      <c r="J73"/>
      <c r="K73"/>
      <c r="L73" s="2"/>
    </row>
    <row r="74" spans="1:12">
      <c r="A74"/>
      <c r="B74"/>
      <c r="C74"/>
      <c r="D74"/>
      <c r="E74"/>
      <c r="F74"/>
      <c r="G74"/>
      <c r="H74"/>
      <c r="I74"/>
      <c r="J74"/>
      <c r="K74"/>
      <c r="L74" s="2"/>
    </row>
    <row r="75" spans="1:12">
      <c r="A75"/>
      <c r="B75"/>
      <c r="C75"/>
      <c r="D75"/>
      <c r="E75"/>
      <c r="F75"/>
      <c r="G75"/>
      <c r="H75"/>
      <c r="I75"/>
      <c r="J75"/>
      <c r="K75"/>
      <c r="L75" s="2"/>
    </row>
    <row r="76" spans="1:12">
      <c r="A76"/>
      <c r="B76"/>
      <c r="C76"/>
      <c r="D76"/>
      <c r="E76"/>
      <c r="F76"/>
      <c r="G76"/>
      <c r="H76"/>
      <c r="I76"/>
      <c r="J76"/>
      <c r="K76"/>
      <c r="L76" s="2"/>
    </row>
    <row r="77" spans="1:12">
      <c r="A77"/>
      <c r="B77"/>
      <c r="C77"/>
      <c r="D77"/>
      <c r="E77"/>
      <c r="F77"/>
      <c r="G77"/>
      <c r="H77"/>
      <c r="I77"/>
      <c r="J77"/>
      <c r="K77"/>
      <c r="L77" s="2"/>
    </row>
    <row r="78" spans="1:12">
      <c r="A78"/>
      <c r="B78"/>
      <c r="C78"/>
      <c r="D78"/>
      <c r="E78"/>
      <c r="F78"/>
      <c r="G78"/>
      <c r="H78"/>
      <c r="I78"/>
      <c r="J78"/>
      <c r="K78"/>
      <c r="L78" s="2"/>
    </row>
    <row r="79" spans="1:12">
      <c r="A79"/>
      <c r="B79"/>
      <c r="C79"/>
      <c r="D79"/>
      <c r="E79"/>
      <c r="F79"/>
      <c r="G79"/>
      <c r="H79"/>
      <c r="I79"/>
      <c r="J79"/>
      <c r="K79"/>
      <c r="L79" s="2"/>
    </row>
    <row r="80" spans="1:12">
      <c r="A80"/>
      <c r="B80"/>
      <c r="C80"/>
      <c r="D80"/>
      <c r="E80"/>
      <c r="F80"/>
      <c r="G80"/>
      <c r="H80"/>
      <c r="I80"/>
      <c r="J80"/>
      <c r="K80"/>
      <c r="L80" s="2"/>
    </row>
    <row r="81" spans="1:12">
      <c r="A81"/>
      <c r="B81"/>
      <c r="C81"/>
      <c r="D81"/>
      <c r="E81"/>
      <c r="F81"/>
      <c r="G81"/>
      <c r="H81"/>
      <c r="I81"/>
      <c r="J81"/>
      <c r="K81"/>
      <c r="L81" s="2"/>
    </row>
    <row r="82" spans="1:12">
      <c r="A82"/>
      <c r="B82"/>
      <c r="C82"/>
      <c r="D82"/>
      <c r="E82"/>
      <c r="F82"/>
      <c r="G82"/>
      <c r="H82"/>
      <c r="I82"/>
      <c r="J82"/>
      <c r="K82"/>
      <c r="L82" s="2"/>
    </row>
    <row r="83" spans="1:12">
      <c r="A83"/>
      <c r="B83"/>
      <c r="C83"/>
      <c r="D83"/>
      <c r="E83"/>
      <c r="F83"/>
      <c r="G83"/>
      <c r="H83"/>
      <c r="I83"/>
      <c r="J83"/>
      <c r="K83"/>
    </row>
    <row r="84" spans="1:12">
      <c r="A84" s="2"/>
      <c r="B84" s="2"/>
      <c r="C84" s="2"/>
      <c r="D84" s="2"/>
      <c r="E84" s="2"/>
      <c r="F84" s="2"/>
      <c r="G84" s="2"/>
      <c r="H84" s="2"/>
      <c r="I84" s="2"/>
    </row>
    <row r="85" spans="1:12">
      <c r="A85" s="2"/>
      <c r="B85" s="2"/>
      <c r="C85" s="2"/>
      <c r="D85" s="2"/>
      <c r="E85" s="2"/>
      <c r="F85" s="2"/>
      <c r="G85" s="2"/>
      <c r="H85" s="2"/>
      <c r="I85" s="2"/>
    </row>
    <row r="86" spans="1:12">
      <c r="A86" s="2"/>
      <c r="B86" s="2"/>
      <c r="C86" s="2"/>
      <c r="D86" s="2"/>
      <c r="E86" s="2"/>
      <c r="F86" s="2"/>
      <c r="G86" s="2"/>
      <c r="H86" s="2"/>
      <c r="I86" s="2"/>
    </row>
    <row r="87" spans="1:12">
      <c r="A87" s="2"/>
      <c r="B87" s="2"/>
      <c r="C87" s="2"/>
      <c r="D87" s="2"/>
      <c r="E87" s="2"/>
      <c r="F87" s="2"/>
      <c r="G87" s="2"/>
      <c r="H87" s="2"/>
      <c r="I87" s="2"/>
    </row>
    <row r="88" spans="1:12">
      <c r="A88" s="2"/>
      <c r="B88" s="2"/>
      <c r="C88" s="2"/>
      <c r="D88" s="2"/>
      <c r="E88" s="2"/>
      <c r="F88" s="2"/>
      <c r="G88" s="2"/>
      <c r="H88" s="2"/>
      <c r="I88" s="2"/>
    </row>
    <row r="89" spans="1:12">
      <c r="A89" s="2"/>
      <c r="B89" s="2"/>
      <c r="C89" s="2"/>
      <c r="D89" s="2"/>
      <c r="E89" s="2"/>
      <c r="F89" s="2"/>
      <c r="G89" s="2"/>
      <c r="H89" s="2"/>
      <c r="I89" s="2"/>
    </row>
    <row r="90" spans="1:12">
      <c r="A90" s="2"/>
      <c r="B90" s="2"/>
      <c r="C90" s="2"/>
      <c r="D90" s="2"/>
      <c r="E90" s="2"/>
      <c r="F90" s="2"/>
      <c r="G90" s="2"/>
      <c r="H90" s="2"/>
      <c r="I90" s="2"/>
    </row>
    <row r="91" spans="1:12">
      <c r="A91" s="2"/>
      <c r="B91" s="2"/>
      <c r="C91" s="2"/>
      <c r="D91" s="2"/>
      <c r="E91" s="2"/>
      <c r="F91" s="2"/>
      <c r="G91" s="2"/>
      <c r="H91" s="2"/>
      <c r="I91" s="2"/>
    </row>
    <row r="92" spans="1:12">
      <c r="A92" s="2"/>
      <c r="B92" s="2"/>
      <c r="C92" s="2"/>
      <c r="D92" s="2"/>
      <c r="E92" s="2"/>
      <c r="F92" s="2"/>
      <c r="G92" s="2"/>
      <c r="H92" s="2"/>
      <c r="I92" s="2"/>
    </row>
    <row r="93" spans="1:12">
      <c r="A93" s="2"/>
      <c r="B93" s="2"/>
      <c r="C93" s="2"/>
      <c r="D93" s="2"/>
      <c r="E93" s="2"/>
      <c r="F93" s="2"/>
      <c r="G93" s="2"/>
      <c r="H93" s="2"/>
      <c r="I93" s="2"/>
    </row>
    <row r="94" spans="1:12">
      <c r="A94" s="2"/>
      <c r="B94" s="2"/>
      <c r="C94" s="2"/>
      <c r="D94" s="2"/>
      <c r="E94" s="2"/>
      <c r="F94" s="257"/>
      <c r="G94" s="257"/>
      <c r="H94" s="2"/>
      <c r="I94" s="2"/>
    </row>
    <row r="95" spans="1:12">
      <c r="A95" s="2"/>
      <c r="B95" s="2"/>
      <c r="C95" s="2"/>
      <c r="D95" s="2"/>
      <c r="E95" s="2"/>
      <c r="F95" s="257"/>
      <c r="G95" s="257"/>
      <c r="H95" s="2"/>
      <c r="I95" s="2"/>
    </row>
    <row r="96" spans="1:12">
      <c r="A96" s="2"/>
      <c r="B96" s="2"/>
      <c r="C96" s="2"/>
      <c r="D96" s="2"/>
      <c r="E96" s="2"/>
      <c r="F96" s="257"/>
      <c r="G96" s="257"/>
      <c r="H96" s="2"/>
      <c r="I96" s="2"/>
    </row>
    <row r="97" spans="1:8">
      <c r="A97"/>
      <c r="B97"/>
      <c r="C97"/>
      <c r="D97" s="2"/>
      <c r="E97" s="2"/>
      <c r="F97" s="257"/>
      <c r="G97" s="257"/>
      <c r="H97" s="2"/>
    </row>
    <row r="98" spans="1:8">
      <c r="A98"/>
      <c r="B98"/>
      <c r="C98"/>
      <c r="D98" s="2"/>
      <c r="E98" s="2"/>
      <c r="F98" s="257"/>
      <c r="G98" s="257"/>
      <c r="H98" s="2"/>
    </row>
    <row r="99" spans="1:8">
      <c r="A99"/>
      <c r="B99"/>
      <c r="C99"/>
      <c r="D99"/>
      <c r="E99"/>
      <c r="F99"/>
      <c r="G99"/>
      <c r="H99"/>
    </row>
    <row r="100" spans="1:8">
      <c r="A100"/>
      <c r="B100"/>
      <c r="C100"/>
      <c r="D100"/>
      <c r="E100"/>
      <c r="F100"/>
      <c r="G100"/>
      <c r="H100"/>
    </row>
    <row r="101" spans="1:8">
      <c r="A101"/>
      <c r="B101"/>
      <c r="C101"/>
      <c r="D101"/>
      <c r="E101"/>
      <c r="F101"/>
      <c r="G101"/>
      <c r="H101"/>
    </row>
    <row r="102" spans="1:8">
      <c r="A102"/>
      <c r="B102"/>
      <c r="C102"/>
      <c r="D102"/>
      <c r="E102"/>
      <c r="F102"/>
      <c r="G102"/>
      <c r="H102"/>
    </row>
    <row r="103" spans="1:8">
      <c r="A103"/>
      <c r="B103"/>
      <c r="C103"/>
      <c r="D103"/>
      <c r="E103"/>
      <c r="F103"/>
      <c r="G103"/>
      <c r="H103"/>
    </row>
    <row r="104" spans="1:8">
      <c r="A104"/>
      <c r="B104"/>
      <c r="C104"/>
      <c r="D104"/>
      <c r="E104"/>
      <c r="F104"/>
      <c r="G104"/>
      <c r="H104"/>
    </row>
    <row r="105" spans="1:8">
      <c r="A105"/>
      <c r="B105"/>
      <c r="C105"/>
      <c r="D105"/>
      <c r="E105"/>
      <c r="F105"/>
      <c r="G105"/>
      <c r="H105"/>
    </row>
    <row r="106" spans="1:8">
      <c r="A106"/>
      <c r="B106"/>
      <c r="C106"/>
      <c r="D106"/>
      <c r="E106"/>
      <c r="F106"/>
      <c r="G106"/>
      <c r="H106"/>
    </row>
    <row r="107" spans="1:8">
      <c r="A107"/>
      <c r="B107"/>
      <c r="C107"/>
      <c r="D107"/>
      <c r="E107"/>
      <c r="F107"/>
      <c r="G107"/>
      <c r="H107"/>
    </row>
    <row r="108" spans="1:8">
      <c r="A108"/>
      <c r="B108"/>
      <c r="C108"/>
      <c r="D108"/>
      <c r="E108"/>
      <c r="F108"/>
      <c r="G108"/>
      <c r="H108"/>
    </row>
    <row r="109" spans="1:8">
      <c r="A109"/>
      <c r="B109"/>
      <c r="C109"/>
      <c r="D109"/>
      <c r="E109"/>
      <c r="F109"/>
      <c r="G109"/>
      <c r="H109"/>
    </row>
    <row r="110" spans="1:8">
      <c r="A110"/>
      <c r="B110"/>
      <c r="C110"/>
      <c r="D110"/>
      <c r="E110"/>
      <c r="F110"/>
      <c r="G110"/>
      <c r="H110"/>
    </row>
    <row r="111" spans="1:8">
      <c r="A111"/>
      <c r="B111"/>
      <c r="C111"/>
      <c r="D111"/>
      <c r="E111"/>
      <c r="F111"/>
      <c r="G111"/>
      <c r="H111"/>
    </row>
    <row r="112" spans="1:8">
      <c r="A112"/>
      <c r="B112"/>
      <c r="C112"/>
      <c r="D112"/>
      <c r="E112"/>
      <c r="F112"/>
      <c r="G112"/>
      <c r="H112"/>
    </row>
    <row r="113" spans="1:8">
      <c r="A113"/>
      <c r="B113"/>
      <c r="C113"/>
      <c r="D113"/>
      <c r="E113"/>
      <c r="F113"/>
      <c r="G113"/>
      <c r="H113"/>
    </row>
    <row r="114" spans="1:8">
      <c r="A114"/>
      <c r="B114"/>
      <c r="C114"/>
      <c r="D114"/>
      <c r="E114"/>
      <c r="F114"/>
      <c r="G114"/>
      <c r="H114"/>
    </row>
    <row r="115" spans="1:8">
      <c r="A115"/>
      <c r="B115"/>
      <c r="C115"/>
      <c r="D115"/>
      <c r="E115"/>
      <c r="F115"/>
      <c r="G115"/>
      <c r="H115"/>
    </row>
    <row r="116" spans="1:8">
      <c r="A116"/>
      <c r="B116"/>
      <c r="C116"/>
      <c r="D116"/>
      <c r="E116"/>
      <c r="F116"/>
      <c r="G116"/>
      <c r="H116"/>
    </row>
    <row r="117" spans="1:8">
      <c r="A117"/>
      <c r="B117"/>
      <c r="C117"/>
      <c r="D117"/>
      <c r="E117"/>
      <c r="F117"/>
      <c r="G117"/>
      <c r="H117"/>
    </row>
    <row r="118" spans="1:8">
      <c r="A118"/>
      <c r="B118"/>
      <c r="C118"/>
      <c r="D118"/>
      <c r="E118"/>
      <c r="F118"/>
      <c r="G118"/>
      <c r="H118"/>
    </row>
    <row r="119" spans="1:8">
      <c r="A119"/>
      <c r="B119"/>
      <c r="C119"/>
      <c r="D119"/>
      <c r="E119"/>
      <c r="F119"/>
      <c r="G119"/>
      <c r="H119"/>
    </row>
    <row r="120" spans="1:8">
      <c r="A120"/>
      <c r="B120"/>
      <c r="C120"/>
      <c r="D120"/>
      <c r="E120"/>
      <c r="F120"/>
      <c r="G120"/>
      <c r="H120"/>
    </row>
    <row r="121" spans="1:8">
      <c r="A121"/>
      <c r="B121"/>
      <c r="C121"/>
      <c r="D121"/>
      <c r="E121"/>
      <c r="F121"/>
      <c r="G121"/>
      <c r="H121"/>
    </row>
    <row r="122" spans="1:8">
      <c r="A122"/>
      <c r="B122"/>
      <c r="C122"/>
      <c r="D122"/>
      <c r="E122"/>
      <c r="F122"/>
      <c r="G122"/>
      <c r="H122"/>
    </row>
    <row r="123" spans="1:8">
      <c r="A123"/>
      <c r="B123"/>
      <c r="C123"/>
      <c r="D123"/>
      <c r="E123"/>
      <c r="F123"/>
      <c r="G123"/>
      <c r="H123"/>
    </row>
    <row r="124" spans="1:8">
      <c r="A124"/>
      <c r="B124"/>
      <c r="C124"/>
      <c r="D124"/>
      <c r="E124"/>
      <c r="F124"/>
      <c r="G124"/>
      <c r="H124"/>
    </row>
    <row r="125" spans="1:8">
      <c r="A125"/>
      <c r="B125"/>
      <c r="C125"/>
      <c r="D125"/>
      <c r="E125"/>
      <c r="F125"/>
      <c r="G125"/>
      <c r="H125"/>
    </row>
    <row r="126" spans="1:8">
      <c r="A126"/>
      <c r="B126"/>
      <c r="C126"/>
      <c r="D126"/>
      <c r="E126"/>
      <c r="F126"/>
      <c r="G126"/>
      <c r="H126"/>
    </row>
    <row r="127" spans="1:8">
      <c r="A127"/>
      <c r="B127"/>
      <c r="C127"/>
      <c r="D127"/>
      <c r="E127"/>
      <c r="F127"/>
      <c r="G127"/>
      <c r="H127"/>
    </row>
    <row r="128" spans="1:8">
      <c r="A128"/>
      <c r="B128"/>
      <c r="C128"/>
      <c r="D128"/>
      <c r="E128"/>
      <c r="F128"/>
      <c r="G128"/>
      <c r="H128"/>
    </row>
    <row r="129" spans="1:8">
      <c r="A129"/>
      <c r="B129"/>
      <c r="C129"/>
      <c r="D129"/>
      <c r="E129"/>
      <c r="F129"/>
      <c r="G129"/>
      <c r="H129"/>
    </row>
    <row r="130" spans="1:8">
      <c r="A130"/>
      <c r="B130"/>
      <c r="C130"/>
      <c r="D130"/>
      <c r="E130"/>
      <c r="F130"/>
      <c r="G130"/>
      <c r="H130"/>
    </row>
    <row r="131" spans="1:8">
      <c r="A131"/>
      <c r="B131"/>
      <c r="C131"/>
      <c r="D131"/>
      <c r="E131"/>
      <c r="F131"/>
      <c r="G131"/>
      <c r="H131"/>
    </row>
    <row r="132" spans="1:8">
      <c r="A132"/>
      <c r="B132"/>
      <c r="C132"/>
      <c r="D132"/>
      <c r="E132"/>
      <c r="F132"/>
      <c r="G132"/>
      <c r="H132"/>
    </row>
    <row r="133" spans="1:8">
      <c r="A133"/>
      <c r="B133"/>
      <c r="C133"/>
      <c r="D133"/>
      <c r="E133"/>
      <c r="F133"/>
      <c r="G133"/>
      <c r="H133"/>
    </row>
    <row r="134" spans="1:8">
      <c r="A134"/>
      <c r="B134"/>
      <c r="C134"/>
      <c r="D134"/>
      <c r="E134"/>
      <c r="F134"/>
      <c r="G134"/>
      <c r="H134"/>
    </row>
    <row r="135" spans="1:8">
      <c r="A135"/>
      <c r="B135"/>
      <c r="C135"/>
      <c r="D135"/>
      <c r="E135"/>
      <c r="F135"/>
      <c r="G135"/>
      <c r="H135"/>
    </row>
    <row r="136" spans="1:8">
      <c r="A136"/>
      <c r="B136"/>
      <c r="C136"/>
      <c r="D136"/>
      <c r="E136"/>
      <c r="F136"/>
      <c r="G136"/>
      <c r="H136"/>
    </row>
    <row r="137" spans="1:8">
      <c r="A137"/>
      <c r="B137"/>
      <c r="C137"/>
      <c r="D137"/>
      <c r="E137"/>
      <c r="F137"/>
      <c r="G137"/>
      <c r="H137"/>
    </row>
    <row r="138" spans="1:8">
      <c r="A138"/>
      <c r="B138"/>
      <c r="C138"/>
      <c r="D138"/>
      <c r="E138"/>
      <c r="F138"/>
      <c r="G138"/>
      <c r="H138"/>
    </row>
    <row r="139" spans="1:8">
      <c r="A139"/>
      <c r="B139"/>
      <c r="C139"/>
      <c r="D139"/>
      <c r="E139"/>
      <c r="F139"/>
      <c r="G139"/>
      <c r="H139"/>
    </row>
    <row r="140" spans="1:8">
      <c r="A140"/>
      <c r="B140"/>
      <c r="C140"/>
      <c r="D140"/>
      <c r="E140"/>
      <c r="F140"/>
      <c r="G140"/>
      <c r="H140"/>
    </row>
    <row r="141" spans="1:8">
      <c r="A141"/>
      <c r="B141"/>
      <c r="C141"/>
      <c r="D141"/>
      <c r="E141"/>
      <c r="F141"/>
      <c r="G141"/>
      <c r="H141"/>
    </row>
    <row r="142" spans="1:8">
      <c r="A142"/>
      <c r="B142"/>
      <c r="C142"/>
      <c r="D142"/>
      <c r="E142"/>
      <c r="F142"/>
      <c r="G142"/>
      <c r="H142"/>
    </row>
    <row r="143" spans="1:8">
      <c r="A143"/>
      <c r="B143"/>
      <c r="C143"/>
      <c r="D143"/>
      <c r="E143"/>
      <c r="F143"/>
      <c r="G143"/>
      <c r="H143"/>
    </row>
    <row r="144" spans="1:8">
      <c r="A144"/>
      <c r="B144"/>
      <c r="C144"/>
      <c r="D144"/>
      <c r="E144"/>
      <c r="F144"/>
      <c r="G144"/>
      <c r="H144"/>
    </row>
    <row r="145" spans="1:8">
      <c r="A145"/>
      <c r="B145"/>
      <c r="C145"/>
      <c r="D145"/>
      <c r="E145"/>
      <c r="F145"/>
      <c r="G145"/>
      <c r="H145"/>
    </row>
    <row r="146" spans="1:8">
      <c r="A146"/>
      <c r="B146"/>
      <c r="C146"/>
      <c r="D146"/>
      <c r="E146"/>
      <c r="F146"/>
      <c r="G146"/>
      <c r="H146"/>
    </row>
    <row r="147" spans="1:8">
      <c r="A147"/>
      <c r="B147"/>
      <c r="C147"/>
      <c r="D147"/>
      <c r="E147"/>
      <c r="F147"/>
      <c r="G147"/>
      <c r="H147"/>
    </row>
    <row r="148" spans="1:8">
      <c r="A148"/>
      <c r="B148"/>
      <c r="C148"/>
      <c r="D148"/>
      <c r="E148"/>
      <c r="F148"/>
      <c r="G148"/>
      <c r="H148"/>
    </row>
    <row r="149" spans="1:8">
      <c r="A149"/>
      <c r="B149"/>
      <c r="C149"/>
      <c r="D149"/>
      <c r="E149"/>
      <c r="F149"/>
      <c r="G149"/>
      <c r="H149"/>
    </row>
    <row r="150" spans="1:8">
      <c r="A150"/>
      <c r="B150"/>
      <c r="C150"/>
      <c r="D150"/>
      <c r="E150"/>
      <c r="F150"/>
      <c r="G150"/>
      <c r="H150"/>
    </row>
    <row r="151" spans="1:8">
      <c r="A151"/>
      <c r="B151"/>
      <c r="C151"/>
      <c r="D151"/>
      <c r="E151"/>
      <c r="F151"/>
      <c r="G151"/>
      <c r="H151"/>
    </row>
    <row r="152" spans="1:8">
      <c r="A152"/>
      <c r="B152"/>
      <c r="C152"/>
      <c r="D152"/>
      <c r="E152"/>
      <c r="F152"/>
      <c r="G152"/>
      <c r="H152"/>
    </row>
    <row r="153" spans="1:8">
      <c r="A153"/>
      <c r="B153"/>
      <c r="C153"/>
      <c r="D153"/>
      <c r="E153"/>
      <c r="F153"/>
      <c r="G153"/>
      <c r="H153"/>
    </row>
    <row r="154" spans="1:8">
      <c r="A154"/>
      <c r="B154"/>
      <c r="C154"/>
      <c r="D154"/>
      <c r="E154"/>
      <c r="F154"/>
      <c r="G154"/>
      <c r="H154"/>
    </row>
    <row r="155" spans="1:8">
      <c r="A155"/>
      <c r="B155"/>
      <c r="C155"/>
      <c r="D155"/>
      <c r="E155"/>
      <c r="F155"/>
      <c r="G155"/>
      <c r="H155"/>
    </row>
    <row r="156" spans="1:8">
      <c r="A156"/>
      <c r="B156"/>
      <c r="C156"/>
      <c r="D156"/>
      <c r="E156"/>
      <c r="F156"/>
      <c r="G156"/>
      <c r="H156"/>
    </row>
    <row r="157" spans="1:8">
      <c r="A157"/>
      <c r="B157"/>
      <c r="C157"/>
      <c r="D157"/>
      <c r="E157"/>
      <c r="F157"/>
      <c r="G157"/>
      <c r="H157"/>
    </row>
    <row r="158" spans="1:8">
      <c r="A158"/>
      <c r="B158"/>
      <c r="C158"/>
      <c r="D158"/>
      <c r="E158"/>
      <c r="F158"/>
      <c r="G158"/>
      <c r="H158"/>
    </row>
    <row r="159" spans="1:8">
      <c r="A159"/>
      <c r="B159"/>
      <c r="C159"/>
      <c r="D159"/>
      <c r="E159"/>
      <c r="F159"/>
      <c r="G159"/>
      <c r="H159"/>
    </row>
    <row r="160" spans="1:8">
      <c r="A160"/>
      <c r="B160"/>
      <c r="C160"/>
      <c r="D160"/>
      <c r="E160"/>
      <c r="F160"/>
      <c r="G160"/>
      <c r="H160"/>
    </row>
    <row r="161" spans="1:8">
      <c r="A161"/>
      <c r="B161"/>
      <c r="C161"/>
      <c r="D161"/>
      <c r="E161"/>
      <c r="F161"/>
      <c r="G161"/>
      <c r="H161"/>
    </row>
    <row r="162" spans="1:8">
      <c r="A162"/>
      <c r="B162"/>
      <c r="C162"/>
      <c r="D162"/>
      <c r="E162"/>
      <c r="F162"/>
      <c r="G162"/>
      <c r="H162"/>
    </row>
    <row r="163" spans="1:8">
      <c r="A163"/>
      <c r="B163"/>
      <c r="C163"/>
      <c r="D163"/>
      <c r="E163"/>
      <c r="F163"/>
      <c r="G163"/>
      <c r="H163"/>
    </row>
    <row r="164" spans="1:8">
      <c r="A164"/>
      <c r="B164"/>
      <c r="C164"/>
      <c r="D164"/>
      <c r="E164"/>
      <c r="F164"/>
      <c r="G164"/>
      <c r="H164"/>
    </row>
    <row r="165" spans="1:8">
      <c r="A165"/>
      <c r="B165"/>
      <c r="C165"/>
      <c r="D165"/>
      <c r="E165"/>
      <c r="F165"/>
      <c r="G165"/>
      <c r="H165"/>
    </row>
    <row r="166" spans="1:8">
      <c r="A166"/>
      <c r="B166"/>
      <c r="C166"/>
      <c r="D166"/>
      <c r="E166"/>
      <c r="F166"/>
      <c r="G166"/>
      <c r="H166"/>
    </row>
    <row r="167" spans="1:8">
      <c r="A167"/>
      <c r="B167"/>
      <c r="C167"/>
      <c r="D167"/>
      <c r="E167"/>
      <c r="F167"/>
      <c r="G167"/>
      <c r="H167"/>
    </row>
    <row r="168" spans="1:8">
      <c r="A168"/>
      <c r="B168"/>
      <c r="C168"/>
      <c r="D168"/>
      <c r="E168"/>
      <c r="F168"/>
      <c r="G168"/>
      <c r="H168"/>
    </row>
    <row r="169" spans="1:8">
      <c r="A169"/>
      <c r="B169"/>
      <c r="C169"/>
      <c r="D169"/>
      <c r="E169"/>
      <c r="F169"/>
      <c r="G169"/>
      <c r="H169"/>
    </row>
    <row r="170" spans="1:8">
      <c r="A170"/>
      <c r="B170"/>
      <c r="C170"/>
      <c r="D170"/>
      <c r="E170"/>
      <c r="F170"/>
      <c r="G170"/>
      <c r="H170"/>
    </row>
    <row r="171" spans="1:8">
      <c r="A171"/>
      <c r="B171"/>
      <c r="C171"/>
      <c r="D171"/>
      <c r="E171"/>
      <c r="F171"/>
      <c r="G171"/>
      <c r="H171"/>
    </row>
    <row r="172" spans="1:8">
      <c r="A172"/>
      <c r="B172"/>
      <c r="C172"/>
      <c r="D172"/>
      <c r="E172"/>
      <c r="F172"/>
      <c r="G172"/>
      <c r="H172"/>
    </row>
    <row r="173" spans="1:8">
      <c r="A173"/>
      <c r="B173"/>
      <c r="C173"/>
      <c r="D173"/>
      <c r="E173"/>
      <c r="F173"/>
      <c r="G173"/>
      <c r="H173"/>
    </row>
    <row r="174" spans="1:8">
      <c r="A174"/>
      <c r="B174"/>
      <c r="C174"/>
      <c r="D174"/>
      <c r="E174"/>
      <c r="F174"/>
      <c r="G174"/>
      <c r="H174"/>
    </row>
    <row r="175" spans="1:8">
      <c r="A175"/>
      <c r="B175"/>
      <c r="C175"/>
      <c r="D175"/>
      <c r="E175"/>
      <c r="F175"/>
      <c r="G175"/>
      <c r="H175"/>
    </row>
    <row r="176" spans="1:8">
      <c r="A176"/>
      <c r="B176"/>
      <c r="C176"/>
      <c r="D176"/>
      <c r="E176"/>
      <c r="F176"/>
      <c r="G176"/>
      <c r="H176"/>
    </row>
    <row r="177" spans="1:8">
      <c r="A177"/>
      <c r="B177"/>
      <c r="C177"/>
      <c r="D177"/>
      <c r="E177"/>
      <c r="F177"/>
      <c r="G177"/>
      <c r="H177"/>
    </row>
    <row r="178" spans="1:8">
      <c r="A178"/>
      <c r="B178"/>
      <c r="C178"/>
      <c r="D178"/>
      <c r="E178"/>
      <c r="F178"/>
      <c r="G178"/>
      <c r="H178"/>
    </row>
    <row r="179" spans="1:8">
      <c r="A179"/>
      <c r="B179"/>
      <c r="C179"/>
      <c r="D179"/>
      <c r="E179"/>
      <c r="F179"/>
      <c r="G179"/>
      <c r="H179"/>
    </row>
    <row r="180" spans="1:8">
      <c r="A180"/>
      <c r="B180"/>
      <c r="C180"/>
      <c r="D180"/>
      <c r="E180"/>
      <c r="F180"/>
      <c r="G180"/>
      <c r="H180"/>
    </row>
    <row r="181" spans="1:8">
      <c r="A181"/>
      <c r="B181"/>
      <c r="C181"/>
      <c r="D181"/>
      <c r="E181"/>
      <c r="F181"/>
      <c r="G181"/>
      <c r="H181"/>
    </row>
    <row r="182" spans="1:8">
      <c r="A182"/>
      <c r="B182"/>
      <c r="C182"/>
      <c r="D182"/>
      <c r="E182"/>
      <c r="F182"/>
      <c r="G182"/>
      <c r="H182"/>
    </row>
    <row r="183" spans="1:8">
      <c r="A183"/>
      <c r="B183"/>
      <c r="C183"/>
      <c r="D183"/>
      <c r="E183"/>
      <c r="F183"/>
      <c r="G183"/>
      <c r="H183"/>
    </row>
    <row r="184" spans="1:8">
      <c r="A184"/>
      <c r="B184"/>
      <c r="C184"/>
      <c r="D184"/>
      <c r="E184"/>
      <c r="F184"/>
      <c r="G184"/>
      <c r="H184"/>
    </row>
    <row r="185" spans="1:8">
      <c r="A185"/>
      <c r="B185"/>
      <c r="C185"/>
      <c r="D185"/>
      <c r="E185"/>
      <c r="F185"/>
      <c r="G185"/>
      <c r="H185"/>
    </row>
    <row r="186" spans="1:8">
      <c r="A186"/>
      <c r="B186"/>
      <c r="C186"/>
      <c r="D186"/>
      <c r="E186"/>
      <c r="F186"/>
      <c r="G186"/>
      <c r="H186"/>
    </row>
    <row r="187" spans="1:8">
      <c r="A187"/>
      <c r="B187"/>
      <c r="C187"/>
      <c r="D187"/>
      <c r="E187"/>
      <c r="F187"/>
      <c r="G187"/>
      <c r="H187"/>
    </row>
    <row r="188" spans="1:8">
      <c r="A188"/>
      <c r="B188"/>
      <c r="C188"/>
      <c r="D188"/>
      <c r="E188"/>
      <c r="F188"/>
      <c r="G188"/>
      <c r="H188"/>
    </row>
    <row r="189" spans="1:8">
      <c r="A189"/>
      <c r="B189"/>
      <c r="C189"/>
      <c r="D189"/>
      <c r="E189"/>
      <c r="F189"/>
      <c r="G189"/>
      <c r="H189"/>
    </row>
    <row r="190" spans="1:8">
      <c r="A190"/>
      <c r="B190"/>
      <c r="C190"/>
      <c r="D190"/>
      <c r="E190"/>
      <c r="F190"/>
      <c r="G190"/>
      <c r="H190"/>
    </row>
    <row r="191" spans="1:8">
      <c r="A191"/>
      <c r="B191"/>
      <c r="C191"/>
      <c r="D191"/>
      <c r="E191"/>
      <c r="F191"/>
      <c r="G191"/>
      <c r="H191"/>
    </row>
    <row r="192" spans="1:8">
      <c r="A192"/>
      <c r="B192"/>
      <c r="C192"/>
      <c r="D192"/>
      <c r="E192"/>
      <c r="F192"/>
      <c r="G192"/>
      <c r="H192"/>
    </row>
    <row r="193" spans="1:8">
      <c r="A193"/>
      <c r="B193"/>
      <c r="C193"/>
      <c r="D193"/>
      <c r="E193"/>
      <c r="F193"/>
      <c r="G193"/>
      <c r="H193"/>
    </row>
    <row r="194" spans="1:8">
      <c r="A194"/>
      <c r="B194"/>
      <c r="C194"/>
      <c r="D194"/>
      <c r="E194"/>
      <c r="F194"/>
      <c r="G194"/>
      <c r="H194"/>
    </row>
    <row r="195" spans="1:8">
      <c r="A195"/>
      <c r="B195"/>
      <c r="C195"/>
      <c r="D195"/>
      <c r="E195"/>
      <c r="F195"/>
      <c r="G195"/>
      <c r="H195"/>
    </row>
    <row r="196" spans="1:8">
      <c r="A196"/>
      <c r="B196"/>
      <c r="C196"/>
      <c r="D196"/>
      <c r="E196"/>
      <c r="F196"/>
      <c r="G196"/>
      <c r="H196"/>
    </row>
    <row r="197" spans="1:8">
      <c r="A197"/>
      <c r="B197"/>
      <c r="C197"/>
      <c r="D197"/>
      <c r="E197"/>
      <c r="F197"/>
      <c r="G197"/>
      <c r="H197"/>
    </row>
    <row r="198" spans="1:8">
      <c r="A198"/>
      <c r="B198"/>
      <c r="C198"/>
      <c r="D198"/>
      <c r="E198"/>
      <c r="F198"/>
      <c r="G198"/>
      <c r="H198"/>
    </row>
    <row r="199" spans="1:8">
      <c r="A199"/>
      <c r="B199"/>
      <c r="C199"/>
      <c r="D199"/>
      <c r="E199"/>
      <c r="F199"/>
      <c r="G199"/>
      <c r="H199"/>
    </row>
    <row r="200" spans="1:8">
      <c r="A200"/>
      <c r="B200"/>
      <c r="C200"/>
      <c r="D200"/>
      <c r="E200"/>
      <c r="F200"/>
      <c r="G200"/>
      <c r="H200"/>
    </row>
    <row r="201" spans="1:8">
      <c r="A201"/>
      <c r="B201"/>
      <c r="C201"/>
      <c r="D201"/>
      <c r="E201"/>
      <c r="F201"/>
      <c r="G201"/>
      <c r="H201"/>
    </row>
    <row r="202" spans="1:8">
      <c r="A202"/>
      <c r="B202"/>
      <c r="C202"/>
      <c r="D202"/>
      <c r="E202"/>
      <c r="F202"/>
      <c r="G202"/>
      <c r="H202"/>
    </row>
    <row r="203" spans="1:8">
      <c r="A203"/>
      <c r="B203"/>
      <c r="C203"/>
      <c r="D203"/>
      <c r="E203"/>
      <c r="F203"/>
      <c r="G203"/>
      <c r="H203"/>
    </row>
    <row r="204" spans="1:8">
      <c r="A204"/>
      <c r="B204"/>
      <c r="C204"/>
      <c r="D204"/>
      <c r="E204"/>
      <c r="F204"/>
      <c r="G204"/>
      <c r="H204"/>
    </row>
    <row r="205" spans="1:8">
      <c r="A205"/>
      <c r="B205"/>
      <c r="C205"/>
      <c r="D205"/>
      <c r="E205"/>
      <c r="F205"/>
      <c r="G205"/>
      <c r="H205"/>
    </row>
    <row r="206" spans="1:8">
      <c r="A206"/>
      <c r="B206"/>
      <c r="C206"/>
      <c r="D206"/>
      <c r="E206"/>
      <c r="F206"/>
      <c r="G206"/>
      <c r="H206"/>
    </row>
    <row r="207" spans="1:8">
      <c r="A207"/>
      <c r="B207"/>
      <c r="C207"/>
      <c r="D207"/>
      <c r="E207"/>
      <c r="F207"/>
      <c r="G207"/>
      <c r="H207"/>
    </row>
    <row r="208" spans="1:8">
      <c r="A208"/>
      <c r="B208"/>
      <c r="C208"/>
      <c r="D208"/>
      <c r="E208"/>
      <c r="F208"/>
      <c r="G208"/>
      <c r="H208"/>
    </row>
    <row r="209" spans="1:8">
      <c r="A209"/>
      <c r="B209"/>
      <c r="C209"/>
      <c r="D209"/>
      <c r="E209"/>
      <c r="F209"/>
      <c r="G209"/>
      <c r="H209"/>
    </row>
    <row r="210" spans="1:8">
      <c r="A210"/>
      <c r="B210"/>
      <c r="C210"/>
      <c r="D210"/>
      <c r="E210"/>
      <c r="F210"/>
      <c r="G210"/>
      <c r="H210"/>
    </row>
    <row r="211" spans="1:8">
      <c r="A211"/>
      <c r="B211"/>
      <c r="C211"/>
      <c r="D211"/>
      <c r="E211"/>
      <c r="F211"/>
      <c r="G211"/>
      <c r="H211"/>
    </row>
    <row r="212" spans="1:8">
      <c r="A212"/>
      <c r="B212"/>
      <c r="C212"/>
      <c r="D212"/>
      <c r="E212"/>
      <c r="F212"/>
      <c r="G212"/>
      <c r="H212"/>
    </row>
    <row r="213" spans="1:8">
      <c r="A213"/>
      <c r="B213"/>
      <c r="C213"/>
      <c r="D213"/>
      <c r="E213"/>
      <c r="F213"/>
      <c r="G213"/>
      <c r="H213"/>
    </row>
    <row r="214" spans="1:8">
      <c r="A214"/>
      <c r="B214"/>
      <c r="C214"/>
      <c r="D214"/>
      <c r="E214"/>
      <c r="F214"/>
      <c r="G214"/>
      <c r="H214"/>
    </row>
    <row r="215" spans="1:8">
      <c r="A215"/>
      <c r="B215"/>
      <c r="C215"/>
      <c r="D215"/>
      <c r="E215"/>
      <c r="F215"/>
      <c r="G215"/>
      <c r="H215"/>
    </row>
    <row r="216" spans="1:8">
      <c r="A216"/>
      <c r="B216"/>
      <c r="C216"/>
      <c r="D216"/>
      <c r="E216"/>
      <c r="F216"/>
      <c r="G216"/>
      <c r="H216"/>
    </row>
    <row r="217" spans="1:8">
      <c r="A217"/>
      <c r="B217"/>
      <c r="C217"/>
      <c r="D217"/>
      <c r="E217"/>
      <c r="F217"/>
      <c r="G217"/>
      <c r="H217"/>
    </row>
    <row r="218" spans="1:8">
      <c r="A218"/>
      <c r="B218"/>
      <c r="C218"/>
      <c r="D218"/>
      <c r="E218"/>
      <c r="F218"/>
      <c r="G218"/>
      <c r="H218"/>
    </row>
    <row r="219" spans="1:8">
      <c r="A219"/>
      <c r="B219"/>
      <c r="C219"/>
      <c r="D219"/>
      <c r="E219"/>
      <c r="F219"/>
      <c r="G219"/>
      <c r="H219"/>
    </row>
    <row r="220" spans="1:8">
      <c r="A220"/>
      <c r="B220"/>
      <c r="C220"/>
      <c r="D220"/>
      <c r="E220"/>
      <c r="F220"/>
      <c r="G220"/>
      <c r="H220"/>
    </row>
    <row r="221" spans="1:8">
      <c r="A221"/>
      <c r="B221"/>
      <c r="C221"/>
      <c r="D221"/>
      <c r="E221"/>
      <c r="F221"/>
      <c r="G221"/>
      <c r="H221"/>
    </row>
    <row r="222" spans="1:8">
      <c r="A222"/>
      <c r="B222"/>
      <c r="C222"/>
      <c r="D222"/>
      <c r="E222"/>
      <c r="F222"/>
      <c r="G222"/>
      <c r="H222"/>
    </row>
    <row r="223" spans="1:8">
      <c r="A223"/>
      <c r="B223"/>
      <c r="C223"/>
      <c r="D223"/>
      <c r="E223"/>
      <c r="F223"/>
      <c r="G223"/>
      <c r="H223"/>
    </row>
    <row r="224" spans="1:8">
      <c r="A224"/>
      <c r="B224"/>
      <c r="C224"/>
      <c r="D224"/>
      <c r="E224"/>
      <c r="F224"/>
      <c r="G224"/>
      <c r="H224"/>
    </row>
    <row r="225" spans="1:8">
      <c r="A225"/>
      <c r="B225"/>
      <c r="C225"/>
      <c r="D225"/>
      <c r="E225"/>
      <c r="F225"/>
      <c r="G225"/>
      <c r="H225"/>
    </row>
    <row r="226" spans="1:8">
      <c r="A226"/>
      <c r="B226"/>
      <c r="C226"/>
      <c r="D226"/>
      <c r="E226"/>
      <c r="F226"/>
      <c r="G226"/>
      <c r="H226"/>
    </row>
    <row r="227" spans="1:8">
      <c r="A227"/>
      <c r="B227"/>
      <c r="C227"/>
      <c r="D227"/>
      <c r="E227"/>
      <c r="F227"/>
      <c r="G227"/>
      <c r="H227"/>
    </row>
    <row r="228" spans="1:8">
      <c r="A228"/>
      <c r="B228"/>
      <c r="C228"/>
      <c r="D228"/>
      <c r="E228"/>
      <c r="F228"/>
      <c r="G228"/>
      <c r="H228"/>
    </row>
    <row r="229" spans="1:8">
      <c r="A229"/>
      <c r="B229"/>
      <c r="C229"/>
      <c r="D229"/>
      <c r="E229"/>
      <c r="F229"/>
      <c r="G229"/>
      <c r="H229"/>
    </row>
    <row r="230" spans="1:8">
      <c r="A230"/>
      <c r="B230"/>
      <c r="C230"/>
      <c r="D230"/>
      <c r="E230"/>
      <c r="F230"/>
      <c r="G230"/>
      <c r="H230"/>
    </row>
    <row r="231" spans="1:8">
      <c r="A231"/>
      <c r="B231"/>
      <c r="C231"/>
      <c r="D231"/>
      <c r="E231"/>
      <c r="F231"/>
      <c r="G231"/>
      <c r="H231"/>
    </row>
    <row r="232" spans="1:8">
      <c r="A232"/>
      <c r="B232"/>
      <c r="C232"/>
      <c r="D232"/>
      <c r="E232"/>
      <c r="F232"/>
      <c r="G232"/>
      <c r="H232"/>
    </row>
    <row r="233" spans="1:8">
      <c r="A233"/>
      <c r="B233"/>
      <c r="C233"/>
      <c r="D233"/>
      <c r="E233"/>
      <c r="F233"/>
      <c r="G233"/>
      <c r="H233"/>
    </row>
    <row r="234" spans="1:8">
      <c r="A234"/>
      <c r="B234"/>
      <c r="C234"/>
      <c r="D234"/>
      <c r="E234"/>
      <c r="F234"/>
      <c r="G234"/>
      <c r="H234"/>
    </row>
    <row r="235" spans="1:8">
      <c r="A235"/>
      <c r="B235"/>
      <c r="C235"/>
      <c r="D235"/>
      <c r="E235"/>
      <c r="F235"/>
      <c r="G235"/>
      <c r="H235"/>
    </row>
    <row r="236" spans="1:8">
      <c r="A236"/>
      <c r="B236"/>
      <c r="C236"/>
      <c r="D236"/>
      <c r="E236"/>
      <c r="F236"/>
      <c r="G236"/>
      <c r="H236"/>
    </row>
    <row r="237" spans="1:8">
      <c r="A237"/>
      <c r="B237"/>
      <c r="C237"/>
      <c r="D237"/>
      <c r="E237"/>
      <c r="F237"/>
      <c r="G237"/>
      <c r="H237"/>
    </row>
    <row r="238" spans="1:8">
      <c r="A238"/>
      <c r="B238"/>
      <c r="C238"/>
      <c r="D238"/>
      <c r="E238"/>
      <c r="F238"/>
      <c r="G238"/>
      <c r="H238"/>
    </row>
    <row r="239" spans="1:8">
      <c r="A239"/>
      <c r="B239"/>
      <c r="C239"/>
      <c r="D239"/>
      <c r="E239"/>
      <c r="F239"/>
      <c r="G239"/>
      <c r="H239"/>
    </row>
    <row r="240" spans="1:8">
      <c r="A240"/>
      <c r="B240"/>
      <c r="C240"/>
      <c r="D240"/>
      <c r="E240"/>
      <c r="F240"/>
      <c r="G240"/>
      <c r="H240"/>
    </row>
  </sheetData>
  <sortState ref="P8:S36">
    <sortCondition descending="1" ref="Q8:Q36"/>
  </sortState>
  <mergeCells count="2">
    <mergeCell ref="A2:AA2"/>
    <mergeCell ref="A3:G3"/>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showGridLines="0" workbookViewId="0">
      <selection activeCell="B32" sqref="B32"/>
    </sheetView>
  </sheetViews>
  <sheetFormatPr defaultRowHeight="12.75"/>
  <cols>
    <col min="1" max="1" width="18.85546875" style="150" customWidth="1"/>
    <col min="2" max="2" width="14.28515625" style="150" customWidth="1"/>
    <col min="3" max="3" width="13.7109375" style="150" customWidth="1"/>
    <col min="4" max="4" width="15" style="150" customWidth="1"/>
    <col min="5" max="5" width="14.28515625" style="150" customWidth="1"/>
    <col min="6" max="6" width="17.5703125" style="150" customWidth="1"/>
    <col min="7" max="7" width="9.140625" style="150"/>
    <col min="8" max="8" width="18.85546875" style="150" bestFit="1" customWidth="1"/>
    <col min="9" max="9" width="12.5703125" style="150" customWidth="1"/>
    <col min="10" max="251" width="9.140625" style="150"/>
    <col min="252" max="252" width="4.42578125" style="150" customWidth="1"/>
    <col min="253" max="253" width="20.85546875" style="150" customWidth="1"/>
    <col min="254" max="255" width="12" style="150" customWidth="1"/>
    <col min="256" max="256" width="14.5703125" style="150" customWidth="1"/>
    <col min="257" max="257" width="12.42578125" style="150" customWidth="1"/>
    <col min="258" max="258" width="19.7109375" style="150" customWidth="1"/>
    <col min="259" max="259" width="9.140625" style="150"/>
    <col min="260" max="260" width="16.85546875" style="150" customWidth="1"/>
    <col min="261" max="261" width="12.5703125" style="150" customWidth="1"/>
    <col min="262" max="262" width="11.7109375" style="150" customWidth="1"/>
    <col min="263" max="263" width="12.28515625" style="150" customWidth="1"/>
    <col min="264" max="507" width="9.140625" style="150"/>
    <col min="508" max="508" width="4.42578125" style="150" customWidth="1"/>
    <col min="509" max="509" width="20.85546875" style="150" customWidth="1"/>
    <col min="510" max="511" width="12" style="150" customWidth="1"/>
    <col min="512" max="512" width="14.5703125" style="150" customWidth="1"/>
    <col min="513" max="513" width="12.42578125" style="150" customWidth="1"/>
    <col min="514" max="514" width="19.7109375" style="150" customWidth="1"/>
    <col min="515" max="515" width="9.140625" style="150"/>
    <col min="516" max="516" width="16.85546875" style="150" customWidth="1"/>
    <col min="517" max="517" width="12.5703125" style="150" customWidth="1"/>
    <col min="518" max="518" width="11.7109375" style="150" customWidth="1"/>
    <col min="519" max="519" width="12.28515625" style="150" customWidth="1"/>
    <col min="520" max="763" width="9.140625" style="150"/>
    <col min="764" max="764" width="4.42578125" style="150" customWidth="1"/>
    <col min="765" max="765" width="20.85546875" style="150" customWidth="1"/>
    <col min="766" max="767" width="12" style="150" customWidth="1"/>
    <col min="768" max="768" width="14.5703125" style="150" customWidth="1"/>
    <col min="769" max="769" width="12.42578125" style="150" customWidth="1"/>
    <col min="770" max="770" width="19.7109375" style="150" customWidth="1"/>
    <col min="771" max="771" width="9.140625" style="150"/>
    <col min="772" max="772" width="16.85546875" style="150" customWidth="1"/>
    <col min="773" max="773" width="12.5703125" style="150" customWidth="1"/>
    <col min="774" max="774" width="11.7109375" style="150" customWidth="1"/>
    <col min="775" max="775" width="12.28515625" style="150" customWidth="1"/>
    <col min="776" max="1019" width="9.140625" style="150"/>
    <col min="1020" max="1020" width="4.42578125" style="150" customWidth="1"/>
    <col min="1021" max="1021" width="20.85546875" style="150" customWidth="1"/>
    <col min="1022" max="1023" width="12" style="150" customWidth="1"/>
    <col min="1024" max="1024" width="14.5703125" style="150" customWidth="1"/>
    <col min="1025" max="1025" width="12.42578125" style="150" customWidth="1"/>
    <col min="1026" max="1026" width="19.7109375" style="150" customWidth="1"/>
    <col min="1027" max="1027" width="9.140625" style="150"/>
    <col min="1028" max="1028" width="16.85546875" style="150" customWidth="1"/>
    <col min="1029" max="1029" width="12.5703125" style="150" customWidth="1"/>
    <col min="1030" max="1030" width="11.7109375" style="150" customWidth="1"/>
    <col min="1031" max="1031" width="12.28515625" style="150" customWidth="1"/>
    <col min="1032" max="1275" width="9.140625" style="150"/>
    <col min="1276" max="1276" width="4.42578125" style="150" customWidth="1"/>
    <col min="1277" max="1277" width="20.85546875" style="150" customWidth="1"/>
    <col min="1278" max="1279" width="12" style="150" customWidth="1"/>
    <col min="1280" max="1280" width="14.5703125" style="150" customWidth="1"/>
    <col min="1281" max="1281" width="12.42578125" style="150" customWidth="1"/>
    <col min="1282" max="1282" width="19.7109375" style="150" customWidth="1"/>
    <col min="1283" max="1283" width="9.140625" style="150"/>
    <col min="1284" max="1284" width="16.85546875" style="150" customWidth="1"/>
    <col min="1285" max="1285" width="12.5703125" style="150" customWidth="1"/>
    <col min="1286" max="1286" width="11.7109375" style="150" customWidth="1"/>
    <col min="1287" max="1287" width="12.28515625" style="150" customWidth="1"/>
    <col min="1288" max="1531" width="9.140625" style="150"/>
    <col min="1532" max="1532" width="4.42578125" style="150" customWidth="1"/>
    <col min="1533" max="1533" width="20.85546875" style="150" customWidth="1"/>
    <col min="1534" max="1535" width="12" style="150" customWidth="1"/>
    <col min="1536" max="1536" width="14.5703125" style="150" customWidth="1"/>
    <col min="1537" max="1537" width="12.42578125" style="150" customWidth="1"/>
    <col min="1538" max="1538" width="19.7109375" style="150" customWidth="1"/>
    <col min="1539" max="1539" width="9.140625" style="150"/>
    <col min="1540" max="1540" width="16.85546875" style="150" customWidth="1"/>
    <col min="1541" max="1541" width="12.5703125" style="150" customWidth="1"/>
    <col min="1542" max="1542" width="11.7109375" style="150" customWidth="1"/>
    <col min="1543" max="1543" width="12.28515625" style="150" customWidth="1"/>
    <col min="1544" max="1787" width="9.140625" style="150"/>
    <col min="1788" max="1788" width="4.42578125" style="150" customWidth="1"/>
    <col min="1789" max="1789" width="20.85546875" style="150" customWidth="1"/>
    <col min="1790" max="1791" width="12" style="150" customWidth="1"/>
    <col min="1792" max="1792" width="14.5703125" style="150" customWidth="1"/>
    <col min="1793" max="1793" width="12.42578125" style="150" customWidth="1"/>
    <col min="1794" max="1794" width="19.7109375" style="150" customWidth="1"/>
    <col min="1795" max="1795" width="9.140625" style="150"/>
    <col min="1796" max="1796" width="16.85546875" style="150" customWidth="1"/>
    <col min="1797" max="1797" width="12.5703125" style="150" customWidth="1"/>
    <col min="1798" max="1798" width="11.7109375" style="150" customWidth="1"/>
    <col min="1799" max="1799" width="12.28515625" style="150" customWidth="1"/>
    <col min="1800" max="2043" width="9.140625" style="150"/>
    <col min="2044" max="2044" width="4.42578125" style="150" customWidth="1"/>
    <col min="2045" max="2045" width="20.85546875" style="150" customWidth="1"/>
    <col min="2046" max="2047" width="12" style="150" customWidth="1"/>
    <col min="2048" max="2048" width="14.5703125" style="150" customWidth="1"/>
    <col min="2049" max="2049" width="12.42578125" style="150" customWidth="1"/>
    <col min="2050" max="2050" width="19.7109375" style="150" customWidth="1"/>
    <col min="2051" max="2051" width="9.140625" style="150"/>
    <col min="2052" max="2052" width="16.85546875" style="150" customWidth="1"/>
    <col min="2053" max="2053" width="12.5703125" style="150" customWidth="1"/>
    <col min="2054" max="2054" width="11.7109375" style="150" customWidth="1"/>
    <col min="2055" max="2055" width="12.28515625" style="150" customWidth="1"/>
    <col min="2056" max="2299" width="9.140625" style="150"/>
    <col min="2300" max="2300" width="4.42578125" style="150" customWidth="1"/>
    <col min="2301" max="2301" width="20.85546875" style="150" customWidth="1"/>
    <col min="2302" max="2303" width="12" style="150" customWidth="1"/>
    <col min="2304" max="2304" width="14.5703125" style="150" customWidth="1"/>
    <col min="2305" max="2305" width="12.42578125" style="150" customWidth="1"/>
    <col min="2306" max="2306" width="19.7109375" style="150" customWidth="1"/>
    <col min="2307" max="2307" width="9.140625" style="150"/>
    <col min="2308" max="2308" width="16.85546875" style="150" customWidth="1"/>
    <col min="2309" max="2309" width="12.5703125" style="150" customWidth="1"/>
    <col min="2310" max="2310" width="11.7109375" style="150" customWidth="1"/>
    <col min="2311" max="2311" width="12.28515625" style="150" customWidth="1"/>
    <col min="2312" max="2555" width="9.140625" style="150"/>
    <col min="2556" max="2556" width="4.42578125" style="150" customWidth="1"/>
    <col min="2557" max="2557" width="20.85546875" style="150" customWidth="1"/>
    <col min="2558" max="2559" width="12" style="150" customWidth="1"/>
    <col min="2560" max="2560" width="14.5703125" style="150" customWidth="1"/>
    <col min="2561" max="2561" width="12.42578125" style="150" customWidth="1"/>
    <col min="2562" max="2562" width="19.7109375" style="150" customWidth="1"/>
    <col min="2563" max="2563" width="9.140625" style="150"/>
    <col min="2564" max="2564" width="16.85546875" style="150" customWidth="1"/>
    <col min="2565" max="2565" width="12.5703125" style="150" customWidth="1"/>
    <col min="2566" max="2566" width="11.7109375" style="150" customWidth="1"/>
    <col min="2567" max="2567" width="12.28515625" style="150" customWidth="1"/>
    <col min="2568" max="2811" width="9.140625" style="150"/>
    <col min="2812" max="2812" width="4.42578125" style="150" customWidth="1"/>
    <col min="2813" max="2813" width="20.85546875" style="150" customWidth="1"/>
    <col min="2814" max="2815" width="12" style="150" customWidth="1"/>
    <col min="2816" max="2816" width="14.5703125" style="150" customWidth="1"/>
    <col min="2817" max="2817" width="12.42578125" style="150" customWidth="1"/>
    <col min="2818" max="2818" width="19.7109375" style="150" customWidth="1"/>
    <col min="2819" max="2819" width="9.140625" style="150"/>
    <col min="2820" max="2820" width="16.85546875" style="150" customWidth="1"/>
    <col min="2821" max="2821" width="12.5703125" style="150" customWidth="1"/>
    <col min="2822" max="2822" width="11.7109375" style="150" customWidth="1"/>
    <col min="2823" max="2823" width="12.28515625" style="150" customWidth="1"/>
    <col min="2824" max="3067" width="9.140625" style="150"/>
    <col min="3068" max="3068" width="4.42578125" style="150" customWidth="1"/>
    <col min="3069" max="3069" width="20.85546875" style="150" customWidth="1"/>
    <col min="3070" max="3071" width="12" style="150" customWidth="1"/>
    <col min="3072" max="3072" width="14.5703125" style="150" customWidth="1"/>
    <col min="3073" max="3073" width="12.42578125" style="150" customWidth="1"/>
    <col min="3074" max="3074" width="19.7109375" style="150" customWidth="1"/>
    <col min="3075" max="3075" width="9.140625" style="150"/>
    <col min="3076" max="3076" width="16.85546875" style="150" customWidth="1"/>
    <col min="3077" max="3077" width="12.5703125" style="150" customWidth="1"/>
    <col min="3078" max="3078" width="11.7109375" style="150" customWidth="1"/>
    <col min="3079" max="3079" width="12.28515625" style="150" customWidth="1"/>
    <col min="3080" max="3323" width="9.140625" style="150"/>
    <col min="3324" max="3324" width="4.42578125" style="150" customWidth="1"/>
    <col min="3325" max="3325" width="20.85546875" style="150" customWidth="1"/>
    <col min="3326" max="3327" width="12" style="150" customWidth="1"/>
    <col min="3328" max="3328" width="14.5703125" style="150" customWidth="1"/>
    <col min="3329" max="3329" width="12.42578125" style="150" customWidth="1"/>
    <col min="3330" max="3330" width="19.7109375" style="150" customWidth="1"/>
    <col min="3331" max="3331" width="9.140625" style="150"/>
    <col min="3332" max="3332" width="16.85546875" style="150" customWidth="1"/>
    <col min="3333" max="3333" width="12.5703125" style="150" customWidth="1"/>
    <col min="3334" max="3334" width="11.7109375" style="150" customWidth="1"/>
    <col min="3335" max="3335" width="12.28515625" style="150" customWidth="1"/>
    <col min="3336" max="3579" width="9.140625" style="150"/>
    <col min="3580" max="3580" width="4.42578125" style="150" customWidth="1"/>
    <col min="3581" max="3581" width="20.85546875" style="150" customWidth="1"/>
    <col min="3582" max="3583" width="12" style="150" customWidth="1"/>
    <col min="3584" max="3584" width="14.5703125" style="150" customWidth="1"/>
    <col min="3585" max="3585" width="12.42578125" style="150" customWidth="1"/>
    <col min="3586" max="3586" width="19.7109375" style="150" customWidth="1"/>
    <col min="3587" max="3587" width="9.140625" style="150"/>
    <col min="3588" max="3588" width="16.85546875" style="150" customWidth="1"/>
    <col min="3589" max="3589" width="12.5703125" style="150" customWidth="1"/>
    <col min="3590" max="3590" width="11.7109375" style="150" customWidth="1"/>
    <col min="3591" max="3591" width="12.28515625" style="150" customWidth="1"/>
    <col min="3592" max="3835" width="9.140625" style="150"/>
    <col min="3836" max="3836" width="4.42578125" style="150" customWidth="1"/>
    <col min="3837" max="3837" width="20.85546875" style="150" customWidth="1"/>
    <col min="3838" max="3839" width="12" style="150" customWidth="1"/>
    <col min="3840" max="3840" width="14.5703125" style="150" customWidth="1"/>
    <col min="3841" max="3841" width="12.42578125" style="150" customWidth="1"/>
    <col min="3842" max="3842" width="19.7109375" style="150" customWidth="1"/>
    <col min="3843" max="3843" width="9.140625" style="150"/>
    <col min="3844" max="3844" width="16.85546875" style="150" customWidth="1"/>
    <col min="3845" max="3845" width="12.5703125" style="150" customWidth="1"/>
    <col min="3846" max="3846" width="11.7109375" style="150" customWidth="1"/>
    <col min="3847" max="3847" width="12.28515625" style="150" customWidth="1"/>
    <col min="3848" max="4091" width="9.140625" style="150"/>
    <col min="4092" max="4092" width="4.42578125" style="150" customWidth="1"/>
    <col min="4093" max="4093" width="20.85546875" style="150" customWidth="1"/>
    <col min="4094" max="4095" width="12" style="150" customWidth="1"/>
    <col min="4096" max="4096" width="14.5703125" style="150" customWidth="1"/>
    <col min="4097" max="4097" width="12.42578125" style="150" customWidth="1"/>
    <col min="4098" max="4098" width="19.7109375" style="150" customWidth="1"/>
    <col min="4099" max="4099" width="9.140625" style="150"/>
    <col min="4100" max="4100" width="16.85546875" style="150" customWidth="1"/>
    <col min="4101" max="4101" width="12.5703125" style="150" customWidth="1"/>
    <col min="4102" max="4102" width="11.7109375" style="150" customWidth="1"/>
    <col min="4103" max="4103" width="12.28515625" style="150" customWidth="1"/>
    <col min="4104" max="4347" width="9.140625" style="150"/>
    <col min="4348" max="4348" width="4.42578125" style="150" customWidth="1"/>
    <col min="4349" max="4349" width="20.85546875" style="150" customWidth="1"/>
    <col min="4350" max="4351" width="12" style="150" customWidth="1"/>
    <col min="4352" max="4352" width="14.5703125" style="150" customWidth="1"/>
    <col min="4353" max="4353" width="12.42578125" style="150" customWidth="1"/>
    <col min="4354" max="4354" width="19.7109375" style="150" customWidth="1"/>
    <col min="4355" max="4355" width="9.140625" style="150"/>
    <col min="4356" max="4356" width="16.85546875" style="150" customWidth="1"/>
    <col min="4357" max="4357" width="12.5703125" style="150" customWidth="1"/>
    <col min="4358" max="4358" width="11.7109375" style="150" customWidth="1"/>
    <col min="4359" max="4359" width="12.28515625" style="150" customWidth="1"/>
    <col min="4360" max="4603" width="9.140625" style="150"/>
    <col min="4604" max="4604" width="4.42578125" style="150" customWidth="1"/>
    <col min="4605" max="4605" width="20.85546875" style="150" customWidth="1"/>
    <col min="4606" max="4607" width="12" style="150" customWidth="1"/>
    <col min="4608" max="4608" width="14.5703125" style="150" customWidth="1"/>
    <col min="4609" max="4609" width="12.42578125" style="150" customWidth="1"/>
    <col min="4610" max="4610" width="19.7109375" style="150" customWidth="1"/>
    <col min="4611" max="4611" width="9.140625" style="150"/>
    <col min="4612" max="4612" width="16.85546875" style="150" customWidth="1"/>
    <col min="4613" max="4613" width="12.5703125" style="150" customWidth="1"/>
    <col min="4614" max="4614" width="11.7109375" style="150" customWidth="1"/>
    <col min="4615" max="4615" width="12.28515625" style="150" customWidth="1"/>
    <col min="4616" max="4859" width="9.140625" style="150"/>
    <col min="4860" max="4860" width="4.42578125" style="150" customWidth="1"/>
    <col min="4861" max="4861" width="20.85546875" style="150" customWidth="1"/>
    <col min="4862" max="4863" width="12" style="150" customWidth="1"/>
    <col min="4864" max="4864" width="14.5703125" style="150" customWidth="1"/>
    <col min="4865" max="4865" width="12.42578125" style="150" customWidth="1"/>
    <col min="4866" max="4866" width="19.7109375" style="150" customWidth="1"/>
    <col min="4867" max="4867" width="9.140625" style="150"/>
    <col min="4868" max="4868" width="16.85546875" style="150" customWidth="1"/>
    <col min="4869" max="4869" width="12.5703125" style="150" customWidth="1"/>
    <col min="4870" max="4870" width="11.7109375" style="150" customWidth="1"/>
    <col min="4871" max="4871" width="12.28515625" style="150" customWidth="1"/>
    <col min="4872" max="5115" width="9.140625" style="150"/>
    <col min="5116" max="5116" width="4.42578125" style="150" customWidth="1"/>
    <col min="5117" max="5117" width="20.85546875" style="150" customWidth="1"/>
    <col min="5118" max="5119" width="12" style="150" customWidth="1"/>
    <col min="5120" max="5120" width="14.5703125" style="150" customWidth="1"/>
    <col min="5121" max="5121" width="12.42578125" style="150" customWidth="1"/>
    <col min="5122" max="5122" width="19.7109375" style="150" customWidth="1"/>
    <col min="5123" max="5123" width="9.140625" style="150"/>
    <col min="5124" max="5124" width="16.85546875" style="150" customWidth="1"/>
    <col min="5125" max="5125" width="12.5703125" style="150" customWidth="1"/>
    <col min="5126" max="5126" width="11.7109375" style="150" customWidth="1"/>
    <col min="5127" max="5127" width="12.28515625" style="150" customWidth="1"/>
    <col min="5128" max="5371" width="9.140625" style="150"/>
    <col min="5372" max="5372" width="4.42578125" style="150" customWidth="1"/>
    <col min="5373" max="5373" width="20.85546875" style="150" customWidth="1"/>
    <col min="5374" max="5375" width="12" style="150" customWidth="1"/>
    <col min="5376" max="5376" width="14.5703125" style="150" customWidth="1"/>
    <col min="5377" max="5377" width="12.42578125" style="150" customWidth="1"/>
    <col min="5378" max="5378" width="19.7109375" style="150" customWidth="1"/>
    <col min="5379" max="5379" width="9.140625" style="150"/>
    <col min="5380" max="5380" width="16.85546875" style="150" customWidth="1"/>
    <col min="5381" max="5381" width="12.5703125" style="150" customWidth="1"/>
    <col min="5382" max="5382" width="11.7109375" style="150" customWidth="1"/>
    <col min="5383" max="5383" width="12.28515625" style="150" customWidth="1"/>
    <col min="5384" max="5627" width="9.140625" style="150"/>
    <col min="5628" max="5628" width="4.42578125" style="150" customWidth="1"/>
    <col min="5629" max="5629" width="20.85546875" style="150" customWidth="1"/>
    <col min="5630" max="5631" width="12" style="150" customWidth="1"/>
    <col min="5632" max="5632" width="14.5703125" style="150" customWidth="1"/>
    <col min="5633" max="5633" width="12.42578125" style="150" customWidth="1"/>
    <col min="5634" max="5634" width="19.7109375" style="150" customWidth="1"/>
    <col min="5635" max="5635" width="9.140625" style="150"/>
    <col min="5636" max="5636" width="16.85546875" style="150" customWidth="1"/>
    <col min="5637" max="5637" width="12.5703125" style="150" customWidth="1"/>
    <col min="5638" max="5638" width="11.7109375" style="150" customWidth="1"/>
    <col min="5639" max="5639" width="12.28515625" style="150" customWidth="1"/>
    <col min="5640" max="5883" width="9.140625" style="150"/>
    <col min="5884" max="5884" width="4.42578125" style="150" customWidth="1"/>
    <col min="5885" max="5885" width="20.85546875" style="150" customWidth="1"/>
    <col min="5886" max="5887" width="12" style="150" customWidth="1"/>
    <col min="5888" max="5888" width="14.5703125" style="150" customWidth="1"/>
    <col min="5889" max="5889" width="12.42578125" style="150" customWidth="1"/>
    <col min="5890" max="5890" width="19.7109375" style="150" customWidth="1"/>
    <col min="5891" max="5891" width="9.140625" style="150"/>
    <col min="5892" max="5892" width="16.85546875" style="150" customWidth="1"/>
    <col min="5893" max="5893" width="12.5703125" style="150" customWidth="1"/>
    <col min="5894" max="5894" width="11.7109375" style="150" customWidth="1"/>
    <col min="5895" max="5895" width="12.28515625" style="150" customWidth="1"/>
    <col min="5896" max="6139" width="9.140625" style="150"/>
    <col min="6140" max="6140" width="4.42578125" style="150" customWidth="1"/>
    <col min="6141" max="6141" width="20.85546875" style="150" customWidth="1"/>
    <col min="6142" max="6143" width="12" style="150" customWidth="1"/>
    <col min="6144" max="6144" width="14.5703125" style="150" customWidth="1"/>
    <col min="6145" max="6145" width="12.42578125" style="150" customWidth="1"/>
    <col min="6146" max="6146" width="19.7109375" style="150" customWidth="1"/>
    <col min="6147" max="6147" width="9.140625" style="150"/>
    <col min="6148" max="6148" width="16.85546875" style="150" customWidth="1"/>
    <col min="6149" max="6149" width="12.5703125" style="150" customWidth="1"/>
    <col min="6150" max="6150" width="11.7109375" style="150" customWidth="1"/>
    <col min="6151" max="6151" width="12.28515625" style="150" customWidth="1"/>
    <col min="6152" max="6395" width="9.140625" style="150"/>
    <col min="6396" max="6396" width="4.42578125" style="150" customWidth="1"/>
    <col min="6397" max="6397" width="20.85546875" style="150" customWidth="1"/>
    <col min="6398" max="6399" width="12" style="150" customWidth="1"/>
    <col min="6400" max="6400" width="14.5703125" style="150" customWidth="1"/>
    <col min="6401" max="6401" width="12.42578125" style="150" customWidth="1"/>
    <col min="6402" max="6402" width="19.7109375" style="150" customWidth="1"/>
    <col min="6403" max="6403" width="9.140625" style="150"/>
    <col min="6404" max="6404" width="16.85546875" style="150" customWidth="1"/>
    <col min="6405" max="6405" width="12.5703125" style="150" customWidth="1"/>
    <col min="6406" max="6406" width="11.7109375" style="150" customWidth="1"/>
    <col min="6407" max="6407" width="12.28515625" style="150" customWidth="1"/>
    <col min="6408" max="6651" width="9.140625" style="150"/>
    <col min="6652" max="6652" width="4.42578125" style="150" customWidth="1"/>
    <col min="6653" max="6653" width="20.85546875" style="150" customWidth="1"/>
    <col min="6654" max="6655" width="12" style="150" customWidth="1"/>
    <col min="6656" max="6656" width="14.5703125" style="150" customWidth="1"/>
    <col min="6657" max="6657" width="12.42578125" style="150" customWidth="1"/>
    <col min="6658" max="6658" width="19.7109375" style="150" customWidth="1"/>
    <col min="6659" max="6659" width="9.140625" style="150"/>
    <col min="6660" max="6660" width="16.85546875" style="150" customWidth="1"/>
    <col min="6661" max="6661" width="12.5703125" style="150" customWidth="1"/>
    <col min="6662" max="6662" width="11.7109375" style="150" customWidth="1"/>
    <col min="6663" max="6663" width="12.28515625" style="150" customWidth="1"/>
    <col min="6664" max="6907" width="9.140625" style="150"/>
    <col min="6908" max="6908" width="4.42578125" style="150" customWidth="1"/>
    <col min="6909" max="6909" width="20.85546875" style="150" customWidth="1"/>
    <col min="6910" max="6911" width="12" style="150" customWidth="1"/>
    <col min="6912" max="6912" width="14.5703125" style="150" customWidth="1"/>
    <col min="6913" max="6913" width="12.42578125" style="150" customWidth="1"/>
    <col min="6914" max="6914" width="19.7109375" style="150" customWidth="1"/>
    <col min="6915" max="6915" width="9.140625" style="150"/>
    <col min="6916" max="6916" width="16.85546875" style="150" customWidth="1"/>
    <col min="6917" max="6917" width="12.5703125" style="150" customWidth="1"/>
    <col min="6918" max="6918" width="11.7109375" style="150" customWidth="1"/>
    <col min="6919" max="6919" width="12.28515625" style="150" customWidth="1"/>
    <col min="6920" max="7163" width="9.140625" style="150"/>
    <col min="7164" max="7164" width="4.42578125" style="150" customWidth="1"/>
    <col min="7165" max="7165" width="20.85546875" style="150" customWidth="1"/>
    <col min="7166" max="7167" width="12" style="150" customWidth="1"/>
    <col min="7168" max="7168" width="14.5703125" style="150" customWidth="1"/>
    <col min="7169" max="7169" width="12.42578125" style="150" customWidth="1"/>
    <col min="7170" max="7170" width="19.7109375" style="150" customWidth="1"/>
    <col min="7171" max="7171" width="9.140625" style="150"/>
    <col min="7172" max="7172" width="16.85546875" style="150" customWidth="1"/>
    <col min="7173" max="7173" width="12.5703125" style="150" customWidth="1"/>
    <col min="7174" max="7174" width="11.7109375" style="150" customWidth="1"/>
    <col min="7175" max="7175" width="12.28515625" style="150" customWidth="1"/>
    <col min="7176" max="7419" width="9.140625" style="150"/>
    <col min="7420" max="7420" width="4.42578125" style="150" customWidth="1"/>
    <col min="7421" max="7421" width="20.85546875" style="150" customWidth="1"/>
    <col min="7422" max="7423" width="12" style="150" customWidth="1"/>
    <col min="7424" max="7424" width="14.5703125" style="150" customWidth="1"/>
    <col min="7425" max="7425" width="12.42578125" style="150" customWidth="1"/>
    <col min="7426" max="7426" width="19.7109375" style="150" customWidth="1"/>
    <col min="7427" max="7427" width="9.140625" style="150"/>
    <col min="7428" max="7428" width="16.85546875" style="150" customWidth="1"/>
    <col min="7429" max="7429" width="12.5703125" style="150" customWidth="1"/>
    <col min="7430" max="7430" width="11.7109375" style="150" customWidth="1"/>
    <col min="7431" max="7431" width="12.28515625" style="150" customWidth="1"/>
    <col min="7432" max="7675" width="9.140625" style="150"/>
    <col min="7676" max="7676" width="4.42578125" style="150" customWidth="1"/>
    <col min="7677" max="7677" width="20.85546875" style="150" customWidth="1"/>
    <col min="7678" max="7679" width="12" style="150" customWidth="1"/>
    <col min="7680" max="7680" width="14.5703125" style="150" customWidth="1"/>
    <col min="7681" max="7681" width="12.42578125" style="150" customWidth="1"/>
    <col min="7682" max="7682" width="19.7109375" style="150" customWidth="1"/>
    <col min="7683" max="7683" width="9.140625" style="150"/>
    <col min="7684" max="7684" width="16.85546875" style="150" customWidth="1"/>
    <col min="7685" max="7685" width="12.5703125" style="150" customWidth="1"/>
    <col min="7686" max="7686" width="11.7109375" style="150" customWidth="1"/>
    <col min="7687" max="7687" width="12.28515625" style="150" customWidth="1"/>
    <col min="7688" max="7931" width="9.140625" style="150"/>
    <col min="7932" max="7932" width="4.42578125" style="150" customWidth="1"/>
    <col min="7933" max="7933" width="20.85546875" style="150" customWidth="1"/>
    <col min="7934" max="7935" width="12" style="150" customWidth="1"/>
    <col min="7936" max="7936" width="14.5703125" style="150" customWidth="1"/>
    <col min="7937" max="7937" width="12.42578125" style="150" customWidth="1"/>
    <col min="7938" max="7938" width="19.7109375" style="150" customWidth="1"/>
    <col min="7939" max="7939" width="9.140625" style="150"/>
    <col min="7940" max="7940" width="16.85546875" style="150" customWidth="1"/>
    <col min="7941" max="7941" width="12.5703125" style="150" customWidth="1"/>
    <col min="7942" max="7942" width="11.7109375" style="150" customWidth="1"/>
    <col min="7943" max="7943" width="12.28515625" style="150" customWidth="1"/>
    <col min="7944" max="8187" width="9.140625" style="150"/>
    <col min="8188" max="8188" width="4.42578125" style="150" customWidth="1"/>
    <col min="8189" max="8189" width="20.85546875" style="150" customWidth="1"/>
    <col min="8190" max="8191" width="12" style="150" customWidth="1"/>
    <col min="8192" max="8192" width="14.5703125" style="150" customWidth="1"/>
    <col min="8193" max="8193" width="12.42578125" style="150" customWidth="1"/>
    <col min="8194" max="8194" width="19.7109375" style="150" customWidth="1"/>
    <col min="8195" max="8195" width="9.140625" style="150"/>
    <col min="8196" max="8196" width="16.85546875" style="150" customWidth="1"/>
    <col min="8197" max="8197" width="12.5703125" style="150" customWidth="1"/>
    <col min="8198" max="8198" width="11.7109375" style="150" customWidth="1"/>
    <col min="8199" max="8199" width="12.28515625" style="150" customWidth="1"/>
    <col min="8200" max="8443" width="9.140625" style="150"/>
    <col min="8444" max="8444" width="4.42578125" style="150" customWidth="1"/>
    <col min="8445" max="8445" width="20.85546875" style="150" customWidth="1"/>
    <col min="8446" max="8447" width="12" style="150" customWidth="1"/>
    <col min="8448" max="8448" width="14.5703125" style="150" customWidth="1"/>
    <col min="8449" max="8449" width="12.42578125" style="150" customWidth="1"/>
    <col min="8450" max="8450" width="19.7109375" style="150" customWidth="1"/>
    <col min="8451" max="8451" width="9.140625" style="150"/>
    <col min="8452" max="8452" width="16.85546875" style="150" customWidth="1"/>
    <col min="8453" max="8453" width="12.5703125" style="150" customWidth="1"/>
    <col min="8454" max="8454" width="11.7109375" style="150" customWidth="1"/>
    <col min="8455" max="8455" width="12.28515625" style="150" customWidth="1"/>
    <col min="8456" max="8699" width="9.140625" style="150"/>
    <col min="8700" max="8700" width="4.42578125" style="150" customWidth="1"/>
    <col min="8701" max="8701" width="20.85546875" style="150" customWidth="1"/>
    <col min="8702" max="8703" width="12" style="150" customWidth="1"/>
    <col min="8704" max="8704" width="14.5703125" style="150" customWidth="1"/>
    <col min="8705" max="8705" width="12.42578125" style="150" customWidth="1"/>
    <col min="8706" max="8706" width="19.7109375" style="150" customWidth="1"/>
    <col min="8707" max="8707" width="9.140625" style="150"/>
    <col min="8708" max="8708" width="16.85546875" style="150" customWidth="1"/>
    <col min="8709" max="8709" width="12.5703125" style="150" customWidth="1"/>
    <col min="8710" max="8710" width="11.7109375" style="150" customWidth="1"/>
    <col min="8711" max="8711" width="12.28515625" style="150" customWidth="1"/>
    <col min="8712" max="8955" width="9.140625" style="150"/>
    <col min="8956" max="8956" width="4.42578125" style="150" customWidth="1"/>
    <col min="8957" max="8957" width="20.85546875" style="150" customWidth="1"/>
    <col min="8958" max="8959" width="12" style="150" customWidth="1"/>
    <col min="8960" max="8960" width="14.5703125" style="150" customWidth="1"/>
    <col min="8961" max="8961" width="12.42578125" style="150" customWidth="1"/>
    <col min="8962" max="8962" width="19.7109375" style="150" customWidth="1"/>
    <col min="8963" max="8963" width="9.140625" style="150"/>
    <col min="8964" max="8964" width="16.85546875" style="150" customWidth="1"/>
    <col min="8965" max="8965" width="12.5703125" style="150" customWidth="1"/>
    <col min="8966" max="8966" width="11.7109375" style="150" customWidth="1"/>
    <col min="8967" max="8967" width="12.28515625" style="150" customWidth="1"/>
    <col min="8968" max="9211" width="9.140625" style="150"/>
    <col min="9212" max="9212" width="4.42578125" style="150" customWidth="1"/>
    <col min="9213" max="9213" width="20.85546875" style="150" customWidth="1"/>
    <col min="9214" max="9215" width="12" style="150" customWidth="1"/>
    <col min="9216" max="9216" width="14.5703125" style="150" customWidth="1"/>
    <col min="9217" max="9217" width="12.42578125" style="150" customWidth="1"/>
    <col min="9218" max="9218" width="19.7109375" style="150" customWidth="1"/>
    <col min="9219" max="9219" width="9.140625" style="150"/>
    <col min="9220" max="9220" width="16.85546875" style="150" customWidth="1"/>
    <col min="9221" max="9221" width="12.5703125" style="150" customWidth="1"/>
    <col min="9222" max="9222" width="11.7109375" style="150" customWidth="1"/>
    <col min="9223" max="9223" width="12.28515625" style="150" customWidth="1"/>
    <col min="9224" max="9467" width="9.140625" style="150"/>
    <col min="9468" max="9468" width="4.42578125" style="150" customWidth="1"/>
    <col min="9469" max="9469" width="20.85546875" style="150" customWidth="1"/>
    <col min="9470" max="9471" width="12" style="150" customWidth="1"/>
    <col min="9472" max="9472" width="14.5703125" style="150" customWidth="1"/>
    <col min="9473" max="9473" width="12.42578125" style="150" customWidth="1"/>
    <col min="9474" max="9474" width="19.7109375" style="150" customWidth="1"/>
    <col min="9475" max="9475" width="9.140625" style="150"/>
    <col min="9476" max="9476" width="16.85546875" style="150" customWidth="1"/>
    <col min="9477" max="9477" width="12.5703125" style="150" customWidth="1"/>
    <col min="9478" max="9478" width="11.7109375" style="150" customWidth="1"/>
    <col min="9479" max="9479" width="12.28515625" style="150" customWidth="1"/>
    <col min="9480" max="9723" width="9.140625" style="150"/>
    <col min="9724" max="9724" width="4.42578125" style="150" customWidth="1"/>
    <col min="9725" max="9725" width="20.85546875" style="150" customWidth="1"/>
    <col min="9726" max="9727" width="12" style="150" customWidth="1"/>
    <col min="9728" max="9728" width="14.5703125" style="150" customWidth="1"/>
    <col min="9729" max="9729" width="12.42578125" style="150" customWidth="1"/>
    <col min="9730" max="9730" width="19.7109375" style="150" customWidth="1"/>
    <col min="9731" max="9731" width="9.140625" style="150"/>
    <col min="9732" max="9732" width="16.85546875" style="150" customWidth="1"/>
    <col min="9733" max="9733" width="12.5703125" style="150" customWidth="1"/>
    <col min="9734" max="9734" width="11.7109375" style="150" customWidth="1"/>
    <col min="9735" max="9735" width="12.28515625" style="150" customWidth="1"/>
    <col min="9736" max="9979" width="9.140625" style="150"/>
    <col min="9980" max="9980" width="4.42578125" style="150" customWidth="1"/>
    <col min="9981" max="9981" width="20.85546875" style="150" customWidth="1"/>
    <col min="9982" max="9983" width="12" style="150" customWidth="1"/>
    <col min="9984" max="9984" width="14.5703125" style="150" customWidth="1"/>
    <col min="9985" max="9985" width="12.42578125" style="150" customWidth="1"/>
    <col min="9986" max="9986" width="19.7109375" style="150" customWidth="1"/>
    <col min="9987" max="9987" width="9.140625" style="150"/>
    <col min="9988" max="9988" width="16.85546875" style="150" customWidth="1"/>
    <col min="9989" max="9989" width="12.5703125" style="150" customWidth="1"/>
    <col min="9990" max="9990" width="11.7109375" style="150" customWidth="1"/>
    <col min="9991" max="9991" width="12.28515625" style="150" customWidth="1"/>
    <col min="9992" max="10235" width="9.140625" style="150"/>
    <col min="10236" max="10236" width="4.42578125" style="150" customWidth="1"/>
    <col min="10237" max="10237" width="20.85546875" style="150" customWidth="1"/>
    <col min="10238" max="10239" width="12" style="150" customWidth="1"/>
    <col min="10240" max="10240" width="14.5703125" style="150" customWidth="1"/>
    <col min="10241" max="10241" width="12.42578125" style="150" customWidth="1"/>
    <col min="10242" max="10242" width="19.7109375" style="150" customWidth="1"/>
    <col min="10243" max="10243" width="9.140625" style="150"/>
    <col min="10244" max="10244" width="16.85546875" style="150" customWidth="1"/>
    <col min="10245" max="10245" width="12.5703125" style="150" customWidth="1"/>
    <col min="10246" max="10246" width="11.7109375" style="150" customWidth="1"/>
    <col min="10247" max="10247" width="12.28515625" style="150" customWidth="1"/>
    <col min="10248" max="10491" width="9.140625" style="150"/>
    <col min="10492" max="10492" width="4.42578125" style="150" customWidth="1"/>
    <col min="10493" max="10493" width="20.85546875" style="150" customWidth="1"/>
    <col min="10494" max="10495" width="12" style="150" customWidth="1"/>
    <col min="10496" max="10496" width="14.5703125" style="150" customWidth="1"/>
    <col min="10497" max="10497" width="12.42578125" style="150" customWidth="1"/>
    <col min="10498" max="10498" width="19.7109375" style="150" customWidth="1"/>
    <col min="10499" max="10499" width="9.140625" style="150"/>
    <col min="10500" max="10500" width="16.85546875" style="150" customWidth="1"/>
    <col min="10501" max="10501" width="12.5703125" style="150" customWidth="1"/>
    <col min="10502" max="10502" width="11.7109375" style="150" customWidth="1"/>
    <col min="10503" max="10503" width="12.28515625" style="150" customWidth="1"/>
    <col min="10504" max="10747" width="9.140625" style="150"/>
    <col min="10748" max="10748" width="4.42578125" style="150" customWidth="1"/>
    <col min="10749" max="10749" width="20.85546875" style="150" customWidth="1"/>
    <col min="10750" max="10751" width="12" style="150" customWidth="1"/>
    <col min="10752" max="10752" width="14.5703125" style="150" customWidth="1"/>
    <col min="10753" max="10753" width="12.42578125" style="150" customWidth="1"/>
    <col min="10754" max="10754" width="19.7109375" style="150" customWidth="1"/>
    <col min="10755" max="10755" width="9.140625" style="150"/>
    <col min="10756" max="10756" width="16.85546875" style="150" customWidth="1"/>
    <col min="10757" max="10757" width="12.5703125" style="150" customWidth="1"/>
    <col min="10758" max="10758" width="11.7109375" style="150" customWidth="1"/>
    <col min="10759" max="10759" width="12.28515625" style="150" customWidth="1"/>
    <col min="10760" max="11003" width="9.140625" style="150"/>
    <col min="11004" max="11004" width="4.42578125" style="150" customWidth="1"/>
    <col min="11005" max="11005" width="20.85546875" style="150" customWidth="1"/>
    <col min="11006" max="11007" width="12" style="150" customWidth="1"/>
    <col min="11008" max="11008" width="14.5703125" style="150" customWidth="1"/>
    <col min="11009" max="11009" width="12.42578125" style="150" customWidth="1"/>
    <col min="11010" max="11010" width="19.7109375" style="150" customWidth="1"/>
    <col min="11011" max="11011" width="9.140625" style="150"/>
    <col min="11012" max="11012" width="16.85546875" style="150" customWidth="1"/>
    <col min="11013" max="11013" width="12.5703125" style="150" customWidth="1"/>
    <col min="11014" max="11014" width="11.7109375" style="150" customWidth="1"/>
    <col min="11015" max="11015" width="12.28515625" style="150" customWidth="1"/>
    <col min="11016" max="11259" width="9.140625" style="150"/>
    <col min="11260" max="11260" width="4.42578125" style="150" customWidth="1"/>
    <col min="11261" max="11261" width="20.85546875" style="150" customWidth="1"/>
    <col min="11262" max="11263" width="12" style="150" customWidth="1"/>
    <col min="11264" max="11264" width="14.5703125" style="150" customWidth="1"/>
    <col min="11265" max="11265" width="12.42578125" style="150" customWidth="1"/>
    <col min="11266" max="11266" width="19.7109375" style="150" customWidth="1"/>
    <col min="11267" max="11267" width="9.140625" style="150"/>
    <col min="11268" max="11268" width="16.85546875" style="150" customWidth="1"/>
    <col min="11269" max="11269" width="12.5703125" style="150" customWidth="1"/>
    <col min="11270" max="11270" width="11.7109375" style="150" customWidth="1"/>
    <col min="11271" max="11271" width="12.28515625" style="150" customWidth="1"/>
    <col min="11272" max="11515" width="9.140625" style="150"/>
    <col min="11516" max="11516" width="4.42578125" style="150" customWidth="1"/>
    <col min="11517" max="11517" width="20.85546875" style="150" customWidth="1"/>
    <col min="11518" max="11519" width="12" style="150" customWidth="1"/>
    <col min="11520" max="11520" width="14.5703125" style="150" customWidth="1"/>
    <col min="11521" max="11521" width="12.42578125" style="150" customWidth="1"/>
    <col min="11522" max="11522" width="19.7109375" style="150" customWidth="1"/>
    <col min="11523" max="11523" width="9.140625" style="150"/>
    <col min="11524" max="11524" width="16.85546875" style="150" customWidth="1"/>
    <col min="11525" max="11525" width="12.5703125" style="150" customWidth="1"/>
    <col min="11526" max="11526" width="11.7109375" style="150" customWidth="1"/>
    <col min="11527" max="11527" width="12.28515625" style="150" customWidth="1"/>
    <col min="11528" max="11771" width="9.140625" style="150"/>
    <col min="11772" max="11772" width="4.42578125" style="150" customWidth="1"/>
    <col min="11773" max="11773" width="20.85546875" style="150" customWidth="1"/>
    <col min="11774" max="11775" width="12" style="150" customWidth="1"/>
    <col min="11776" max="11776" width="14.5703125" style="150" customWidth="1"/>
    <col min="11777" max="11777" width="12.42578125" style="150" customWidth="1"/>
    <col min="11778" max="11778" width="19.7109375" style="150" customWidth="1"/>
    <col min="11779" max="11779" width="9.140625" style="150"/>
    <col min="11780" max="11780" width="16.85546875" style="150" customWidth="1"/>
    <col min="11781" max="11781" width="12.5703125" style="150" customWidth="1"/>
    <col min="11782" max="11782" width="11.7109375" style="150" customWidth="1"/>
    <col min="11783" max="11783" width="12.28515625" style="150" customWidth="1"/>
    <col min="11784" max="12027" width="9.140625" style="150"/>
    <col min="12028" max="12028" width="4.42578125" style="150" customWidth="1"/>
    <col min="12029" max="12029" width="20.85546875" style="150" customWidth="1"/>
    <col min="12030" max="12031" width="12" style="150" customWidth="1"/>
    <col min="12032" max="12032" width="14.5703125" style="150" customWidth="1"/>
    <col min="12033" max="12033" width="12.42578125" style="150" customWidth="1"/>
    <col min="12034" max="12034" width="19.7109375" style="150" customWidth="1"/>
    <col min="12035" max="12035" width="9.140625" style="150"/>
    <col min="12036" max="12036" width="16.85546875" style="150" customWidth="1"/>
    <col min="12037" max="12037" width="12.5703125" style="150" customWidth="1"/>
    <col min="12038" max="12038" width="11.7109375" style="150" customWidth="1"/>
    <col min="12039" max="12039" width="12.28515625" style="150" customWidth="1"/>
    <col min="12040" max="12283" width="9.140625" style="150"/>
    <col min="12284" max="12284" width="4.42578125" style="150" customWidth="1"/>
    <col min="12285" max="12285" width="20.85546875" style="150" customWidth="1"/>
    <col min="12286" max="12287" width="12" style="150" customWidth="1"/>
    <col min="12288" max="12288" width="14.5703125" style="150" customWidth="1"/>
    <col min="12289" max="12289" width="12.42578125" style="150" customWidth="1"/>
    <col min="12290" max="12290" width="19.7109375" style="150" customWidth="1"/>
    <col min="12291" max="12291" width="9.140625" style="150"/>
    <col min="12292" max="12292" width="16.85546875" style="150" customWidth="1"/>
    <col min="12293" max="12293" width="12.5703125" style="150" customWidth="1"/>
    <col min="12294" max="12294" width="11.7109375" style="150" customWidth="1"/>
    <col min="12295" max="12295" width="12.28515625" style="150" customWidth="1"/>
    <col min="12296" max="12539" width="9.140625" style="150"/>
    <col min="12540" max="12540" width="4.42578125" style="150" customWidth="1"/>
    <col min="12541" max="12541" width="20.85546875" style="150" customWidth="1"/>
    <col min="12542" max="12543" width="12" style="150" customWidth="1"/>
    <col min="12544" max="12544" width="14.5703125" style="150" customWidth="1"/>
    <col min="12545" max="12545" width="12.42578125" style="150" customWidth="1"/>
    <col min="12546" max="12546" width="19.7109375" style="150" customWidth="1"/>
    <col min="12547" max="12547" width="9.140625" style="150"/>
    <col min="12548" max="12548" width="16.85546875" style="150" customWidth="1"/>
    <col min="12549" max="12549" width="12.5703125" style="150" customWidth="1"/>
    <col min="12550" max="12550" width="11.7109375" style="150" customWidth="1"/>
    <col min="12551" max="12551" width="12.28515625" style="150" customWidth="1"/>
    <col min="12552" max="12795" width="9.140625" style="150"/>
    <col min="12796" max="12796" width="4.42578125" style="150" customWidth="1"/>
    <col min="12797" max="12797" width="20.85546875" style="150" customWidth="1"/>
    <col min="12798" max="12799" width="12" style="150" customWidth="1"/>
    <col min="12800" max="12800" width="14.5703125" style="150" customWidth="1"/>
    <col min="12801" max="12801" width="12.42578125" style="150" customWidth="1"/>
    <col min="12802" max="12802" width="19.7109375" style="150" customWidth="1"/>
    <col min="12803" max="12803" width="9.140625" style="150"/>
    <col min="12804" max="12804" width="16.85546875" style="150" customWidth="1"/>
    <col min="12805" max="12805" width="12.5703125" style="150" customWidth="1"/>
    <col min="12806" max="12806" width="11.7109375" style="150" customWidth="1"/>
    <col min="12807" max="12807" width="12.28515625" style="150" customWidth="1"/>
    <col min="12808" max="13051" width="9.140625" style="150"/>
    <col min="13052" max="13052" width="4.42578125" style="150" customWidth="1"/>
    <col min="13053" max="13053" width="20.85546875" style="150" customWidth="1"/>
    <col min="13054" max="13055" width="12" style="150" customWidth="1"/>
    <col min="13056" max="13056" width="14.5703125" style="150" customWidth="1"/>
    <col min="13057" max="13057" width="12.42578125" style="150" customWidth="1"/>
    <col min="13058" max="13058" width="19.7109375" style="150" customWidth="1"/>
    <col min="13059" max="13059" width="9.140625" style="150"/>
    <col min="13060" max="13060" width="16.85546875" style="150" customWidth="1"/>
    <col min="13061" max="13061" width="12.5703125" style="150" customWidth="1"/>
    <col min="13062" max="13062" width="11.7109375" style="150" customWidth="1"/>
    <col min="13063" max="13063" width="12.28515625" style="150" customWidth="1"/>
    <col min="13064" max="13307" width="9.140625" style="150"/>
    <col min="13308" max="13308" width="4.42578125" style="150" customWidth="1"/>
    <col min="13309" max="13309" width="20.85546875" style="150" customWidth="1"/>
    <col min="13310" max="13311" width="12" style="150" customWidth="1"/>
    <col min="13312" max="13312" width="14.5703125" style="150" customWidth="1"/>
    <col min="13313" max="13313" width="12.42578125" style="150" customWidth="1"/>
    <col min="13314" max="13314" width="19.7109375" style="150" customWidth="1"/>
    <col min="13315" max="13315" width="9.140625" style="150"/>
    <col min="13316" max="13316" width="16.85546875" style="150" customWidth="1"/>
    <col min="13317" max="13317" width="12.5703125" style="150" customWidth="1"/>
    <col min="13318" max="13318" width="11.7109375" style="150" customWidth="1"/>
    <col min="13319" max="13319" width="12.28515625" style="150" customWidth="1"/>
    <col min="13320" max="13563" width="9.140625" style="150"/>
    <col min="13564" max="13564" width="4.42578125" style="150" customWidth="1"/>
    <col min="13565" max="13565" width="20.85546875" style="150" customWidth="1"/>
    <col min="13566" max="13567" width="12" style="150" customWidth="1"/>
    <col min="13568" max="13568" width="14.5703125" style="150" customWidth="1"/>
    <col min="13569" max="13569" width="12.42578125" style="150" customWidth="1"/>
    <col min="13570" max="13570" width="19.7109375" style="150" customWidth="1"/>
    <col min="13571" max="13571" width="9.140625" style="150"/>
    <col min="13572" max="13572" width="16.85546875" style="150" customWidth="1"/>
    <col min="13573" max="13573" width="12.5703125" style="150" customWidth="1"/>
    <col min="13574" max="13574" width="11.7109375" style="150" customWidth="1"/>
    <col min="13575" max="13575" width="12.28515625" style="150" customWidth="1"/>
    <col min="13576" max="13819" width="9.140625" style="150"/>
    <col min="13820" max="13820" width="4.42578125" style="150" customWidth="1"/>
    <col min="13821" max="13821" width="20.85546875" style="150" customWidth="1"/>
    <col min="13822" max="13823" width="12" style="150" customWidth="1"/>
    <col min="13824" max="13824" width="14.5703125" style="150" customWidth="1"/>
    <col min="13825" max="13825" width="12.42578125" style="150" customWidth="1"/>
    <col min="13826" max="13826" width="19.7109375" style="150" customWidth="1"/>
    <col min="13827" max="13827" width="9.140625" style="150"/>
    <col min="13828" max="13828" width="16.85546875" style="150" customWidth="1"/>
    <col min="13829" max="13829" width="12.5703125" style="150" customWidth="1"/>
    <col min="13830" max="13830" width="11.7109375" style="150" customWidth="1"/>
    <col min="13831" max="13831" width="12.28515625" style="150" customWidth="1"/>
    <col min="13832" max="14075" width="9.140625" style="150"/>
    <col min="14076" max="14076" width="4.42578125" style="150" customWidth="1"/>
    <col min="14077" max="14077" width="20.85546875" style="150" customWidth="1"/>
    <col min="14078" max="14079" width="12" style="150" customWidth="1"/>
    <col min="14080" max="14080" width="14.5703125" style="150" customWidth="1"/>
    <col min="14081" max="14081" width="12.42578125" style="150" customWidth="1"/>
    <col min="14082" max="14082" width="19.7109375" style="150" customWidth="1"/>
    <col min="14083" max="14083" width="9.140625" style="150"/>
    <col min="14084" max="14084" width="16.85546875" style="150" customWidth="1"/>
    <col min="14085" max="14085" width="12.5703125" style="150" customWidth="1"/>
    <col min="14086" max="14086" width="11.7109375" style="150" customWidth="1"/>
    <col min="14087" max="14087" width="12.28515625" style="150" customWidth="1"/>
    <col min="14088" max="14331" width="9.140625" style="150"/>
    <col min="14332" max="14332" width="4.42578125" style="150" customWidth="1"/>
    <col min="14333" max="14333" width="20.85546875" style="150" customWidth="1"/>
    <col min="14334" max="14335" width="12" style="150" customWidth="1"/>
    <col min="14336" max="14336" width="14.5703125" style="150" customWidth="1"/>
    <col min="14337" max="14337" width="12.42578125" style="150" customWidth="1"/>
    <col min="14338" max="14338" width="19.7109375" style="150" customWidth="1"/>
    <col min="14339" max="14339" width="9.140625" style="150"/>
    <col min="14340" max="14340" width="16.85546875" style="150" customWidth="1"/>
    <col min="14341" max="14341" width="12.5703125" style="150" customWidth="1"/>
    <col min="14342" max="14342" width="11.7109375" style="150" customWidth="1"/>
    <col min="14343" max="14343" width="12.28515625" style="150" customWidth="1"/>
    <col min="14344" max="14587" width="9.140625" style="150"/>
    <col min="14588" max="14588" width="4.42578125" style="150" customWidth="1"/>
    <col min="14589" max="14589" width="20.85546875" style="150" customWidth="1"/>
    <col min="14590" max="14591" width="12" style="150" customWidth="1"/>
    <col min="14592" max="14592" width="14.5703125" style="150" customWidth="1"/>
    <col min="14593" max="14593" width="12.42578125" style="150" customWidth="1"/>
    <col min="14594" max="14594" width="19.7109375" style="150" customWidth="1"/>
    <col min="14595" max="14595" width="9.140625" style="150"/>
    <col min="14596" max="14596" width="16.85546875" style="150" customWidth="1"/>
    <col min="14597" max="14597" width="12.5703125" style="150" customWidth="1"/>
    <col min="14598" max="14598" width="11.7109375" style="150" customWidth="1"/>
    <col min="14599" max="14599" width="12.28515625" style="150" customWidth="1"/>
    <col min="14600" max="14843" width="9.140625" style="150"/>
    <col min="14844" max="14844" width="4.42578125" style="150" customWidth="1"/>
    <col min="14845" max="14845" width="20.85546875" style="150" customWidth="1"/>
    <col min="14846" max="14847" width="12" style="150" customWidth="1"/>
    <col min="14848" max="14848" width="14.5703125" style="150" customWidth="1"/>
    <col min="14849" max="14849" width="12.42578125" style="150" customWidth="1"/>
    <col min="14850" max="14850" width="19.7109375" style="150" customWidth="1"/>
    <col min="14851" max="14851" width="9.140625" style="150"/>
    <col min="14852" max="14852" width="16.85546875" style="150" customWidth="1"/>
    <col min="14853" max="14853" width="12.5703125" style="150" customWidth="1"/>
    <col min="14854" max="14854" width="11.7109375" style="150" customWidth="1"/>
    <col min="14855" max="14855" width="12.28515625" style="150" customWidth="1"/>
    <col min="14856" max="15099" width="9.140625" style="150"/>
    <col min="15100" max="15100" width="4.42578125" style="150" customWidth="1"/>
    <col min="15101" max="15101" width="20.85546875" style="150" customWidth="1"/>
    <col min="15102" max="15103" width="12" style="150" customWidth="1"/>
    <col min="15104" max="15104" width="14.5703125" style="150" customWidth="1"/>
    <col min="15105" max="15105" width="12.42578125" style="150" customWidth="1"/>
    <col min="15106" max="15106" width="19.7109375" style="150" customWidth="1"/>
    <col min="15107" max="15107" width="9.140625" style="150"/>
    <col min="15108" max="15108" width="16.85546875" style="150" customWidth="1"/>
    <col min="15109" max="15109" width="12.5703125" style="150" customWidth="1"/>
    <col min="15110" max="15110" width="11.7109375" style="150" customWidth="1"/>
    <col min="15111" max="15111" width="12.28515625" style="150" customWidth="1"/>
    <col min="15112" max="15355" width="9.140625" style="150"/>
    <col min="15356" max="15356" width="4.42578125" style="150" customWidth="1"/>
    <col min="15357" max="15357" width="20.85546875" style="150" customWidth="1"/>
    <col min="15358" max="15359" width="12" style="150" customWidth="1"/>
    <col min="15360" max="15360" width="14.5703125" style="150" customWidth="1"/>
    <col min="15361" max="15361" width="12.42578125" style="150" customWidth="1"/>
    <col min="15362" max="15362" width="19.7109375" style="150" customWidth="1"/>
    <col min="15363" max="15363" width="9.140625" style="150"/>
    <col min="15364" max="15364" width="16.85546875" style="150" customWidth="1"/>
    <col min="15365" max="15365" width="12.5703125" style="150" customWidth="1"/>
    <col min="15366" max="15366" width="11.7109375" style="150" customWidth="1"/>
    <col min="15367" max="15367" width="12.28515625" style="150" customWidth="1"/>
    <col min="15368" max="15611" width="9.140625" style="150"/>
    <col min="15612" max="15612" width="4.42578125" style="150" customWidth="1"/>
    <col min="15613" max="15613" width="20.85546875" style="150" customWidth="1"/>
    <col min="15614" max="15615" width="12" style="150" customWidth="1"/>
    <col min="15616" max="15616" width="14.5703125" style="150" customWidth="1"/>
    <col min="15617" max="15617" width="12.42578125" style="150" customWidth="1"/>
    <col min="15618" max="15618" width="19.7109375" style="150" customWidth="1"/>
    <col min="15619" max="15619" width="9.140625" style="150"/>
    <col min="15620" max="15620" width="16.85546875" style="150" customWidth="1"/>
    <col min="15621" max="15621" width="12.5703125" style="150" customWidth="1"/>
    <col min="15622" max="15622" width="11.7109375" style="150" customWidth="1"/>
    <col min="15623" max="15623" width="12.28515625" style="150" customWidth="1"/>
    <col min="15624" max="15867" width="9.140625" style="150"/>
    <col min="15868" max="15868" width="4.42578125" style="150" customWidth="1"/>
    <col min="15869" max="15869" width="20.85546875" style="150" customWidth="1"/>
    <col min="15870" max="15871" width="12" style="150" customWidth="1"/>
    <col min="15872" max="15872" width="14.5703125" style="150" customWidth="1"/>
    <col min="15873" max="15873" width="12.42578125" style="150" customWidth="1"/>
    <col min="15874" max="15874" width="19.7109375" style="150" customWidth="1"/>
    <col min="15875" max="15875" width="9.140625" style="150"/>
    <col min="15876" max="15876" width="16.85546875" style="150" customWidth="1"/>
    <col min="15877" max="15877" width="12.5703125" style="150" customWidth="1"/>
    <col min="15878" max="15878" width="11.7109375" style="150" customWidth="1"/>
    <col min="15879" max="15879" width="12.28515625" style="150" customWidth="1"/>
    <col min="15880" max="16123" width="9.140625" style="150"/>
    <col min="16124" max="16124" width="4.42578125" style="150" customWidth="1"/>
    <col min="16125" max="16125" width="20.85546875" style="150" customWidth="1"/>
    <col min="16126" max="16127" width="12" style="150" customWidth="1"/>
    <col min="16128" max="16128" width="14.5703125" style="150" customWidth="1"/>
    <col min="16129" max="16129" width="12.42578125" style="150" customWidth="1"/>
    <col min="16130" max="16130" width="19.7109375" style="150" customWidth="1"/>
    <col min="16131" max="16131" width="9.140625" style="150"/>
    <col min="16132" max="16132" width="16.85546875" style="150" customWidth="1"/>
    <col min="16133" max="16133" width="12.5703125" style="150" customWidth="1"/>
    <col min="16134" max="16134" width="11.7109375" style="150" customWidth="1"/>
    <col min="16135" max="16135" width="12.28515625" style="150" customWidth="1"/>
    <col min="16136" max="16384" width="9.140625" style="150"/>
  </cols>
  <sheetData>
    <row r="1" spans="1:20" ht="15.75">
      <c r="A1" s="19"/>
    </row>
    <row r="2" spans="1:20" ht="26.25" customHeight="1">
      <c r="A2" s="20" t="s">
        <v>214</v>
      </c>
    </row>
    <row r="5" spans="1:20" ht="38.25" customHeight="1" thickBot="1">
      <c r="A5" s="1314" t="s">
        <v>422</v>
      </c>
      <c r="B5" s="1314"/>
      <c r="C5" s="1314"/>
      <c r="D5" s="1314"/>
      <c r="E5" s="1314"/>
      <c r="F5" s="1314"/>
      <c r="H5" s="67" t="s">
        <v>232</v>
      </c>
    </row>
    <row r="6" spans="1:20" ht="15.75" customHeight="1" thickBot="1">
      <c r="A6" s="1315" t="s">
        <v>115</v>
      </c>
      <c r="B6" s="1317" t="s">
        <v>424</v>
      </c>
      <c r="C6" s="1318"/>
      <c r="D6" s="1319"/>
      <c r="E6" s="1320" t="s">
        <v>367</v>
      </c>
      <c r="F6" s="1322" t="s">
        <v>368</v>
      </c>
    </row>
    <row r="7" spans="1:20" ht="21" customHeight="1" thickBot="1">
      <c r="A7" s="1334"/>
      <c r="B7" s="157" t="s">
        <v>220</v>
      </c>
      <c r="C7" s="157" t="s">
        <v>222</v>
      </c>
      <c r="D7" s="157" t="s">
        <v>223</v>
      </c>
      <c r="E7" s="1327"/>
      <c r="F7" s="1328"/>
    </row>
    <row r="8" spans="1:20" ht="17.25" customHeight="1" thickBot="1">
      <c r="A8" s="104" t="s">
        <v>116</v>
      </c>
      <c r="B8" s="82">
        <v>16711.374</v>
      </c>
      <c r="C8" s="82">
        <v>5059.6899999999996</v>
      </c>
      <c r="D8" s="114">
        <f t="shared" ref="D8:D13" si="0">(C8/B8)*100</f>
        <v>30.276923968071085</v>
      </c>
      <c r="E8" s="82">
        <v>14038.891</v>
      </c>
      <c r="F8" s="114">
        <f t="shared" ref="F8:F13" si="1">((B8-E8)/E8)*100</f>
        <v>19.036282851686792</v>
      </c>
      <c r="H8" s="72" t="s">
        <v>117</v>
      </c>
    </row>
    <row r="9" spans="1:20" ht="18" customHeight="1" thickBot="1">
      <c r="A9" s="105" t="s">
        <v>118</v>
      </c>
      <c r="B9" s="83">
        <v>49272</v>
      </c>
      <c r="C9" s="83">
        <v>11419</v>
      </c>
      <c r="D9" s="115">
        <f t="shared" si="0"/>
        <v>23.175434323753858</v>
      </c>
      <c r="E9" s="83">
        <v>50520</v>
      </c>
      <c r="F9" s="115">
        <f t="shared" si="1"/>
        <v>-2.4703087885985751</v>
      </c>
      <c r="H9" s="66">
        <f>B9-E9</f>
        <v>-1248</v>
      </c>
      <c r="O9"/>
      <c r="P9"/>
      <c r="Q9"/>
      <c r="R9"/>
      <c r="S9"/>
      <c r="T9"/>
    </row>
    <row r="10" spans="1:20" ht="15" customHeight="1" thickBot="1">
      <c r="A10" s="106" t="s">
        <v>215</v>
      </c>
      <c r="B10" s="84">
        <v>14811</v>
      </c>
      <c r="C10" s="149">
        <v>0</v>
      </c>
      <c r="D10" s="115">
        <f t="shared" si="0"/>
        <v>0</v>
      </c>
      <c r="E10" s="85">
        <v>21098</v>
      </c>
      <c r="F10" s="115">
        <f t="shared" si="1"/>
        <v>-29.799033083704618</v>
      </c>
      <c r="O10"/>
      <c r="P10"/>
      <c r="Q10"/>
      <c r="R10"/>
      <c r="S10"/>
      <c r="T10"/>
    </row>
    <row r="11" spans="1:20" ht="17.25" customHeight="1" thickBot="1">
      <c r="A11" s="105" t="s">
        <v>119</v>
      </c>
      <c r="B11" s="185">
        <v>275999.39399999997</v>
      </c>
      <c r="C11" s="86">
        <v>24554.093000000001</v>
      </c>
      <c r="D11" s="116">
        <f t="shared" si="0"/>
        <v>8.8964300407123371</v>
      </c>
      <c r="E11" s="86">
        <v>275566.08799999999</v>
      </c>
      <c r="F11" s="116">
        <f t="shared" si="1"/>
        <v>0.15724213496109954</v>
      </c>
      <c r="J11" s="102"/>
      <c r="O11"/>
      <c r="P11"/>
      <c r="Q11"/>
      <c r="R11"/>
      <c r="S11"/>
      <c r="T11"/>
    </row>
    <row r="12" spans="1:20" ht="15" customHeight="1" thickBot="1">
      <c r="A12" s="104" t="s">
        <v>120</v>
      </c>
      <c r="B12" s="82">
        <v>104636.947</v>
      </c>
      <c r="C12" s="82">
        <v>26076.582999999999</v>
      </c>
      <c r="D12" s="115">
        <f t="shared" si="0"/>
        <v>24.921009019882813</v>
      </c>
      <c r="E12" s="82">
        <v>106578.781</v>
      </c>
      <c r="F12" s="115">
        <f t="shared" si="1"/>
        <v>-1.8219705477772377</v>
      </c>
      <c r="O12"/>
      <c r="P12"/>
      <c r="Q12"/>
      <c r="R12"/>
      <c r="S12"/>
      <c r="T12"/>
    </row>
    <row r="13" spans="1:20" ht="15" customHeight="1" thickBot="1">
      <c r="A13" s="104" t="s">
        <v>121</v>
      </c>
      <c r="B13" s="82">
        <f>B11+B12</f>
        <v>380636.34099999996</v>
      </c>
      <c r="C13" s="82">
        <f>C11+C12</f>
        <v>50630.675999999999</v>
      </c>
      <c r="D13" s="117">
        <f t="shared" si="0"/>
        <v>13.301587511845067</v>
      </c>
      <c r="E13" s="82">
        <f>E11+E12</f>
        <v>382144.86900000001</v>
      </c>
      <c r="F13" s="117">
        <f t="shared" si="1"/>
        <v>-0.39475291240925947</v>
      </c>
      <c r="K13" s="2"/>
      <c r="L13" s="2"/>
      <c r="M13" s="2"/>
      <c r="N13" s="2"/>
      <c r="O13" s="2"/>
      <c r="P13" s="2"/>
      <c r="Q13"/>
      <c r="R13"/>
      <c r="S13"/>
      <c r="T13"/>
    </row>
    <row r="14" spans="1:20">
      <c r="E14" s="147"/>
      <c r="K14" s="2"/>
      <c r="L14" s="2"/>
      <c r="M14" s="2"/>
      <c r="N14" s="2"/>
      <c r="O14" s="2"/>
      <c r="P14" s="2"/>
      <c r="Q14"/>
      <c r="R14"/>
      <c r="S14"/>
      <c r="T14"/>
    </row>
    <row r="15" spans="1:20">
      <c r="K15" s="2"/>
      <c r="L15" s="2"/>
      <c r="M15" s="2"/>
      <c r="N15" s="2"/>
      <c r="O15" s="2"/>
      <c r="P15" s="2"/>
      <c r="Q15"/>
      <c r="R15"/>
      <c r="S15"/>
      <c r="T15"/>
    </row>
    <row r="16" spans="1:20" ht="15.75">
      <c r="A16" s="23" t="s">
        <v>216</v>
      </c>
      <c r="K16" s="2"/>
      <c r="L16" s="2"/>
      <c r="M16" s="2"/>
      <c r="N16" s="2"/>
      <c r="O16" s="2"/>
      <c r="P16" s="2"/>
      <c r="Q16"/>
      <c r="R16"/>
      <c r="S16"/>
      <c r="T16"/>
    </row>
    <row r="17" spans="1:20">
      <c r="K17" s="2"/>
      <c r="L17" s="2"/>
      <c r="M17" s="2"/>
      <c r="N17" s="2"/>
      <c r="O17" s="2"/>
      <c r="P17" s="2"/>
      <c r="Q17"/>
      <c r="R17"/>
      <c r="S17"/>
      <c r="T17"/>
    </row>
    <row r="18" spans="1:20" ht="33" customHeight="1" thickBot="1">
      <c r="A18" s="1314" t="s">
        <v>423</v>
      </c>
      <c r="B18" s="1314"/>
      <c r="C18" s="1314"/>
      <c r="D18" s="1314"/>
      <c r="E18" s="1314"/>
      <c r="F18" s="1314"/>
      <c r="K18" s="2"/>
      <c r="L18" s="2"/>
      <c r="M18" s="2"/>
      <c r="N18" s="2"/>
      <c r="O18" s="2"/>
      <c r="P18" s="2"/>
      <c r="Q18"/>
      <c r="R18"/>
      <c r="S18"/>
      <c r="T18"/>
    </row>
    <row r="19" spans="1:20" ht="16.5" customHeight="1" thickBot="1">
      <c r="A19" s="1325" t="s">
        <v>122</v>
      </c>
      <c r="B19" s="1317" t="s">
        <v>424</v>
      </c>
      <c r="C19" s="1318"/>
      <c r="D19" s="1319"/>
      <c r="E19" s="1320" t="s">
        <v>367</v>
      </c>
      <c r="F19" s="1322" t="s">
        <v>368</v>
      </c>
      <c r="I19"/>
      <c r="J19"/>
      <c r="K19"/>
      <c r="L19" s="2"/>
      <c r="M19" s="2"/>
      <c r="N19" s="2"/>
      <c r="O19" s="2"/>
      <c r="P19" s="2"/>
      <c r="Q19"/>
      <c r="R19"/>
      <c r="S19"/>
      <c r="T19"/>
    </row>
    <row r="20" spans="1:20" ht="21" customHeight="1" thickBot="1">
      <c r="A20" s="1326"/>
      <c r="B20" s="103" t="s">
        <v>220</v>
      </c>
      <c r="C20" s="103" t="s">
        <v>327</v>
      </c>
      <c r="D20" s="103" t="s">
        <v>328</v>
      </c>
      <c r="E20" s="1327"/>
      <c r="F20" s="1328"/>
      <c r="I20"/>
      <c r="J20"/>
      <c r="K20"/>
      <c r="L20" s="2"/>
      <c r="M20" s="2"/>
      <c r="N20" s="2"/>
      <c r="O20" s="2"/>
      <c r="P20" s="2"/>
      <c r="Q20"/>
      <c r="R20"/>
      <c r="S20"/>
      <c r="T20"/>
    </row>
    <row r="21" spans="1:20" ht="15.75" thickBot="1">
      <c r="A21" s="21" t="s">
        <v>116</v>
      </c>
      <c r="B21" s="82">
        <v>29790.733</v>
      </c>
      <c r="C21" s="87">
        <v>0</v>
      </c>
      <c r="D21" s="114">
        <f t="shared" ref="D21:D26" si="2">(C21/B21)*100</f>
        <v>0</v>
      </c>
      <c r="E21" s="82">
        <v>32996.713000000003</v>
      </c>
      <c r="F21" s="114">
        <f t="shared" ref="F21:F26" si="3">((B21-E21)/E21)*100</f>
        <v>-9.7160586874213895</v>
      </c>
      <c r="H21" s="72" t="s">
        <v>123</v>
      </c>
      <c r="I21"/>
      <c r="J21"/>
      <c r="K21"/>
      <c r="L21" s="2"/>
      <c r="M21" s="2"/>
      <c r="N21" s="2"/>
      <c r="O21" s="2"/>
      <c r="P21" s="2"/>
      <c r="Q21"/>
      <c r="R21"/>
      <c r="S21"/>
      <c r="T21"/>
    </row>
    <row r="22" spans="1:20" ht="15.75" thickBot="1">
      <c r="A22" s="21" t="s">
        <v>118</v>
      </c>
      <c r="B22" s="82">
        <v>121202</v>
      </c>
      <c r="C22" s="87">
        <v>0</v>
      </c>
      <c r="D22" s="115">
        <f t="shared" si="2"/>
        <v>0</v>
      </c>
      <c r="E22" s="82">
        <v>161383</v>
      </c>
      <c r="F22" s="115">
        <f t="shared" si="3"/>
        <v>-24.897913658811646</v>
      </c>
      <c r="H22" s="66">
        <f>B22-E22</f>
        <v>-40181</v>
      </c>
      <c r="I22"/>
      <c r="J22"/>
      <c r="K22"/>
      <c r="O22"/>
      <c r="P22"/>
      <c r="Q22"/>
      <c r="R22"/>
      <c r="S22"/>
      <c r="T22"/>
    </row>
    <row r="23" spans="1:20" ht="15.75" thickBot="1">
      <c r="A23" s="22" t="s">
        <v>215</v>
      </c>
      <c r="B23" s="85">
        <v>32923</v>
      </c>
      <c r="C23" s="88">
        <v>0</v>
      </c>
      <c r="D23" s="115">
        <f t="shared" si="2"/>
        <v>0</v>
      </c>
      <c r="E23" s="85">
        <v>48910</v>
      </c>
      <c r="F23" s="115">
        <f t="shared" si="3"/>
        <v>-32.686567164179102</v>
      </c>
      <c r="I23"/>
      <c r="J23"/>
      <c r="K23"/>
      <c r="O23"/>
      <c r="P23"/>
      <c r="Q23"/>
      <c r="R23"/>
      <c r="S23"/>
      <c r="T23"/>
    </row>
    <row r="24" spans="1:20" ht="15.75" thickBot="1">
      <c r="A24" s="21" t="s">
        <v>119</v>
      </c>
      <c r="B24" s="82">
        <v>15139.212</v>
      </c>
      <c r="C24" s="89">
        <v>3550.808</v>
      </c>
      <c r="D24" s="116">
        <f t="shared" si="2"/>
        <v>23.454377942524353</v>
      </c>
      <c r="E24" s="82">
        <v>19137.920999999998</v>
      </c>
      <c r="F24" s="116">
        <f t="shared" si="3"/>
        <v>-20.89416609045465</v>
      </c>
      <c r="I24"/>
      <c r="J24"/>
      <c r="K24"/>
      <c r="O24"/>
      <c r="P24"/>
      <c r="Q24"/>
      <c r="R24"/>
      <c r="S24"/>
      <c r="T24"/>
    </row>
    <row r="25" spans="1:20" ht="15.75" thickBot="1">
      <c r="A25" s="21" t="s">
        <v>120</v>
      </c>
      <c r="B25" s="82">
        <v>5850.241</v>
      </c>
      <c r="C25" s="89">
        <v>649.71699999999998</v>
      </c>
      <c r="D25" s="115">
        <f t="shared" si="2"/>
        <v>11.105815982623621</v>
      </c>
      <c r="E25" s="82">
        <v>5243.3869999999997</v>
      </c>
      <c r="F25" s="115">
        <f t="shared" si="3"/>
        <v>11.57370226534872</v>
      </c>
      <c r="I25"/>
      <c r="J25"/>
      <c r="K25"/>
      <c r="O25"/>
      <c r="P25"/>
      <c r="Q25"/>
      <c r="R25"/>
      <c r="S25"/>
      <c r="T25"/>
    </row>
    <row r="26" spans="1:20" ht="15.75" thickBot="1">
      <c r="A26" s="21" t="s">
        <v>121</v>
      </c>
      <c r="B26" s="82">
        <f>B24+B25</f>
        <v>20989.453000000001</v>
      </c>
      <c r="C26" s="90">
        <f>C24+C25</f>
        <v>4200.5249999999996</v>
      </c>
      <c r="D26" s="117">
        <f t="shared" si="2"/>
        <v>20.012551065528005</v>
      </c>
      <c r="E26" s="82">
        <f>E24+E25</f>
        <v>24381.307999999997</v>
      </c>
      <c r="F26" s="117">
        <f t="shared" si="3"/>
        <v>-13.911702358216369</v>
      </c>
      <c r="I26"/>
      <c r="J26"/>
      <c r="K26"/>
      <c r="O26"/>
      <c r="P26"/>
      <c r="Q26"/>
      <c r="R26"/>
      <c r="S26"/>
      <c r="T26"/>
    </row>
    <row r="27" spans="1:20" ht="16.5" customHeight="1">
      <c r="A27" s="1333"/>
      <c r="B27" s="1333"/>
      <c r="C27" s="1333"/>
      <c r="D27" s="1333"/>
      <c r="E27" s="1333"/>
      <c r="F27" s="1333"/>
      <c r="H27"/>
      <c r="I27"/>
      <c r="J27"/>
      <c r="K27"/>
      <c r="L27"/>
      <c r="M27"/>
      <c r="N27"/>
      <c r="O27"/>
      <c r="P27"/>
      <c r="Q27"/>
      <c r="R27"/>
      <c r="S27"/>
      <c r="T27"/>
    </row>
    <row r="28" spans="1:20">
      <c r="B28" s="26"/>
      <c r="C28" s="27"/>
      <c r="D28" s="27"/>
      <c r="E28" s="27"/>
      <c r="F28" s="28"/>
      <c r="H28"/>
      <c r="I28"/>
      <c r="J28"/>
      <c r="K28"/>
      <c r="L28"/>
      <c r="M28"/>
      <c r="N28"/>
      <c r="O28"/>
      <c r="P28"/>
      <c r="Q28"/>
      <c r="R28"/>
      <c r="S28"/>
      <c r="T28"/>
    </row>
    <row r="29" spans="1:20">
      <c r="A29" s="160" t="s">
        <v>330</v>
      </c>
      <c r="B29" s="29"/>
      <c r="C29" s="30"/>
      <c r="D29" s="30"/>
      <c r="E29" s="30"/>
      <c r="F29" s="28"/>
      <c r="H29"/>
      <c r="I29"/>
      <c r="J29"/>
      <c r="K29"/>
      <c r="L29"/>
      <c r="M29"/>
      <c r="N29"/>
      <c r="O29"/>
      <c r="P29"/>
      <c r="Q29"/>
      <c r="R29"/>
      <c r="S29"/>
      <c r="T29"/>
    </row>
    <row r="30" spans="1:20">
      <c r="A30" s="26"/>
      <c r="B30" s="34"/>
      <c r="C30" s="24"/>
      <c r="D30" s="24"/>
      <c r="E30" s="24"/>
      <c r="F30" s="24"/>
      <c r="G30" s="24"/>
      <c r="H30"/>
      <c r="I30"/>
      <c r="J30"/>
      <c r="K30"/>
      <c r="L30"/>
      <c r="M30"/>
      <c r="N30"/>
      <c r="O30"/>
      <c r="P30"/>
      <c r="Q30"/>
      <c r="R30"/>
      <c r="S30"/>
      <c r="T30"/>
    </row>
    <row r="31" spans="1:20">
      <c r="A31" s="26"/>
      <c r="B31" s="35"/>
      <c r="C31" s="24"/>
      <c r="D31" s="36"/>
      <c r="E31" s="37"/>
      <c r="F31" s="24"/>
      <c r="G31" s="24"/>
      <c r="H31"/>
      <c r="I31"/>
      <c r="J31"/>
      <c r="K31"/>
      <c r="L31"/>
      <c r="M31"/>
      <c r="N31"/>
      <c r="O31"/>
      <c r="P31"/>
      <c r="Q31"/>
      <c r="R31"/>
      <c r="S31"/>
      <c r="T31"/>
    </row>
    <row r="32" spans="1:20">
      <c r="A32" s="29"/>
      <c r="B32" s="24"/>
      <c r="C32" s="1324"/>
      <c r="D32" s="1324"/>
      <c r="E32" s="24"/>
      <c r="F32" s="24"/>
      <c r="G32" s="24"/>
      <c r="H32"/>
      <c r="I32"/>
      <c r="J32"/>
      <c r="K32"/>
      <c r="L32"/>
      <c r="M32"/>
      <c r="N32"/>
      <c r="O32"/>
      <c r="P32"/>
      <c r="Q32"/>
      <c r="R32"/>
      <c r="S32"/>
      <c r="T32"/>
    </row>
    <row r="33" spans="1:20">
      <c r="A33" s="24"/>
      <c r="B33" s="36"/>
      <c r="C33" s="24"/>
      <c r="D33" s="24"/>
      <c r="E33" s="24"/>
      <c r="F33" s="24"/>
      <c r="G33" s="24"/>
      <c r="H33"/>
      <c r="I33"/>
      <c r="J33"/>
      <c r="K33"/>
      <c r="L33"/>
      <c r="M33"/>
      <c r="N33"/>
      <c r="O33"/>
      <c r="P33"/>
      <c r="Q33"/>
      <c r="R33"/>
      <c r="S33"/>
      <c r="T33"/>
    </row>
    <row r="34" spans="1:20" ht="15.75">
      <c r="A34" s="31"/>
      <c r="B34" s="36"/>
      <c r="C34" s="33"/>
      <c r="D34"/>
      <c r="E34"/>
      <c r="F34" s="24"/>
      <c r="G34" s="24"/>
      <c r="H34"/>
      <c r="I34"/>
      <c r="J34"/>
      <c r="K34"/>
      <c r="L34"/>
      <c r="M34"/>
      <c r="N34"/>
      <c r="O34"/>
      <c r="P34"/>
      <c r="Q34"/>
      <c r="R34"/>
      <c r="S34"/>
      <c r="T34"/>
    </row>
    <row r="35" spans="1:20">
      <c r="A35" s="24"/>
      <c r="B35" s="38"/>
      <c r="C35" s="24"/>
      <c r="D35"/>
      <c r="E35"/>
      <c r="F35" s="24"/>
      <c r="G35" s="24"/>
      <c r="H35"/>
      <c r="I35"/>
      <c r="J35"/>
      <c r="K35"/>
      <c r="L35"/>
      <c r="M35"/>
      <c r="N35"/>
      <c r="O35"/>
      <c r="P35"/>
      <c r="Q35"/>
      <c r="R35"/>
      <c r="S35"/>
      <c r="T35"/>
    </row>
    <row r="36" spans="1:20">
      <c r="A36" s="25"/>
      <c r="B36" s="38"/>
      <c r="C36" s="24"/>
      <c r="D36"/>
      <c r="E36"/>
      <c r="F36" s="24"/>
      <c r="G36" s="24"/>
      <c r="H36"/>
      <c r="I36"/>
      <c r="J36"/>
      <c r="K36"/>
      <c r="L36"/>
      <c r="M36"/>
      <c r="N36"/>
      <c r="O36"/>
      <c r="P36"/>
      <c r="Q36"/>
      <c r="R36"/>
      <c r="S36"/>
      <c r="T36"/>
    </row>
    <row r="37" spans="1:20">
      <c r="A37" s="25"/>
      <c r="B37" s="24"/>
      <c r="C37" s="24"/>
      <c r="D37"/>
      <c r="E37"/>
      <c r="F37" s="24"/>
      <c r="G37" s="24"/>
      <c r="H37"/>
      <c r="I37"/>
      <c r="J37"/>
      <c r="K37"/>
      <c r="L37"/>
      <c r="M37"/>
      <c r="N37"/>
      <c r="O37"/>
      <c r="P37"/>
      <c r="Q37"/>
      <c r="R37"/>
      <c r="S37"/>
      <c r="T37"/>
    </row>
    <row r="38" spans="1:20">
      <c r="A38" s="26"/>
      <c r="B38" s="27"/>
      <c r="C38" s="27"/>
      <c r="D38"/>
      <c r="E38"/>
      <c r="F38" s="28"/>
      <c r="G38" s="24"/>
      <c r="H38"/>
      <c r="I38"/>
      <c r="J38"/>
      <c r="K38"/>
      <c r="L38"/>
      <c r="M38"/>
      <c r="N38"/>
      <c r="O38"/>
      <c r="P38"/>
      <c r="Q38"/>
      <c r="R38"/>
    </row>
    <row r="39" spans="1:20">
      <c r="A39" s="26"/>
      <c r="B39" s="27"/>
      <c r="C39" s="27"/>
      <c r="D39"/>
      <c r="E39"/>
      <c r="F39" s="28"/>
      <c r="G39" s="24"/>
      <c r="H39"/>
      <c r="I39"/>
      <c r="J39"/>
      <c r="K39"/>
      <c r="L39"/>
      <c r="M39"/>
      <c r="N39"/>
      <c r="O39"/>
      <c r="P39"/>
      <c r="Q39"/>
      <c r="R39"/>
    </row>
    <row r="40" spans="1:20">
      <c r="A40" s="29"/>
      <c r="B40" s="30"/>
      <c r="C40" s="30"/>
      <c r="D40"/>
      <c r="E40"/>
      <c r="F40" s="28"/>
      <c r="G40" s="32"/>
      <c r="H40"/>
      <c r="I40"/>
      <c r="J40"/>
      <c r="K40"/>
      <c r="L40"/>
      <c r="M40"/>
      <c r="N40"/>
      <c r="O40"/>
      <c r="P40"/>
      <c r="Q40"/>
      <c r="R40"/>
    </row>
    <row r="41" spans="1:20">
      <c r="A41" s="34"/>
      <c r="B41" s="24"/>
      <c r="C41" s="24"/>
      <c r="D41"/>
      <c r="E41"/>
      <c r="F41" s="24"/>
      <c r="G41" s="24"/>
      <c r="H41"/>
      <c r="I41"/>
      <c r="J41"/>
      <c r="K41"/>
      <c r="L41"/>
      <c r="M41"/>
      <c r="N41"/>
      <c r="O41"/>
      <c r="P41"/>
      <c r="Q41"/>
      <c r="R41"/>
    </row>
    <row r="42" spans="1:20">
      <c r="A42" s="35"/>
      <c r="B42" s="24"/>
      <c r="C42" s="36"/>
      <c r="D42"/>
      <c r="E42"/>
      <c r="F42" s="24"/>
      <c r="G42" s="24"/>
      <c r="H42" s="24"/>
    </row>
    <row r="43" spans="1:20">
      <c r="A43" s="24"/>
      <c r="B43" s="1324"/>
      <c r="C43" s="1324"/>
      <c r="D43" s="24"/>
      <c r="E43" s="24"/>
      <c r="F43" s="24"/>
      <c r="G43" s="24"/>
    </row>
    <row r="44" spans="1:20">
      <c r="A44" s="36"/>
      <c r="B44" s="24"/>
      <c r="C44" s="24"/>
      <c r="D44" s="24"/>
      <c r="E44" s="24"/>
      <c r="F44" s="24"/>
      <c r="G44" s="24"/>
    </row>
    <row r="45" spans="1:20">
      <c r="A45" s="36"/>
      <c r="B45" s="33"/>
      <c r="C45" s="24"/>
      <c r="D45" s="24"/>
      <c r="E45" s="24"/>
      <c r="F45" s="24"/>
      <c r="G45" s="24"/>
    </row>
    <row r="46" spans="1:20">
      <c r="A46" s="38"/>
      <c r="B46" s="24"/>
      <c r="C46" s="24"/>
      <c r="D46" s="24"/>
      <c r="E46" s="24"/>
      <c r="F46" s="24"/>
      <c r="G46" s="24"/>
    </row>
    <row r="47" spans="1:20">
      <c r="A47" s="38"/>
      <c r="B47" s="24"/>
      <c r="C47" s="24"/>
      <c r="D47" s="33"/>
      <c r="E47" s="24"/>
      <c r="F47" s="24"/>
      <c r="G47" s="24"/>
    </row>
    <row r="48" spans="1:20">
      <c r="A48" s="24"/>
      <c r="B48" s="24"/>
      <c r="C48" s="24"/>
      <c r="D48" s="24"/>
      <c r="E48" s="24"/>
      <c r="F48" s="24"/>
      <c r="G48" s="24"/>
    </row>
    <row r="49" spans="1:7">
      <c r="A49" s="24"/>
      <c r="B49" s="24"/>
      <c r="C49" s="24"/>
      <c r="D49" s="24"/>
      <c r="E49" s="24"/>
      <c r="F49" s="24"/>
      <c r="G49" s="24"/>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pageSetup paperSize="9" orientation="portrait" horizontalDpi="4294967295" verticalDpi="4294967295"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showGridLines="0" topLeftCell="A4" zoomScaleNormal="100" workbookViewId="0">
      <selection activeCell="F23" sqref="F23"/>
    </sheetView>
  </sheetViews>
  <sheetFormatPr defaultRowHeight="12.75"/>
  <cols>
    <col min="1" max="1" width="21.7109375" style="150" customWidth="1"/>
    <col min="2" max="2" width="11.140625" style="150" customWidth="1"/>
    <col min="3" max="3" width="12.140625" style="150" customWidth="1"/>
    <col min="4" max="4" width="8.85546875" style="150" bestFit="1" customWidth="1"/>
    <col min="5" max="5" width="3" style="150" customWidth="1"/>
    <col min="6" max="6" width="20.28515625" style="150" customWidth="1"/>
    <col min="7" max="7" width="10.5703125" style="150" customWidth="1"/>
    <col min="8" max="8" width="9.85546875" style="102" bestFit="1" customWidth="1"/>
    <col min="9" max="9" width="8.85546875" style="150" bestFit="1" customWidth="1"/>
    <col min="10" max="10" width="2.85546875" style="150" customWidth="1"/>
    <col min="11" max="11" width="19.85546875" style="150" customWidth="1"/>
    <col min="12" max="12" width="12.140625" style="150" customWidth="1"/>
    <col min="13" max="13" width="11.7109375" style="150" customWidth="1"/>
    <col min="14" max="14" width="8.85546875" style="150" bestFit="1" customWidth="1"/>
    <col min="15" max="15" width="4.42578125" style="150" customWidth="1"/>
    <col min="16" max="16" width="21.5703125" style="150" customWidth="1"/>
    <col min="17" max="17" width="12.42578125" style="150" customWidth="1"/>
    <col min="18" max="18" width="15" style="150" customWidth="1"/>
    <col min="19" max="19" width="8.85546875" style="150" bestFit="1" customWidth="1"/>
    <col min="20" max="252" width="9.140625" style="150"/>
    <col min="253" max="253" width="5" style="150" customWidth="1"/>
    <col min="254" max="254" width="17.7109375" style="150" customWidth="1"/>
    <col min="255" max="255" width="13.85546875" style="150" customWidth="1"/>
    <col min="256" max="256" width="13.140625" style="150" customWidth="1"/>
    <col min="257" max="257" width="12.28515625" style="150" customWidth="1"/>
    <col min="258" max="258" width="3" style="150" customWidth="1"/>
    <col min="259" max="259" width="20.28515625" style="150" customWidth="1"/>
    <col min="260" max="260" width="12.5703125" style="150" customWidth="1"/>
    <col min="261" max="261" width="11.7109375" style="150" customWidth="1"/>
    <col min="262" max="262" width="9.140625" style="150"/>
    <col min="263" max="263" width="2.85546875" style="150" customWidth="1"/>
    <col min="264" max="264" width="18.5703125" style="150" customWidth="1"/>
    <col min="265" max="265" width="14.42578125" style="150" customWidth="1"/>
    <col min="266" max="266" width="13.7109375" style="150" customWidth="1"/>
    <col min="267" max="267" width="10.140625" style="150" customWidth="1"/>
    <col min="268" max="268" width="4.42578125" style="150" customWidth="1"/>
    <col min="269" max="269" width="24" style="150" customWidth="1"/>
    <col min="270" max="270" width="13.140625" style="150" customWidth="1"/>
    <col min="271" max="271" width="13" style="150" customWidth="1"/>
    <col min="272" max="272" width="10.42578125" style="150" customWidth="1"/>
    <col min="273" max="508" width="9.140625" style="150"/>
    <col min="509" max="509" width="5" style="150" customWidth="1"/>
    <col min="510" max="510" width="17.7109375" style="150" customWidth="1"/>
    <col min="511" max="511" width="13.85546875" style="150" customWidth="1"/>
    <col min="512" max="512" width="13.140625" style="150" customWidth="1"/>
    <col min="513" max="513" width="12.28515625" style="150" customWidth="1"/>
    <col min="514" max="514" width="3" style="150" customWidth="1"/>
    <col min="515" max="515" width="20.28515625" style="150" customWidth="1"/>
    <col min="516" max="516" width="12.5703125" style="150" customWidth="1"/>
    <col min="517" max="517" width="11.7109375" style="150" customWidth="1"/>
    <col min="518" max="518" width="9.140625" style="150"/>
    <col min="519" max="519" width="2.85546875" style="150" customWidth="1"/>
    <col min="520" max="520" width="18.5703125" style="150" customWidth="1"/>
    <col min="521" max="521" width="14.42578125" style="150" customWidth="1"/>
    <col min="522" max="522" width="13.7109375" style="150" customWidth="1"/>
    <col min="523" max="523" width="10.140625" style="150" customWidth="1"/>
    <col min="524" max="524" width="4.42578125" style="150" customWidth="1"/>
    <col min="525" max="525" width="24" style="150" customWidth="1"/>
    <col min="526" max="526" width="13.140625" style="150" customWidth="1"/>
    <col min="527" max="527" width="13" style="150" customWidth="1"/>
    <col min="528" max="528" width="10.42578125" style="150" customWidth="1"/>
    <col min="529" max="764" width="9.140625" style="150"/>
    <col min="765" max="765" width="5" style="150" customWidth="1"/>
    <col min="766" max="766" width="17.7109375" style="150" customWidth="1"/>
    <col min="767" max="767" width="13.85546875" style="150" customWidth="1"/>
    <col min="768" max="768" width="13.140625" style="150" customWidth="1"/>
    <col min="769" max="769" width="12.28515625" style="150" customWidth="1"/>
    <col min="770" max="770" width="3" style="150" customWidth="1"/>
    <col min="771" max="771" width="20.28515625" style="150" customWidth="1"/>
    <col min="772" max="772" width="12.5703125" style="150" customWidth="1"/>
    <col min="773" max="773" width="11.7109375" style="150" customWidth="1"/>
    <col min="774" max="774" width="9.140625" style="150"/>
    <col min="775" max="775" width="2.85546875" style="150" customWidth="1"/>
    <col min="776" max="776" width="18.5703125" style="150" customWidth="1"/>
    <col min="777" max="777" width="14.42578125" style="150" customWidth="1"/>
    <col min="778" max="778" width="13.7109375" style="150" customWidth="1"/>
    <col min="779" max="779" width="10.140625" style="150" customWidth="1"/>
    <col min="780" max="780" width="4.42578125" style="150" customWidth="1"/>
    <col min="781" max="781" width="24" style="150" customWidth="1"/>
    <col min="782" max="782" width="13.140625" style="150" customWidth="1"/>
    <col min="783" max="783" width="13" style="150" customWidth="1"/>
    <col min="784" max="784" width="10.42578125" style="150" customWidth="1"/>
    <col min="785" max="1020" width="9.140625" style="150"/>
    <col min="1021" max="1021" width="5" style="150" customWidth="1"/>
    <col min="1022" max="1022" width="17.7109375" style="150" customWidth="1"/>
    <col min="1023" max="1023" width="13.85546875" style="150" customWidth="1"/>
    <col min="1024" max="1024" width="13.140625" style="150" customWidth="1"/>
    <col min="1025" max="1025" width="12.28515625" style="150" customWidth="1"/>
    <col min="1026" max="1026" width="3" style="150" customWidth="1"/>
    <col min="1027" max="1027" width="20.28515625" style="150" customWidth="1"/>
    <col min="1028" max="1028" width="12.5703125" style="150" customWidth="1"/>
    <col min="1029" max="1029" width="11.7109375" style="150" customWidth="1"/>
    <col min="1030" max="1030" width="9.140625" style="150"/>
    <col min="1031" max="1031" width="2.85546875" style="150" customWidth="1"/>
    <col min="1032" max="1032" width="18.5703125" style="150" customWidth="1"/>
    <col min="1033" max="1033" width="14.42578125" style="150" customWidth="1"/>
    <col min="1034" max="1034" width="13.7109375" style="150" customWidth="1"/>
    <col min="1035" max="1035" width="10.140625" style="150" customWidth="1"/>
    <col min="1036" max="1036" width="4.42578125" style="150" customWidth="1"/>
    <col min="1037" max="1037" width="24" style="150" customWidth="1"/>
    <col min="1038" max="1038" width="13.140625" style="150" customWidth="1"/>
    <col min="1039" max="1039" width="13" style="150" customWidth="1"/>
    <col min="1040" max="1040" width="10.42578125" style="150" customWidth="1"/>
    <col min="1041" max="1276" width="9.140625" style="150"/>
    <col min="1277" max="1277" width="5" style="150" customWidth="1"/>
    <col min="1278" max="1278" width="17.7109375" style="150" customWidth="1"/>
    <col min="1279" max="1279" width="13.85546875" style="150" customWidth="1"/>
    <col min="1280" max="1280" width="13.140625" style="150" customWidth="1"/>
    <col min="1281" max="1281" width="12.28515625" style="150" customWidth="1"/>
    <col min="1282" max="1282" width="3" style="150" customWidth="1"/>
    <col min="1283" max="1283" width="20.28515625" style="150" customWidth="1"/>
    <col min="1284" max="1284" width="12.5703125" style="150" customWidth="1"/>
    <col min="1285" max="1285" width="11.7109375" style="150" customWidth="1"/>
    <col min="1286" max="1286" width="9.140625" style="150"/>
    <col min="1287" max="1287" width="2.85546875" style="150" customWidth="1"/>
    <col min="1288" max="1288" width="18.5703125" style="150" customWidth="1"/>
    <col min="1289" max="1289" width="14.42578125" style="150" customWidth="1"/>
    <col min="1290" max="1290" width="13.7109375" style="150" customWidth="1"/>
    <col min="1291" max="1291" width="10.140625" style="150" customWidth="1"/>
    <col min="1292" max="1292" width="4.42578125" style="150" customWidth="1"/>
    <col min="1293" max="1293" width="24" style="150" customWidth="1"/>
    <col min="1294" max="1294" width="13.140625" style="150" customWidth="1"/>
    <col min="1295" max="1295" width="13" style="150" customWidth="1"/>
    <col min="1296" max="1296" width="10.42578125" style="150" customWidth="1"/>
    <col min="1297" max="1532" width="9.140625" style="150"/>
    <col min="1533" max="1533" width="5" style="150" customWidth="1"/>
    <col min="1534" max="1534" width="17.7109375" style="150" customWidth="1"/>
    <col min="1535" max="1535" width="13.85546875" style="150" customWidth="1"/>
    <col min="1536" max="1536" width="13.140625" style="150" customWidth="1"/>
    <col min="1537" max="1537" width="12.28515625" style="150" customWidth="1"/>
    <col min="1538" max="1538" width="3" style="150" customWidth="1"/>
    <col min="1539" max="1539" width="20.28515625" style="150" customWidth="1"/>
    <col min="1540" max="1540" width="12.5703125" style="150" customWidth="1"/>
    <col min="1541" max="1541" width="11.7109375" style="150" customWidth="1"/>
    <col min="1542" max="1542" width="9.140625" style="150"/>
    <col min="1543" max="1543" width="2.85546875" style="150" customWidth="1"/>
    <col min="1544" max="1544" width="18.5703125" style="150" customWidth="1"/>
    <col min="1545" max="1545" width="14.42578125" style="150" customWidth="1"/>
    <col min="1546" max="1546" width="13.7109375" style="150" customWidth="1"/>
    <col min="1547" max="1547" width="10.140625" style="150" customWidth="1"/>
    <col min="1548" max="1548" width="4.42578125" style="150" customWidth="1"/>
    <col min="1549" max="1549" width="24" style="150" customWidth="1"/>
    <col min="1550" max="1550" width="13.140625" style="150" customWidth="1"/>
    <col min="1551" max="1551" width="13" style="150" customWidth="1"/>
    <col min="1552" max="1552" width="10.42578125" style="150" customWidth="1"/>
    <col min="1553" max="1788" width="9.140625" style="150"/>
    <col min="1789" max="1789" width="5" style="150" customWidth="1"/>
    <col min="1790" max="1790" width="17.7109375" style="150" customWidth="1"/>
    <col min="1791" max="1791" width="13.85546875" style="150" customWidth="1"/>
    <col min="1792" max="1792" width="13.140625" style="150" customWidth="1"/>
    <col min="1793" max="1793" width="12.28515625" style="150" customWidth="1"/>
    <col min="1794" max="1794" width="3" style="150" customWidth="1"/>
    <col min="1795" max="1795" width="20.28515625" style="150" customWidth="1"/>
    <col min="1796" max="1796" width="12.5703125" style="150" customWidth="1"/>
    <col min="1797" max="1797" width="11.7109375" style="150" customWidth="1"/>
    <col min="1798" max="1798" width="9.140625" style="150"/>
    <col min="1799" max="1799" width="2.85546875" style="150" customWidth="1"/>
    <col min="1800" max="1800" width="18.5703125" style="150" customWidth="1"/>
    <col min="1801" max="1801" width="14.42578125" style="150" customWidth="1"/>
    <col min="1802" max="1802" width="13.7109375" style="150" customWidth="1"/>
    <col min="1803" max="1803" width="10.140625" style="150" customWidth="1"/>
    <col min="1804" max="1804" width="4.42578125" style="150" customWidth="1"/>
    <col min="1805" max="1805" width="24" style="150" customWidth="1"/>
    <col min="1806" max="1806" width="13.140625" style="150" customWidth="1"/>
    <col min="1807" max="1807" width="13" style="150" customWidth="1"/>
    <col min="1808" max="1808" width="10.42578125" style="150" customWidth="1"/>
    <col min="1809" max="2044" width="9.140625" style="150"/>
    <col min="2045" max="2045" width="5" style="150" customWidth="1"/>
    <col min="2046" max="2046" width="17.7109375" style="150" customWidth="1"/>
    <col min="2047" max="2047" width="13.85546875" style="150" customWidth="1"/>
    <col min="2048" max="2048" width="13.140625" style="150" customWidth="1"/>
    <col min="2049" max="2049" width="12.28515625" style="150" customWidth="1"/>
    <col min="2050" max="2050" width="3" style="150" customWidth="1"/>
    <col min="2051" max="2051" width="20.28515625" style="150" customWidth="1"/>
    <col min="2052" max="2052" width="12.5703125" style="150" customWidth="1"/>
    <col min="2053" max="2053" width="11.7109375" style="150" customWidth="1"/>
    <col min="2054" max="2054" width="9.140625" style="150"/>
    <col min="2055" max="2055" width="2.85546875" style="150" customWidth="1"/>
    <col min="2056" max="2056" width="18.5703125" style="150" customWidth="1"/>
    <col min="2057" max="2057" width="14.42578125" style="150" customWidth="1"/>
    <col min="2058" max="2058" width="13.7109375" style="150" customWidth="1"/>
    <col min="2059" max="2059" width="10.140625" style="150" customWidth="1"/>
    <col min="2060" max="2060" width="4.42578125" style="150" customWidth="1"/>
    <col min="2061" max="2061" width="24" style="150" customWidth="1"/>
    <col min="2062" max="2062" width="13.140625" style="150" customWidth="1"/>
    <col min="2063" max="2063" width="13" style="150" customWidth="1"/>
    <col min="2064" max="2064" width="10.42578125" style="150" customWidth="1"/>
    <col min="2065" max="2300" width="9.140625" style="150"/>
    <col min="2301" max="2301" width="5" style="150" customWidth="1"/>
    <col min="2302" max="2302" width="17.7109375" style="150" customWidth="1"/>
    <col min="2303" max="2303" width="13.85546875" style="150" customWidth="1"/>
    <col min="2304" max="2304" width="13.140625" style="150" customWidth="1"/>
    <col min="2305" max="2305" width="12.28515625" style="150" customWidth="1"/>
    <col min="2306" max="2306" width="3" style="150" customWidth="1"/>
    <col min="2307" max="2307" width="20.28515625" style="150" customWidth="1"/>
    <col min="2308" max="2308" width="12.5703125" style="150" customWidth="1"/>
    <col min="2309" max="2309" width="11.7109375" style="150" customWidth="1"/>
    <col min="2310" max="2310" width="9.140625" style="150"/>
    <col min="2311" max="2311" width="2.85546875" style="150" customWidth="1"/>
    <col min="2312" max="2312" width="18.5703125" style="150" customWidth="1"/>
    <col min="2313" max="2313" width="14.42578125" style="150" customWidth="1"/>
    <col min="2314" max="2314" width="13.7109375" style="150" customWidth="1"/>
    <col min="2315" max="2315" width="10.140625" style="150" customWidth="1"/>
    <col min="2316" max="2316" width="4.42578125" style="150" customWidth="1"/>
    <col min="2317" max="2317" width="24" style="150" customWidth="1"/>
    <col min="2318" max="2318" width="13.140625" style="150" customWidth="1"/>
    <col min="2319" max="2319" width="13" style="150" customWidth="1"/>
    <col min="2320" max="2320" width="10.42578125" style="150" customWidth="1"/>
    <col min="2321" max="2556" width="9.140625" style="150"/>
    <col min="2557" max="2557" width="5" style="150" customWidth="1"/>
    <col min="2558" max="2558" width="17.7109375" style="150" customWidth="1"/>
    <col min="2559" max="2559" width="13.85546875" style="150" customWidth="1"/>
    <col min="2560" max="2560" width="13.140625" style="150" customWidth="1"/>
    <col min="2561" max="2561" width="12.28515625" style="150" customWidth="1"/>
    <col min="2562" max="2562" width="3" style="150" customWidth="1"/>
    <col min="2563" max="2563" width="20.28515625" style="150" customWidth="1"/>
    <col min="2564" max="2564" width="12.5703125" style="150" customWidth="1"/>
    <col min="2565" max="2565" width="11.7109375" style="150" customWidth="1"/>
    <col min="2566" max="2566" width="9.140625" style="150"/>
    <col min="2567" max="2567" width="2.85546875" style="150" customWidth="1"/>
    <col min="2568" max="2568" width="18.5703125" style="150" customWidth="1"/>
    <col min="2569" max="2569" width="14.42578125" style="150" customWidth="1"/>
    <col min="2570" max="2570" width="13.7109375" style="150" customWidth="1"/>
    <col min="2571" max="2571" width="10.140625" style="150" customWidth="1"/>
    <col min="2572" max="2572" width="4.42578125" style="150" customWidth="1"/>
    <col min="2573" max="2573" width="24" style="150" customWidth="1"/>
    <col min="2574" max="2574" width="13.140625" style="150" customWidth="1"/>
    <col min="2575" max="2575" width="13" style="150" customWidth="1"/>
    <col min="2576" max="2576" width="10.42578125" style="150" customWidth="1"/>
    <col min="2577" max="2812" width="9.140625" style="150"/>
    <col min="2813" max="2813" width="5" style="150" customWidth="1"/>
    <col min="2814" max="2814" width="17.7109375" style="150" customWidth="1"/>
    <col min="2815" max="2815" width="13.85546875" style="150" customWidth="1"/>
    <col min="2816" max="2816" width="13.140625" style="150" customWidth="1"/>
    <col min="2817" max="2817" width="12.28515625" style="150" customWidth="1"/>
    <col min="2818" max="2818" width="3" style="150" customWidth="1"/>
    <col min="2819" max="2819" width="20.28515625" style="150" customWidth="1"/>
    <col min="2820" max="2820" width="12.5703125" style="150" customWidth="1"/>
    <col min="2821" max="2821" width="11.7109375" style="150" customWidth="1"/>
    <col min="2822" max="2822" width="9.140625" style="150"/>
    <col min="2823" max="2823" width="2.85546875" style="150" customWidth="1"/>
    <col min="2824" max="2824" width="18.5703125" style="150" customWidth="1"/>
    <col min="2825" max="2825" width="14.42578125" style="150" customWidth="1"/>
    <col min="2826" max="2826" width="13.7109375" style="150" customWidth="1"/>
    <col min="2827" max="2827" width="10.140625" style="150" customWidth="1"/>
    <col min="2828" max="2828" width="4.42578125" style="150" customWidth="1"/>
    <col min="2829" max="2829" width="24" style="150" customWidth="1"/>
    <col min="2830" max="2830" width="13.140625" style="150" customWidth="1"/>
    <col min="2831" max="2831" width="13" style="150" customWidth="1"/>
    <col min="2832" max="2832" width="10.42578125" style="150" customWidth="1"/>
    <col min="2833" max="3068" width="9.140625" style="150"/>
    <col min="3069" max="3069" width="5" style="150" customWidth="1"/>
    <col min="3070" max="3070" width="17.7109375" style="150" customWidth="1"/>
    <col min="3071" max="3071" width="13.85546875" style="150" customWidth="1"/>
    <col min="3072" max="3072" width="13.140625" style="150" customWidth="1"/>
    <col min="3073" max="3073" width="12.28515625" style="150" customWidth="1"/>
    <col min="3074" max="3074" width="3" style="150" customWidth="1"/>
    <col min="3075" max="3075" width="20.28515625" style="150" customWidth="1"/>
    <col min="3076" max="3076" width="12.5703125" style="150" customWidth="1"/>
    <col min="3077" max="3077" width="11.7109375" style="150" customWidth="1"/>
    <col min="3078" max="3078" width="9.140625" style="150"/>
    <col min="3079" max="3079" width="2.85546875" style="150" customWidth="1"/>
    <col min="3080" max="3080" width="18.5703125" style="150" customWidth="1"/>
    <col min="3081" max="3081" width="14.42578125" style="150" customWidth="1"/>
    <col min="3082" max="3082" width="13.7109375" style="150" customWidth="1"/>
    <col min="3083" max="3083" width="10.140625" style="150" customWidth="1"/>
    <col min="3084" max="3084" width="4.42578125" style="150" customWidth="1"/>
    <col min="3085" max="3085" width="24" style="150" customWidth="1"/>
    <col min="3086" max="3086" width="13.140625" style="150" customWidth="1"/>
    <col min="3087" max="3087" width="13" style="150" customWidth="1"/>
    <col min="3088" max="3088" width="10.42578125" style="150" customWidth="1"/>
    <col min="3089" max="3324" width="9.140625" style="150"/>
    <col min="3325" max="3325" width="5" style="150" customWidth="1"/>
    <col min="3326" max="3326" width="17.7109375" style="150" customWidth="1"/>
    <col min="3327" max="3327" width="13.85546875" style="150" customWidth="1"/>
    <col min="3328" max="3328" width="13.140625" style="150" customWidth="1"/>
    <col min="3329" max="3329" width="12.28515625" style="150" customWidth="1"/>
    <col min="3330" max="3330" width="3" style="150" customWidth="1"/>
    <col min="3331" max="3331" width="20.28515625" style="150" customWidth="1"/>
    <col min="3332" max="3332" width="12.5703125" style="150" customWidth="1"/>
    <col min="3333" max="3333" width="11.7109375" style="150" customWidth="1"/>
    <col min="3334" max="3334" width="9.140625" style="150"/>
    <col min="3335" max="3335" width="2.85546875" style="150" customWidth="1"/>
    <col min="3336" max="3336" width="18.5703125" style="150" customWidth="1"/>
    <col min="3337" max="3337" width="14.42578125" style="150" customWidth="1"/>
    <col min="3338" max="3338" width="13.7109375" style="150" customWidth="1"/>
    <col min="3339" max="3339" width="10.140625" style="150" customWidth="1"/>
    <col min="3340" max="3340" width="4.42578125" style="150" customWidth="1"/>
    <col min="3341" max="3341" width="24" style="150" customWidth="1"/>
    <col min="3342" max="3342" width="13.140625" style="150" customWidth="1"/>
    <col min="3343" max="3343" width="13" style="150" customWidth="1"/>
    <col min="3344" max="3344" width="10.42578125" style="150" customWidth="1"/>
    <col min="3345" max="3580" width="9.140625" style="150"/>
    <col min="3581" max="3581" width="5" style="150" customWidth="1"/>
    <col min="3582" max="3582" width="17.7109375" style="150" customWidth="1"/>
    <col min="3583" max="3583" width="13.85546875" style="150" customWidth="1"/>
    <col min="3584" max="3584" width="13.140625" style="150" customWidth="1"/>
    <col min="3585" max="3585" width="12.28515625" style="150" customWidth="1"/>
    <col min="3586" max="3586" width="3" style="150" customWidth="1"/>
    <col min="3587" max="3587" width="20.28515625" style="150" customWidth="1"/>
    <col min="3588" max="3588" width="12.5703125" style="150" customWidth="1"/>
    <col min="3589" max="3589" width="11.7109375" style="150" customWidth="1"/>
    <col min="3590" max="3590" width="9.140625" style="150"/>
    <col min="3591" max="3591" width="2.85546875" style="150" customWidth="1"/>
    <col min="3592" max="3592" width="18.5703125" style="150" customWidth="1"/>
    <col min="3593" max="3593" width="14.42578125" style="150" customWidth="1"/>
    <col min="3594" max="3594" width="13.7109375" style="150" customWidth="1"/>
    <col min="3595" max="3595" width="10.140625" style="150" customWidth="1"/>
    <col min="3596" max="3596" width="4.42578125" style="150" customWidth="1"/>
    <col min="3597" max="3597" width="24" style="150" customWidth="1"/>
    <col min="3598" max="3598" width="13.140625" style="150" customWidth="1"/>
    <col min="3599" max="3599" width="13" style="150" customWidth="1"/>
    <col min="3600" max="3600" width="10.42578125" style="150" customWidth="1"/>
    <col min="3601" max="3836" width="9.140625" style="150"/>
    <col min="3837" max="3837" width="5" style="150" customWidth="1"/>
    <col min="3838" max="3838" width="17.7109375" style="150" customWidth="1"/>
    <col min="3839" max="3839" width="13.85546875" style="150" customWidth="1"/>
    <col min="3840" max="3840" width="13.140625" style="150" customWidth="1"/>
    <col min="3841" max="3841" width="12.28515625" style="150" customWidth="1"/>
    <col min="3842" max="3842" width="3" style="150" customWidth="1"/>
    <col min="3843" max="3843" width="20.28515625" style="150" customWidth="1"/>
    <col min="3844" max="3844" width="12.5703125" style="150" customWidth="1"/>
    <col min="3845" max="3845" width="11.7109375" style="150" customWidth="1"/>
    <col min="3846" max="3846" width="9.140625" style="150"/>
    <col min="3847" max="3847" width="2.85546875" style="150" customWidth="1"/>
    <col min="3848" max="3848" width="18.5703125" style="150" customWidth="1"/>
    <col min="3849" max="3849" width="14.42578125" style="150" customWidth="1"/>
    <col min="3850" max="3850" width="13.7109375" style="150" customWidth="1"/>
    <col min="3851" max="3851" width="10.140625" style="150" customWidth="1"/>
    <col min="3852" max="3852" width="4.42578125" style="150" customWidth="1"/>
    <col min="3853" max="3853" width="24" style="150" customWidth="1"/>
    <col min="3854" max="3854" width="13.140625" style="150" customWidth="1"/>
    <col min="3855" max="3855" width="13" style="150" customWidth="1"/>
    <col min="3856" max="3856" width="10.42578125" style="150" customWidth="1"/>
    <col min="3857" max="4092" width="9.140625" style="150"/>
    <col min="4093" max="4093" width="5" style="150" customWidth="1"/>
    <col min="4094" max="4094" width="17.7109375" style="150" customWidth="1"/>
    <col min="4095" max="4095" width="13.85546875" style="150" customWidth="1"/>
    <col min="4096" max="4096" width="13.140625" style="150" customWidth="1"/>
    <col min="4097" max="4097" width="12.28515625" style="150" customWidth="1"/>
    <col min="4098" max="4098" width="3" style="150" customWidth="1"/>
    <col min="4099" max="4099" width="20.28515625" style="150" customWidth="1"/>
    <col min="4100" max="4100" width="12.5703125" style="150" customWidth="1"/>
    <col min="4101" max="4101" width="11.7109375" style="150" customWidth="1"/>
    <col min="4102" max="4102" width="9.140625" style="150"/>
    <col min="4103" max="4103" width="2.85546875" style="150" customWidth="1"/>
    <col min="4104" max="4104" width="18.5703125" style="150" customWidth="1"/>
    <col min="4105" max="4105" width="14.42578125" style="150" customWidth="1"/>
    <col min="4106" max="4106" width="13.7109375" style="150" customWidth="1"/>
    <col min="4107" max="4107" width="10.140625" style="150" customWidth="1"/>
    <col min="4108" max="4108" width="4.42578125" style="150" customWidth="1"/>
    <col min="4109" max="4109" width="24" style="150" customWidth="1"/>
    <col min="4110" max="4110" width="13.140625" style="150" customWidth="1"/>
    <col min="4111" max="4111" width="13" style="150" customWidth="1"/>
    <col min="4112" max="4112" width="10.42578125" style="150" customWidth="1"/>
    <col min="4113" max="4348" width="9.140625" style="150"/>
    <col min="4349" max="4349" width="5" style="150" customWidth="1"/>
    <col min="4350" max="4350" width="17.7109375" style="150" customWidth="1"/>
    <col min="4351" max="4351" width="13.85546875" style="150" customWidth="1"/>
    <col min="4352" max="4352" width="13.140625" style="150" customWidth="1"/>
    <col min="4353" max="4353" width="12.28515625" style="150" customWidth="1"/>
    <col min="4354" max="4354" width="3" style="150" customWidth="1"/>
    <col min="4355" max="4355" width="20.28515625" style="150" customWidth="1"/>
    <col min="4356" max="4356" width="12.5703125" style="150" customWidth="1"/>
    <col min="4357" max="4357" width="11.7109375" style="150" customWidth="1"/>
    <col min="4358" max="4358" width="9.140625" style="150"/>
    <col min="4359" max="4359" width="2.85546875" style="150" customWidth="1"/>
    <col min="4360" max="4360" width="18.5703125" style="150" customWidth="1"/>
    <col min="4361" max="4361" width="14.42578125" style="150" customWidth="1"/>
    <col min="4362" max="4362" width="13.7109375" style="150" customWidth="1"/>
    <col min="4363" max="4363" width="10.140625" style="150" customWidth="1"/>
    <col min="4364" max="4364" width="4.42578125" style="150" customWidth="1"/>
    <col min="4365" max="4365" width="24" style="150" customWidth="1"/>
    <col min="4366" max="4366" width="13.140625" style="150" customWidth="1"/>
    <col min="4367" max="4367" width="13" style="150" customWidth="1"/>
    <col min="4368" max="4368" width="10.42578125" style="150" customWidth="1"/>
    <col min="4369" max="4604" width="9.140625" style="150"/>
    <col min="4605" max="4605" width="5" style="150" customWidth="1"/>
    <col min="4606" max="4606" width="17.7109375" style="150" customWidth="1"/>
    <col min="4607" max="4607" width="13.85546875" style="150" customWidth="1"/>
    <col min="4608" max="4608" width="13.140625" style="150" customWidth="1"/>
    <col min="4609" max="4609" width="12.28515625" style="150" customWidth="1"/>
    <col min="4610" max="4610" width="3" style="150" customWidth="1"/>
    <col min="4611" max="4611" width="20.28515625" style="150" customWidth="1"/>
    <col min="4612" max="4612" width="12.5703125" style="150" customWidth="1"/>
    <col min="4613" max="4613" width="11.7109375" style="150" customWidth="1"/>
    <col min="4614" max="4614" width="9.140625" style="150"/>
    <col min="4615" max="4615" width="2.85546875" style="150" customWidth="1"/>
    <col min="4616" max="4616" width="18.5703125" style="150" customWidth="1"/>
    <col min="4617" max="4617" width="14.42578125" style="150" customWidth="1"/>
    <col min="4618" max="4618" width="13.7109375" style="150" customWidth="1"/>
    <col min="4619" max="4619" width="10.140625" style="150" customWidth="1"/>
    <col min="4620" max="4620" width="4.42578125" style="150" customWidth="1"/>
    <col min="4621" max="4621" width="24" style="150" customWidth="1"/>
    <col min="4622" max="4622" width="13.140625" style="150" customWidth="1"/>
    <col min="4623" max="4623" width="13" style="150" customWidth="1"/>
    <col min="4624" max="4624" width="10.42578125" style="150" customWidth="1"/>
    <col min="4625" max="4860" width="9.140625" style="150"/>
    <col min="4861" max="4861" width="5" style="150" customWidth="1"/>
    <col min="4862" max="4862" width="17.7109375" style="150" customWidth="1"/>
    <col min="4863" max="4863" width="13.85546875" style="150" customWidth="1"/>
    <col min="4864" max="4864" width="13.140625" style="150" customWidth="1"/>
    <col min="4865" max="4865" width="12.28515625" style="150" customWidth="1"/>
    <col min="4866" max="4866" width="3" style="150" customWidth="1"/>
    <col min="4867" max="4867" width="20.28515625" style="150" customWidth="1"/>
    <col min="4868" max="4868" width="12.5703125" style="150" customWidth="1"/>
    <col min="4869" max="4869" width="11.7109375" style="150" customWidth="1"/>
    <col min="4870" max="4870" width="9.140625" style="150"/>
    <col min="4871" max="4871" width="2.85546875" style="150" customWidth="1"/>
    <col min="4872" max="4872" width="18.5703125" style="150" customWidth="1"/>
    <col min="4873" max="4873" width="14.42578125" style="150" customWidth="1"/>
    <col min="4874" max="4874" width="13.7109375" style="150" customWidth="1"/>
    <col min="4875" max="4875" width="10.140625" style="150" customWidth="1"/>
    <col min="4876" max="4876" width="4.42578125" style="150" customWidth="1"/>
    <col min="4877" max="4877" width="24" style="150" customWidth="1"/>
    <col min="4878" max="4878" width="13.140625" style="150" customWidth="1"/>
    <col min="4879" max="4879" width="13" style="150" customWidth="1"/>
    <col min="4880" max="4880" width="10.42578125" style="150" customWidth="1"/>
    <col min="4881" max="5116" width="9.140625" style="150"/>
    <col min="5117" max="5117" width="5" style="150" customWidth="1"/>
    <col min="5118" max="5118" width="17.7109375" style="150" customWidth="1"/>
    <col min="5119" max="5119" width="13.85546875" style="150" customWidth="1"/>
    <col min="5120" max="5120" width="13.140625" style="150" customWidth="1"/>
    <col min="5121" max="5121" width="12.28515625" style="150" customWidth="1"/>
    <col min="5122" max="5122" width="3" style="150" customWidth="1"/>
    <col min="5123" max="5123" width="20.28515625" style="150" customWidth="1"/>
    <col min="5124" max="5124" width="12.5703125" style="150" customWidth="1"/>
    <col min="5125" max="5125" width="11.7109375" style="150" customWidth="1"/>
    <col min="5126" max="5126" width="9.140625" style="150"/>
    <col min="5127" max="5127" width="2.85546875" style="150" customWidth="1"/>
    <col min="5128" max="5128" width="18.5703125" style="150" customWidth="1"/>
    <col min="5129" max="5129" width="14.42578125" style="150" customWidth="1"/>
    <col min="5130" max="5130" width="13.7109375" style="150" customWidth="1"/>
    <col min="5131" max="5131" width="10.140625" style="150" customWidth="1"/>
    <col min="5132" max="5132" width="4.42578125" style="150" customWidth="1"/>
    <col min="5133" max="5133" width="24" style="150" customWidth="1"/>
    <col min="5134" max="5134" width="13.140625" style="150" customWidth="1"/>
    <col min="5135" max="5135" width="13" style="150" customWidth="1"/>
    <col min="5136" max="5136" width="10.42578125" style="150" customWidth="1"/>
    <col min="5137" max="5372" width="9.140625" style="150"/>
    <col min="5373" max="5373" width="5" style="150" customWidth="1"/>
    <col min="5374" max="5374" width="17.7109375" style="150" customWidth="1"/>
    <col min="5375" max="5375" width="13.85546875" style="150" customWidth="1"/>
    <col min="5376" max="5376" width="13.140625" style="150" customWidth="1"/>
    <col min="5377" max="5377" width="12.28515625" style="150" customWidth="1"/>
    <col min="5378" max="5378" width="3" style="150" customWidth="1"/>
    <col min="5379" max="5379" width="20.28515625" style="150" customWidth="1"/>
    <col min="5380" max="5380" width="12.5703125" style="150" customWidth="1"/>
    <col min="5381" max="5381" width="11.7109375" style="150" customWidth="1"/>
    <col min="5382" max="5382" width="9.140625" style="150"/>
    <col min="5383" max="5383" width="2.85546875" style="150" customWidth="1"/>
    <col min="5384" max="5384" width="18.5703125" style="150" customWidth="1"/>
    <col min="5385" max="5385" width="14.42578125" style="150" customWidth="1"/>
    <col min="5386" max="5386" width="13.7109375" style="150" customWidth="1"/>
    <col min="5387" max="5387" width="10.140625" style="150" customWidth="1"/>
    <col min="5388" max="5388" width="4.42578125" style="150" customWidth="1"/>
    <col min="5389" max="5389" width="24" style="150" customWidth="1"/>
    <col min="5390" max="5390" width="13.140625" style="150" customWidth="1"/>
    <col min="5391" max="5391" width="13" style="150" customWidth="1"/>
    <col min="5392" max="5392" width="10.42578125" style="150" customWidth="1"/>
    <col min="5393" max="5628" width="9.140625" style="150"/>
    <col min="5629" max="5629" width="5" style="150" customWidth="1"/>
    <col min="5630" max="5630" width="17.7109375" style="150" customWidth="1"/>
    <col min="5631" max="5631" width="13.85546875" style="150" customWidth="1"/>
    <col min="5632" max="5632" width="13.140625" style="150" customWidth="1"/>
    <col min="5633" max="5633" width="12.28515625" style="150" customWidth="1"/>
    <col min="5634" max="5634" width="3" style="150" customWidth="1"/>
    <col min="5635" max="5635" width="20.28515625" style="150" customWidth="1"/>
    <col min="5636" max="5636" width="12.5703125" style="150" customWidth="1"/>
    <col min="5637" max="5637" width="11.7109375" style="150" customWidth="1"/>
    <col min="5638" max="5638" width="9.140625" style="150"/>
    <col min="5639" max="5639" width="2.85546875" style="150" customWidth="1"/>
    <col min="5640" max="5640" width="18.5703125" style="150" customWidth="1"/>
    <col min="5641" max="5641" width="14.42578125" style="150" customWidth="1"/>
    <col min="5642" max="5642" width="13.7109375" style="150" customWidth="1"/>
    <col min="5643" max="5643" width="10.140625" style="150" customWidth="1"/>
    <col min="5644" max="5644" width="4.42578125" style="150" customWidth="1"/>
    <col min="5645" max="5645" width="24" style="150" customWidth="1"/>
    <col min="5646" max="5646" width="13.140625" style="150" customWidth="1"/>
    <col min="5647" max="5647" width="13" style="150" customWidth="1"/>
    <col min="5648" max="5648" width="10.42578125" style="150" customWidth="1"/>
    <col min="5649" max="5884" width="9.140625" style="150"/>
    <col min="5885" max="5885" width="5" style="150" customWidth="1"/>
    <col min="5886" max="5886" width="17.7109375" style="150" customWidth="1"/>
    <col min="5887" max="5887" width="13.85546875" style="150" customWidth="1"/>
    <col min="5888" max="5888" width="13.140625" style="150" customWidth="1"/>
    <col min="5889" max="5889" width="12.28515625" style="150" customWidth="1"/>
    <col min="5890" max="5890" width="3" style="150" customWidth="1"/>
    <col min="5891" max="5891" width="20.28515625" style="150" customWidth="1"/>
    <col min="5892" max="5892" width="12.5703125" style="150" customWidth="1"/>
    <col min="5893" max="5893" width="11.7109375" style="150" customWidth="1"/>
    <col min="5894" max="5894" width="9.140625" style="150"/>
    <col min="5895" max="5895" width="2.85546875" style="150" customWidth="1"/>
    <col min="5896" max="5896" width="18.5703125" style="150" customWidth="1"/>
    <col min="5897" max="5897" width="14.42578125" style="150" customWidth="1"/>
    <col min="5898" max="5898" width="13.7109375" style="150" customWidth="1"/>
    <col min="5899" max="5899" width="10.140625" style="150" customWidth="1"/>
    <col min="5900" max="5900" width="4.42578125" style="150" customWidth="1"/>
    <col min="5901" max="5901" width="24" style="150" customWidth="1"/>
    <col min="5902" max="5902" width="13.140625" style="150" customWidth="1"/>
    <col min="5903" max="5903" width="13" style="150" customWidth="1"/>
    <col min="5904" max="5904" width="10.42578125" style="150" customWidth="1"/>
    <col min="5905" max="6140" width="9.140625" style="150"/>
    <col min="6141" max="6141" width="5" style="150" customWidth="1"/>
    <col min="6142" max="6142" width="17.7109375" style="150" customWidth="1"/>
    <col min="6143" max="6143" width="13.85546875" style="150" customWidth="1"/>
    <col min="6144" max="6144" width="13.140625" style="150" customWidth="1"/>
    <col min="6145" max="6145" width="12.28515625" style="150" customWidth="1"/>
    <col min="6146" max="6146" width="3" style="150" customWidth="1"/>
    <col min="6147" max="6147" width="20.28515625" style="150" customWidth="1"/>
    <col min="6148" max="6148" width="12.5703125" style="150" customWidth="1"/>
    <col min="6149" max="6149" width="11.7109375" style="150" customWidth="1"/>
    <col min="6150" max="6150" width="9.140625" style="150"/>
    <col min="6151" max="6151" width="2.85546875" style="150" customWidth="1"/>
    <col min="6152" max="6152" width="18.5703125" style="150" customWidth="1"/>
    <col min="6153" max="6153" width="14.42578125" style="150" customWidth="1"/>
    <col min="6154" max="6154" width="13.7109375" style="150" customWidth="1"/>
    <col min="6155" max="6155" width="10.140625" style="150" customWidth="1"/>
    <col min="6156" max="6156" width="4.42578125" style="150" customWidth="1"/>
    <col min="6157" max="6157" width="24" style="150" customWidth="1"/>
    <col min="6158" max="6158" width="13.140625" style="150" customWidth="1"/>
    <col min="6159" max="6159" width="13" style="150" customWidth="1"/>
    <col min="6160" max="6160" width="10.42578125" style="150" customWidth="1"/>
    <col min="6161" max="6396" width="9.140625" style="150"/>
    <col min="6397" max="6397" width="5" style="150" customWidth="1"/>
    <col min="6398" max="6398" width="17.7109375" style="150" customWidth="1"/>
    <col min="6399" max="6399" width="13.85546875" style="150" customWidth="1"/>
    <col min="6400" max="6400" width="13.140625" style="150" customWidth="1"/>
    <col min="6401" max="6401" width="12.28515625" style="150" customWidth="1"/>
    <col min="6402" max="6402" width="3" style="150" customWidth="1"/>
    <col min="6403" max="6403" width="20.28515625" style="150" customWidth="1"/>
    <col min="6404" max="6404" width="12.5703125" style="150" customWidth="1"/>
    <col min="6405" max="6405" width="11.7109375" style="150" customWidth="1"/>
    <col min="6406" max="6406" width="9.140625" style="150"/>
    <col min="6407" max="6407" width="2.85546875" style="150" customWidth="1"/>
    <col min="6408" max="6408" width="18.5703125" style="150" customWidth="1"/>
    <col min="6409" max="6409" width="14.42578125" style="150" customWidth="1"/>
    <col min="6410" max="6410" width="13.7109375" style="150" customWidth="1"/>
    <col min="6411" max="6411" width="10.140625" style="150" customWidth="1"/>
    <col min="6412" max="6412" width="4.42578125" style="150" customWidth="1"/>
    <col min="6413" max="6413" width="24" style="150" customWidth="1"/>
    <col min="6414" max="6414" width="13.140625" style="150" customWidth="1"/>
    <col min="6415" max="6415" width="13" style="150" customWidth="1"/>
    <col min="6416" max="6416" width="10.42578125" style="150" customWidth="1"/>
    <col min="6417" max="6652" width="9.140625" style="150"/>
    <col min="6653" max="6653" width="5" style="150" customWidth="1"/>
    <col min="6654" max="6654" width="17.7109375" style="150" customWidth="1"/>
    <col min="6655" max="6655" width="13.85546875" style="150" customWidth="1"/>
    <col min="6656" max="6656" width="13.140625" style="150" customWidth="1"/>
    <col min="6657" max="6657" width="12.28515625" style="150" customWidth="1"/>
    <col min="6658" max="6658" width="3" style="150" customWidth="1"/>
    <col min="6659" max="6659" width="20.28515625" style="150" customWidth="1"/>
    <col min="6660" max="6660" width="12.5703125" style="150" customWidth="1"/>
    <col min="6661" max="6661" width="11.7109375" style="150" customWidth="1"/>
    <col min="6662" max="6662" width="9.140625" style="150"/>
    <col min="6663" max="6663" width="2.85546875" style="150" customWidth="1"/>
    <col min="6664" max="6664" width="18.5703125" style="150" customWidth="1"/>
    <col min="6665" max="6665" width="14.42578125" style="150" customWidth="1"/>
    <col min="6666" max="6666" width="13.7109375" style="150" customWidth="1"/>
    <col min="6667" max="6667" width="10.140625" style="150" customWidth="1"/>
    <col min="6668" max="6668" width="4.42578125" style="150" customWidth="1"/>
    <col min="6669" max="6669" width="24" style="150" customWidth="1"/>
    <col min="6670" max="6670" width="13.140625" style="150" customWidth="1"/>
    <col min="6671" max="6671" width="13" style="150" customWidth="1"/>
    <col min="6672" max="6672" width="10.42578125" style="150" customWidth="1"/>
    <col min="6673" max="6908" width="9.140625" style="150"/>
    <col min="6909" max="6909" width="5" style="150" customWidth="1"/>
    <col min="6910" max="6910" width="17.7109375" style="150" customWidth="1"/>
    <col min="6911" max="6911" width="13.85546875" style="150" customWidth="1"/>
    <col min="6912" max="6912" width="13.140625" style="150" customWidth="1"/>
    <col min="6913" max="6913" width="12.28515625" style="150" customWidth="1"/>
    <col min="6914" max="6914" width="3" style="150" customWidth="1"/>
    <col min="6915" max="6915" width="20.28515625" style="150" customWidth="1"/>
    <col min="6916" max="6916" width="12.5703125" style="150" customWidth="1"/>
    <col min="6917" max="6917" width="11.7109375" style="150" customWidth="1"/>
    <col min="6918" max="6918" width="9.140625" style="150"/>
    <col min="6919" max="6919" width="2.85546875" style="150" customWidth="1"/>
    <col min="6920" max="6920" width="18.5703125" style="150" customWidth="1"/>
    <col min="6921" max="6921" width="14.42578125" style="150" customWidth="1"/>
    <col min="6922" max="6922" width="13.7109375" style="150" customWidth="1"/>
    <col min="6923" max="6923" width="10.140625" style="150" customWidth="1"/>
    <col min="6924" max="6924" width="4.42578125" style="150" customWidth="1"/>
    <col min="6925" max="6925" width="24" style="150" customWidth="1"/>
    <col min="6926" max="6926" width="13.140625" style="150" customWidth="1"/>
    <col min="6927" max="6927" width="13" style="150" customWidth="1"/>
    <col min="6928" max="6928" width="10.42578125" style="150" customWidth="1"/>
    <col min="6929" max="7164" width="9.140625" style="150"/>
    <col min="7165" max="7165" width="5" style="150" customWidth="1"/>
    <col min="7166" max="7166" width="17.7109375" style="150" customWidth="1"/>
    <col min="7167" max="7167" width="13.85546875" style="150" customWidth="1"/>
    <col min="7168" max="7168" width="13.140625" style="150" customWidth="1"/>
    <col min="7169" max="7169" width="12.28515625" style="150" customWidth="1"/>
    <col min="7170" max="7170" width="3" style="150" customWidth="1"/>
    <col min="7171" max="7171" width="20.28515625" style="150" customWidth="1"/>
    <col min="7172" max="7172" width="12.5703125" style="150" customWidth="1"/>
    <col min="7173" max="7173" width="11.7109375" style="150" customWidth="1"/>
    <col min="7174" max="7174" width="9.140625" style="150"/>
    <col min="7175" max="7175" width="2.85546875" style="150" customWidth="1"/>
    <col min="7176" max="7176" width="18.5703125" style="150" customWidth="1"/>
    <col min="7177" max="7177" width="14.42578125" style="150" customWidth="1"/>
    <col min="7178" max="7178" width="13.7109375" style="150" customWidth="1"/>
    <col min="7179" max="7179" width="10.140625" style="150" customWidth="1"/>
    <col min="7180" max="7180" width="4.42578125" style="150" customWidth="1"/>
    <col min="7181" max="7181" width="24" style="150" customWidth="1"/>
    <col min="7182" max="7182" width="13.140625" style="150" customWidth="1"/>
    <col min="7183" max="7183" width="13" style="150" customWidth="1"/>
    <col min="7184" max="7184" width="10.42578125" style="150" customWidth="1"/>
    <col min="7185" max="7420" width="9.140625" style="150"/>
    <col min="7421" max="7421" width="5" style="150" customWidth="1"/>
    <col min="7422" max="7422" width="17.7109375" style="150" customWidth="1"/>
    <col min="7423" max="7423" width="13.85546875" style="150" customWidth="1"/>
    <col min="7424" max="7424" width="13.140625" style="150" customWidth="1"/>
    <col min="7425" max="7425" width="12.28515625" style="150" customWidth="1"/>
    <col min="7426" max="7426" width="3" style="150" customWidth="1"/>
    <col min="7427" max="7427" width="20.28515625" style="150" customWidth="1"/>
    <col min="7428" max="7428" width="12.5703125" style="150" customWidth="1"/>
    <col min="7429" max="7429" width="11.7109375" style="150" customWidth="1"/>
    <col min="7430" max="7430" width="9.140625" style="150"/>
    <col min="7431" max="7431" width="2.85546875" style="150" customWidth="1"/>
    <col min="7432" max="7432" width="18.5703125" style="150" customWidth="1"/>
    <col min="7433" max="7433" width="14.42578125" style="150" customWidth="1"/>
    <col min="7434" max="7434" width="13.7109375" style="150" customWidth="1"/>
    <col min="7435" max="7435" width="10.140625" style="150" customWidth="1"/>
    <col min="7436" max="7436" width="4.42578125" style="150" customWidth="1"/>
    <col min="7437" max="7437" width="24" style="150" customWidth="1"/>
    <col min="7438" max="7438" width="13.140625" style="150" customWidth="1"/>
    <col min="7439" max="7439" width="13" style="150" customWidth="1"/>
    <col min="7440" max="7440" width="10.42578125" style="150" customWidth="1"/>
    <col min="7441" max="7676" width="9.140625" style="150"/>
    <col min="7677" max="7677" width="5" style="150" customWidth="1"/>
    <col min="7678" max="7678" width="17.7109375" style="150" customWidth="1"/>
    <col min="7679" max="7679" width="13.85546875" style="150" customWidth="1"/>
    <col min="7680" max="7680" width="13.140625" style="150" customWidth="1"/>
    <col min="7681" max="7681" width="12.28515625" style="150" customWidth="1"/>
    <col min="7682" max="7682" width="3" style="150" customWidth="1"/>
    <col min="7683" max="7683" width="20.28515625" style="150" customWidth="1"/>
    <col min="7684" max="7684" width="12.5703125" style="150" customWidth="1"/>
    <col min="7685" max="7685" width="11.7109375" style="150" customWidth="1"/>
    <col min="7686" max="7686" width="9.140625" style="150"/>
    <col min="7687" max="7687" width="2.85546875" style="150" customWidth="1"/>
    <col min="7688" max="7688" width="18.5703125" style="150" customWidth="1"/>
    <col min="7689" max="7689" width="14.42578125" style="150" customWidth="1"/>
    <col min="7690" max="7690" width="13.7109375" style="150" customWidth="1"/>
    <col min="7691" max="7691" width="10.140625" style="150" customWidth="1"/>
    <col min="7692" max="7692" width="4.42578125" style="150" customWidth="1"/>
    <col min="7693" max="7693" width="24" style="150" customWidth="1"/>
    <col min="7694" max="7694" width="13.140625" style="150" customWidth="1"/>
    <col min="7695" max="7695" width="13" style="150" customWidth="1"/>
    <col min="7696" max="7696" width="10.42578125" style="150" customWidth="1"/>
    <col min="7697" max="7932" width="9.140625" style="150"/>
    <col min="7933" max="7933" width="5" style="150" customWidth="1"/>
    <col min="7934" max="7934" width="17.7109375" style="150" customWidth="1"/>
    <col min="7935" max="7935" width="13.85546875" style="150" customWidth="1"/>
    <col min="7936" max="7936" width="13.140625" style="150" customWidth="1"/>
    <col min="7937" max="7937" width="12.28515625" style="150" customWidth="1"/>
    <col min="7938" max="7938" width="3" style="150" customWidth="1"/>
    <col min="7939" max="7939" width="20.28515625" style="150" customWidth="1"/>
    <col min="7940" max="7940" width="12.5703125" style="150" customWidth="1"/>
    <col min="7941" max="7941" width="11.7109375" style="150" customWidth="1"/>
    <col min="7942" max="7942" width="9.140625" style="150"/>
    <col min="7943" max="7943" width="2.85546875" style="150" customWidth="1"/>
    <col min="7944" max="7944" width="18.5703125" style="150" customWidth="1"/>
    <col min="7945" max="7945" width="14.42578125" style="150" customWidth="1"/>
    <col min="7946" max="7946" width="13.7109375" style="150" customWidth="1"/>
    <col min="7947" max="7947" width="10.140625" style="150" customWidth="1"/>
    <col min="7948" max="7948" width="4.42578125" style="150" customWidth="1"/>
    <col min="7949" max="7949" width="24" style="150" customWidth="1"/>
    <col min="7950" max="7950" width="13.140625" style="150" customWidth="1"/>
    <col min="7951" max="7951" width="13" style="150" customWidth="1"/>
    <col min="7952" max="7952" width="10.42578125" style="150" customWidth="1"/>
    <col min="7953" max="8188" width="9.140625" style="150"/>
    <col min="8189" max="8189" width="5" style="150" customWidth="1"/>
    <col min="8190" max="8190" width="17.7109375" style="150" customWidth="1"/>
    <col min="8191" max="8191" width="13.85546875" style="150" customWidth="1"/>
    <col min="8192" max="8192" width="13.140625" style="150" customWidth="1"/>
    <col min="8193" max="8193" width="12.28515625" style="150" customWidth="1"/>
    <col min="8194" max="8194" width="3" style="150" customWidth="1"/>
    <col min="8195" max="8195" width="20.28515625" style="150" customWidth="1"/>
    <col min="8196" max="8196" width="12.5703125" style="150" customWidth="1"/>
    <col min="8197" max="8197" width="11.7109375" style="150" customWidth="1"/>
    <col min="8198" max="8198" width="9.140625" style="150"/>
    <col min="8199" max="8199" width="2.85546875" style="150" customWidth="1"/>
    <col min="8200" max="8200" width="18.5703125" style="150" customWidth="1"/>
    <col min="8201" max="8201" width="14.42578125" style="150" customWidth="1"/>
    <col min="8202" max="8202" width="13.7109375" style="150" customWidth="1"/>
    <col min="8203" max="8203" width="10.140625" style="150" customWidth="1"/>
    <col min="8204" max="8204" width="4.42578125" style="150" customWidth="1"/>
    <col min="8205" max="8205" width="24" style="150" customWidth="1"/>
    <col min="8206" max="8206" width="13.140625" style="150" customWidth="1"/>
    <col min="8207" max="8207" width="13" style="150" customWidth="1"/>
    <col min="8208" max="8208" width="10.42578125" style="150" customWidth="1"/>
    <col min="8209" max="8444" width="9.140625" style="150"/>
    <col min="8445" max="8445" width="5" style="150" customWidth="1"/>
    <col min="8446" max="8446" width="17.7109375" style="150" customWidth="1"/>
    <col min="8447" max="8447" width="13.85546875" style="150" customWidth="1"/>
    <col min="8448" max="8448" width="13.140625" style="150" customWidth="1"/>
    <col min="8449" max="8449" width="12.28515625" style="150" customWidth="1"/>
    <col min="8450" max="8450" width="3" style="150" customWidth="1"/>
    <col min="8451" max="8451" width="20.28515625" style="150" customWidth="1"/>
    <col min="8452" max="8452" width="12.5703125" style="150" customWidth="1"/>
    <col min="8453" max="8453" width="11.7109375" style="150" customWidth="1"/>
    <col min="8454" max="8454" width="9.140625" style="150"/>
    <col min="8455" max="8455" width="2.85546875" style="150" customWidth="1"/>
    <col min="8456" max="8456" width="18.5703125" style="150" customWidth="1"/>
    <col min="8457" max="8457" width="14.42578125" style="150" customWidth="1"/>
    <col min="8458" max="8458" width="13.7109375" style="150" customWidth="1"/>
    <col min="8459" max="8459" width="10.140625" style="150" customWidth="1"/>
    <col min="8460" max="8460" width="4.42578125" style="150" customWidth="1"/>
    <col min="8461" max="8461" width="24" style="150" customWidth="1"/>
    <col min="8462" max="8462" width="13.140625" style="150" customWidth="1"/>
    <col min="8463" max="8463" width="13" style="150" customWidth="1"/>
    <col min="8464" max="8464" width="10.42578125" style="150" customWidth="1"/>
    <col min="8465" max="8700" width="9.140625" style="150"/>
    <col min="8701" max="8701" width="5" style="150" customWidth="1"/>
    <col min="8702" max="8702" width="17.7109375" style="150" customWidth="1"/>
    <col min="8703" max="8703" width="13.85546875" style="150" customWidth="1"/>
    <col min="8704" max="8704" width="13.140625" style="150" customWidth="1"/>
    <col min="8705" max="8705" width="12.28515625" style="150" customWidth="1"/>
    <col min="8706" max="8706" width="3" style="150" customWidth="1"/>
    <col min="8707" max="8707" width="20.28515625" style="150" customWidth="1"/>
    <col min="8708" max="8708" width="12.5703125" style="150" customWidth="1"/>
    <col min="8709" max="8709" width="11.7109375" style="150" customWidth="1"/>
    <col min="8710" max="8710" width="9.140625" style="150"/>
    <col min="8711" max="8711" width="2.85546875" style="150" customWidth="1"/>
    <col min="8712" max="8712" width="18.5703125" style="150" customWidth="1"/>
    <col min="8713" max="8713" width="14.42578125" style="150" customWidth="1"/>
    <col min="8714" max="8714" width="13.7109375" style="150" customWidth="1"/>
    <col min="8715" max="8715" width="10.140625" style="150" customWidth="1"/>
    <col min="8716" max="8716" width="4.42578125" style="150" customWidth="1"/>
    <col min="8717" max="8717" width="24" style="150" customWidth="1"/>
    <col min="8718" max="8718" width="13.140625" style="150" customWidth="1"/>
    <col min="8719" max="8719" width="13" style="150" customWidth="1"/>
    <col min="8720" max="8720" width="10.42578125" style="150" customWidth="1"/>
    <col min="8721" max="8956" width="9.140625" style="150"/>
    <col min="8957" max="8957" width="5" style="150" customWidth="1"/>
    <col min="8958" max="8958" width="17.7109375" style="150" customWidth="1"/>
    <col min="8959" max="8959" width="13.85546875" style="150" customWidth="1"/>
    <col min="8960" max="8960" width="13.140625" style="150" customWidth="1"/>
    <col min="8961" max="8961" width="12.28515625" style="150" customWidth="1"/>
    <col min="8962" max="8962" width="3" style="150" customWidth="1"/>
    <col min="8963" max="8963" width="20.28515625" style="150" customWidth="1"/>
    <col min="8964" max="8964" width="12.5703125" style="150" customWidth="1"/>
    <col min="8965" max="8965" width="11.7109375" style="150" customWidth="1"/>
    <col min="8966" max="8966" width="9.140625" style="150"/>
    <col min="8967" max="8967" width="2.85546875" style="150" customWidth="1"/>
    <col min="8968" max="8968" width="18.5703125" style="150" customWidth="1"/>
    <col min="8969" max="8969" width="14.42578125" style="150" customWidth="1"/>
    <col min="8970" max="8970" width="13.7109375" style="150" customWidth="1"/>
    <col min="8971" max="8971" width="10.140625" style="150" customWidth="1"/>
    <col min="8972" max="8972" width="4.42578125" style="150" customWidth="1"/>
    <col min="8973" max="8973" width="24" style="150" customWidth="1"/>
    <col min="8974" max="8974" width="13.140625" style="150" customWidth="1"/>
    <col min="8975" max="8975" width="13" style="150" customWidth="1"/>
    <col min="8976" max="8976" width="10.42578125" style="150" customWidth="1"/>
    <col min="8977" max="9212" width="9.140625" style="150"/>
    <col min="9213" max="9213" width="5" style="150" customWidth="1"/>
    <col min="9214" max="9214" width="17.7109375" style="150" customWidth="1"/>
    <col min="9215" max="9215" width="13.85546875" style="150" customWidth="1"/>
    <col min="9216" max="9216" width="13.140625" style="150" customWidth="1"/>
    <col min="9217" max="9217" width="12.28515625" style="150" customWidth="1"/>
    <col min="9218" max="9218" width="3" style="150" customWidth="1"/>
    <col min="9219" max="9219" width="20.28515625" style="150" customWidth="1"/>
    <col min="9220" max="9220" width="12.5703125" style="150" customWidth="1"/>
    <col min="9221" max="9221" width="11.7109375" style="150" customWidth="1"/>
    <col min="9222" max="9222" width="9.140625" style="150"/>
    <col min="9223" max="9223" width="2.85546875" style="150" customWidth="1"/>
    <col min="9224" max="9224" width="18.5703125" style="150" customWidth="1"/>
    <col min="9225" max="9225" width="14.42578125" style="150" customWidth="1"/>
    <col min="9226" max="9226" width="13.7109375" style="150" customWidth="1"/>
    <col min="9227" max="9227" width="10.140625" style="150" customWidth="1"/>
    <col min="9228" max="9228" width="4.42578125" style="150" customWidth="1"/>
    <col min="9229" max="9229" width="24" style="150" customWidth="1"/>
    <col min="9230" max="9230" width="13.140625" style="150" customWidth="1"/>
    <col min="9231" max="9231" width="13" style="150" customWidth="1"/>
    <col min="9232" max="9232" width="10.42578125" style="150" customWidth="1"/>
    <col min="9233" max="9468" width="9.140625" style="150"/>
    <col min="9469" max="9469" width="5" style="150" customWidth="1"/>
    <col min="9470" max="9470" width="17.7109375" style="150" customWidth="1"/>
    <col min="9471" max="9471" width="13.85546875" style="150" customWidth="1"/>
    <col min="9472" max="9472" width="13.140625" style="150" customWidth="1"/>
    <col min="9473" max="9473" width="12.28515625" style="150" customWidth="1"/>
    <col min="9474" max="9474" width="3" style="150" customWidth="1"/>
    <col min="9475" max="9475" width="20.28515625" style="150" customWidth="1"/>
    <col min="9476" max="9476" width="12.5703125" style="150" customWidth="1"/>
    <col min="9477" max="9477" width="11.7109375" style="150" customWidth="1"/>
    <col min="9478" max="9478" width="9.140625" style="150"/>
    <col min="9479" max="9479" width="2.85546875" style="150" customWidth="1"/>
    <col min="9480" max="9480" width="18.5703125" style="150" customWidth="1"/>
    <col min="9481" max="9481" width="14.42578125" style="150" customWidth="1"/>
    <col min="9482" max="9482" width="13.7109375" style="150" customWidth="1"/>
    <col min="9483" max="9483" width="10.140625" style="150" customWidth="1"/>
    <col min="9484" max="9484" width="4.42578125" style="150" customWidth="1"/>
    <col min="9485" max="9485" width="24" style="150" customWidth="1"/>
    <col min="9486" max="9486" width="13.140625" style="150" customWidth="1"/>
    <col min="9487" max="9487" width="13" style="150" customWidth="1"/>
    <col min="9488" max="9488" width="10.42578125" style="150" customWidth="1"/>
    <col min="9489" max="9724" width="9.140625" style="150"/>
    <col min="9725" max="9725" width="5" style="150" customWidth="1"/>
    <col min="9726" max="9726" width="17.7109375" style="150" customWidth="1"/>
    <col min="9727" max="9727" width="13.85546875" style="150" customWidth="1"/>
    <col min="9728" max="9728" width="13.140625" style="150" customWidth="1"/>
    <col min="9729" max="9729" width="12.28515625" style="150" customWidth="1"/>
    <col min="9730" max="9730" width="3" style="150" customWidth="1"/>
    <col min="9731" max="9731" width="20.28515625" style="150" customWidth="1"/>
    <col min="9732" max="9732" width="12.5703125" style="150" customWidth="1"/>
    <col min="9733" max="9733" width="11.7109375" style="150" customWidth="1"/>
    <col min="9734" max="9734" width="9.140625" style="150"/>
    <col min="9735" max="9735" width="2.85546875" style="150" customWidth="1"/>
    <col min="9736" max="9736" width="18.5703125" style="150" customWidth="1"/>
    <col min="9737" max="9737" width="14.42578125" style="150" customWidth="1"/>
    <col min="9738" max="9738" width="13.7109375" style="150" customWidth="1"/>
    <col min="9739" max="9739" width="10.140625" style="150" customWidth="1"/>
    <col min="9740" max="9740" width="4.42578125" style="150" customWidth="1"/>
    <col min="9741" max="9741" width="24" style="150" customWidth="1"/>
    <col min="9742" max="9742" width="13.140625" style="150" customWidth="1"/>
    <col min="9743" max="9743" width="13" style="150" customWidth="1"/>
    <col min="9744" max="9744" width="10.42578125" style="150" customWidth="1"/>
    <col min="9745" max="9980" width="9.140625" style="150"/>
    <col min="9981" max="9981" width="5" style="150" customWidth="1"/>
    <col min="9982" max="9982" width="17.7109375" style="150" customWidth="1"/>
    <col min="9983" max="9983" width="13.85546875" style="150" customWidth="1"/>
    <col min="9984" max="9984" width="13.140625" style="150" customWidth="1"/>
    <col min="9985" max="9985" width="12.28515625" style="150" customWidth="1"/>
    <col min="9986" max="9986" width="3" style="150" customWidth="1"/>
    <col min="9987" max="9987" width="20.28515625" style="150" customWidth="1"/>
    <col min="9988" max="9988" width="12.5703125" style="150" customWidth="1"/>
    <col min="9989" max="9989" width="11.7109375" style="150" customWidth="1"/>
    <col min="9990" max="9990" width="9.140625" style="150"/>
    <col min="9991" max="9991" width="2.85546875" style="150" customWidth="1"/>
    <col min="9992" max="9992" width="18.5703125" style="150" customWidth="1"/>
    <col min="9993" max="9993" width="14.42578125" style="150" customWidth="1"/>
    <col min="9994" max="9994" width="13.7109375" style="150" customWidth="1"/>
    <col min="9995" max="9995" width="10.140625" style="150" customWidth="1"/>
    <col min="9996" max="9996" width="4.42578125" style="150" customWidth="1"/>
    <col min="9997" max="9997" width="24" style="150" customWidth="1"/>
    <col min="9998" max="9998" width="13.140625" style="150" customWidth="1"/>
    <col min="9999" max="9999" width="13" style="150" customWidth="1"/>
    <col min="10000" max="10000" width="10.42578125" style="150" customWidth="1"/>
    <col min="10001" max="10236" width="9.140625" style="150"/>
    <col min="10237" max="10237" width="5" style="150" customWidth="1"/>
    <col min="10238" max="10238" width="17.7109375" style="150" customWidth="1"/>
    <col min="10239" max="10239" width="13.85546875" style="150" customWidth="1"/>
    <col min="10240" max="10240" width="13.140625" style="150" customWidth="1"/>
    <col min="10241" max="10241" width="12.28515625" style="150" customWidth="1"/>
    <col min="10242" max="10242" width="3" style="150" customWidth="1"/>
    <col min="10243" max="10243" width="20.28515625" style="150" customWidth="1"/>
    <col min="10244" max="10244" width="12.5703125" style="150" customWidth="1"/>
    <col min="10245" max="10245" width="11.7109375" style="150" customWidth="1"/>
    <col min="10246" max="10246" width="9.140625" style="150"/>
    <col min="10247" max="10247" width="2.85546875" style="150" customWidth="1"/>
    <col min="10248" max="10248" width="18.5703125" style="150" customWidth="1"/>
    <col min="10249" max="10249" width="14.42578125" style="150" customWidth="1"/>
    <col min="10250" max="10250" width="13.7109375" style="150" customWidth="1"/>
    <col min="10251" max="10251" width="10.140625" style="150" customWidth="1"/>
    <col min="10252" max="10252" width="4.42578125" style="150" customWidth="1"/>
    <col min="10253" max="10253" width="24" style="150" customWidth="1"/>
    <col min="10254" max="10254" width="13.140625" style="150" customWidth="1"/>
    <col min="10255" max="10255" width="13" style="150" customWidth="1"/>
    <col min="10256" max="10256" width="10.42578125" style="150" customWidth="1"/>
    <col min="10257" max="10492" width="9.140625" style="150"/>
    <col min="10493" max="10493" width="5" style="150" customWidth="1"/>
    <col min="10494" max="10494" width="17.7109375" style="150" customWidth="1"/>
    <col min="10495" max="10495" width="13.85546875" style="150" customWidth="1"/>
    <col min="10496" max="10496" width="13.140625" style="150" customWidth="1"/>
    <col min="10497" max="10497" width="12.28515625" style="150" customWidth="1"/>
    <col min="10498" max="10498" width="3" style="150" customWidth="1"/>
    <col min="10499" max="10499" width="20.28515625" style="150" customWidth="1"/>
    <col min="10500" max="10500" width="12.5703125" style="150" customWidth="1"/>
    <col min="10501" max="10501" width="11.7109375" style="150" customWidth="1"/>
    <col min="10502" max="10502" width="9.140625" style="150"/>
    <col min="10503" max="10503" width="2.85546875" style="150" customWidth="1"/>
    <col min="10504" max="10504" width="18.5703125" style="150" customWidth="1"/>
    <col min="10505" max="10505" width="14.42578125" style="150" customWidth="1"/>
    <col min="10506" max="10506" width="13.7109375" style="150" customWidth="1"/>
    <col min="10507" max="10507" width="10.140625" style="150" customWidth="1"/>
    <col min="10508" max="10508" width="4.42578125" style="150" customWidth="1"/>
    <col min="10509" max="10509" width="24" style="150" customWidth="1"/>
    <col min="10510" max="10510" width="13.140625" style="150" customWidth="1"/>
    <col min="10511" max="10511" width="13" style="150" customWidth="1"/>
    <col min="10512" max="10512" width="10.42578125" style="150" customWidth="1"/>
    <col min="10513" max="10748" width="9.140625" style="150"/>
    <col min="10749" max="10749" width="5" style="150" customWidth="1"/>
    <col min="10750" max="10750" width="17.7109375" style="150" customWidth="1"/>
    <col min="10751" max="10751" width="13.85546875" style="150" customWidth="1"/>
    <col min="10752" max="10752" width="13.140625" style="150" customWidth="1"/>
    <col min="10753" max="10753" width="12.28515625" style="150" customWidth="1"/>
    <col min="10754" max="10754" width="3" style="150" customWidth="1"/>
    <col min="10755" max="10755" width="20.28515625" style="150" customWidth="1"/>
    <col min="10756" max="10756" width="12.5703125" style="150" customWidth="1"/>
    <col min="10757" max="10757" width="11.7109375" style="150" customWidth="1"/>
    <col min="10758" max="10758" width="9.140625" style="150"/>
    <col min="10759" max="10759" width="2.85546875" style="150" customWidth="1"/>
    <col min="10760" max="10760" width="18.5703125" style="150" customWidth="1"/>
    <col min="10761" max="10761" width="14.42578125" style="150" customWidth="1"/>
    <col min="10762" max="10762" width="13.7109375" style="150" customWidth="1"/>
    <col min="10763" max="10763" width="10.140625" style="150" customWidth="1"/>
    <col min="10764" max="10764" width="4.42578125" style="150" customWidth="1"/>
    <col min="10765" max="10765" width="24" style="150" customWidth="1"/>
    <col min="10766" max="10766" width="13.140625" style="150" customWidth="1"/>
    <col min="10767" max="10767" width="13" style="150" customWidth="1"/>
    <col min="10768" max="10768" width="10.42578125" style="150" customWidth="1"/>
    <col min="10769" max="11004" width="9.140625" style="150"/>
    <col min="11005" max="11005" width="5" style="150" customWidth="1"/>
    <col min="11006" max="11006" width="17.7109375" style="150" customWidth="1"/>
    <col min="11007" max="11007" width="13.85546875" style="150" customWidth="1"/>
    <col min="11008" max="11008" width="13.140625" style="150" customWidth="1"/>
    <col min="11009" max="11009" width="12.28515625" style="150" customWidth="1"/>
    <col min="11010" max="11010" width="3" style="150" customWidth="1"/>
    <col min="11011" max="11011" width="20.28515625" style="150" customWidth="1"/>
    <col min="11012" max="11012" width="12.5703125" style="150" customWidth="1"/>
    <col min="11013" max="11013" width="11.7109375" style="150" customWidth="1"/>
    <col min="11014" max="11014" width="9.140625" style="150"/>
    <col min="11015" max="11015" width="2.85546875" style="150" customWidth="1"/>
    <col min="11016" max="11016" width="18.5703125" style="150" customWidth="1"/>
    <col min="11017" max="11017" width="14.42578125" style="150" customWidth="1"/>
    <col min="11018" max="11018" width="13.7109375" style="150" customWidth="1"/>
    <col min="11019" max="11019" width="10.140625" style="150" customWidth="1"/>
    <col min="11020" max="11020" width="4.42578125" style="150" customWidth="1"/>
    <col min="11021" max="11021" width="24" style="150" customWidth="1"/>
    <col min="11022" max="11022" width="13.140625" style="150" customWidth="1"/>
    <col min="11023" max="11023" width="13" style="150" customWidth="1"/>
    <col min="11024" max="11024" width="10.42578125" style="150" customWidth="1"/>
    <col min="11025" max="11260" width="9.140625" style="150"/>
    <col min="11261" max="11261" width="5" style="150" customWidth="1"/>
    <col min="11262" max="11262" width="17.7109375" style="150" customWidth="1"/>
    <col min="11263" max="11263" width="13.85546875" style="150" customWidth="1"/>
    <col min="11264" max="11264" width="13.140625" style="150" customWidth="1"/>
    <col min="11265" max="11265" width="12.28515625" style="150" customWidth="1"/>
    <col min="11266" max="11266" width="3" style="150" customWidth="1"/>
    <col min="11267" max="11267" width="20.28515625" style="150" customWidth="1"/>
    <col min="11268" max="11268" width="12.5703125" style="150" customWidth="1"/>
    <col min="11269" max="11269" width="11.7109375" style="150" customWidth="1"/>
    <col min="11270" max="11270" width="9.140625" style="150"/>
    <col min="11271" max="11271" width="2.85546875" style="150" customWidth="1"/>
    <col min="11272" max="11272" width="18.5703125" style="150" customWidth="1"/>
    <col min="11273" max="11273" width="14.42578125" style="150" customWidth="1"/>
    <col min="11274" max="11274" width="13.7109375" style="150" customWidth="1"/>
    <col min="11275" max="11275" width="10.140625" style="150" customWidth="1"/>
    <col min="11276" max="11276" width="4.42578125" style="150" customWidth="1"/>
    <col min="11277" max="11277" width="24" style="150" customWidth="1"/>
    <col min="11278" max="11278" width="13.140625" style="150" customWidth="1"/>
    <col min="11279" max="11279" width="13" style="150" customWidth="1"/>
    <col min="11280" max="11280" width="10.42578125" style="150" customWidth="1"/>
    <col min="11281" max="11516" width="9.140625" style="150"/>
    <col min="11517" max="11517" width="5" style="150" customWidth="1"/>
    <col min="11518" max="11518" width="17.7109375" style="150" customWidth="1"/>
    <col min="11519" max="11519" width="13.85546875" style="150" customWidth="1"/>
    <col min="11520" max="11520" width="13.140625" style="150" customWidth="1"/>
    <col min="11521" max="11521" width="12.28515625" style="150" customWidth="1"/>
    <col min="11522" max="11522" width="3" style="150" customWidth="1"/>
    <col min="11523" max="11523" width="20.28515625" style="150" customWidth="1"/>
    <col min="11524" max="11524" width="12.5703125" style="150" customWidth="1"/>
    <col min="11525" max="11525" width="11.7109375" style="150" customWidth="1"/>
    <col min="11526" max="11526" width="9.140625" style="150"/>
    <col min="11527" max="11527" width="2.85546875" style="150" customWidth="1"/>
    <col min="11528" max="11528" width="18.5703125" style="150" customWidth="1"/>
    <col min="11529" max="11529" width="14.42578125" style="150" customWidth="1"/>
    <col min="11530" max="11530" width="13.7109375" style="150" customWidth="1"/>
    <col min="11531" max="11531" width="10.140625" style="150" customWidth="1"/>
    <col min="11532" max="11532" width="4.42578125" style="150" customWidth="1"/>
    <col min="11533" max="11533" width="24" style="150" customWidth="1"/>
    <col min="11534" max="11534" width="13.140625" style="150" customWidth="1"/>
    <col min="11535" max="11535" width="13" style="150" customWidth="1"/>
    <col min="11536" max="11536" width="10.42578125" style="150" customWidth="1"/>
    <col min="11537" max="11772" width="9.140625" style="150"/>
    <col min="11773" max="11773" width="5" style="150" customWidth="1"/>
    <col min="11774" max="11774" width="17.7109375" style="150" customWidth="1"/>
    <col min="11775" max="11775" width="13.85546875" style="150" customWidth="1"/>
    <col min="11776" max="11776" width="13.140625" style="150" customWidth="1"/>
    <col min="11777" max="11777" width="12.28515625" style="150" customWidth="1"/>
    <col min="11778" max="11778" width="3" style="150" customWidth="1"/>
    <col min="11779" max="11779" width="20.28515625" style="150" customWidth="1"/>
    <col min="11780" max="11780" width="12.5703125" style="150" customWidth="1"/>
    <col min="11781" max="11781" width="11.7109375" style="150" customWidth="1"/>
    <col min="11782" max="11782" width="9.140625" style="150"/>
    <col min="11783" max="11783" width="2.85546875" style="150" customWidth="1"/>
    <col min="11784" max="11784" width="18.5703125" style="150" customWidth="1"/>
    <col min="11785" max="11785" width="14.42578125" style="150" customWidth="1"/>
    <col min="11786" max="11786" width="13.7109375" style="150" customWidth="1"/>
    <col min="11787" max="11787" width="10.140625" style="150" customWidth="1"/>
    <col min="11788" max="11788" width="4.42578125" style="150" customWidth="1"/>
    <col min="11789" max="11789" width="24" style="150" customWidth="1"/>
    <col min="11790" max="11790" width="13.140625" style="150" customWidth="1"/>
    <col min="11791" max="11791" width="13" style="150" customWidth="1"/>
    <col min="11792" max="11792" width="10.42578125" style="150" customWidth="1"/>
    <col min="11793" max="12028" width="9.140625" style="150"/>
    <col min="12029" max="12029" width="5" style="150" customWidth="1"/>
    <col min="12030" max="12030" width="17.7109375" style="150" customWidth="1"/>
    <col min="12031" max="12031" width="13.85546875" style="150" customWidth="1"/>
    <col min="12032" max="12032" width="13.140625" style="150" customWidth="1"/>
    <col min="12033" max="12033" width="12.28515625" style="150" customWidth="1"/>
    <col min="12034" max="12034" width="3" style="150" customWidth="1"/>
    <col min="12035" max="12035" width="20.28515625" style="150" customWidth="1"/>
    <col min="12036" max="12036" width="12.5703125" style="150" customWidth="1"/>
    <col min="12037" max="12037" width="11.7109375" style="150" customWidth="1"/>
    <col min="12038" max="12038" width="9.140625" style="150"/>
    <col min="12039" max="12039" width="2.85546875" style="150" customWidth="1"/>
    <col min="12040" max="12040" width="18.5703125" style="150" customWidth="1"/>
    <col min="12041" max="12041" width="14.42578125" style="150" customWidth="1"/>
    <col min="12042" max="12042" width="13.7109375" style="150" customWidth="1"/>
    <col min="12043" max="12043" width="10.140625" style="150" customWidth="1"/>
    <col min="12044" max="12044" width="4.42578125" style="150" customWidth="1"/>
    <col min="12045" max="12045" width="24" style="150" customWidth="1"/>
    <col min="12046" max="12046" width="13.140625" style="150" customWidth="1"/>
    <col min="12047" max="12047" width="13" style="150" customWidth="1"/>
    <col min="12048" max="12048" width="10.42578125" style="150" customWidth="1"/>
    <col min="12049" max="12284" width="9.140625" style="150"/>
    <col min="12285" max="12285" width="5" style="150" customWidth="1"/>
    <col min="12286" max="12286" width="17.7109375" style="150" customWidth="1"/>
    <col min="12287" max="12287" width="13.85546875" style="150" customWidth="1"/>
    <col min="12288" max="12288" width="13.140625" style="150" customWidth="1"/>
    <col min="12289" max="12289" width="12.28515625" style="150" customWidth="1"/>
    <col min="12290" max="12290" width="3" style="150" customWidth="1"/>
    <col min="12291" max="12291" width="20.28515625" style="150" customWidth="1"/>
    <col min="12292" max="12292" width="12.5703125" style="150" customWidth="1"/>
    <col min="12293" max="12293" width="11.7109375" style="150" customWidth="1"/>
    <col min="12294" max="12294" width="9.140625" style="150"/>
    <col min="12295" max="12295" width="2.85546875" style="150" customWidth="1"/>
    <col min="12296" max="12296" width="18.5703125" style="150" customWidth="1"/>
    <col min="12297" max="12297" width="14.42578125" style="150" customWidth="1"/>
    <col min="12298" max="12298" width="13.7109375" style="150" customWidth="1"/>
    <col min="12299" max="12299" width="10.140625" style="150" customWidth="1"/>
    <col min="12300" max="12300" width="4.42578125" style="150" customWidth="1"/>
    <col min="12301" max="12301" width="24" style="150" customWidth="1"/>
    <col min="12302" max="12302" width="13.140625" style="150" customWidth="1"/>
    <col min="12303" max="12303" width="13" style="150" customWidth="1"/>
    <col min="12304" max="12304" width="10.42578125" style="150" customWidth="1"/>
    <col min="12305" max="12540" width="9.140625" style="150"/>
    <col min="12541" max="12541" width="5" style="150" customWidth="1"/>
    <col min="12542" max="12542" width="17.7109375" style="150" customWidth="1"/>
    <col min="12543" max="12543" width="13.85546875" style="150" customWidth="1"/>
    <col min="12544" max="12544" width="13.140625" style="150" customWidth="1"/>
    <col min="12545" max="12545" width="12.28515625" style="150" customWidth="1"/>
    <col min="12546" max="12546" width="3" style="150" customWidth="1"/>
    <col min="12547" max="12547" width="20.28515625" style="150" customWidth="1"/>
    <col min="12548" max="12548" width="12.5703125" style="150" customWidth="1"/>
    <col min="12549" max="12549" width="11.7109375" style="150" customWidth="1"/>
    <col min="12550" max="12550" width="9.140625" style="150"/>
    <col min="12551" max="12551" width="2.85546875" style="150" customWidth="1"/>
    <col min="12552" max="12552" width="18.5703125" style="150" customWidth="1"/>
    <col min="12553" max="12553" width="14.42578125" style="150" customWidth="1"/>
    <col min="12554" max="12554" width="13.7109375" style="150" customWidth="1"/>
    <col min="12555" max="12555" width="10.140625" style="150" customWidth="1"/>
    <col min="12556" max="12556" width="4.42578125" style="150" customWidth="1"/>
    <col min="12557" max="12557" width="24" style="150" customWidth="1"/>
    <col min="12558" max="12558" width="13.140625" style="150" customWidth="1"/>
    <col min="12559" max="12559" width="13" style="150" customWidth="1"/>
    <col min="12560" max="12560" width="10.42578125" style="150" customWidth="1"/>
    <col min="12561" max="12796" width="9.140625" style="150"/>
    <col min="12797" max="12797" width="5" style="150" customWidth="1"/>
    <col min="12798" max="12798" width="17.7109375" style="150" customWidth="1"/>
    <col min="12799" max="12799" width="13.85546875" style="150" customWidth="1"/>
    <col min="12800" max="12800" width="13.140625" style="150" customWidth="1"/>
    <col min="12801" max="12801" width="12.28515625" style="150" customWidth="1"/>
    <col min="12802" max="12802" width="3" style="150" customWidth="1"/>
    <col min="12803" max="12803" width="20.28515625" style="150" customWidth="1"/>
    <col min="12804" max="12804" width="12.5703125" style="150" customWidth="1"/>
    <col min="12805" max="12805" width="11.7109375" style="150" customWidth="1"/>
    <col min="12806" max="12806" width="9.140625" style="150"/>
    <col min="12807" max="12807" width="2.85546875" style="150" customWidth="1"/>
    <col min="12808" max="12808" width="18.5703125" style="150" customWidth="1"/>
    <col min="12809" max="12809" width="14.42578125" style="150" customWidth="1"/>
    <col min="12810" max="12810" width="13.7109375" style="150" customWidth="1"/>
    <col min="12811" max="12811" width="10.140625" style="150" customWidth="1"/>
    <col min="12812" max="12812" width="4.42578125" style="150" customWidth="1"/>
    <col min="12813" max="12813" width="24" style="150" customWidth="1"/>
    <col min="12814" max="12814" width="13.140625" style="150" customWidth="1"/>
    <col min="12815" max="12815" width="13" style="150" customWidth="1"/>
    <col min="12816" max="12816" width="10.42578125" style="150" customWidth="1"/>
    <col min="12817" max="13052" width="9.140625" style="150"/>
    <col min="13053" max="13053" width="5" style="150" customWidth="1"/>
    <col min="13054" max="13054" width="17.7109375" style="150" customWidth="1"/>
    <col min="13055" max="13055" width="13.85546875" style="150" customWidth="1"/>
    <col min="13056" max="13056" width="13.140625" style="150" customWidth="1"/>
    <col min="13057" max="13057" width="12.28515625" style="150" customWidth="1"/>
    <col min="13058" max="13058" width="3" style="150" customWidth="1"/>
    <col min="13059" max="13059" width="20.28515625" style="150" customWidth="1"/>
    <col min="13060" max="13060" width="12.5703125" style="150" customWidth="1"/>
    <col min="13061" max="13061" width="11.7109375" style="150" customWidth="1"/>
    <col min="13062" max="13062" width="9.140625" style="150"/>
    <col min="13063" max="13063" width="2.85546875" style="150" customWidth="1"/>
    <col min="13064" max="13064" width="18.5703125" style="150" customWidth="1"/>
    <col min="13065" max="13065" width="14.42578125" style="150" customWidth="1"/>
    <col min="13066" max="13066" width="13.7109375" style="150" customWidth="1"/>
    <col min="13067" max="13067" width="10.140625" style="150" customWidth="1"/>
    <col min="13068" max="13068" width="4.42578125" style="150" customWidth="1"/>
    <col min="13069" max="13069" width="24" style="150" customWidth="1"/>
    <col min="13070" max="13070" width="13.140625" style="150" customWidth="1"/>
    <col min="13071" max="13071" width="13" style="150" customWidth="1"/>
    <col min="13072" max="13072" width="10.42578125" style="150" customWidth="1"/>
    <col min="13073" max="13308" width="9.140625" style="150"/>
    <col min="13309" max="13309" width="5" style="150" customWidth="1"/>
    <col min="13310" max="13310" width="17.7109375" style="150" customWidth="1"/>
    <col min="13311" max="13311" width="13.85546875" style="150" customWidth="1"/>
    <col min="13312" max="13312" width="13.140625" style="150" customWidth="1"/>
    <col min="13313" max="13313" width="12.28515625" style="150" customWidth="1"/>
    <col min="13314" max="13314" width="3" style="150" customWidth="1"/>
    <col min="13315" max="13315" width="20.28515625" style="150" customWidth="1"/>
    <col min="13316" max="13316" width="12.5703125" style="150" customWidth="1"/>
    <col min="13317" max="13317" width="11.7109375" style="150" customWidth="1"/>
    <col min="13318" max="13318" width="9.140625" style="150"/>
    <col min="13319" max="13319" width="2.85546875" style="150" customWidth="1"/>
    <col min="13320" max="13320" width="18.5703125" style="150" customWidth="1"/>
    <col min="13321" max="13321" width="14.42578125" style="150" customWidth="1"/>
    <col min="13322" max="13322" width="13.7109375" style="150" customWidth="1"/>
    <col min="13323" max="13323" width="10.140625" style="150" customWidth="1"/>
    <col min="13324" max="13324" width="4.42578125" style="150" customWidth="1"/>
    <col min="13325" max="13325" width="24" style="150" customWidth="1"/>
    <col min="13326" max="13326" width="13.140625" style="150" customWidth="1"/>
    <col min="13327" max="13327" width="13" style="150" customWidth="1"/>
    <col min="13328" max="13328" width="10.42578125" style="150" customWidth="1"/>
    <col min="13329" max="13564" width="9.140625" style="150"/>
    <col min="13565" max="13565" width="5" style="150" customWidth="1"/>
    <col min="13566" max="13566" width="17.7109375" style="150" customWidth="1"/>
    <col min="13567" max="13567" width="13.85546875" style="150" customWidth="1"/>
    <col min="13568" max="13568" width="13.140625" style="150" customWidth="1"/>
    <col min="13569" max="13569" width="12.28515625" style="150" customWidth="1"/>
    <col min="13570" max="13570" width="3" style="150" customWidth="1"/>
    <col min="13571" max="13571" width="20.28515625" style="150" customWidth="1"/>
    <col min="13572" max="13572" width="12.5703125" style="150" customWidth="1"/>
    <col min="13573" max="13573" width="11.7109375" style="150" customWidth="1"/>
    <col min="13574" max="13574" width="9.140625" style="150"/>
    <col min="13575" max="13575" width="2.85546875" style="150" customWidth="1"/>
    <col min="13576" max="13576" width="18.5703125" style="150" customWidth="1"/>
    <col min="13577" max="13577" width="14.42578125" style="150" customWidth="1"/>
    <col min="13578" max="13578" width="13.7109375" style="150" customWidth="1"/>
    <col min="13579" max="13579" width="10.140625" style="150" customWidth="1"/>
    <col min="13580" max="13580" width="4.42578125" style="150" customWidth="1"/>
    <col min="13581" max="13581" width="24" style="150" customWidth="1"/>
    <col min="13582" max="13582" width="13.140625" style="150" customWidth="1"/>
    <col min="13583" max="13583" width="13" style="150" customWidth="1"/>
    <col min="13584" max="13584" width="10.42578125" style="150" customWidth="1"/>
    <col min="13585" max="13820" width="9.140625" style="150"/>
    <col min="13821" max="13821" width="5" style="150" customWidth="1"/>
    <col min="13822" max="13822" width="17.7109375" style="150" customWidth="1"/>
    <col min="13823" max="13823" width="13.85546875" style="150" customWidth="1"/>
    <col min="13824" max="13824" width="13.140625" style="150" customWidth="1"/>
    <col min="13825" max="13825" width="12.28515625" style="150" customWidth="1"/>
    <col min="13826" max="13826" width="3" style="150" customWidth="1"/>
    <col min="13827" max="13827" width="20.28515625" style="150" customWidth="1"/>
    <col min="13828" max="13828" width="12.5703125" style="150" customWidth="1"/>
    <col min="13829" max="13829" width="11.7109375" style="150" customWidth="1"/>
    <col min="13830" max="13830" width="9.140625" style="150"/>
    <col min="13831" max="13831" width="2.85546875" style="150" customWidth="1"/>
    <col min="13832" max="13832" width="18.5703125" style="150" customWidth="1"/>
    <col min="13833" max="13833" width="14.42578125" style="150" customWidth="1"/>
    <col min="13834" max="13834" width="13.7109375" style="150" customWidth="1"/>
    <col min="13835" max="13835" width="10.140625" style="150" customWidth="1"/>
    <col min="13836" max="13836" width="4.42578125" style="150" customWidth="1"/>
    <col min="13837" max="13837" width="24" style="150" customWidth="1"/>
    <col min="13838" max="13838" width="13.140625" style="150" customWidth="1"/>
    <col min="13839" max="13839" width="13" style="150" customWidth="1"/>
    <col min="13840" max="13840" width="10.42578125" style="150" customWidth="1"/>
    <col min="13841" max="14076" width="9.140625" style="150"/>
    <col min="14077" max="14077" width="5" style="150" customWidth="1"/>
    <col min="14078" max="14078" width="17.7109375" style="150" customWidth="1"/>
    <col min="14079" max="14079" width="13.85546875" style="150" customWidth="1"/>
    <col min="14080" max="14080" width="13.140625" style="150" customWidth="1"/>
    <col min="14081" max="14081" width="12.28515625" style="150" customWidth="1"/>
    <col min="14082" max="14082" width="3" style="150" customWidth="1"/>
    <col min="14083" max="14083" width="20.28515625" style="150" customWidth="1"/>
    <col min="14084" max="14084" width="12.5703125" style="150" customWidth="1"/>
    <col min="14085" max="14085" width="11.7109375" style="150" customWidth="1"/>
    <col min="14086" max="14086" width="9.140625" style="150"/>
    <col min="14087" max="14087" width="2.85546875" style="150" customWidth="1"/>
    <col min="14088" max="14088" width="18.5703125" style="150" customWidth="1"/>
    <col min="14089" max="14089" width="14.42578125" style="150" customWidth="1"/>
    <col min="14090" max="14090" width="13.7109375" style="150" customWidth="1"/>
    <col min="14091" max="14091" width="10.140625" style="150" customWidth="1"/>
    <col min="14092" max="14092" width="4.42578125" style="150" customWidth="1"/>
    <col min="14093" max="14093" width="24" style="150" customWidth="1"/>
    <col min="14094" max="14094" width="13.140625" style="150" customWidth="1"/>
    <col min="14095" max="14095" width="13" style="150" customWidth="1"/>
    <col min="14096" max="14096" width="10.42578125" style="150" customWidth="1"/>
    <col min="14097" max="14332" width="9.140625" style="150"/>
    <col min="14333" max="14333" width="5" style="150" customWidth="1"/>
    <col min="14334" max="14334" width="17.7109375" style="150" customWidth="1"/>
    <col min="14335" max="14335" width="13.85546875" style="150" customWidth="1"/>
    <col min="14336" max="14336" width="13.140625" style="150" customWidth="1"/>
    <col min="14337" max="14337" width="12.28515625" style="150" customWidth="1"/>
    <col min="14338" max="14338" width="3" style="150" customWidth="1"/>
    <col min="14339" max="14339" width="20.28515625" style="150" customWidth="1"/>
    <col min="14340" max="14340" width="12.5703125" style="150" customWidth="1"/>
    <col min="14341" max="14341" width="11.7109375" style="150" customWidth="1"/>
    <col min="14342" max="14342" width="9.140625" style="150"/>
    <col min="14343" max="14343" width="2.85546875" style="150" customWidth="1"/>
    <col min="14344" max="14344" width="18.5703125" style="150" customWidth="1"/>
    <col min="14345" max="14345" width="14.42578125" style="150" customWidth="1"/>
    <col min="14346" max="14346" width="13.7109375" style="150" customWidth="1"/>
    <col min="14347" max="14347" width="10.140625" style="150" customWidth="1"/>
    <col min="14348" max="14348" width="4.42578125" style="150" customWidth="1"/>
    <col min="14349" max="14349" width="24" style="150" customWidth="1"/>
    <col min="14350" max="14350" width="13.140625" style="150" customWidth="1"/>
    <col min="14351" max="14351" width="13" style="150" customWidth="1"/>
    <col min="14352" max="14352" width="10.42578125" style="150" customWidth="1"/>
    <col min="14353" max="14588" width="9.140625" style="150"/>
    <col min="14589" max="14589" width="5" style="150" customWidth="1"/>
    <col min="14590" max="14590" width="17.7109375" style="150" customWidth="1"/>
    <col min="14591" max="14591" width="13.85546875" style="150" customWidth="1"/>
    <col min="14592" max="14592" width="13.140625" style="150" customWidth="1"/>
    <col min="14593" max="14593" width="12.28515625" style="150" customWidth="1"/>
    <col min="14594" max="14594" width="3" style="150" customWidth="1"/>
    <col min="14595" max="14595" width="20.28515625" style="150" customWidth="1"/>
    <col min="14596" max="14596" width="12.5703125" style="150" customWidth="1"/>
    <col min="14597" max="14597" width="11.7109375" style="150" customWidth="1"/>
    <col min="14598" max="14598" width="9.140625" style="150"/>
    <col min="14599" max="14599" width="2.85546875" style="150" customWidth="1"/>
    <col min="14600" max="14600" width="18.5703125" style="150" customWidth="1"/>
    <col min="14601" max="14601" width="14.42578125" style="150" customWidth="1"/>
    <col min="14602" max="14602" width="13.7109375" style="150" customWidth="1"/>
    <col min="14603" max="14603" width="10.140625" style="150" customWidth="1"/>
    <col min="14604" max="14604" width="4.42578125" style="150" customWidth="1"/>
    <col min="14605" max="14605" width="24" style="150" customWidth="1"/>
    <col min="14606" max="14606" width="13.140625" style="150" customWidth="1"/>
    <col min="14607" max="14607" width="13" style="150" customWidth="1"/>
    <col min="14608" max="14608" width="10.42578125" style="150" customWidth="1"/>
    <col min="14609" max="14844" width="9.140625" style="150"/>
    <col min="14845" max="14845" width="5" style="150" customWidth="1"/>
    <col min="14846" max="14846" width="17.7109375" style="150" customWidth="1"/>
    <col min="14847" max="14847" width="13.85546875" style="150" customWidth="1"/>
    <col min="14848" max="14848" width="13.140625" style="150" customWidth="1"/>
    <col min="14849" max="14849" width="12.28515625" style="150" customWidth="1"/>
    <col min="14850" max="14850" width="3" style="150" customWidth="1"/>
    <col min="14851" max="14851" width="20.28515625" style="150" customWidth="1"/>
    <col min="14852" max="14852" width="12.5703125" style="150" customWidth="1"/>
    <col min="14853" max="14853" width="11.7109375" style="150" customWidth="1"/>
    <col min="14854" max="14854" width="9.140625" style="150"/>
    <col min="14855" max="14855" width="2.85546875" style="150" customWidth="1"/>
    <col min="14856" max="14856" width="18.5703125" style="150" customWidth="1"/>
    <col min="14857" max="14857" width="14.42578125" style="150" customWidth="1"/>
    <col min="14858" max="14858" width="13.7109375" style="150" customWidth="1"/>
    <col min="14859" max="14859" width="10.140625" style="150" customWidth="1"/>
    <col min="14860" max="14860" width="4.42578125" style="150" customWidth="1"/>
    <col min="14861" max="14861" width="24" style="150" customWidth="1"/>
    <col min="14862" max="14862" width="13.140625" style="150" customWidth="1"/>
    <col min="14863" max="14863" width="13" style="150" customWidth="1"/>
    <col min="14864" max="14864" width="10.42578125" style="150" customWidth="1"/>
    <col min="14865" max="15100" width="9.140625" style="150"/>
    <col min="15101" max="15101" width="5" style="150" customWidth="1"/>
    <col min="15102" max="15102" width="17.7109375" style="150" customWidth="1"/>
    <col min="15103" max="15103" width="13.85546875" style="150" customWidth="1"/>
    <col min="15104" max="15104" width="13.140625" style="150" customWidth="1"/>
    <col min="15105" max="15105" width="12.28515625" style="150" customWidth="1"/>
    <col min="15106" max="15106" width="3" style="150" customWidth="1"/>
    <col min="15107" max="15107" width="20.28515625" style="150" customWidth="1"/>
    <col min="15108" max="15108" width="12.5703125" style="150" customWidth="1"/>
    <col min="15109" max="15109" width="11.7109375" style="150" customWidth="1"/>
    <col min="15110" max="15110" width="9.140625" style="150"/>
    <col min="15111" max="15111" width="2.85546875" style="150" customWidth="1"/>
    <col min="15112" max="15112" width="18.5703125" style="150" customWidth="1"/>
    <col min="15113" max="15113" width="14.42578125" style="150" customWidth="1"/>
    <col min="15114" max="15114" width="13.7109375" style="150" customWidth="1"/>
    <col min="15115" max="15115" width="10.140625" style="150" customWidth="1"/>
    <col min="15116" max="15116" width="4.42578125" style="150" customWidth="1"/>
    <col min="15117" max="15117" width="24" style="150" customWidth="1"/>
    <col min="15118" max="15118" width="13.140625" style="150" customWidth="1"/>
    <col min="15119" max="15119" width="13" style="150" customWidth="1"/>
    <col min="15120" max="15120" width="10.42578125" style="150" customWidth="1"/>
    <col min="15121" max="15356" width="9.140625" style="150"/>
    <col min="15357" max="15357" width="5" style="150" customWidth="1"/>
    <col min="15358" max="15358" width="17.7109375" style="150" customWidth="1"/>
    <col min="15359" max="15359" width="13.85546875" style="150" customWidth="1"/>
    <col min="15360" max="15360" width="13.140625" style="150" customWidth="1"/>
    <col min="15361" max="15361" width="12.28515625" style="150" customWidth="1"/>
    <col min="15362" max="15362" width="3" style="150" customWidth="1"/>
    <col min="15363" max="15363" width="20.28515625" style="150" customWidth="1"/>
    <col min="15364" max="15364" width="12.5703125" style="150" customWidth="1"/>
    <col min="15365" max="15365" width="11.7109375" style="150" customWidth="1"/>
    <col min="15366" max="15366" width="9.140625" style="150"/>
    <col min="15367" max="15367" width="2.85546875" style="150" customWidth="1"/>
    <col min="15368" max="15368" width="18.5703125" style="150" customWidth="1"/>
    <col min="15369" max="15369" width="14.42578125" style="150" customWidth="1"/>
    <col min="15370" max="15370" width="13.7109375" style="150" customWidth="1"/>
    <col min="15371" max="15371" width="10.140625" style="150" customWidth="1"/>
    <col min="15372" max="15372" width="4.42578125" style="150" customWidth="1"/>
    <col min="15373" max="15373" width="24" style="150" customWidth="1"/>
    <col min="15374" max="15374" width="13.140625" style="150" customWidth="1"/>
    <col min="15375" max="15375" width="13" style="150" customWidth="1"/>
    <col min="15376" max="15376" width="10.42578125" style="150" customWidth="1"/>
    <col min="15377" max="15612" width="9.140625" style="150"/>
    <col min="15613" max="15613" width="5" style="150" customWidth="1"/>
    <col min="15614" max="15614" width="17.7109375" style="150" customWidth="1"/>
    <col min="15615" max="15615" width="13.85546875" style="150" customWidth="1"/>
    <col min="15616" max="15616" width="13.140625" style="150" customWidth="1"/>
    <col min="15617" max="15617" width="12.28515625" style="150" customWidth="1"/>
    <col min="15618" max="15618" width="3" style="150" customWidth="1"/>
    <col min="15619" max="15619" width="20.28515625" style="150" customWidth="1"/>
    <col min="15620" max="15620" width="12.5703125" style="150" customWidth="1"/>
    <col min="15621" max="15621" width="11.7109375" style="150" customWidth="1"/>
    <col min="15622" max="15622" width="9.140625" style="150"/>
    <col min="15623" max="15623" width="2.85546875" style="150" customWidth="1"/>
    <col min="15624" max="15624" width="18.5703125" style="150" customWidth="1"/>
    <col min="15625" max="15625" width="14.42578125" style="150" customWidth="1"/>
    <col min="15626" max="15626" width="13.7109375" style="150" customWidth="1"/>
    <col min="15627" max="15627" width="10.140625" style="150" customWidth="1"/>
    <col min="15628" max="15628" width="4.42578125" style="150" customWidth="1"/>
    <col min="15629" max="15629" width="24" style="150" customWidth="1"/>
    <col min="15630" max="15630" width="13.140625" style="150" customWidth="1"/>
    <col min="15631" max="15631" width="13" style="150" customWidth="1"/>
    <col min="15632" max="15632" width="10.42578125" style="150" customWidth="1"/>
    <col min="15633" max="15868" width="9.140625" style="150"/>
    <col min="15869" max="15869" width="5" style="150" customWidth="1"/>
    <col min="15870" max="15870" width="17.7109375" style="150" customWidth="1"/>
    <col min="15871" max="15871" width="13.85546875" style="150" customWidth="1"/>
    <col min="15872" max="15872" width="13.140625" style="150" customWidth="1"/>
    <col min="15873" max="15873" width="12.28515625" style="150" customWidth="1"/>
    <col min="15874" max="15874" width="3" style="150" customWidth="1"/>
    <col min="15875" max="15875" width="20.28515625" style="150" customWidth="1"/>
    <col min="15876" max="15876" width="12.5703125" style="150" customWidth="1"/>
    <col min="15877" max="15877" width="11.7109375" style="150" customWidth="1"/>
    <col min="15878" max="15878" width="9.140625" style="150"/>
    <col min="15879" max="15879" width="2.85546875" style="150" customWidth="1"/>
    <col min="15880" max="15880" width="18.5703125" style="150" customWidth="1"/>
    <col min="15881" max="15881" width="14.42578125" style="150" customWidth="1"/>
    <col min="15882" max="15882" width="13.7109375" style="150" customWidth="1"/>
    <col min="15883" max="15883" width="10.140625" style="150" customWidth="1"/>
    <col min="15884" max="15884" width="4.42578125" style="150" customWidth="1"/>
    <col min="15885" max="15885" width="24" style="150" customWidth="1"/>
    <col min="15886" max="15886" width="13.140625" style="150" customWidth="1"/>
    <col min="15887" max="15887" width="13" style="150" customWidth="1"/>
    <col min="15888" max="15888" width="10.42578125" style="150" customWidth="1"/>
    <col min="15889" max="16124" width="9.140625" style="150"/>
    <col min="16125" max="16125" width="5" style="150" customWidth="1"/>
    <col min="16126" max="16126" width="17.7109375" style="150" customWidth="1"/>
    <col min="16127" max="16127" width="13.85546875" style="150" customWidth="1"/>
    <col min="16128" max="16128" width="13.140625" style="150" customWidth="1"/>
    <col min="16129" max="16129" width="12.28515625" style="150" customWidth="1"/>
    <col min="16130" max="16130" width="3" style="150" customWidth="1"/>
    <col min="16131" max="16131" width="20.28515625" style="150" customWidth="1"/>
    <col min="16132" max="16132" width="12.5703125" style="150" customWidth="1"/>
    <col min="16133" max="16133" width="11.7109375" style="150" customWidth="1"/>
    <col min="16134" max="16134" width="9.140625" style="150"/>
    <col min="16135" max="16135" width="2.85546875" style="150" customWidth="1"/>
    <col min="16136" max="16136" width="18.5703125" style="150" customWidth="1"/>
    <col min="16137" max="16137" width="14.42578125" style="150" customWidth="1"/>
    <col min="16138" max="16138" width="13.7109375" style="150" customWidth="1"/>
    <col min="16139" max="16139" width="10.140625" style="150" customWidth="1"/>
    <col min="16140" max="16140" width="4.42578125" style="150" customWidth="1"/>
    <col min="16141" max="16141" width="24" style="150" customWidth="1"/>
    <col min="16142" max="16142" width="13.140625" style="150" customWidth="1"/>
    <col min="16143" max="16143" width="13" style="150" customWidth="1"/>
    <col min="16144" max="16144" width="10.42578125" style="150" customWidth="1"/>
    <col min="16145" max="16384" width="9.140625" style="150"/>
  </cols>
  <sheetData>
    <row r="1" spans="1:24" ht="18.75">
      <c r="A1" s="39"/>
    </row>
    <row r="2" spans="1:24" ht="28.5" customHeight="1">
      <c r="A2" s="1329" t="s">
        <v>420</v>
      </c>
      <c r="B2" s="1329"/>
      <c r="C2" s="1329"/>
      <c r="D2" s="1329"/>
      <c r="E2" s="1329"/>
      <c r="F2" s="1329"/>
      <c r="G2" s="1329"/>
      <c r="H2" s="1329"/>
      <c r="I2" s="1329"/>
      <c r="J2" s="1329"/>
      <c r="K2" s="1329"/>
      <c r="L2" s="1329"/>
      <c r="M2" s="1329"/>
      <c r="N2" s="1329"/>
      <c r="O2" s="1329"/>
      <c r="P2" s="1329"/>
      <c r="Q2" s="1329"/>
      <c r="R2" s="1329"/>
      <c r="S2" s="1329"/>
      <c r="T2" s="1329"/>
      <c r="U2" s="1329"/>
      <c r="V2" s="1329"/>
      <c r="W2" s="1329"/>
      <c r="X2" s="1329"/>
    </row>
    <row r="3" spans="1:24" ht="15.75" customHeight="1">
      <c r="A3" s="1330" t="s">
        <v>421</v>
      </c>
      <c r="B3" s="1330"/>
      <c r="C3" s="1330"/>
      <c r="D3" s="1330"/>
      <c r="E3" s="1330"/>
      <c r="F3" s="1330"/>
      <c r="P3" s="41"/>
    </row>
    <row r="4" spans="1:24" ht="4.5" customHeight="1">
      <c r="A4" s="42"/>
      <c r="B4" s="42"/>
      <c r="C4" s="40"/>
      <c r="D4" s="40"/>
    </row>
    <row r="5" spans="1:24" ht="15.75" thickBot="1">
      <c r="A5" s="43" t="s">
        <v>124</v>
      </c>
      <c r="B5" s="1331" t="s">
        <v>125</v>
      </c>
      <c r="C5" s="1331"/>
      <c r="D5" s="44"/>
      <c r="E5" s="44"/>
      <c r="F5" s="43" t="s">
        <v>126</v>
      </c>
      <c r="G5" s="45" t="s">
        <v>127</v>
      </c>
      <c r="H5" s="122"/>
      <c r="I5" s="44"/>
      <c r="J5" s="44"/>
      <c r="K5" s="43" t="s">
        <v>128</v>
      </c>
      <c r="L5" s="46" t="s">
        <v>129</v>
      </c>
      <c r="M5" s="44"/>
      <c r="N5" s="47"/>
      <c r="O5" s="44"/>
      <c r="P5" s="43" t="s">
        <v>130</v>
      </c>
      <c r="Q5" s="46" t="s">
        <v>131</v>
      </c>
      <c r="R5" s="44"/>
    </row>
    <row r="6" spans="1:24" ht="43.5" thickBot="1">
      <c r="A6" s="48" t="s">
        <v>132</v>
      </c>
      <c r="B6" s="49" t="s">
        <v>133</v>
      </c>
      <c r="C6" s="50" t="s">
        <v>134</v>
      </c>
      <c r="D6" s="65" t="s">
        <v>135</v>
      </c>
      <c r="F6" s="48" t="s">
        <v>132</v>
      </c>
      <c r="G6" s="49" t="s">
        <v>133</v>
      </c>
      <c r="H6" s="123" t="s">
        <v>134</v>
      </c>
      <c r="I6" s="65" t="s">
        <v>135</v>
      </c>
      <c r="K6" s="48" t="s">
        <v>132</v>
      </c>
      <c r="L6" s="49" t="s">
        <v>133</v>
      </c>
      <c r="M6" s="50" t="s">
        <v>136</v>
      </c>
      <c r="N6" s="65" t="s">
        <v>135</v>
      </c>
      <c r="P6" s="52" t="s">
        <v>132</v>
      </c>
      <c r="Q6" s="53" t="s">
        <v>133</v>
      </c>
      <c r="R6" s="54" t="s">
        <v>136</v>
      </c>
      <c r="S6" s="70" t="s">
        <v>135</v>
      </c>
    </row>
    <row r="7" spans="1:24" ht="15.75">
      <c r="A7" s="56" t="s">
        <v>137</v>
      </c>
      <c r="B7" s="57">
        <v>12742.312</v>
      </c>
      <c r="C7" s="57">
        <v>19742</v>
      </c>
      <c r="D7" s="68">
        <v>2.3100780534180232</v>
      </c>
      <c r="F7" s="91" t="s">
        <v>139</v>
      </c>
      <c r="G7" s="55">
        <v>1122.623</v>
      </c>
      <c r="H7" s="55">
        <v>8043</v>
      </c>
      <c r="I7" s="108">
        <v>2.7216872110939905</v>
      </c>
      <c r="K7" s="91" t="s">
        <v>137</v>
      </c>
      <c r="L7" s="55">
        <v>286153.46899999998</v>
      </c>
      <c r="M7" s="55">
        <v>75203.006999999998</v>
      </c>
      <c r="N7" s="81">
        <v>3.8050801479254677</v>
      </c>
      <c r="P7" s="91" t="s">
        <v>138</v>
      </c>
      <c r="Q7" s="55">
        <v>51991.372000000003</v>
      </c>
      <c r="R7" s="55">
        <v>13999.066999999999</v>
      </c>
      <c r="S7" s="81">
        <v>3.7139169346071426</v>
      </c>
    </row>
    <row r="8" spans="1:24" ht="16.5" thickBot="1">
      <c r="A8" s="56" t="s">
        <v>147</v>
      </c>
      <c r="B8" s="57">
        <v>7110.3159999999998</v>
      </c>
      <c r="C8" s="57">
        <v>5690</v>
      </c>
      <c r="D8" s="68">
        <v>2.2934831202628452</v>
      </c>
      <c r="F8" s="56" t="s">
        <v>137</v>
      </c>
      <c r="G8" s="57">
        <v>1526.242</v>
      </c>
      <c r="H8" s="57">
        <v>6768</v>
      </c>
      <c r="I8" s="107">
        <v>2.3028038265143884</v>
      </c>
      <c r="K8" s="56" t="s">
        <v>140</v>
      </c>
      <c r="L8" s="57">
        <v>204674.00899999999</v>
      </c>
      <c r="M8" s="57">
        <v>55104.732000000004</v>
      </c>
      <c r="N8" s="68">
        <v>3.7142728323222762</v>
      </c>
      <c r="P8" s="56" t="s">
        <v>140</v>
      </c>
      <c r="Q8" s="57">
        <v>46803.309000000001</v>
      </c>
      <c r="R8" s="57">
        <v>15209.49</v>
      </c>
      <c r="S8" s="68">
        <v>3.0772438129089141</v>
      </c>
    </row>
    <row r="9" spans="1:24" ht="16.5" thickBot="1">
      <c r="A9" s="56" t="s">
        <v>270</v>
      </c>
      <c r="B9" s="57">
        <v>7025.9870000000001</v>
      </c>
      <c r="C9" s="57">
        <v>3662</v>
      </c>
      <c r="D9" s="68">
        <v>3.4664580341209437</v>
      </c>
      <c r="F9" s="125" t="s">
        <v>224</v>
      </c>
      <c r="G9" s="60">
        <v>2648.8649999999998</v>
      </c>
      <c r="H9" s="60">
        <v>14811</v>
      </c>
      <c r="I9" s="126">
        <v>2.5268909735664873</v>
      </c>
      <c r="K9" s="56" t="s">
        <v>332</v>
      </c>
      <c r="L9" s="57">
        <v>96323.926999999996</v>
      </c>
      <c r="M9" s="57">
        <v>33554.332999999999</v>
      </c>
      <c r="N9" s="68">
        <v>2.8706851958583113</v>
      </c>
      <c r="P9" s="56" t="s">
        <v>144</v>
      </c>
      <c r="Q9" s="57">
        <v>37875.502</v>
      </c>
      <c r="R9" s="57">
        <v>6850.8130000000001</v>
      </c>
      <c r="S9" s="68">
        <v>5.5286141951327528</v>
      </c>
    </row>
    <row r="10" spans="1:24" ht="15.75">
      <c r="A10" s="56" t="s">
        <v>331</v>
      </c>
      <c r="B10" s="57">
        <v>5221.7070000000003</v>
      </c>
      <c r="C10" s="57">
        <v>2465</v>
      </c>
      <c r="D10" s="68">
        <v>4.7928389756223382</v>
      </c>
      <c r="H10" s="150"/>
      <c r="K10" s="56" t="s">
        <v>139</v>
      </c>
      <c r="L10" s="57">
        <v>70078.748000000007</v>
      </c>
      <c r="M10" s="57">
        <v>17915.448</v>
      </c>
      <c r="N10" s="68">
        <v>3.9116380455571083</v>
      </c>
      <c r="P10" s="56" t="s">
        <v>139</v>
      </c>
      <c r="Q10" s="57">
        <v>28118.411</v>
      </c>
      <c r="R10" s="57">
        <v>8438.75</v>
      </c>
      <c r="S10" s="68">
        <v>3.3320587764775591</v>
      </c>
    </row>
    <row r="11" spans="1:24" ht="15.75">
      <c r="A11" s="56" t="s">
        <v>149</v>
      </c>
      <c r="B11" s="57">
        <v>2340.17</v>
      </c>
      <c r="C11" s="57">
        <v>1515</v>
      </c>
      <c r="D11" s="68">
        <v>2.3382339422957794</v>
      </c>
      <c r="K11" s="56" t="s">
        <v>146</v>
      </c>
      <c r="L11" s="57">
        <v>63193.63</v>
      </c>
      <c r="M11" s="57">
        <v>13468.477000000001</v>
      </c>
      <c r="N11" s="68">
        <v>4.6919655429489167</v>
      </c>
      <c r="P11" s="56" t="s">
        <v>141</v>
      </c>
      <c r="Q11" s="57">
        <v>26815.412</v>
      </c>
      <c r="R11" s="57">
        <v>6488.9269999999997</v>
      </c>
      <c r="S11" s="68">
        <v>4.1324878519977188</v>
      </c>
    </row>
    <row r="12" spans="1:24" ht="15.75">
      <c r="A12" s="56" t="s">
        <v>139</v>
      </c>
      <c r="B12" s="57">
        <v>2024.1969999999999</v>
      </c>
      <c r="C12" s="57">
        <v>7212</v>
      </c>
      <c r="D12" s="68">
        <v>2.700942435762121</v>
      </c>
      <c r="H12" s="150"/>
      <c r="K12" s="56" t="s">
        <v>147</v>
      </c>
      <c r="L12" s="57">
        <v>39292.745999999999</v>
      </c>
      <c r="M12" s="57">
        <v>11136.996999999999</v>
      </c>
      <c r="N12" s="68">
        <v>3.5281275553903804</v>
      </c>
      <c r="P12" s="56" t="s">
        <v>332</v>
      </c>
      <c r="Q12" s="57">
        <v>20750.495999999999</v>
      </c>
      <c r="R12" s="57">
        <v>8014.6360000000004</v>
      </c>
      <c r="S12" s="68">
        <v>2.589075286762867</v>
      </c>
    </row>
    <row r="13" spans="1:24" ht="15.75">
      <c r="A13" s="56" t="s">
        <v>145</v>
      </c>
      <c r="B13" s="57">
        <v>1361.95</v>
      </c>
      <c r="C13" s="57">
        <v>1675</v>
      </c>
      <c r="D13" s="68">
        <v>2.8092390642951584</v>
      </c>
      <c r="H13" s="150"/>
      <c r="K13" s="56" t="s">
        <v>144</v>
      </c>
      <c r="L13" s="57">
        <v>39054.862999999998</v>
      </c>
      <c r="M13" s="57">
        <v>6089.0029999999997</v>
      </c>
      <c r="N13" s="68">
        <v>6.4139996317952219</v>
      </c>
      <c r="P13" s="56" t="s">
        <v>146</v>
      </c>
      <c r="Q13" s="57">
        <v>20599.993999999999</v>
      </c>
      <c r="R13" s="57">
        <v>5161.5029999999997</v>
      </c>
      <c r="S13" s="68">
        <v>3.9910843798792714</v>
      </c>
    </row>
    <row r="14" spans="1:24" ht="15.75">
      <c r="A14" s="56" t="s">
        <v>336</v>
      </c>
      <c r="B14" s="57">
        <v>1231.2360000000001</v>
      </c>
      <c r="C14" s="57">
        <v>642</v>
      </c>
      <c r="D14" s="68">
        <v>4.0753615321216614</v>
      </c>
      <c r="K14" s="56" t="s">
        <v>138</v>
      </c>
      <c r="L14" s="57">
        <v>35161.620999999999</v>
      </c>
      <c r="M14" s="57">
        <v>8339.6450000000004</v>
      </c>
      <c r="N14" s="68">
        <v>4.2162011692344219</v>
      </c>
      <c r="P14" s="56" t="s">
        <v>137</v>
      </c>
      <c r="Q14" s="57">
        <v>14245.03</v>
      </c>
      <c r="R14" s="57">
        <v>4679.66</v>
      </c>
      <c r="S14" s="68">
        <v>3.0440309766094122</v>
      </c>
    </row>
    <row r="15" spans="1:24" ht="15.75">
      <c r="A15" s="56" t="s">
        <v>150</v>
      </c>
      <c r="B15" s="57">
        <v>1203.8579999999999</v>
      </c>
      <c r="C15" s="57">
        <v>936</v>
      </c>
      <c r="D15" s="68">
        <v>2.2438728893643907</v>
      </c>
      <c r="E15" s="94"/>
      <c r="K15" s="56" t="s">
        <v>142</v>
      </c>
      <c r="L15" s="57">
        <v>33351.207000000002</v>
      </c>
      <c r="M15" s="57">
        <v>7966.1270000000004</v>
      </c>
      <c r="N15" s="68">
        <v>4.1866275795000503</v>
      </c>
      <c r="P15" s="56" t="s">
        <v>239</v>
      </c>
      <c r="Q15" s="57">
        <v>12018.251</v>
      </c>
      <c r="R15" s="57">
        <v>3362.5230000000001</v>
      </c>
      <c r="S15" s="68">
        <v>3.5741765929928211</v>
      </c>
    </row>
    <row r="16" spans="1:24" ht="15.75">
      <c r="A16" s="56" t="s">
        <v>249</v>
      </c>
      <c r="B16" s="57">
        <v>945.72900000000004</v>
      </c>
      <c r="C16" s="57">
        <v>650</v>
      </c>
      <c r="D16" s="68">
        <v>2.160180081817995</v>
      </c>
      <c r="E16" s="71"/>
      <c r="K16" s="56" t="s">
        <v>250</v>
      </c>
      <c r="L16" s="57">
        <v>27435.335999999999</v>
      </c>
      <c r="M16" s="57">
        <v>5110.076</v>
      </c>
      <c r="N16" s="68">
        <v>5.3688704434141483</v>
      </c>
      <c r="P16" s="56" t="s">
        <v>148</v>
      </c>
      <c r="Q16" s="57">
        <v>10985.44</v>
      </c>
      <c r="R16" s="57">
        <v>4290.95</v>
      </c>
      <c r="S16" s="68">
        <v>2.5601416935643626</v>
      </c>
    </row>
    <row r="17" spans="1:19" ht="15.75">
      <c r="A17" s="56" t="s">
        <v>143</v>
      </c>
      <c r="B17" s="57">
        <v>680.95299999999997</v>
      </c>
      <c r="C17" s="57">
        <v>2137</v>
      </c>
      <c r="D17" s="68">
        <v>2.4820594131583742</v>
      </c>
      <c r="K17" s="56" t="s">
        <v>154</v>
      </c>
      <c r="L17" s="57">
        <v>24829.507000000001</v>
      </c>
      <c r="M17" s="57">
        <v>7980.375</v>
      </c>
      <c r="N17" s="68">
        <v>3.1113208339207121</v>
      </c>
      <c r="P17" s="56" t="s">
        <v>153</v>
      </c>
      <c r="Q17" s="57">
        <v>9486.643</v>
      </c>
      <c r="R17" s="57">
        <v>3369.4580000000001</v>
      </c>
      <c r="S17" s="68">
        <v>2.8154804125767408</v>
      </c>
    </row>
    <row r="18" spans="1:19" ht="15.75">
      <c r="A18" s="56" t="s">
        <v>411</v>
      </c>
      <c r="B18" s="57">
        <v>600.726</v>
      </c>
      <c r="C18" s="57">
        <v>315</v>
      </c>
      <c r="D18" s="68">
        <v>3.9397035676810077</v>
      </c>
      <c r="K18" s="56" t="s">
        <v>151</v>
      </c>
      <c r="L18" s="57">
        <v>21918.125</v>
      </c>
      <c r="M18" s="57">
        <v>5727.9260000000004</v>
      </c>
      <c r="N18" s="68">
        <v>3.8265377380922865</v>
      </c>
      <c r="P18" s="56" t="s">
        <v>147</v>
      </c>
      <c r="Q18" s="57">
        <v>6804.0510000000004</v>
      </c>
      <c r="R18" s="57">
        <v>1889.826</v>
      </c>
      <c r="S18" s="68">
        <v>3.6003584456981756</v>
      </c>
    </row>
    <row r="19" spans="1:19" ht="16.5" thickBot="1">
      <c r="A19" s="56" t="s">
        <v>142</v>
      </c>
      <c r="B19" s="57">
        <v>574.88400000000001</v>
      </c>
      <c r="C19" s="57">
        <v>584</v>
      </c>
      <c r="D19" s="68">
        <v>2.9937353212275228</v>
      </c>
      <c r="K19" s="56" t="s">
        <v>152</v>
      </c>
      <c r="L19" s="57">
        <v>13890.800999999999</v>
      </c>
      <c r="M19" s="57">
        <v>3440.377</v>
      </c>
      <c r="N19" s="68">
        <v>4.0375810557970828</v>
      </c>
      <c r="P19" s="56" t="s">
        <v>154</v>
      </c>
      <c r="Q19" s="57">
        <v>5609.567</v>
      </c>
      <c r="R19" s="57">
        <v>2127.6669999999999</v>
      </c>
      <c r="S19" s="68">
        <v>2.6364872886593629</v>
      </c>
    </row>
    <row r="20" spans="1:19" ht="16.5" thickBot="1">
      <c r="A20" s="125" t="s">
        <v>224</v>
      </c>
      <c r="B20" s="60">
        <v>45428.499000000003</v>
      </c>
      <c r="C20" s="60">
        <v>49272</v>
      </c>
      <c r="D20" s="80">
        <v>2.7184179469623504</v>
      </c>
      <c r="K20" s="56" t="s">
        <v>145</v>
      </c>
      <c r="L20" s="57">
        <v>12673.42</v>
      </c>
      <c r="M20" s="57">
        <v>4407.96</v>
      </c>
      <c r="N20" s="68">
        <v>2.8751213713373081</v>
      </c>
      <c r="P20" s="56" t="s">
        <v>151</v>
      </c>
      <c r="Q20" s="57">
        <v>5426.1009999999997</v>
      </c>
      <c r="R20" s="57">
        <v>1653.7840000000001</v>
      </c>
      <c r="S20" s="68">
        <v>3.2810215844390798</v>
      </c>
    </row>
    <row r="21" spans="1:19" ht="15.75">
      <c r="A21"/>
      <c r="B21"/>
      <c r="C21"/>
      <c r="D21"/>
      <c r="K21" s="56" t="s">
        <v>251</v>
      </c>
      <c r="L21" s="57">
        <v>11788.025</v>
      </c>
      <c r="M21" s="57">
        <v>3706.7730000000001</v>
      </c>
      <c r="N21" s="68">
        <v>3.1801313433544487</v>
      </c>
      <c r="P21" s="56" t="s">
        <v>249</v>
      </c>
      <c r="Q21" s="57">
        <v>4970.7569999999996</v>
      </c>
      <c r="R21" s="57">
        <v>1525.162</v>
      </c>
      <c r="S21" s="68">
        <v>3.2591665672236783</v>
      </c>
    </row>
    <row r="22" spans="1:19" ht="15.75">
      <c r="A22"/>
      <c r="B22"/>
      <c r="C22"/>
      <c r="D22"/>
      <c r="H22" s="150"/>
      <c r="K22" s="56" t="s">
        <v>249</v>
      </c>
      <c r="L22" s="57">
        <v>8335.9689999999991</v>
      </c>
      <c r="M22" s="57">
        <v>2413.8270000000002</v>
      </c>
      <c r="N22" s="68">
        <v>3.453424375483412</v>
      </c>
      <c r="P22" s="56" t="s">
        <v>155</v>
      </c>
      <c r="Q22" s="57">
        <v>4756.0320000000002</v>
      </c>
      <c r="R22" s="57">
        <v>1350.8989999999999</v>
      </c>
      <c r="S22" s="68">
        <v>3.5206421797632546</v>
      </c>
    </row>
    <row r="23" spans="1:19" ht="15.75">
      <c r="A23"/>
      <c r="B23"/>
      <c r="C23"/>
      <c r="D23"/>
      <c r="H23" s="150"/>
      <c r="K23" s="56" t="s">
        <v>150</v>
      </c>
      <c r="L23" s="57">
        <v>7510.6959999999999</v>
      </c>
      <c r="M23" s="57">
        <v>1895.7809999999999</v>
      </c>
      <c r="N23" s="68">
        <v>3.9617951651588448</v>
      </c>
      <c r="P23" s="56" t="s">
        <v>156</v>
      </c>
      <c r="Q23" s="57">
        <v>4553.4719999999998</v>
      </c>
      <c r="R23" s="57">
        <v>1419.001</v>
      </c>
      <c r="S23" s="68">
        <v>3.208927971157173</v>
      </c>
    </row>
    <row r="24" spans="1:19" ht="15.75">
      <c r="A24"/>
      <c r="B24"/>
      <c r="C24"/>
      <c r="D24"/>
      <c r="H24" s="150"/>
      <c r="K24" s="56" t="s">
        <v>141</v>
      </c>
      <c r="L24" s="57">
        <v>6982.4769999999999</v>
      </c>
      <c r="M24" s="57">
        <v>1518.434</v>
      </c>
      <c r="N24" s="68">
        <v>4.5984725052257787</v>
      </c>
      <c r="P24" s="56" t="s">
        <v>158</v>
      </c>
      <c r="Q24" s="57">
        <v>4395.6360000000004</v>
      </c>
      <c r="R24" s="57">
        <v>1725.8620000000001</v>
      </c>
      <c r="S24" s="68">
        <v>2.5469220598170654</v>
      </c>
    </row>
    <row r="25" spans="1:19" ht="15.75">
      <c r="A25"/>
      <c r="B25"/>
      <c r="C25"/>
      <c r="D25"/>
      <c r="H25" s="150"/>
      <c r="K25" s="56" t="s">
        <v>155</v>
      </c>
      <c r="L25" s="57">
        <v>5922.585</v>
      </c>
      <c r="M25" s="57">
        <v>2422.7440000000001</v>
      </c>
      <c r="N25" s="68">
        <v>2.4445773057326732</v>
      </c>
      <c r="P25" s="56" t="s">
        <v>250</v>
      </c>
      <c r="Q25" s="57">
        <v>3807.277</v>
      </c>
      <c r="R25" s="57">
        <v>1017.3339999999999</v>
      </c>
      <c r="S25" s="68">
        <v>3.7424061321060735</v>
      </c>
    </row>
    <row r="26" spans="1:19" ht="15.75">
      <c r="A26"/>
      <c r="B26"/>
      <c r="C26"/>
      <c r="D26"/>
      <c r="H26" s="150"/>
      <c r="K26" s="56" t="s">
        <v>158</v>
      </c>
      <c r="L26" s="57">
        <v>5815.4539999999997</v>
      </c>
      <c r="M26" s="57">
        <v>2178.3939999999998</v>
      </c>
      <c r="N26" s="68">
        <v>2.6696061410378471</v>
      </c>
      <c r="P26" s="56" t="s">
        <v>142</v>
      </c>
      <c r="Q26" s="57">
        <v>3470.5619999999999</v>
      </c>
      <c r="R26" s="57">
        <v>1183.777</v>
      </c>
      <c r="S26" s="68">
        <v>2.9317700884541598</v>
      </c>
    </row>
    <row r="27" spans="1:19" ht="15.75">
      <c r="A27"/>
      <c r="B27"/>
      <c r="C27"/>
      <c r="D27"/>
      <c r="H27" s="150"/>
      <c r="K27" s="56" t="s">
        <v>143</v>
      </c>
      <c r="L27" s="57">
        <v>4685.3029999999999</v>
      </c>
      <c r="M27" s="57">
        <v>1965.4069999999999</v>
      </c>
      <c r="N27" s="68">
        <v>2.3838843557593923</v>
      </c>
      <c r="P27" s="56" t="s">
        <v>150</v>
      </c>
      <c r="Q27" s="57">
        <v>3455.6680000000001</v>
      </c>
      <c r="R27" s="57">
        <v>1262.7370000000001</v>
      </c>
      <c r="S27" s="68">
        <v>2.7366490409325142</v>
      </c>
    </row>
    <row r="28" spans="1:19" ht="15.75">
      <c r="A28"/>
      <c r="B28"/>
      <c r="C28"/>
      <c r="D28"/>
      <c r="H28" s="150"/>
      <c r="K28" s="56" t="s">
        <v>364</v>
      </c>
      <c r="L28" s="57">
        <v>4206.2510000000002</v>
      </c>
      <c r="M28" s="57">
        <v>1483.309</v>
      </c>
      <c r="N28" s="68">
        <v>2.8357213500356302</v>
      </c>
      <c r="P28" s="56" t="s">
        <v>152</v>
      </c>
      <c r="Q28" s="57">
        <v>2728.6709999999998</v>
      </c>
      <c r="R28" s="57">
        <v>854.41</v>
      </c>
      <c r="S28" s="68">
        <v>3.1936318629229525</v>
      </c>
    </row>
    <row r="29" spans="1:19" ht="15.75">
      <c r="H29" s="150"/>
      <c r="K29" s="56" t="s">
        <v>159</v>
      </c>
      <c r="L29" s="57">
        <v>3198.7840000000001</v>
      </c>
      <c r="M29" s="57">
        <v>598.38499999999999</v>
      </c>
      <c r="N29" s="68">
        <v>5.3456954970462167</v>
      </c>
      <c r="P29" s="56" t="s">
        <v>363</v>
      </c>
      <c r="Q29" s="57">
        <v>2434.027</v>
      </c>
      <c r="R29" s="57">
        <v>962.03</v>
      </c>
      <c r="S29" s="68">
        <v>2.5300946955916137</v>
      </c>
    </row>
    <row r="30" spans="1:19" ht="15.75">
      <c r="A30"/>
      <c r="B30"/>
      <c r="C30"/>
      <c r="D30"/>
      <c r="E30"/>
      <c r="F30"/>
      <c r="G30"/>
      <c r="H30"/>
      <c r="I30"/>
      <c r="J30"/>
      <c r="K30" s="56" t="s">
        <v>157</v>
      </c>
      <c r="L30" s="57">
        <v>2953.6469999999999</v>
      </c>
      <c r="M30" s="57">
        <v>562.13800000000003</v>
      </c>
      <c r="N30" s="68">
        <v>5.2543094400307391</v>
      </c>
      <c r="P30" s="56" t="s">
        <v>365</v>
      </c>
      <c r="Q30" s="57">
        <v>2052.5819999999999</v>
      </c>
      <c r="R30" s="57">
        <v>932.322</v>
      </c>
      <c r="S30" s="68">
        <v>2.2015805698031365</v>
      </c>
    </row>
    <row r="31" spans="1:19" ht="15.75">
      <c r="A31"/>
      <c r="B31"/>
      <c r="C31"/>
      <c r="D31"/>
      <c r="E31"/>
      <c r="F31"/>
      <c r="G31"/>
      <c r="H31"/>
      <c r="I31"/>
      <c r="J31"/>
      <c r="K31" s="56" t="s">
        <v>370</v>
      </c>
      <c r="L31" s="57">
        <v>2752.5529999999999</v>
      </c>
      <c r="M31" s="57">
        <v>1017.121</v>
      </c>
      <c r="N31" s="68">
        <v>2.706219810622335</v>
      </c>
      <c r="P31" s="56" t="s">
        <v>364</v>
      </c>
      <c r="Q31" s="57">
        <v>1898.173</v>
      </c>
      <c r="R31" s="57">
        <v>701.35</v>
      </c>
      <c r="S31" s="68">
        <v>2.7064561203393454</v>
      </c>
    </row>
    <row r="32" spans="1:19" ht="16.5" thickBot="1">
      <c r="A32"/>
      <c r="B32"/>
      <c r="C32"/>
      <c r="D32"/>
      <c r="E32"/>
      <c r="F32"/>
      <c r="G32"/>
      <c r="H32"/>
      <c r="I32"/>
      <c r="J32"/>
      <c r="K32" s="130" t="s">
        <v>372</v>
      </c>
      <c r="L32" s="124">
        <v>2324.5369999999998</v>
      </c>
      <c r="M32" s="124">
        <v>298.08800000000002</v>
      </c>
      <c r="N32" s="131">
        <v>7.7981569201041294</v>
      </c>
      <c r="P32" s="56" t="s">
        <v>251</v>
      </c>
      <c r="Q32" s="57">
        <v>1805.4960000000001</v>
      </c>
      <c r="R32" s="57">
        <v>523.03700000000003</v>
      </c>
      <c r="S32" s="68">
        <v>3.4519469941897034</v>
      </c>
    </row>
    <row r="33" spans="1:19" ht="16.5" thickBot="1">
      <c r="A33"/>
      <c r="B33"/>
      <c r="C33"/>
      <c r="D33"/>
      <c r="E33"/>
      <c r="F33"/>
      <c r="G33"/>
      <c r="H33"/>
      <c r="I33"/>
      <c r="J33"/>
      <c r="K33" s="125" t="s">
        <v>224</v>
      </c>
      <c r="L33" s="60">
        <v>1036655.5870000001</v>
      </c>
      <c r="M33" s="60">
        <v>275999.39399999997</v>
      </c>
      <c r="N33" s="80">
        <v>3.7560067505075758</v>
      </c>
      <c r="P33" s="56" t="s">
        <v>157</v>
      </c>
      <c r="Q33" s="57">
        <v>1505.761</v>
      </c>
      <c r="R33" s="57">
        <v>580.54399999999998</v>
      </c>
      <c r="S33" s="68">
        <v>2.5937069369419028</v>
      </c>
    </row>
    <row r="34" spans="1:19" ht="15.75">
      <c r="A34" s="160" t="s">
        <v>330</v>
      </c>
      <c r="C34"/>
      <c r="D34"/>
      <c r="E34"/>
      <c r="F34"/>
      <c r="G34"/>
      <c r="H34"/>
      <c r="I34"/>
      <c r="J34"/>
      <c r="K34"/>
      <c r="L34"/>
      <c r="M34"/>
      <c r="N34"/>
      <c r="P34" s="56" t="s">
        <v>373</v>
      </c>
      <c r="Q34" s="57">
        <v>1295.9179999999999</v>
      </c>
      <c r="R34" s="57">
        <v>324.99400000000003</v>
      </c>
      <c r="S34" s="68">
        <v>3.9875136156359803</v>
      </c>
    </row>
    <row r="35" spans="1:19" ht="16.5" thickBot="1">
      <c r="A35"/>
      <c r="B35"/>
      <c r="C35"/>
      <c r="D35"/>
      <c r="E35"/>
      <c r="F35"/>
      <c r="G35"/>
      <c r="H35"/>
      <c r="I35"/>
      <c r="J35"/>
      <c r="K35"/>
      <c r="L35"/>
      <c r="M35"/>
      <c r="N35"/>
      <c r="P35" s="130" t="s">
        <v>371</v>
      </c>
      <c r="Q35" s="124">
        <v>1290.7139999999999</v>
      </c>
      <c r="R35" s="124">
        <v>344.488</v>
      </c>
      <c r="S35" s="131">
        <v>3.7467604096514244</v>
      </c>
    </row>
    <row r="36" spans="1:19" ht="16.5" thickBot="1">
      <c r="A36"/>
      <c r="B36"/>
      <c r="C36"/>
      <c r="D36"/>
      <c r="E36"/>
      <c r="F36"/>
      <c r="G36"/>
      <c r="H36"/>
      <c r="I36"/>
      <c r="J36"/>
      <c r="K36"/>
      <c r="L36"/>
      <c r="M36"/>
      <c r="N36"/>
      <c r="P36" s="125" t="s">
        <v>224</v>
      </c>
      <c r="Q36" s="60">
        <v>351367.08600000001</v>
      </c>
      <c r="R36" s="60">
        <v>104636.947</v>
      </c>
      <c r="S36" s="80">
        <v>3.3579638557306151</v>
      </c>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P46"/>
      <c r="Q46"/>
      <c r="R46"/>
      <c r="S46"/>
    </row>
    <row r="47" spans="1:19">
      <c r="A47"/>
      <c r="B47"/>
      <c r="C47"/>
      <c r="D47"/>
      <c r="E47"/>
      <c r="F47"/>
      <c r="G47"/>
      <c r="H47"/>
      <c r="I47"/>
      <c r="J47"/>
      <c r="K47"/>
      <c r="P47"/>
      <c r="Q47"/>
      <c r="R47"/>
      <c r="S47"/>
    </row>
    <row r="48" spans="1:19" ht="14.25" customHeight="1">
      <c r="A48"/>
      <c r="B48"/>
      <c r="C48"/>
      <c r="D48"/>
      <c r="E48"/>
      <c r="F48"/>
      <c r="G48"/>
      <c r="H48"/>
      <c r="I48"/>
      <c r="J48"/>
      <c r="K48"/>
      <c r="P48"/>
      <c r="Q48"/>
      <c r="R48"/>
      <c r="S48"/>
    </row>
    <row r="49" spans="1:19">
      <c r="A49"/>
      <c r="B49"/>
      <c r="C49"/>
      <c r="D49"/>
      <c r="E49"/>
      <c r="F49"/>
      <c r="G49"/>
      <c r="H49"/>
      <c r="I49"/>
      <c r="J49"/>
      <c r="K49"/>
      <c r="P49"/>
      <c r="Q49"/>
      <c r="R49"/>
      <c r="S49"/>
    </row>
    <row r="50" spans="1:19">
      <c r="A50"/>
      <c r="B50"/>
      <c r="C50"/>
      <c r="D50"/>
      <c r="E50"/>
      <c r="F50"/>
      <c r="G50"/>
      <c r="H50"/>
      <c r="I50"/>
      <c r="J50"/>
      <c r="K50"/>
      <c r="P50"/>
      <c r="Q50"/>
      <c r="R50"/>
      <c r="S50"/>
    </row>
    <row r="51" spans="1:19">
      <c r="A51"/>
      <c r="B51"/>
      <c r="C51"/>
      <c r="D51"/>
      <c r="E51"/>
      <c r="F51"/>
      <c r="G51"/>
      <c r="H51"/>
      <c r="I51"/>
      <c r="J51"/>
      <c r="K51"/>
      <c r="P51"/>
      <c r="Q51"/>
      <c r="R51"/>
      <c r="S51"/>
    </row>
    <row r="52" spans="1:19">
      <c r="A52"/>
      <c r="B52"/>
      <c r="C52"/>
      <c r="D52"/>
      <c r="E52"/>
      <c r="F52"/>
      <c r="G52"/>
      <c r="H52"/>
      <c r="I52"/>
      <c r="J52"/>
      <c r="K52"/>
      <c r="P52"/>
      <c r="Q52"/>
      <c r="R52"/>
      <c r="S52"/>
    </row>
    <row r="53" spans="1:19">
      <c r="A53"/>
      <c r="B53"/>
      <c r="C53"/>
      <c r="D53"/>
      <c r="E53"/>
      <c r="F53"/>
      <c r="G53"/>
      <c r="H53"/>
      <c r="I53"/>
      <c r="J53"/>
      <c r="K53"/>
      <c r="P53"/>
      <c r="Q53"/>
      <c r="R53"/>
      <c r="S53"/>
    </row>
    <row r="54" spans="1:19">
      <c r="A54"/>
      <c r="B54"/>
      <c r="C54"/>
      <c r="D54"/>
      <c r="E54"/>
      <c r="F54"/>
      <c r="G54"/>
      <c r="H54"/>
      <c r="I54"/>
      <c r="J54"/>
      <c r="K54"/>
      <c r="P54"/>
      <c r="Q54"/>
      <c r="R54"/>
      <c r="S54"/>
    </row>
    <row r="55" spans="1:19">
      <c r="A55"/>
      <c r="B55"/>
      <c r="C55"/>
      <c r="D55"/>
      <c r="E55"/>
      <c r="F55"/>
      <c r="G55"/>
      <c r="H55"/>
      <c r="I55"/>
      <c r="J55"/>
      <c r="K55"/>
      <c r="P55"/>
      <c r="Q55"/>
      <c r="R55"/>
      <c r="S55"/>
    </row>
    <row r="56" spans="1:19">
      <c r="A56"/>
      <c r="B56"/>
      <c r="C56"/>
      <c r="D56"/>
      <c r="E56"/>
      <c r="F56"/>
      <c r="G56"/>
      <c r="H56"/>
      <c r="I56"/>
      <c r="J56"/>
      <c r="K56"/>
      <c r="P56"/>
      <c r="Q56"/>
      <c r="R56"/>
      <c r="S56"/>
    </row>
    <row r="57" spans="1:19">
      <c r="A57"/>
      <c r="B57"/>
      <c r="C57"/>
      <c r="D57"/>
      <c r="E57"/>
      <c r="F57"/>
      <c r="G57"/>
      <c r="H57"/>
      <c r="I57"/>
      <c r="J57"/>
      <c r="K57"/>
      <c r="P57"/>
      <c r="Q57"/>
      <c r="R57"/>
      <c r="S57"/>
    </row>
    <row r="58" spans="1:19">
      <c r="A58"/>
      <c r="B58"/>
      <c r="C58"/>
      <c r="D58"/>
      <c r="E58"/>
      <c r="F58"/>
      <c r="G58"/>
      <c r="H58"/>
      <c r="I58"/>
      <c r="J58"/>
      <c r="K58"/>
      <c r="P58"/>
      <c r="Q58"/>
      <c r="R58"/>
      <c r="S58"/>
    </row>
    <row r="59" spans="1:19">
      <c r="A59"/>
      <c r="B59"/>
      <c r="C59"/>
      <c r="D59"/>
      <c r="E59"/>
      <c r="F59"/>
      <c r="G59"/>
      <c r="H59"/>
      <c r="I59"/>
      <c r="J59"/>
      <c r="K59"/>
      <c r="P59"/>
      <c r="Q59"/>
      <c r="R59"/>
      <c r="S59"/>
    </row>
    <row r="60" spans="1:19">
      <c r="A60"/>
      <c r="B60"/>
      <c r="C60"/>
      <c r="D60"/>
      <c r="E60"/>
      <c r="F60"/>
      <c r="G60"/>
      <c r="H60"/>
      <c r="I60"/>
      <c r="J60"/>
      <c r="K60"/>
      <c r="P60"/>
      <c r="Q60"/>
      <c r="R60"/>
      <c r="S60"/>
    </row>
    <row r="61" spans="1:19">
      <c r="A61"/>
      <c r="B61"/>
      <c r="C61"/>
      <c r="D61"/>
      <c r="E61"/>
      <c r="F61"/>
      <c r="G61"/>
      <c r="H61"/>
      <c r="I61"/>
      <c r="J61"/>
      <c r="K61"/>
      <c r="P61"/>
      <c r="Q61"/>
      <c r="R61"/>
      <c r="S61"/>
    </row>
    <row r="62" spans="1:19">
      <c r="A62"/>
      <c r="B62"/>
      <c r="C62"/>
      <c r="D62"/>
      <c r="E62"/>
      <c r="F62"/>
      <c r="G62"/>
      <c r="H62"/>
      <c r="I62"/>
      <c r="J62"/>
      <c r="K62"/>
      <c r="P62"/>
      <c r="Q62"/>
      <c r="R62"/>
      <c r="S62"/>
    </row>
    <row r="63" spans="1:19">
      <c r="A63"/>
      <c r="B63"/>
      <c r="C63"/>
      <c r="D63"/>
      <c r="E63"/>
      <c r="F63"/>
      <c r="G63"/>
      <c r="H63"/>
      <c r="I63"/>
      <c r="J63"/>
      <c r="K63"/>
      <c r="P63"/>
      <c r="Q63"/>
      <c r="R63"/>
      <c r="S63"/>
    </row>
    <row r="64" spans="1:19">
      <c r="A64"/>
      <c r="B64"/>
      <c r="C64"/>
      <c r="D64"/>
      <c r="E64"/>
      <c r="F64"/>
      <c r="G64"/>
      <c r="H64"/>
      <c r="I64"/>
      <c r="J64"/>
      <c r="K64"/>
      <c r="P64"/>
      <c r="Q64"/>
      <c r="R64"/>
      <c r="S64"/>
    </row>
    <row r="65" spans="1:19">
      <c r="A65"/>
      <c r="B65"/>
      <c r="C65"/>
      <c r="D65"/>
      <c r="E65"/>
      <c r="F65"/>
      <c r="G65"/>
      <c r="H65"/>
      <c r="I65"/>
      <c r="J65"/>
      <c r="K65"/>
      <c r="P65"/>
      <c r="Q65"/>
      <c r="R65"/>
      <c r="S65"/>
    </row>
    <row r="66" spans="1:19">
      <c r="A66"/>
      <c r="B66"/>
      <c r="C66"/>
      <c r="D66"/>
      <c r="E66"/>
      <c r="F66"/>
      <c r="G66"/>
      <c r="H66"/>
      <c r="I66"/>
      <c r="J66"/>
      <c r="K66"/>
      <c r="P66"/>
      <c r="Q66"/>
      <c r="R66"/>
      <c r="S66"/>
    </row>
    <row r="67" spans="1:19">
      <c r="A67"/>
      <c r="B67"/>
      <c r="C67"/>
      <c r="D67"/>
      <c r="E67"/>
      <c r="F67"/>
      <c r="G67"/>
      <c r="H67"/>
      <c r="I67"/>
      <c r="J67"/>
      <c r="K67"/>
      <c r="P67"/>
      <c r="Q67"/>
      <c r="R67"/>
      <c r="S67"/>
    </row>
    <row r="68" spans="1:19">
      <c r="A68"/>
      <c r="B68"/>
      <c r="C68"/>
      <c r="D68"/>
      <c r="E68"/>
      <c r="F68"/>
      <c r="G68"/>
      <c r="H68"/>
      <c r="I68"/>
      <c r="J68"/>
      <c r="K68"/>
      <c r="P68"/>
      <c r="Q68"/>
      <c r="R68"/>
      <c r="S68"/>
    </row>
    <row r="69" spans="1:19">
      <c r="A69"/>
      <c r="B69"/>
      <c r="C69"/>
      <c r="D69"/>
      <c r="E69"/>
      <c r="F69"/>
      <c r="G69"/>
      <c r="H69"/>
      <c r="I69"/>
      <c r="J69"/>
      <c r="K69"/>
      <c r="P69"/>
      <c r="Q69"/>
      <c r="R69"/>
      <c r="S69"/>
    </row>
    <row r="70" spans="1:19">
      <c r="A70"/>
      <c r="B70"/>
      <c r="C70"/>
      <c r="D70"/>
      <c r="E70"/>
      <c r="F70"/>
      <c r="G70"/>
      <c r="H70"/>
      <c r="I70"/>
      <c r="J70"/>
      <c r="K70"/>
      <c r="P70"/>
      <c r="Q70"/>
      <c r="R70"/>
      <c r="S70"/>
    </row>
    <row r="71" spans="1:19">
      <c r="A71"/>
      <c r="B71"/>
      <c r="C71"/>
      <c r="D71"/>
      <c r="E71"/>
      <c r="F71"/>
      <c r="G71"/>
      <c r="H71"/>
      <c r="I71"/>
      <c r="J71"/>
      <c r="K71"/>
      <c r="P71"/>
      <c r="Q71"/>
      <c r="R71"/>
      <c r="S71"/>
    </row>
    <row r="72" spans="1:19">
      <c r="A72"/>
      <c r="B72"/>
      <c r="C72"/>
      <c r="D72"/>
      <c r="E72"/>
      <c r="F72"/>
      <c r="G72"/>
      <c r="H72"/>
      <c r="I72"/>
      <c r="J72"/>
      <c r="K72"/>
      <c r="P72"/>
      <c r="Q72"/>
      <c r="R72"/>
      <c r="S72"/>
    </row>
    <row r="73" spans="1:19">
      <c r="A73"/>
      <c r="B73"/>
      <c r="C73"/>
      <c r="D73"/>
      <c r="E73"/>
      <c r="F73"/>
      <c r="G73"/>
      <c r="H73"/>
      <c r="I73"/>
      <c r="J73"/>
      <c r="K73"/>
    </row>
    <row r="74" spans="1:19">
      <c r="A74"/>
      <c r="B74"/>
      <c r="C74"/>
      <c r="D74"/>
      <c r="E74"/>
      <c r="F74"/>
      <c r="G74"/>
      <c r="H74"/>
      <c r="I74"/>
      <c r="J74"/>
      <c r="K74"/>
    </row>
    <row r="75" spans="1:19">
      <c r="A75"/>
      <c r="B75"/>
      <c r="C75"/>
      <c r="D75"/>
      <c r="E75"/>
      <c r="F75"/>
      <c r="G75"/>
      <c r="H75"/>
      <c r="I75"/>
      <c r="J75"/>
      <c r="K75"/>
    </row>
    <row r="76" spans="1:19">
      <c r="A76"/>
      <c r="B76"/>
      <c r="C76"/>
      <c r="D76"/>
      <c r="E76"/>
      <c r="F76"/>
      <c r="G76"/>
      <c r="H76"/>
      <c r="I76"/>
      <c r="J76"/>
      <c r="K76"/>
    </row>
    <row r="77" spans="1:19">
      <c r="A77"/>
      <c r="B77"/>
      <c r="C77"/>
      <c r="D77"/>
      <c r="E77"/>
      <c r="F77"/>
      <c r="G77"/>
      <c r="H77"/>
      <c r="I77"/>
      <c r="J77"/>
      <c r="K77"/>
    </row>
    <row r="78" spans="1:19">
      <c r="A78"/>
      <c r="B78"/>
      <c r="C78"/>
      <c r="D78"/>
      <c r="E78"/>
      <c r="F78"/>
      <c r="G78"/>
      <c r="H78"/>
      <c r="I78"/>
      <c r="J78"/>
      <c r="K78"/>
    </row>
    <row r="79" spans="1:19">
      <c r="A79"/>
      <c r="B79"/>
      <c r="C79"/>
      <c r="D79"/>
      <c r="E79"/>
      <c r="F79"/>
      <c r="G79"/>
      <c r="H79"/>
      <c r="I79"/>
      <c r="J79"/>
      <c r="K79"/>
    </row>
    <row r="80" spans="1:19">
      <c r="A80"/>
      <c r="B80"/>
      <c r="C80"/>
      <c r="D80"/>
      <c r="E80"/>
      <c r="F80"/>
      <c r="G80"/>
      <c r="H80"/>
      <c r="I80"/>
      <c r="J80"/>
      <c r="K80"/>
    </row>
    <row r="81" spans="1:11">
      <c r="A81"/>
      <c r="B81"/>
      <c r="C81"/>
      <c r="D81"/>
      <c r="E81"/>
      <c r="F81"/>
      <c r="G81"/>
      <c r="H81"/>
      <c r="I81"/>
      <c r="J81"/>
      <c r="K81"/>
    </row>
    <row r="82" spans="1:11">
      <c r="A82"/>
      <c r="B82"/>
      <c r="C82"/>
      <c r="D82"/>
      <c r="E82"/>
      <c r="F82"/>
      <c r="G82"/>
      <c r="H82"/>
      <c r="I82"/>
      <c r="J82"/>
      <c r="K82"/>
    </row>
    <row r="83" spans="1:11">
      <c r="A83"/>
      <c r="B83"/>
      <c r="C83"/>
      <c r="D83"/>
      <c r="E83"/>
      <c r="F83"/>
      <c r="G83"/>
      <c r="H83"/>
      <c r="I83"/>
      <c r="J83"/>
      <c r="K83"/>
    </row>
    <row r="84" spans="1:11">
      <c r="A84"/>
      <c r="B84"/>
      <c r="C84"/>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A7:D28">
    <sortCondition descending="1" ref="B7:B28"/>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showGridLines="0" zoomScaleNormal="100" workbookViewId="0">
      <selection activeCell="U31" sqref="U31"/>
    </sheetView>
  </sheetViews>
  <sheetFormatPr defaultRowHeight="12.75"/>
  <cols>
    <col min="1" max="1" width="16.85546875" style="150" customWidth="1"/>
    <col min="2" max="2" width="12.28515625" style="150" bestFit="1" customWidth="1"/>
    <col min="3" max="3" width="10.140625" style="150" customWidth="1"/>
    <col min="4" max="4" width="9.140625" style="150"/>
    <col min="5" max="5" width="6" style="150" customWidth="1"/>
    <col min="6" max="6" width="16.7109375" style="150" customWidth="1"/>
    <col min="7" max="7" width="11.28515625" style="150" customWidth="1"/>
    <col min="8" max="8" width="10.42578125" style="150" customWidth="1"/>
    <col min="9" max="9" width="9.140625" style="150"/>
    <col min="10" max="10" width="3.5703125" style="150" customWidth="1"/>
    <col min="11" max="11" width="18" style="150" customWidth="1"/>
    <col min="12" max="12" width="11.7109375" style="150" customWidth="1"/>
    <col min="13" max="13" width="12.28515625" style="150" customWidth="1"/>
    <col min="14" max="14" width="10.42578125" style="150" customWidth="1"/>
    <col min="15" max="15" width="3.85546875" style="150" customWidth="1"/>
    <col min="16" max="16" width="22.5703125" style="150" customWidth="1"/>
    <col min="17" max="17" width="11.28515625" style="150" customWidth="1"/>
    <col min="18" max="18" width="10.28515625" style="150" customWidth="1"/>
    <col min="19" max="19" width="10" style="150" customWidth="1"/>
    <col min="20" max="255" width="9.140625" style="150"/>
    <col min="256" max="256" width="4" style="150" customWidth="1"/>
    <col min="257" max="257" width="15.140625" style="150" customWidth="1"/>
    <col min="258" max="258" width="13.85546875" style="150" customWidth="1"/>
    <col min="259" max="259" width="10.140625" style="150" customWidth="1"/>
    <col min="260" max="260" width="9.140625" style="150"/>
    <col min="261" max="261" width="3.42578125" style="150" customWidth="1"/>
    <col min="262" max="262" width="19.5703125" style="150" customWidth="1"/>
    <col min="263" max="263" width="12.28515625" style="150" customWidth="1"/>
    <col min="264" max="264" width="10.42578125" style="150" customWidth="1"/>
    <col min="265" max="265" width="9.140625" style="150"/>
    <col min="266" max="266" width="3.5703125" style="150" customWidth="1"/>
    <col min="267" max="267" width="16.42578125" style="150" customWidth="1"/>
    <col min="268" max="268" width="11.7109375" style="150" customWidth="1"/>
    <col min="269" max="269" width="10.140625" style="150" customWidth="1"/>
    <col min="270" max="270" width="15.85546875" style="150" customWidth="1"/>
    <col min="271" max="271" width="3.85546875" style="150" customWidth="1"/>
    <col min="272" max="272" width="16.42578125" style="150" customWidth="1"/>
    <col min="273" max="273" width="11.28515625" style="150" customWidth="1"/>
    <col min="274" max="274" width="10.28515625" style="150" customWidth="1"/>
    <col min="275" max="275" width="10" style="150" customWidth="1"/>
    <col min="276" max="511" width="9.140625" style="150"/>
    <col min="512" max="512" width="4" style="150" customWidth="1"/>
    <col min="513" max="513" width="15.140625" style="150" customWidth="1"/>
    <col min="514" max="514" width="13.85546875" style="150" customWidth="1"/>
    <col min="515" max="515" width="10.140625" style="150" customWidth="1"/>
    <col min="516" max="516" width="9.140625" style="150"/>
    <col min="517" max="517" width="3.42578125" style="150" customWidth="1"/>
    <col min="518" max="518" width="19.5703125" style="150" customWidth="1"/>
    <col min="519" max="519" width="12.28515625" style="150" customWidth="1"/>
    <col min="520" max="520" width="10.42578125" style="150" customWidth="1"/>
    <col min="521" max="521" width="9.140625" style="150"/>
    <col min="522" max="522" width="3.5703125" style="150" customWidth="1"/>
    <col min="523" max="523" width="16.42578125" style="150" customWidth="1"/>
    <col min="524" max="524" width="11.7109375" style="150" customWidth="1"/>
    <col min="525" max="525" width="10.140625" style="150" customWidth="1"/>
    <col min="526" max="526" width="15.85546875" style="150" customWidth="1"/>
    <col min="527" max="527" width="3.85546875" style="150" customWidth="1"/>
    <col min="528" max="528" width="16.42578125" style="150" customWidth="1"/>
    <col min="529" max="529" width="11.28515625" style="150" customWidth="1"/>
    <col min="530" max="530" width="10.28515625" style="150" customWidth="1"/>
    <col min="531" max="531" width="10" style="150" customWidth="1"/>
    <col min="532" max="767" width="9.140625" style="150"/>
    <col min="768" max="768" width="4" style="150" customWidth="1"/>
    <col min="769" max="769" width="15.140625" style="150" customWidth="1"/>
    <col min="770" max="770" width="13.85546875" style="150" customWidth="1"/>
    <col min="771" max="771" width="10.140625" style="150" customWidth="1"/>
    <col min="772" max="772" width="9.140625" style="150"/>
    <col min="773" max="773" width="3.42578125" style="150" customWidth="1"/>
    <col min="774" max="774" width="19.5703125" style="150" customWidth="1"/>
    <col min="775" max="775" width="12.28515625" style="150" customWidth="1"/>
    <col min="776" max="776" width="10.42578125" style="150" customWidth="1"/>
    <col min="777" max="777" width="9.140625" style="150"/>
    <col min="778" max="778" width="3.5703125" style="150" customWidth="1"/>
    <col min="779" max="779" width="16.42578125" style="150" customWidth="1"/>
    <col min="780" max="780" width="11.7109375" style="150" customWidth="1"/>
    <col min="781" max="781" width="10.140625" style="150" customWidth="1"/>
    <col min="782" max="782" width="15.85546875" style="150" customWidth="1"/>
    <col min="783" max="783" width="3.85546875" style="150" customWidth="1"/>
    <col min="784" max="784" width="16.42578125" style="150" customWidth="1"/>
    <col min="785" max="785" width="11.28515625" style="150" customWidth="1"/>
    <col min="786" max="786" width="10.28515625" style="150" customWidth="1"/>
    <col min="787" max="787" width="10" style="150" customWidth="1"/>
    <col min="788" max="1023" width="9.140625" style="150"/>
    <col min="1024" max="1024" width="4" style="150" customWidth="1"/>
    <col min="1025" max="1025" width="15.140625" style="150" customWidth="1"/>
    <col min="1026" max="1026" width="13.85546875" style="150" customWidth="1"/>
    <col min="1027" max="1027" width="10.140625" style="150" customWidth="1"/>
    <col min="1028" max="1028" width="9.140625" style="150"/>
    <col min="1029" max="1029" width="3.42578125" style="150" customWidth="1"/>
    <col min="1030" max="1030" width="19.5703125" style="150" customWidth="1"/>
    <col min="1031" max="1031" width="12.28515625" style="150" customWidth="1"/>
    <col min="1032" max="1032" width="10.42578125" style="150" customWidth="1"/>
    <col min="1033" max="1033" width="9.140625" style="150"/>
    <col min="1034" max="1034" width="3.5703125" style="150" customWidth="1"/>
    <col min="1035" max="1035" width="16.42578125" style="150" customWidth="1"/>
    <col min="1036" max="1036" width="11.7109375" style="150" customWidth="1"/>
    <col min="1037" max="1037" width="10.140625" style="150" customWidth="1"/>
    <col min="1038" max="1038" width="15.85546875" style="150" customWidth="1"/>
    <col min="1039" max="1039" width="3.85546875" style="150" customWidth="1"/>
    <col min="1040" max="1040" width="16.42578125" style="150" customWidth="1"/>
    <col min="1041" max="1041" width="11.28515625" style="150" customWidth="1"/>
    <col min="1042" max="1042" width="10.28515625" style="150" customWidth="1"/>
    <col min="1043" max="1043" width="10" style="150" customWidth="1"/>
    <col min="1044" max="1279" width="9.140625" style="150"/>
    <col min="1280" max="1280" width="4" style="150" customWidth="1"/>
    <col min="1281" max="1281" width="15.140625" style="150" customWidth="1"/>
    <col min="1282" max="1282" width="13.85546875" style="150" customWidth="1"/>
    <col min="1283" max="1283" width="10.140625" style="150" customWidth="1"/>
    <col min="1284" max="1284" width="9.140625" style="150"/>
    <col min="1285" max="1285" width="3.42578125" style="150" customWidth="1"/>
    <col min="1286" max="1286" width="19.5703125" style="150" customWidth="1"/>
    <col min="1287" max="1287" width="12.28515625" style="150" customWidth="1"/>
    <col min="1288" max="1288" width="10.42578125" style="150" customWidth="1"/>
    <col min="1289" max="1289" width="9.140625" style="150"/>
    <col min="1290" max="1290" width="3.5703125" style="150" customWidth="1"/>
    <col min="1291" max="1291" width="16.42578125" style="150" customWidth="1"/>
    <col min="1292" max="1292" width="11.7109375" style="150" customWidth="1"/>
    <col min="1293" max="1293" width="10.140625" style="150" customWidth="1"/>
    <col min="1294" max="1294" width="15.85546875" style="150" customWidth="1"/>
    <col min="1295" max="1295" width="3.85546875" style="150" customWidth="1"/>
    <col min="1296" max="1296" width="16.42578125" style="150" customWidth="1"/>
    <col min="1297" max="1297" width="11.28515625" style="150" customWidth="1"/>
    <col min="1298" max="1298" width="10.28515625" style="150" customWidth="1"/>
    <col min="1299" max="1299" width="10" style="150" customWidth="1"/>
    <col min="1300" max="1535" width="9.140625" style="150"/>
    <col min="1536" max="1536" width="4" style="150" customWidth="1"/>
    <col min="1537" max="1537" width="15.140625" style="150" customWidth="1"/>
    <col min="1538" max="1538" width="13.85546875" style="150" customWidth="1"/>
    <col min="1539" max="1539" width="10.140625" style="150" customWidth="1"/>
    <col min="1540" max="1540" width="9.140625" style="150"/>
    <col min="1541" max="1541" width="3.42578125" style="150" customWidth="1"/>
    <col min="1542" max="1542" width="19.5703125" style="150" customWidth="1"/>
    <col min="1543" max="1543" width="12.28515625" style="150" customWidth="1"/>
    <col min="1544" max="1544" width="10.42578125" style="150" customWidth="1"/>
    <col min="1545" max="1545" width="9.140625" style="150"/>
    <col min="1546" max="1546" width="3.5703125" style="150" customWidth="1"/>
    <col min="1547" max="1547" width="16.42578125" style="150" customWidth="1"/>
    <col min="1548" max="1548" width="11.7109375" style="150" customWidth="1"/>
    <col min="1549" max="1549" width="10.140625" style="150" customWidth="1"/>
    <col min="1550" max="1550" width="15.85546875" style="150" customWidth="1"/>
    <col min="1551" max="1551" width="3.85546875" style="150" customWidth="1"/>
    <col min="1552" max="1552" width="16.42578125" style="150" customWidth="1"/>
    <col min="1553" max="1553" width="11.28515625" style="150" customWidth="1"/>
    <col min="1554" max="1554" width="10.28515625" style="150" customWidth="1"/>
    <col min="1555" max="1555" width="10" style="150" customWidth="1"/>
    <col min="1556" max="1791" width="9.140625" style="150"/>
    <col min="1792" max="1792" width="4" style="150" customWidth="1"/>
    <col min="1793" max="1793" width="15.140625" style="150" customWidth="1"/>
    <col min="1794" max="1794" width="13.85546875" style="150" customWidth="1"/>
    <col min="1795" max="1795" width="10.140625" style="150" customWidth="1"/>
    <col min="1796" max="1796" width="9.140625" style="150"/>
    <col min="1797" max="1797" width="3.42578125" style="150" customWidth="1"/>
    <col min="1798" max="1798" width="19.5703125" style="150" customWidth="1"/>
    <col min="1799" max="1799" width="12.28515625" style="150" customWidth="1"/>
    <col min="1800" max="1800" width="10.42578125" style="150" customWidth="1"/>
    <col min="1801" max="1801" width="9.140625" style="150"/>
    <col min="1802" max="1802" width="3.5703125" style="150" customWidth="1"/>
    <col min="1803" max="1803" width="16.42578125" style="150" customWidth="1"/>
    <col min="1804" max="1804" width="11.7109375" style="150" customWidth="1"/>
    <col min="1805" max="1805" width="10.140625" style="150" customWidth="1"/>
    <col min="1806" max="1806" width="15.85546875" style="150" customWidth="1"/>
    <col min="1807" max="1807" width="3.85546875" style="150" customWidth="1"/>
    <col min="1808" max="1808" width="16.42578125" style="150" customWidth="1"/>
    <col min="1809" max="1809" width="11.28515625" style="150" customWidth="1"/>
    <col min="1810" max="1810" width="10.28515625" style="150" customWidth="1"/>
    <col min="1811" max="1811" width="10" style="150" customWidth="1"/>
    <col min="1812" max="2047" width="9.140625" style="150"/>
    <col min="2048" max="2048" width="4" style="150" customWidth="1"/>
    <col min="2049" max="2049" width="15.140625" style="150" customWidth="1"/>
    <col min="2050" max="2050" width="13.85546875" style="150" customWidth="1"/>
    <col min="2051" max="2051" width="10.140625" style="150" customWidth="1"/>
    <col min="2052" max="2052" width="9.140625" style="150"/>
    <col min="2053" max="2053" width="3.42578125" style="150" customWidth="1"/>
    <col min="2054" max="2054" width="19.5703125" style="150" customWidth="1"/>
    <col min="2055" max="2055" width="12.28515625" style="150" customWidth="1"/>
    <col min="2056" max="2056" width="10.42578125" style="150" customWidth="1"/>
    <col min="2057" max="2057" width="9.140625" style="150"/>
    <col min="2058" max="2058" width="3.5703125" style="150" customWidth="1"/>
    <col min="2059" max="2059" width="16.42578125" style="150" customWidth="1"/>
    <col min="2060" max="2060" width="11.7109375" style="150" customWidth="1"/>
    <col min="2061" max="2061" width="10.140625" style="150" customWidth="1"/>
    <col min="2062" max="2062" width="15.85546875" style="150" customWidth="1"/>
    <col min="2063" max="2063" width="3.85546875" style="150" customWidth="1"/>
    <col min="2064" max="2064" width="16.42578125" style="150" customWidth="1"/>
    <col min="2065" max="2065" width="11.28515625" style="150" customWidth="1"/>
    <col min="2066" max="2066" width="10.28515625" style="150" customWidth="1"/>
    <col min="2067" max="2067" width="10" style="150" customWidth="1"/>
    <col min="2068" max="2303" width="9.140625" style="150"/>
    <col min="2304" max="2304" width="4" style="150" customWidth="1"/>
    <col min="2305" max="2305" width="15.140625" style="150" customWidth="1"/>
    <col min="2306" max="2306" width="13.85546875" style="150" customWidth="1"/>
    <col min="2307" max="2307" width="10.140625" style="150" customWidth="1"/>
    <col min="2308" max="2308" width="9.140625" style="150"/>
    <col min="2309" max="2309" width="3.42578125" style="150" customWidth="1"/>
    <col min="2310" max="2310" width="19.5703125" style="150" customWidth="1"/>
    <col min="2311" max="2311" width="12.28515625" style="150" customWidth="1"/>
    <col min="2312" max="2312" width="10.42578125" style="150" customWidth="1"/>
    <col min="2313" max="2313" width="9.140625" style="150"/>
    <col min="2314" max="2314" width="3.5703125" style="150" customWidth="1"/>
    <col min="2315" max="2315" width="16.42578125" style="150" customWidth="1"/>
    <col min="2316" max="2316" width="11.7109375" style="150" customWidth="1"/>
    <col min="2317" max="2317" width="10.140625" style="150" customWidth="1"/>
    <col min="2318" max="2318" width="15.85546875" style="150" customWidth="1"/>
    <col min="2319" max="2319" width="3.85546875" style="150" customWidth="1"/>
    <col min="2320" max="2320" width="16.42578125" style="150" customWidth="1"/>
    <col min="2321" max="2321" width="11.28515625" style="150" customWidth="1"/>
    <col min="2322" max="2322" width="10.28515625" style="150" customWidth="1"/>
    <col min="2323" max="2323" width="10" style="150" customWidth="1"/>
    <col min="2324" max="2559" width="9.140625" style="150"/>
    <col min="2560" max="2560" width="4" style="150" customWidth="1"/>
    <col min="2561" max="2561" width="15.140625" style="150" customWidth="1"/>
    <col min="2562" max="2562" width="13.85546875" style="150" customWidth="1"/>
    <col min="2563" max="2563" width="10.140625" style="150" customWidth="1"/>
    <col min="2564" max="2564" width="9.140625" style="150"/>
    <col min="2565" max="2565" width="3.42578125" style="150" customWidth="1"/>
    <col min="2566" max="2566" width="19.5703125" style="150" customWidth="1"/>
    <col min="2567" max="2567" width="12.28515625" style="150" customWidth="1"/>
    <col min="2568" max="2568" width="10.42578125" style="150" customWidth="1"/>
    <col min="2569" max="2569" width="9.140625" style="150"/>
    <col min="2570" max="2570" width="3.5703125" style="150" customWidth="1"/>
    <col min="2571" max="2571" width="16.42578125" style="150" customWidth="1"/>
    <col min="2572" max="2572" width="11.7109375" style="150" customWidth="1"/>
    <col min="2573" max="2573" width="10.140625" style="150" customWidth="1"/>
    <col min="2574" max="2574" width="15.85546875" style="150" customWidth="1"/>
    <col min="2575" max="2575" width="3.85546875" style="150" customWidth="1"/>
    <col min="2576" max="2576" width="16.42578125" style="150" customWidth="1"/>
    <col min="2577" max="2577" width="11.28515625" style="150" customWidth="1"/>
    <col min="2578" max="2578" width="10.28515625" style="150" customWidth="1"/>
    <col min="2579" max="2579" width="10" style="150" customWidth="1"/>
    <col min="2580" max="2815" width="9.140625" style="150"/>
    <col min="2816" max="2816" width="4" style="150" customWidth="1"/>
    <col min="2817" max="2817" width="15.140625" style="150" customWidth="1"/>
    <col min="2818" max="2818" width="13.85546875" style="150" customWidth="1"/>
    <col min="2819" max="2819" width="10.140625" style="150" customWidth="1"/>
    <col min="2820" max="2820" width="9.140625" style="150"/>
    <col min="2821" max="2821" width="3.42578125" style="150" customWidth="1"/>
    <col min="2822" max="2822" width="19.5703125" style="150" customWidth="1"/>
    <col min="2823" max="2823" width="12.28515625" style="150" customWidth="1"/>
    <col min="2824" max="2824" width="10.42578125" style="150" customWidth="1"/>
    <col min="2825" max="2825" width="9.140625" style="150"/>
    <col min="2826" max="2826" width="3.5703125" style="150" customWidth="1"/>
    <col min="2827" max="2827" width="16.42578125" style="150" customWidth="1"/>
    <col min="2828" max="2828" width="11.7109375" style="150" customWidth="1"/>
    <col min="2829" max="2829" width="10.140625" style="150" customWidth="1"/>
    <col min="2830" max="2830" width="15.85546875" style="150" customWidth="1"/>
    <col min="2831" max="2831" width="3.85546875" style="150" customWidth="1"/>
    <col min="2832" max="2832" width="16.42578125" style="150" customWidth="1"/>
    <col min="2833" max="2833" width="11.28515625" style="150" customWidth="1"/>
    <col min="2834" max="2834" width="10.28515625" style="150" customWidth="1"/>
    <col min="2835" max="2835" width="10" style="150" customWidth="1"/>
    <col min="2836" max="3071" width="9.140625" style="150"/>
    <col min="3072" max="3072" width="4" style="150" customWidth="1"/>
    <col min="3073" max="3073" width="15.140625" style="150" customWidth="1"/>
    <col min="3074" max="3074" width="13.85546875" style="150" customWidth="1"/>
    <col min="3075" max="3075" width="10.140625" style="150" customWidth="1"/>
    <col min="3076" max="3076" width="9.140625" style="150"/>
    <col min="3077" max="3077" width="3.42578125" style="150" customWidth="1"/>
    <col min="3078" max="3078" width="19.5703125" style="150" customWidth="1"/>
    <col min="3079" max="3079" width="12.28515625" style="150" customWidth="1"/>
    <col min="3080" max="3080" width="10.42578125" style="150" customWidth="1"/>
    <col min="3081" max="3081" width="9.140625" style="150"/>
    <col min="3082" max="3082" width="3.5703125" style="150" customWidth="1"/>
    <col min="3083" max="3083" width="16.42578125" style="150" customWidth="1"/>
    <col min="3084" max="3084" width="11.7109375" style="150" customWidth="1"/>
    <col min="3085" max="3085" width="10.140625" style="150" customWidth="1"/>
    <col min="3086" max="3086" width="15.85546875" style="150" customWidth="1"/>
    <col min="3087" max="3087" width="3.85546875" style="150" customWidth="1"/>
    <col min="3088" max="3088" width="16.42578125" style="150" customWidth="1"/>
    <col min="3089" max="3089" width="11.28515625" style="150" customWidth="1"/>
    <col min="3090" max="3090" width="10.28515625" style="150" customWidth="1"/>
    <col min="3091" max="3091" width="10" style="150" customWidth="1"/>
    <col min="3092" max="3327" width="9.140625" style="150"/>
    <col min="3328" max="3328" width="4" style="150" customWidth="1"/>
    <col min="3329" max="3329" width="15.140625" style="150" customWidth="1"/>
    <col min="3330" max="3330" width="13.85546875" style="150" customWidth="1"/>
    <col min="3331" max="3331" width="10.140625" style="150" customWidth="1"/>
    <col min="3332" max="3332" width="9.140625" style="150"/>
    <col min="3333" max="3333" width="3.42578125" style="150" customWidth="1"/>
    <col min="3334" max="3334" width="19.5703125" style="150" customWidth="1"/>
    <col min="3335" max="3335" width="12.28515625" style="150" customWidth="1"/>
    <col min="3336" max="3336" width="10.42578125" style="150" customWidth="1"/>
    <col min="3337" max="3337" width="9.140625" style="150"/>
    <col min="3338" max="3338" width="3.5703125" style="150" customWidth="1"/>
    <col min="3339" max="3339" width="16.42578125" style="150" customWidth="1"/>
    <col min="3340" max="3340" width="11.7109375" style="150" customWidth="1"/>
    <col min="3341" max="3341" width="10.140625" style="150" customWidth="1"/>
    <col min="3342" max="3342" width="15.85546875" style="150" customWidth="1"/>
    <col min="3343" max="3343" width="3.85546875" style="150" customWidth="1"/>
    <col min="3344" max="3344" width="16.42578125" style="150" customWidth="1"/>
    <col min="3345" max="3345" width="11.28515625" style="150" customWidth="1"/>
    <col min="3346" max="3346" width="10.28515625" style="150" customWidth="1"/>
    <col min="3347" max="3347" width="10" style="150" customWidth="1"/>
    <col min="3348" max="3583" width="9.140625" style="150"/>
    <col min="3584" max="3584" width="4" style="150" customWidth="1"/>
    <col min="3585" max="3585" width="15.140625" style="150" customWidth="1"/>
    <col min="3586" max="3586" width="13.85546875" style="150" customWidth="1"/>
    <col min="3587" max="3587" width="10.140625" style="150" customWidth="1"/>
    <col min="3588" max="3588" width="9.140625" style="150"/>
    <col min="3589" max="3589" width="3.42578125" style="150" customWidth="1"/>
    <col min="3590" max="3590" width="19.5703125" style="150" customWidth="1"/>
    <col min="3591" max="3591" width="12.28515625" style="150" customWidth="1"/>
    <col min="3592" max="3592" width="10.42578125" style="150" customWidth="1"/>
    <col min="3593" max="3593" width="9.140625" style="150"/>
    <col min="3594" max="3594" width="3.5703125" style="150" customWidth="1"/>
    <col min="3595" max="3595" width="16.42578125" style="150" customWidth="1"/>
    <col min="3596" max="3596" width="11.7109375" style="150" customWidth="1"/>
    <col min="3597" max="3597" width="10.140625" style="150" customWidth="1"/>
    <col min="3598" max="3598" width="15.85546875" style="150" customWidth="1"/>
    <col min="3599" max="3599" width="3.85546875" style="150" customWidth="1"/>
    <col min="3600" max="3600" width="16.42578125" style="150" customWidth="1"/>
    <col min="3601" max="3601" width="11.28515625" style="150" customWidth="1"/>
    <col min="3602" max="3602" width="10.28515625" style="150" customWidth="1"/>
    <col min="3603" max="3603" width="10" style="150" customWidth="1"/>
    <col min="3604" max="3839" width="9.140625" style="150"/>
    <col min="3840" max="3840" width="4" style="150" customWidth="1"/>
    <col min="3841" max="3841" width="15.140625" style="150" customWidth="1"/>
    <col min="3842" max="3842" width="13.85546875" style="150" customWidth="1"/>
    <col min="3843" max="3843" width="10.140625" style="150" customWidth="1"/>
    <col min="3844" max="3844" width="9.140625" style="150"/>
    <col min="3845" max="3845" width="3.42578125" style="150" customWidth="1"/>
    <col min="3846" max="3846" width="19.5703125" style="150" customWidth="1"/>
    <col min="3847" max="3847" width="12.28515625" style="150" customWidth="1"/>
    <col min="3848" max="3848" width="10.42578125" style="150" customWidth="1"/>
    <col min="3849" max="3849" width="9.140625" style="150"/>
    <col min="3850" max="3850" width="3.5703125" style="150" customWidth="1"/>
    <col min="3851" max="3851" width="16.42578125" style="150" customWidth="1"/>
    <col min="3852" max="3852" width="11.7109375" style="150" customWidth="1"/>
    <col min="3853" max="3853" width="10.140625" style="150" customWidth="1"/>
    <col min="3854" max="3854" width="15.85546875" style="150" customWidth="1"/>
    <col min="3855" max="3855" width="3.85546875" style="150" customWidth="1"/>
    <col min="3856" max="3856" width="16.42578125" style="150" customWidth="1"/>
    <col min="3857" max="3857" width="11.28515625" style="150" customWidth="1"/>
    <col min="3858" max="3858" width="10.28515625" style="150" customWidth="1"/>
    <col min="3859" max="3859" width="10" style="150" customWidth="1"/>
    <col min="3860" max="4095" width="9.140625" style="150"/>
    <col min="4096" max="4096" width="4" style="150" customWidth="1"/>
    <col min="4097" max="4097" width="15.140625" style="150" customWidth="1"/>
    <col min="4098" max="4098" width="13.85546875" style="150" customWidth="1"/>
    <col min="4099" max="4099" width="10.140625" style="150" customWidth="1"/>
    <col min="4100" max="4100" width="9.140625" style="150"/>
    <col min="4101" max="4101" width="3.42578125" style="150" customWidth="1"/>
    <col min="4102" max="4102" width="19.5703125" style="150" customWidth="1"/>
    <col min="4103" max="4103" width="12.28515625" style="150" customWidth="1"/>
    <col min="4104" max="4104" width="10.42578125" style="150" customWidth="1"/>
    <col min="4105" max="4105" width="9.140625" style="150"/>
    <col min="4106" max="4106" width="3.5703125" style="150" customWidth="1"/>
    <col min="4107" max="4107" width="16.42578125" style="150" customWidth="1"/>
    <col min="4108" max="4108" width="11.7109375" style="150" customWidth="1"/>
    <col min="4109" max="4109" width="10.140625" style="150" customWidth="1"/>
    <col min="4110" max="4110" width="15.85546875" style="150" customWidth="1"/>
    <col min="4111" max="4111" width="3.85546875" style="150" customWidth="1"/>
    <col min="4112" max="4112" width="16.42578125" style="150" customWidth="1"/>
    <col min="4113" max="4113" width="11.28515625" style="150" customWidth="1"/>
    <col min="4114" max="4114" width="10.28515625" style="150" customWidth="1"/>
    <col min="4115" max="4115" width="10" style="150" customWidth="1"/>
    <col min="4116" max="4351" width="9.140625" style="150"/>
    <col min="4352" max="4352" width="4" style="150" customWidth="1"/>
    <col min="4353" max="4353" width="15.140625" style="150" customWidth="1"/>
    <col min="4354" max="4354" width="13.85546875" style="150" customWidth="1"/>
    <col min="4355" max="4355" width="10.140625" style="150" customWidth="1"/>
    <col min="4356" max="4356" width="9.140625" style="150"/>
    <col min="4357" max="4357" width="3.42578125" style="150" customWidth="1"/>
    <col min="4358" max="4358" width="19.5703125" style="150" customWidth="1"/>
    <col min="4359" max="4359" width="12.28515625" style="150" customWidth="1"/>
    <col min="4360" max="4360" width="10.42578125" style="150" customWidth="1"/>
    <col min="4361" max="4361" width="9.140625" style="150"/>
    <col min="4362" max="4362" width="3.5703125" style="150" customWidth="1"/>
    <col min="4363" max="4363" width="16.42578125" style="150" customWidth="1"/>
    <col min="4364" max="4364" width="11.7109375" style="150" customWidth="1"/>
    <col min="4365" max="4365" width="10.140625" style="150" customWidth="1"/>
    <col min="4366" max="4366" width="15.85546875" style="150" customWidth="1"/>
    <col min="4367" max="4367" width="3.85546875" style="150" customWidth="1"/>
    <col min="4368" max="4368" width="16.42578125" style="150" customWidth="1"/>
    <col min="4369" max="4369" width="11.28515625" style="150" customWidth="1"/>
    <col min="4370" max="4370" width="10.28515625" style="150" customWidth="1"/>
    <col min="4371" max="4371" width="10" style="150" customWidth="1"/>
    <col min="4372" max="4607" width="9.140625" style="150"/>
    <col min="4608" max="4608" width="4" style="150" customWidth="1"/>
    <col min="4609" max="4609" width="15.140625" style="150" customWidth="1"/>
    <col min="4610" max="4610" width="13.85546875" style="150" customWidth="1"/>
    <col min="4611" max="4611" width="10.140625" style="150" customWidth="1"/>
    <col min="4612" max="4612" width="9.140625" style="150"/>
    <col min="4613" max="4613" width="3.42578125" style="150" customWidth="1"/>
    <col min="4614" max="4614" width="19.5703125" style="150" customWidth="1"/>
    <col min="4615" max="4615" width="12.28515625" style="150" customWidth="1"/>
    <col min="4616" max="4616" width="10.42578125" style="150" customWidth="1"/>
    <col min="4617" max="4617" width="9.140625" style="150"/>
    <col min="4618" max="4618" width="3.5703125" style="150" customWidth="1"/>
    <col min="4619" max="4619" width="16.42578125" style="150" customWidth="1"/>
    <col min="4620" max="4620" width="11.7109375" style="150" customWidth="1"/>
    <col min="4621" max="4621" width="10.140625" style="150" customWidth="1"/>
    <col min="4622" max="4622" width="15.85546875" style="150" customWidth="1"/>
    <col min="4623" max="4623" width="3.85546875" style="150" customWidth="1"/>
    <col min="4624" max="4624" width="16.42578125" style="150" customWidth="1"/>
    <col min="4625" max="4625" width="11.28515625" style="150" customWidth="1"/>
    <col min="4626" max="4626" width="10.28515625" style="150" customWidth="1"/>
    <col min="4627" max="4627" width="10" style="150" customWidth="1"/>
    <col min="4628" max="4863" width="9.140625" style="150"/>
    <col min="4864" max="4864" width="4" style="150" customWidth="1"/>
    <col min="4865" max="4865" width="15.140625" style="150" customWidth="1"/>
    <col min="4866" max="4866" width="13.85546875" style="150" customWidth="1"/>
    <col min="4867" max="4867" width="10.140625" style="150" customWidth="1"/>
    <col min="4868" max="4868" width="9.140625" style="150"/>
    <col min="4869" max="4869" width="3.42578125" style="150" customWidth="1"/>
    <col min="4870" max="4870" width="19.5703125" style="150" customWidth="1"/>
    <col min="4871" max="4871" width="12.28515625" style="150" customWidth="1"/>
    <col min="4872" max="4872" width="10.42578125" style="150" customWidth="1"/>
    <col min="4873" max="4873" width="9.140625" style="150"/>
    <col min="4874" max="4874" width="3.5703125" style="150" customWidth="1"/>
    <col min="4875" max="4875" width="16.42578125" style="150" customWidth="1"/>
    <col min="4876" max="4876" width="11.7109375" style="150" customWidth="1"/>
    <col min="4877" max="4877" width="10.140625" style="150" customWidth="1"/>
    <col min="4878" max="4878" width="15.85546875" style="150" customWidth="1"/>
    <col min="4879" max="4879" width="3.85546875" style="150" customWidth="1"/>
    <col min="4880" max="4880" width="16.42578125" style="150" customWidth="1"/>
    <col min="4881" max="4881" width="11.28515625" style="150" customWidth="1"/>
    <col min="4882" max="4882" width="10.28515625" style="150" customWidth="1"/>
    <col min="4883" max="4883" width="10" style="150" customWidth="1"/>
    <col min="4884" max="5119" width="9.140625" style="150"/>
    <col min="5120" max="5120" width="4" style="150" customWidth="1"/>
    <col min="5121" max="5121" width="15.140625" style="150" customWidth="1"/>
    <col min="5122" max="5122" width="13.85546875" style="150" customWidth="1"/>
    <col min="5123" max="5123" width="10.140625" style="150" customWidth="1"/>
    <col min="5124" max="5124" width="9.140625" style="150"/>
    <col min="5125" max="5125" width="3.42578125" style="150" customWidth="1"/>
    <col min="5126" max="5126" width="19.5703125" style="150" customWidth="1"/>
    <col min="5127" max="5127" width="12.28515625" style="150" customWidth="1"/>
    <col min="5128" max="5128" width="10.42578125" style="150" customWidth="1"/>
    <col min="5129" max="5129" width="9.140625" style="150"/>
    <col min="5130" max="5130" width="3.5703125" style="150" customWidth="1"/>
    <col min="5131" max="5131" width="16.42578125" style="150" customWidth="1"/>
    <col min="5132" max="5132" width="11.7109375" style="150" customWidth="1"/>
    <col min="5133" max="5133" width="10.140625" style="150" customWidth="1"/>
    <col min="5134" max="5134" width="15.85546875" style="150" customWidth="1"/>
    <col min="5135" max="5135" width="3.85546875" style="150" customWidth="1"/>
    <col min="5136" max="5136" width="16.42578125" style="150" customWidth="1"/>
    <col min="5137" max="5137" width="11.28515625" style="150" customWidth="1"/>
    <col min="5138" max="5138" width="10.28515625" style="150" customWidth="1"/>
    <col min="5139" max="5139" width="10" style="150" customWidth="1"/>
    <col min="5140" max="5375" width="9.140625" style="150"/>
    <col min="5376" max="5376" width="4" style="150" customWidth="1"/>
    <col min="5377" max="5377" width="15.140625" style="150" customWidth="1"/>
    <col min="5378" max="5378" width="13.85546875" style="150" customWidth="1"/>
    <col min="5379" max="5379" width="10.140625" style="150" customWidth="1"/>
    <col min="5380" max="5380" width="9.140625" style="150"/>
    <col min="5381" max="5381" width="3.42578125" style="150" customWidth="1"/>
    <col min="5382" max="5382" width="19.5703125" style="150" customWidth="1"/>
    <col min="5383" max="5383" width="12.28515625" style="150" customWidth="1"/>
    <col min="5384" max="5384" width="10.42578125" style="150" customWidth="1"/>
    <col min="5385" max="5385" width="9.140625" style="150"/>
    <col min="5386" max="5386" width="3.5703125" style="150" customWidth="1"/>
    <col min="5387" max="5387" width="16.42578125" style="150" customWidth="1"/>
    <col min="5388" max="5388" width="11.7109375" style="150" customWidth="1"/>
    <col min="5389" max="5389" width="10.140625" style="150" customWidth="1"/>
    <col min="5390" max="5390" width="15.85546875" style="150" customWidth="1"/>
    <col min="5391" max="5391" width="3.85546875" style="150" customWidth="1"/>
    <col min="5392" max="5392" width="16.42578125" style="150" customWidth="1"/>
    <col min="5393" max="5393" width="11.28515625" style="150" customWidth="1"/>
    <col min="5394" max="5394" width="10.28515625" style="150" customWidth="1"/>
    <col min="5395" max="5395" width="10" style="150" customWidth="1"/>
    <col min="5396" max="5631" width="9.140625" style="150"/>
    <col min="5632" max="5632" width="4" style="150" customWidth="1"/>
    <col min="5633" max="5633" width="15.140625" style="150" customWidth="1"/>
    <col min="5634" max="5634" width="13.85546875" style="150" customWidth="1"/>
    <col min="5635" max="5635" width="10.140625" style="150" customWidth="1"/>
    <col min="5636" max="5636" width="9.140625" style="150"/>
    <col min="5637" max="5637" width="3.42578125" style="150" customWidth="1"/>
    <col min="5638" max="5638" width="19.5703125" style="150" customWidth="1"/>
    <col min="5639" max="5639" width="12.28515625" style="150" customWidth="1"/>
    <col min="5640" max="5640" width="10.42578125" style="150" customWidth="1"/>
    <col min="5641" max="5641" width="9.140625" style="150"/>
    <col min="5642" max="5642" width="3.5703125" style="150" customWidth="1"/>
    <col min="5643" max="5643" width="16.42578125" style="150" customWidth="1"/>
    <col min="5644" max="5644" width="11.7109375" style="150" customWidth="1"/>
    <col min="5645" max="5645" width="10.140625" style="150" customWidth="1"/>
    <col min="5646" max="5646" width="15.85546875" style="150" customWidth="1"/>
    <col min="5647" max="5647" width="3.85546875" style="150" customWidth="1"/>
    <col min="5648" max="5648" width="16.42578125" style="150" customWidth="1"/>
    <col min="5649" max="5649" width="11.28515625" style="150" customWidth="1"/>
    <col min="5650" max="5650" width="10.28515625" style="150" customWidth="1"/>
    <col min="5651" max="5651" width="10" style="150" customWidth="1"/>
    <col min="5652" max="5887" width="9.140625" style="150"/>
    <col min="5888" max="5888" width="4" style="150" customWidth="1"/>
    <col min="5889" max="5889" width="15.140625" style="150" customWidth="1"/>
    <col min="5890" max="5890" width="13.85546875" style="150" customWidth="1"/>
    <col min="5891" max="5891" width="10.140625" style="150" customWidth="1"/>
    <col min="5892" max="5892" width="9.140625" style="150"/>
    <col min="5893" max="5893" width="3.42578125" style="150" customWidth="1"/>
    <col min="5894" max="5894" width="19.5703125" style="150" customWidth="1"/>
    <col min="5895" max="5895" width="12.28515625" style="150" customWidth="1"/>
    <col min="5896" max="5896" width="10.42578125" style="150" customWidth="1"/>
    <col min="5897" max="5897" width="9.140625" style="150"/>
    <col min="5898" max="5898" width="3.5703125" style="150" customWidth="1"/>
    <col min="5899" max="5899" width="16.42578125" style="150" customWidth="1"/>
    <col min="5900" max="5900" width="11.7109375" style="150" customWidth="1"/>
    <col min="5901" max="5901" width="10.140625" style="150" customWidth="1"/>
    <col min="5902" max="5902" width="15.85546875" style="150" customWidth="1"/>
    <col min="5903" max="5903" width="3.85546875" style="150" customWidth="1"/>
    <col min="5904" max="5904" width="16.42578125" style="150" customWidth="1"/>
    <col min="5905" max="5905" width="11.28515625" style="150" customWidth="1"/>
    <col min="5906" max="5906" width="10.28515625" style="150" customWidth="1"/>
    <col min="5907" max="5907" width="10" style="150" customWidth="1"/>
    <col min="5908" max="6143" width="9.140625" style="150"/>
    <col min="6144" max="6144" width="4" style="150" customWidth="1"/>
    <col min="6145" max="6145" width="15.140625" style="150" customWidth="1"/>
    <col min="6146" max="6146" width="13.85546875" style="150" customWidth="1"/>
    <col min="6147" max="6147" width="10.140625" style="150" customWidth="1"/>
    <col min="6148" max="6148" width="9.140625" style="150"/>
    <col min="6149" max="6149" width="3.42578125" style="150" customWidth="1"/>
    <col min="6150" max="6150" width="19.5703125" style="150" customWidth="1"/>
    <col min="6151" max="6151" width="12.28515625" style="150" customWidth="1"/>
    <col min="6152" max="6152" width="10.42578125" style="150" customWidth="1"/>
    <col min="6153" max="6153" width="9.140625" style="150"/>
    <col min="6154" max="6154" width="3.5703125" style="150" customWidth="1"/>
    <col min="6155" max="6155" width="16.42578125" style="150" customWidth="1"/>
    <col min="6156" max="6156" width="11.7109375" style="150" customWidth="1"/>
    <col min="6157" max="6157" width="10.140625" style="150" customWidth="1"/>
    <col min="6158" max="6158" width="15.85546875" style="150" customWidth="1"/>
    <col min="6159" max="6159" width="3.85546875" style="150" customWidth="1"/>
    <col min="6160" max="6160" width="16.42578125" style="150" customWidth="1"/>
    <col min="6161" max="6161" width="11.28515625" style="150" customWidth="1"/>
    <col min="6162" max="6162" width="10.28515625" style="150" customWidth="1"/>
    <col min="6163" max="6163" width="10" style="150" customWidth="1"/>
    <col min="6164" max="6399" width="9.140625" style="150"/>
    <col min="6400" max="6400" width="4" style="150" customWidth="1"/>
    <col min="6401" max="6401" width="15.140625" style="150" customWidth="1"/>
    <col min="6402" max="6402" width="13.85546875" style="150" customWidth="1"/>
    <col min="6403" max="6403" width="10.140625" style="150" customWidth="1"/>
    <col min="6404" max="6404" width="9.140625" style="150"/>
    <col min="6405" max="6405" width="3.42578125" style="150" customWidth="1"/>
    <col min="6406" max="6406" width="19.5703125" style="150" customWidth="1"/>
    <col min="6407" max="6407" width="12.28515625" style="150" customWidth="1"/>
    <col min="6408" max="6408" width="10.42578125" style="150" customWidth="1"/>
    <col min="6409" max="6409" width="9.140625" style="150"/>
    <col min="6410" max="6410" width="3.5703125" style="150" customWidth="1"/>
    <col min="6411" max="6411" width="16.42578125" style="150" customWidth="1"/>
    <col min="6412" max="6412" width="11.7109375" style="150" customWidth="1"/>
    <col min="6413" max="6413" width="10.140625" style="150" customWidth="1"/>
    <col min="6414" max="6414" width="15.85546875" style="150" customWidth="1"/>
    <col min="6415" max="6415" width="3.85546875" style="150" customWidth="1"/>
    <col min="6416" max="6416" width="16.42578125" style="150" customWidth="1"/>
    <col min="6417" max="6417" width="11.28515625" style="150" customWidth="1"/>
    <col min="6418" max="6418" width="10.28515625" style="150" customWidth="1"/>
    <col min="6419" max="6419" width="10" style="150" customWidth="1"/>
    <col min="6420" max="6655" width="9.140625" style="150"/>
    <col min="6656" max="6656" width="4" style="150" customWidth="1"/>
    <col min="6657" max="6657" width="15.140625" style="150" customWidth="1"/>
    <col min="6658" max="6658" width="13.85546875" style="150" customWidth="1"/>
    <col min="6659" max="6659" width="10.140625" style="150" customWidth="1"/>
    <col min="6660" max="6660" width="9.140625" style="150"/>
    <col min="6661" max="6661" width="3.42578125" style="150" customWidth="1"/>
    <col min="6662" max="6662" width="19.5703125" style="150" customWidth="1"/>
    <col min="6663" max="6663" width="12.28515625" style="150" customWidth="1"/>
    <col min="6664" max="6664" width="10.42578125" style="150" customWidth="1"/>
    <col min="6665" max="6665" width="9.140625" style="150"/>
    <col min="6666" max="6666" width="3.5703125" style="150" customWidth="1"/>
    <col min="6667" max="6667" width="16.42578125" style="150" customWidth="1"/>
    <col min="6668" max="6668" width="11.7109375" style="150" customWidth="1"/>
    <col min="6669" max="6669" width="10.140625" style="150" customWidth="1"/>
    <col min="6670" max="6670" width="15.85546875" style="150" customWidth="1"/>
    <col min="6671" max="6671" width="3.85546875" style="150" customWidth="1"/>
    <col min="6672" max="6672" width="16.42578125" style="150" customWidth="1"/>
    <col min="6673" max="6673" width="11.28515625" style="150" customWidth="1"/>
    <col min="6674" max="6674" width="10.28515625" style="150" customWidth="1"/>
    <col min="6675" max="6675" width="10" style="150" customWidth="1"/>
    <col min="6676" max="6911" width="9.140625" style="150"/>
    <col min="6912" max="6912" width="4" style="150" customWidth="1"/>
    <col min="6913" max="6913" width="15.140625" style="150" customWidth="1"/>
    <col min="6914" max="6914" width="13.85546875" style="150" customWidth="1"/>
    <col min="6915" max="6915" width="10.140625" style="150" customWidth="1"/>
    <col min="6916" max="6916" width="9.140625" style="150"/>
    <col min="6917" max="6917" width="3.42578125" style="150" customWidth="1"/>
    <col min="6918" max="6918" width="19.5703125" style="150" customWidth="1"/>
    <col min="6919" max="6919" width="12.28515625" style="150" customWidth="1"/>
    <col min="6920" max="6920" width="10.42578125" style="150" customWidth="1"/>
    <col min="6921" max="6921" width="9.140625" style="150"/>
    <col min="6922" max="6922" width="3.5703125" style="150" customWidth="1"/>
    <col min="6923" max="6923" width="16.42578125" style="150" customWidth="1"/>
    <col min="6924" max="6924" width="11.7109375" style="150" customWidth="1"/>
    <col min="6925" max="6925" width="10.140625" style="150" customWidth="1"/>
    <col min="6926" max="6926" width="15.85546875" style="150" customWidth="1"/>
    <col min="6927" max="6927" width="3.85546875" style="150" customWidth="1"/>
    <col min="6928" max="6928" width="16.42578125" style="150" customWidth="1"/>
    <col min="6929" max="6929" width="11.28515625" style="150" customWidth="1"/>
    <col min="6930" max="6930" width="10.28515625" style="150" customWidth="1"/>
    <col min="6931" max="6931" width="10" style="150" customWidth="1"/>
    <col min="6932" max="7167" width="9.140625" style="150"/>
    <col min="7168" max="7168" width="4" style="150" customWidth="1"/>
    <col min="7169" max="7169" width="15.140625" style="150" customWidth="1"/>
    <col min="7170" max="7170" width="13.85546875" style="150" customWidth="1"/>
    <col min="7171" max="7171" width="10.140625" style="150" customWidth="1"/>
    <col min="7172" max="7172" width="9.140625" style="150"/>
    <col min="7173" max="7173" width="3.42578125" style="150" customWidth="1"/>
    <col min="7174" max="7174" width="19.5703125" style="150" customWidth="1"/>
    <col min="7175" max="7175" width="12.28515625" style="150" customWidth="1"/>
    <col min="7176" max="7176" width="10.42578125" style="150" customWidth="1"/>
    <col min="7177" max="7177" width="9.140625" style="150"/>
    <col min="7178" max="7178" width="3.5703125" style="150" customWidth="1"/>
    <col min="7179" max="7179" width="16.42578125" style="150" customWidth="1"/>
    <col min="7180" max="7180" width="11.7109375" style="150" customWidth="1"/>
    <col min="7181" max="7181" width="10.140625" style="150" customWidth="1"/>
    <col min="7182" max="7182" width="15.85546875" style="150" customWidth="1"/>
    <col min="7183" max="7183" width="3.85546875" style="150" customWidth="1"/>
    <col min="7184" max="7184" width="16.42578125" style="150" customWidth="1"/>
    <col min="7185" max="7185" width="11.28515625" style="150" customWidth="1"/>
    <col min="7186" max="7186" width="10.28515625" style="150" customWidth="1"/>
    <col min="7187" max="7187" width="10" style="150" customWidth="1"/>
    <col min="7188" max="7423" width="9.140625" style="150"/>
    <col min="7424" max="7424" width="4" style="150" customWidth="1"/>
    <col min="7425" max="7425" width="15.140625" style="150" customWidth="1"/>
    <col min="7426" max="7426" width="13.85546875" style="150" customWidth="1"/>
    <col min="7427" max="7427" width="10.140625" style="150" customWidth="1"/>
    <col min="7428" max="7428" width="9.140625" style="150"/>
    <col min="7429" max="7429" width="3.42578125" style="150" customWidth="1"/>
    <col min="7430" max="7430" width="19.5703125" style="150" customWidth="1"/>
    <col min="7431" max="7431" width="12.28515625" style="150" customWidth="1"/>
    <col min="7432" max="7432" width="10.42578125" style="150" customWidth="1"/>
    <col min="7433" max="7433" width="9.140625" style="150"/>
    <col min="7434" max="7434" width="3.5703125" style="150" customWidth="1"/>
    <col min="7435" max="7435" width="16.42578125" style="150" customWidth="1"/>
    <col min="7436" max="7436" width="11.7109375" style="150" customWidth="1"/>
    <col min="7437" max="7437" width="10.140625" style="150" customWidth="1"/>
    <col min="7438" max="7438" width="15.85546875" style="150" customWidth="1"/>
    <col min="7439" max="7439" width="3.85546875" style="150" customWidth="1"/>
    <col min="7440" max="7440" width="16.42578125" style="150" customWidth="1"/>
    <col min="7441" max="7441" width="11.28515625" style="150" customWidth="1"/>
    <col min="7442" max="7442" width="10.28515625" style="150" customWidth="1"/>
    <col min="7443" max="7443" width="10" style="150" customWidth="1"/>
    <col min="7444" max="7679" width="9.140625" style="150"/>
    <col min="7680" max="7680" width="4" style="150" customWidth="1"/>
    <col min="7681" max="7681" width="15.140625" style="150" customWidth="1"/>
    <col min="7682" max="7682" width="13.85546875" style="150" customWidth="1"/>
    <col min="7683" max="7683" width="10.140625" style="150" customWidth="1"/>
    <col min="7684" max="7684" width="9.140625" style="150"/>
    <col min="7685" max="7685" width="3.42578125" style="150" customWidth="1"/>
    <col min="7686" max="7686" width="19.5703125" style="150" customWidth="1"/>
    <col min="7687" max="7687" width="12.28515625" style="150" customWidth="1"/>
    <col min="7688" max="7688" width="10.42578125" style="150" customWidth="1"/>
    <col min="7689" max="7689" width="9.140625" style="150"/>
    <col min="7690" max="7690" width="3.5703125" style="150" customWidth="1"/>
    <col min="7691" max="7691" width="16.42578125" style="150" customWidth="1"/>
    <col min="7692" max="7692" width="11.7109375" style="150" customWidth="1"/>
    <col min="7693" max="7693" width="10.140625" style="150" customWidth="1"/>
    <col min="7694" max="7694" width="15.85546875" style="150" customWidth="1"/>
    <col min="7695" max="7695" width="3.85546875" style="150" customWidth="1"/>
    <col min="7696" max="7696" width="16.42578125" style="150" customWidth="1"/>
    <col min="7697" max="7697" width="11.28515625" style="150" customWidth="1"/>
    <col min="7698" max="7698" width="10.28515625" style="150" customWidth="1"/>
    <col min="7699" max="7699" width="10" style="150" customWidth="1"/>
    <col min="7700" max="7935" width="9.140625" style="150"/>
    <col min="7936" max="7936" width="4" style="150" customWidth="1"/>
    <col min="7937" max="7937" width="15.140625" style="150" customWidth="1"/>
    <col min="7938" max="7938" width="13.85546875" style="150" customWidth="1"/>
    <col min="7939" max="7939" width="10.140625" style="150" customWidth="1"/>
    <col min="7940" max="7940" width="9.140625" style="150"/>
    <col min="7941" max="7941" width="3.42578125" style="150" customWidth="1"/>
    <col min="7942" max="7942" width="19.5703125" style="150" customWidth="1"/>
    <col min="7943" max="7943" width="12.28515625" style="150" customWidth="1"/>
    <col min="7944" max="7944" width="10.42578125" style="150" customWidth="1"/>
    <col min="7945" max="7945" width="9.140625" style="150"/>
    <col min="7946" max="7946" width="3.5703125" style="150" customWidth="1"/>
    <col min="7947" max="7947" width="16.42578125" style="150" customWidth="1"/>
    <col min="7948" max="7948" width="11.7109375" style="150" customWidth="1"/>
    <col min="7949" max="7949" width="10.140625" style="150" customWidth="1"/>
    <col min="7950" max="7950" width="15.85546875" style="150" customWidth="1"/>
    <col min="7951" max="7951" width="3.85546875" style="150" customWidth="1"/>
    <col min="7952" max="7952" width="16.42578125" style="150" customWidth="1"/>
    <col min="7953" max="7953" width="11.28515625" style="150" customWidth="1"/>
    <col min="7954" max="7954" width="10.28515625" style="150" customWidth="1"/>
    <col min="7955" max="7955" width="10" style="150" customWidth="1"/>
    <col min="7956" max="8191" width="9.140625" style="150"/>
    <col min="8192" max="8192" width="4" style="150" customWidth="1"/>
    <col min="8193" max="8193" width="15.140625" style="150" customWidth="1"/>
    <col min="8194" max="8194" width="13.85546875" style="150" customWidth="1"/>
    <col min="8195" max="8195" width="10.140625" style="150" customWidth="1"/>
    <col min="8196" max="8196" width="9.140625" style="150"/>
    <col min="8197" max="8197" width="3.42578125" style="150" customWidth="1"/>
    <col min="8198" max="8198" width="19.5703125" style="150" customWidth="1"/>
    <col min="8199" max="8199" width="12.28515625" style="150" customWidth="1"/>
    <col min="8200" max="8200" width="10.42578125" style="150" customWidth="1"/>
    <col min="8201" max="8201" width="9.140625" style="150"/>
    <col min="8202" max="8202" width="3.5703125" style="150" customWidth="1"/>
    <col min="8203" max="8203" width="16.42578125" style="150" customWidth="1"/>
    <col min="8204" max="8204" width="11.7109375" style="150" customWidth="1"/>
    <col min="8205" max="8205" width="10.140625" style="150" customWidth="1"/>
    <col min="8206" max="8206" width="15.85546875" style="150" customWidth="1"/>
    <col min="8207" max="8207" width="3.85546875" style="150" customWidth="1"/>
    <col min="8208" max="8208" width="16.42578125" style="150" customWidth="1"/>
    <col min="8209" max="8209" width="11.28515625" style="150" customWidth="1"/>
    <col min="8210" max="8210" width="10.28515625" style="150" customWidth="1"/>
    <col min="8211" max="8211" width="10" style="150" customWidth="1"/>
    <col min="8212" max="8447" width="9.140625" style="150"/>
    <col min="8448" max="8448" width="4" style="150" customWidth="1"/>
    <col min="8449" max="8449" width="15.140625" style="150" customWidth="1"/>
    <col min="8450" max="8450" width="13.85546875" style="150" customWidth="1"/>
    <col min="8451" max="8451" width="10.140625" style="150" customWidth="1"/>
    <col min="8452" max="8452" width="9.140625" style="150"/>
    <col min="8453" max="8453" width="3.42578125" style="150" customWidth="1"/>
    <col min="8454" max="8454" width="19.5703125" style="150" customWidth="1"/>
    <col min="8455" max="8455" width="12.28515625" style="150" customWidth="1"/>
    <col min="8456" max="8456" width="10.42578125" style="150" customWidth="1"/>
    <col min="8457" max="8457" width="9.140625" style="150"/>
    <col min="8458" max="8458" width="3.5703125" style="150" customWidth="1"/>
    <col min="8459" max="8459" width="16.42578125" style="150" customWidth="1"/>
    <col min="8460" max="8460" width="11.7109375" style="150" customWidth="1"/>
    <col min="8461" max="8461" width="10.140625" style="150" customWidth="1"/>
    <col min="8462" max="8462" width="15.85546875" style="150" customWidth="1"/>
    <col min="8463" max="8463" width="3.85546875" style="150" customWidth="1"/>
    <col min="8464" max="8464" width="16.42578125" style="150" customWidth="1"/>
    <col min="8465" max="8465" width="11.28515625" style="150" customWidth="1"/>
    <col min="8466" max="8466" width="10.28515625" style="150" customWidth="1"/>
    <col min="8467" max="8467" width="10" style="150" customWidth="1"/>
    <col min="8468" max="8703" width="9.140625" style="150"/>
    <col min="8704" max="8704" width="4" style="150" customWidth="1"/>
    <col min="8705" max="8705" width="15.140625" style="150" customWidth="1"/>
    <col min="8706" max="8706" width="13.85546875" style="150" customWidth="1"/>
    <col min="8707" max="8707" width="10.140625" style="150" customWidth="1"/>
    <col min="8708" max="8708" width="9.140625" style="150"/>
    <col min="8709" max="8709" width="3.42578125" style="150" customWidth="1"/>
    <col min="8710" max="8710" width="19.5703125" style="150" customWidth="1"/>
    <col min="8711" max="8711" width="12.28515625" style="150" customWidth="1"/>
    <col min="8712" max="8712" width="10.42578125" style="150" customWidth="1"/>
    <col min="8713" max="8713" width="9.140625" style="150"/>
    <col min="8714" max="8714" width="3.5703125" style="150" customWidth="1"/>
    <col min="8715" max="8715" width="16.42578125" style="150" customWidth="1"/>
    <col min="8716" max="8716" width="11.7109375" style="150" customWidth="1"/>
    <col min="8717" max="8717" width="10.140625" style="150" customWidth="1"/>
    <col min="8718" max="8718" width="15.85546875" style="150" customWidth="1"/>
    <col min="8719" max="8719" width="3.85546875" style="150" customWidth="1"/>
    <col min="8720" max="8720" width="16.42578125" style="150" customWidth="1"/>
    <col min="8721" max="8721" width="11.28515625" style="150" customWidth="1"/>
    <col min="8722" max="8722" width="10.28515625" style="150" customWidth="1"/>
    <col min="8723" max="8723" width="10" style="150" customWidth="1"/>
    <col min="8724" max="8959" width="9.140625" style="150"/>
    <col min="8960" max="8960" width="4" style="150" customWidth="1"/>
    <col min="8961" max="8961" width="15.140625" style="150" customWidth="1"/>
    <col min="8962" max="8962" width="13.85546875" style="150" customWidth="1"/>
    <col min="8963" max="8963" width="10.140625" style="150" customWidth="1"/>
    <col min="8964" max="8964" width="9.140625" style="150"/>
    <col min="8965" max="8965" width="3.42578125" style="150" customWidth="1"/>
    <col min="8966" max="8966" width="19.5703125" style="150" customWidth="1"/>
    <col min="8967" max="8967" width="12.28515625" style="150" customWidth="1"/>
    <col min="8968" max="8968" width="10.42578125" style="150" customWidth="1"/>
    <col min="8969" max="8969" width="9.140625" style="150"/>
    <col min="8970" max="8970" width="3.5703125" style="150" customWidth="1"/>
    <col min="8971" max="8971" width="16.42578125" style="150" customWidth="1"/>
    <col min="8972" max="8972" width="11.7109375" style="150" customWidth="1"/>
    <col min="8973" max="8973" width="10.140625" style="150" customWidth="1"/>
    <col min="8974" max="8974" width="15.85546875" style="150" customWidth="1"/>
    <col min="8975" max="8975" width="3.85546875" style="150" customWidth="1"/>
    <col min="8976" max="8976" width="16.42578125" style="150" customWidth="1"/>
    <col min="8977" max="8977" width="11.28515625" style="150" customWidth="1"/>
    <col min="8978" max="8978" width="10.28515625" style="150" customWidth="1"/>
    <col min="8979" max="8979" width="10" style="150" customWidth="1"/>
    <col min="8980" max="9215" width="9.140625" style="150"/>
    <col min="9216" max="9216" width="4" style="150" customWidth="1"/>
    <col min="9217" max="9217" width="15.140625" style="150" customWidth="1"/>
    <col min="9218" max="9218" width="13.85546875" style="150" customWidth="1"/>
    <col min="9219" max="9219" width="10.140625" style="150" customWidth="1"/>
    <col min="9220" max="9220" width="9.140625" style="150"/>
    <col min="9221" max="9221" width="3.42578125" style="150" customWidth="1"/>
    <col min="9222" max="9222" width="19.5703125" style="150" customWidth="1"/>
    <col min="9223" max="9223" width="12.28515625" style="150" customWidth="1"/>
    <col min="9224" max="9224" width="10.42578125" style="150" customWidth="1"/>
    <col min="9225" max="9225" width="9.140625" style="150"/>
    <col min="9226" max="9226" width="3.5703125" style="150" customWidth="1"/>
    <col min="9227" max="9227" width="16.42578125" style="150" customWidth="1"/>
    <col min="9228" max="9228" width="11.7109375" style="150" customWidth="1"/>
    <col min="9229" max="9229" width="10.140625" style="150" customWidth="1"/>
    <col min="9230" max="9230" width="15.85546875" style="150" customWidth="1"/>
    <col min="9231" max="9231" width="3.85546875" style="150" customWidth="1"/>
    <col min="9232" max="9232" width="16.42578125" style="150" customWidth="1"/>
    <col min="9233" max="9233" width="11.28515625" style="150" customWidth="1"/>
    <col min="9234" max="9234" width="10.28515625" style="150" customWidth="1"/>
    <col min="9235" max="9235" width="10" style="150" customWidth="1"/>
    <col min="9236" max="9471" width="9.140625" style="150"/>
    <col min="9472" max="9472" width="4" style="150" customWidth="1"/>
    <col min="9473" max="9473" width="15.140625" style="150" customWidth="1"/>
    <col min="9474" max="9474" width="13.85546875" style="150" customWidth="1"/>
    <col min="9475" max="9475" width="10.140625" style="150" customWidth="1"/>
    <col min="9476" max="9476" width="9.140625" style="150"/>
    <col min="9477" max="9477" width="3.42578125" style="150" customWidth="1"/>
    <col min="9478" max="9478" width="19.5703125" style="150" customWidth="1"/>
    <col min="9479" max="9479" width="12.28515625" style="150" customWidth="1"/>
    <col min="9480" max="9480" width="10.42578125" style="150" customWidth="1"/>
    <col min="9481" max="9481" width="9.140625" style="150"/>
    <col min="9482" max="9482" width="3.5703125" style="150" customWidth="1"/>
    <col min="9483" max="9483" width="16.42578125" style="150" customWidth="1"/>
    <col min="9484" max="9484" width="11.7109375" style="150" customWidth="1"/>
    <col min="9485" max="9485" width="10.140625" style="150" customWidth="1"/>
    <col min="9486" max="9486" width="15.85546875" style="150" customWidth="1"/>
    <col min="9487" max="9487" width="3.85546875" style="150" customWidth="1"/>
    <col min="9488" max="9488" width="16.42578125" style="150" customWidth="1"/>
    <col min="9489" max="9489" width="11.28515625" style="150" customWidth="1"/>
    <col min="9490" max="9490" width="10.28515625" style="150" customWidth="1"/>
    <col min="9491" max="9491" width="10" style="150" customWidth="1"/>
    <col min="9492" max="9727" width="9.140625" style="150"/>
    <col min="9728" max="9728" width="4" style="150" customWidth="1"/>
    <col min="9729" max="9729" width="15.140625" style="150" customWidth="1"/>
    <col min="9730" max="9730" width="13.85546875" style="150" customWidth="1"/>
    <col min="9731" max="9731" width="10.140625" style="150" customWidth="1"/>
    <col min="9732" max="9732" width="9.140625" style="150"/>
    <col min="9733" max="9733" width="3.42578125" style="150" customWidth="1"/>
    <col min="9734" max="9734" width="19.5703125" style="150" customWidth="1"/>
    <col min="9735" max="9735" width="12.28515625" style="150" customWidth="1"/>
    <col min="9736" max="9736" width="10.42578125" style="150" customWidth="1"/>
    <col min="9737" max="9737" width="9.140625" style="150"/>
    <col min="9738" max="9738" width="3.5703125" style="150" customWidth="1"/>
    <col min="9739" max="9739" width="16.42578125" style="150" customWidth="1"/>
    <col min="9740" max="9740" width="11.7109375" style="150" customWidth="1"/>
    <col min="9741" max="9741" width="10.140625" style="150" customWidth="1"/>
    <col min="9742" max="9742" width="15.85546875" style="150" customWidth="1"/>
    <col min="9743" max="9743" width="3.85546875" style="150" customWidth="1"/>
    <col min="9744" max="9744" width="16.42578125" style="150" customWidth="1"/>
    <col min="9745" max="9745" width="11.28515625" style="150" customWidth="1"/>
    <col min="9746" max="9746" width="10.28515625" style="150" customWidth="1"/>
    <col min="9747" max="9747" width="10" style="150" customWidth="1"/>
    <col min="9748" max="9983" width="9.140625" style="150"/>
    <col min="9984" max="9984" width="4" style="150" customWidth="1"/>
    <col min="9985" max="9985" width="15.140625" style="150" customWidth="1"/>
    <col min="9986" max="9986" width="13.85546875" style="150" customWidth="1"/>
    <col min="9987" max="9987" width="10.140625" style="150" customWidth="1"/>
    <col min="9988" max="9988" width="9.140625" style="150"/>
    <col min="9989" max="9989" width="3.42578125" style="150" customWidth="1"/>
    <col min="9990" max="9990" width="19.5703125" style="150" customWidth="1"/>
    <col min="9991" max="9991" width="12.28515625" style="150" customWidth="1"/>
    <col min="9992" max="9992" width="10.42578125" style="150" customWidth="1"/>
    <col min="9993" max="9993" width="9.140625" style="150"/>
    <col min="9994" max="9994" width="3.5703125" style="150" customWidth="1"/>
    <col min="9995" max="9995" width="16.42578125" style="150" customWidth="1"/>
    <col min="9996" max="9996" width="11.7109375" style="150" customWidth="1"/>
    <col min="9997" max="9997" width="10.140625" style="150" customWidth="1"/>
    <col min="9998" max="9998" width="15.85546875" style="150" customWidth="1"/>
    <col min="9999" max="9999" width="3.85546875" style="150" customWidth="1"/>
    <col min="10000" max="10000" width="16.42578125" style="150" customWidth="1"/>
    <col min="10001" max="10001" width="11.28515625" style="150" customWidth="1"/>
    <col min="10002" max="10002" width="10.28515625" style="150" customWidth="1"/>
    <col min="10003" max="10003" width="10" style="150" customWidth="1"/>
    <col min="10004" max="10239" width="9.140625" style="150"/>
    <col min="10240" max="10240" width="4" style="150" customWidth="1"/>
    <col min="10241" max="10241" width="15.140625" style="150" customWidth="1"/>
    <col min="10242" max="10242" width="13.85546875" style="150" customWidth="1"/>
    <col min="10243" max="10243" width="10.140625" style="150" customWidth="1"/>
    <col min="10244" max="10244" width="9.140625" style="150"/>
    <col min="10245" max="10245" width="3.42578125" style="150" customWidth="1"/>
    <col min="10246" max="10246" width="19.5703125" style="150" customWidth="1"/>
    <col min="10247" max="10247" width="12.28515625" style="150" customWidth="1"/>
    <col min="10248" max="10248" width="10.42578125" style="150" customWidth="1"/>
    <col min="10249" max="10249" width="9.140625" style="150"/>
    <col min="10250" max="10250" width="3.5703125" style="150" customWidth="1"/>
    <col min="10251" max="10251" width="16.42578125" style="150" customWidth="1"/>
    <col min="10252" max="10252" width="11.7109375" style="150" customWidth="1"/>
    <col min="10253" max="10253" width="10.140625" style="150" customWidth="1"/>
    <col min="10254" max="10254" width="15.85546875" style="150" customWidth="1"/>
    <col min="10255" max="10255" width="3.85546875" style="150" customWidth="1"/>
    <col min="10256" max="10256" width="16.42578125" style="150" customWidth="1"/>
    <col min="10257" max="10257" width="11.28515625" style="150" customWidth="1"/>
    <col min="10258" max="10258" width="10.28515625" style="150" customWidth="1"/>
    <col min="10259" max="10259" width="10" style="150" customWidth="1"/>
    <col min="10260" max="10495" width="9.140625" style="150"/>
    <col min="10496" max="10496" width="4" style="150" customWidth="1"/>
    <col min="10497" max="10497" width="15.140625" style="150" customWidth="1"/>
    <col min="10498" max="10498" width="13.85546875" style="150" customWidth="1"/>
    <col min="10499" max="10499" width="10.140625" style="150" customWidth="1"/>
    <col min="10500" max="10500" width="9.140625" style="150"/>
    <col min="10501" max="10501" width="3.42578125" style="150" customWidth="1"/>
    <col min="10502" max="10502" width="19.5703125" style="150" customWidth="1"/>
    <col min="10503" max="10503" width="12.28515625" style="150" customWidth="1"/>
    <col min="10504" max="10504" width="10.42578125" style="150" customWidth="1"/>
    <col min="10505" max="10505" width="9.140625" style="150"/>
    <col min="10506" max="10506" width="3.5703125" style="150" customWidth="1"/>
    <col min="10507" max="10507" width="16.42578125" style="150" customWidth="1"/>
    <col min="10508" max="10508" width="11.7109375" style="150" customWidth="1"/>
    <col min="10509" max="10509" width="10.140625" style="150" customWidth="1"/>
    <col min="10510" max="10510" width="15.85546875" style="150" customWidth="1"/>
    <col min="10511" max="10511" width="3.85546875" style="150" customWidth="1"/>
    <col min="10512" max="10512" width="16.42578125" style="150" customWidth="1"/>
    <col min="10513" max="10513" width="11.28515625" style="150" customWidth="1"/>
    <col min="10514" max="10514" width="10.28515625" style="150" customWidth="1"/>
    <col min="10515" max="10515" width="10" style="150" customWidth="1"/>
    <col min="10516" max="10751" width="9.140625" style="150"/>
    <col min="10752" max="10752" width="4" style="150" customWidth="1"/>
    <col min="10753" max="10753" width="15.140625" style="150" customWidth="1"/>
    <col min="10754" max="10754" width="13.85546875" style="150" customWidth="1"/>
    <col min="10755" max="10755" width="10.140625" style="150" customWidth="1"/>
    <col min="10756" max="10756" width="9.140625" style="150"/>
    <col min="10757" max="10757" width="3.42578125" style="150" customWidth="1"/>
    <col min="10758" max="10758" width="19.5703125" style="150" customWidth="1"/>
    <col min="10759" max="10759" width="12.28515625" style="150" customWidth="1"/>
    <col min="10760" max="10760" width="10.42578125" style="150" customWidth="1"/>
    <col min="10761" max="10761" width="9.140625" style="150"/>
    <col min="10762" max="10762" width="3.5703125" style="150" customWidth="1"/>
    <col min="10763" max="10763" width="16.42578125" style="150" customWidth="1"/>
    <col min="10764" max="10764" width="11.7109375" style="150" customWidth="1"/>
    <col min="10765" max="10765" width="10.140625" style="150" customWidth="1"/>
    <col min="10766" max="10766" width="15.85546875" style="150" customWidth="1"/>
    <col min="10767" max="10767" width="3.85546875" style="150" customWidth="1"/>
    <col min="10768" max="10768" width="16.42578125" style="150" customWidth="1"/>
    <col min="10769" max="10769" width="11.28515625" style="150" customWidth="1"/>
    <col min="10770" max="10770" width="10.28515625" style="150" customWidth="1"/>
    <col min="10771" max="10771" width="10" style="150" customWidth="1"/>
    <col min="10772" max="11007" width="9.140625" style="150"/>
    <col min="11008" max="11008" width="4" style="150" customWidth="1"/>
    <col min="11009" max="11009" width="15.140625" style="150" customWidth="1"/>
    <col min="11010" max="11010" width="13.85546875" style="150" customWidth="1"/>
    <col min="11011" max="11011" width="10.140625" style="150" customWidth="1"/>
    <col min="11012" max="11012" width="9.140625" style="150"/>
    <col min="11013" max="11013" width="3.42578125" style="150" customWidth="1"/>
    <col min="11014" max="11014" width="19.5703125" style="150" customWidth="1"/>
    <col min="11015" max="11015" width="12.28515625" style="150" customWidth="1"/>
    <col min="11016" max="11016" width="10.42578125" style="150" customWidth="1"/>
    <col min="11017" max="11017" width="9.140625" style="150"/>
    <col min="11018" max="11018" width="3.5703125" style="150" customWidth="1"/>
    <col min="11019" max="11019" width="16.42578125" style="150" customWidth="1"/>
    <col min="11020" max="11020" width="11.7109375" style="150" customWidth="1"/>
    <col min="11021" max="11021" width="10.140625" style="150" customWidth="1"/>
    <col min="11022" max="11022" width="15.85546875" style="150" customWidth="1"/>
    <col min="11023" max="11023" width="3.85546875" style="150" customWidth="1"/>
    <col min="11024" max="11024" width="16.42578125" style="150" customWidth="1"/>
    <col min="11025" max="11025" width="11.28515625" style="150" customWidth="1"/>
    <col min="11026" max="11026" width="10.28515625" style="150" customWidth="1"/>
    <col min="11027" max="11027" width="10" style="150" customWidth="1"/>
    <col min="11028" max="11263" width="9.140625" style="150"/>
    <col min="11264" max="11264" width="4" style="150" customWidth="1"/>
    <col min="11265" max="11265" width="15.140625" style="150" customWidth="1"/>
    <col min="11266" max="11266" width="13.85546875" style="150" customWidth="1"/>
    <col min="11267" max="11267" width="10.140625" style="150" customWidth="1"/>
    <col min="11268" max="11268" width="9.140625" style="150"/>
    <col min="11269" max="11269" width="3.42578125" style="150" customWidth="1"/>
    <col min="11270" max="11270" width="19.5703125" style="150" customWidth="1"/>
    <col min="11271" max="11271" width="12.28515625" style="150" customWidth="1"/>
    <col min="11272" max="11272" width="10.42578125" style="150" customWidth="1"/>
    <col min="11273" max="11273" width="9.140625" style="150"/>
    <col min="11274" max="11274" width="3.5703125" style="150" customWidth="1"/>
    <col min="11275" max="11275" width="16.42578125" style="150" customWidth="1"/>
    <col min="11276" max="11276" width="11.7109375" style="150" customWidth="1"/>
    <col min="11277" max="11277" width="10.140625" style="150" customWidth="1"/>
    <col min="11278" max="11278" width="15.85546875" style="150" customWidth="1"/>
    <col min="11279" max="11279" width="3.85546875" style="150" customWidth="1"/>
    <col min="11280" max="11280" width="16.42578125" style="150" customWidth="1"/>
    <col min="11281" max="11281" width="11.28515625" style="150" customWidth="1"/>
    <col min="11282" max="11282" width="10.28515625" style="150" customWidth="1"/>
    <col min="11283" max="11283" width="10" style="150" customWidth="1"/>
    <col min="11284" max="11519" width="9.140625" style="150"/>
    <col min="11520" max="11520" width="4" style="150" customWidth="1"/>
    <col min="11521" max="11521" width="15.140625" style="150" customWidth="1"/>
    <col min="11522" max="11522" width="13.85546875" style="150" customWidth="1"/>
    <col min="11523" max="11523" width="10.140625" style="150" customWidth="1"/>
    <col min="11524" max="11524" width="9.140625" style="150"/>
    <col min="11525" max="11525" width="3.42578125" style="150" customWidth="1"/>
    <col min="11526" max="11526" width="19.5703125" style="150" customWidth="1"/>
    <col min="11527" max="11527" width="12.28515625" style="150" customWidth="1"/>
    <col min="11528" max="11528" width="10.42578125" style="150" customWidth="1"/>
    <col min="11529" max="11529" width="9.140625" style="150"/>
    <col min="11530" max="11530" width="3.5703125" style="150" customWidth="1"/>
    <col min="11531" max="11531" width="16.42578125" style="150" customWidth="1"/>
    <col min="11532" max="11532" width="11.7109375" style="150" customWidth="1"/>
    <col min="11533" max="11533" width="10.140625" style="150" customWidth="1"/>
    <col min="11534" max="11534" width="15.85546875" style="150" customWidth="1"/>
    <col min="11535" max="11535" width="3.85546875" style="150" customWidth="1"/>
    <col min="11536" max="11536" width="16.42578125" style="150" customWidth="1"/>
    <col min="11537" max="11537" width="11.28515625" style="150" customWidth="1"/>
    <col min="11538" max="11538" width="10.28515625" style="150" customWidth="1"/>
    <col min="11539" max="11539" width="10" style="150" customWidth="1"/>
    <col min="11540" max="11775" width="9.140625" style="150"/>
    <col min="11776" max="11776" width="4" style="150" customWidth="1"/>
    <col min="11777" max="11777" width="15.140625" style="150" customWidth="1"/>
    <col min="11778" max="11778" width="13.85546875" style="150" customWidth="1"/>
    <col min="11779" max="11779" width="10.140625" style="150" customWidth="1"/>
    <col min="11780" max="11780" width="9.140625" style="150"/>
    <col min="11781" max="11781" width="3.42578125" style="150" customWidth="1"/>
    <col min="11782" max="11782" width="19.5703125" style="150" customWidth="1"/>
    <col min="11783" max="11783" width="12.28515625" style="150" customWidth="1"/>
    <col min="11784" max="11784" width="10.42578125" style="150" customWidth="1"/>
    <col min="11785" max="11785" width="9.140625" style="150"/>
    <col min="11786" max="11786" width="3.5703125" style="150" customWidth="1"/>
    <col min="11787" max="11787" width="16.42578125" style="150" customWidth="1"/>
    <col min="11788" max="11788" width="11.7109375" style="150" customWidth="1"/>
    <col min="11789" max="11789" width="10.140625" style="150" customWidth="1"/>
    <col min="11790" max="11790" width="15.85546875" style="150" customWidth="1"/>
    <col min="11791" max="11791" width="3.85546875" style="150" customWidth="1"/>
    <col min="11792" max="11792" width="16.42578125" style="150" customWidth="1"/>
    <col min="11793" max="11793" width="11.28515625" style="150" customWidth="1"/>
    <col min="11794" max="11794" width="10.28515625" style="150" customWidth="1"/>
    <col min="11795" max="11795" width="10" style="150" customWidth="1"/>
    <col min="11796" max="12031" width="9.140625" style="150"/>
    <col min="12032" max="12032" width="4" style="150" customWidth="1"/>
    <col min="12033" max="12033" width="15.140625" style="150" customWidth="1"/>
    <col min="12034" max="12034" width="13.85546875" style="150" customWidth="1"/>
    <col min="12035" max="12035" width="10.140625" style="150" customWidth="1"/>
    <col min="12036" max="12036" width="9.140625" style="150"/>
    <col min="12037" max="12037" width="3.42578125" style="150" customWidth="1"/>
    <col min="12038" max="12038" width="19.5703125" style="150" customWidth="1"/>
    <col min="12039" max="12039" width="12.28515625" style="150" customWidth="1"/>
    <col min="12040" max="12040" width="10.42578125" style="150" customWidth="1"/>
    <col min="12041" max="12041" width="9.140625" style="150"/>
    <col min="12042" max="12042" width="3.5703125" style="150" customWidth="1"/>
    <col min="12043" max="12043" width="16.42578125" style="150" customWidth="1"/>
    <col min="12044" max="12044" width="11.7109375" style="150" customWidth="1"/>
    <col min="12045" max="12045" width="10.140625" style="150" customWidth="1"/>
    <col min="12046" max="12046" width="15.85546875" style="150" customWidth="1"/>
    <col min="12047" max="12047" width="3.85546875" style="150" customWidth="1"/>
    <col min="12048" max="12048" width="16.42578125" style="150" customWidth="1"/>
    <col min="12049" max="12049" width="11.28515625" style="150" customWidth="1"/>
    <col min="12050" max="12050" width="10.28515625" style="150" customWidth="1"/>
    <col min="12051" max="12051" width="10" style="150" customWidth="1"/>
    <col min="12052" max="12287" width="9.140625" style="150"/>
    <col min="12288" max="12288" width="4" style="150" customWidth="1"/>
    <col min="12289" max="12289" width="15.140625" style="150" customWidth="1"/>
    <col min="12290" max="12290" width="13.85546875" style="150" customWidth="1"/>
    <col min="12291" max="12291" width="10.140625" style="150" customWidth="1"/>
    <col min="12292" max="12292" width="9.140625" style="150"/>
    <col min="12293" max="12293" width="3.42578125" style="150" customWidth="1"/>
    <col min="12294" max="12294" width="19.5703125" style="150" customWidth="1"/>
    <col min="12295" max="12295" width="12.28515625" style="150" customWidth="1"/>
    <col min="12296" max="12296" width="10.42578125" style="150" customWidth="1"/>
    <col min="12297" max="12297" width="9.140625" style="150"/>
    <col min="12298" max="12298" width="3.5703125" style="150" customWidth="1"/>
    <col min="12299" max="12299" width="16.42578125" style="150" customWidth="1"/>
    <col min="12300" max="12300" width="11.7109375" style="150" customWidth="1"/>
    <col min="12301" max="12301" width="10.140625" style="150" customWidth="1"/>
    <col min="12302" max="12302" width="15.85546875" style="150" customWidth="1"/>
    <col min="12303" max="12303" width="3.85546875" style="150" customWidth="1"/>
    <col min="12304" max="12304" width="16.42578125" style="150" customWidth="1"/>
    <col min="12305" max="12305" width="11.28515625" style="150" customWidth="1"/>
    <col min="12306" max="12306" width="10.28515625" style="150" customWidth="1"/>
    <col min="12307" max="12307" width="10" style="150" customWidth="1"/>
    <col min="12308" max="12543" width="9.140625" style="150"/>
    <col min="12544" max="12544" width="4" style="150" customWidth="1"/>
    <col min="12545" max="12545" width="15.140625" style="150" customWidth="1"/>
    <col min="12546" max="12546" width="13.85546875" style="150" customWidth="1"/>
    <col min="12547" max="12547" width="10.140625" style="150" customWidth="1"/>
    <col min="12548" max="12548" width="9.140625" style="150"/>
    <col min="12549" max="12549" width="3.42578125" style="150" customWidth="1"/>
    <col min="12550" max="12550" width="19.5703125" style="150" customWidth="1"/>
    <col min="12551" max="12551" width="12.28515625" style="150" customWidth="1"/>
    <col min="12552" max="12552" width="10.42578125" style="150" customWidth="1"/>
    <col min="12553" max="12553" width="9.140625" style="150"/>
    <col min="12554" max="12554" width="3.5703125" style="150" customWidth="1"/>
    <col min="12555" max="12555" width="16.42578125" style="150" customWidth="1"/>
    <col min="12556" max="12556" width="11.7109375" style="150" customWidth="1"/>
    <col min="12557" max="12557" width="10.140625" style="150" customWidth="1"/>
    <col min="12558" max="12558" width="15.85546875" style="150" customWidth="1"/>
    <col min="12559" max="12559" width="3.85546875" style="150" customWidth="1"/>
    <col min="12560" max="12560" width="16.42578125" style="150" customWidth="1"/>
    <col min="12561" max="12561" width="11.28515625" style="150" customWidth="1"/>
    <col min="12562" max="12562" width="10.28515625" style="150" customWidth="1"/>
    <col min="12563" max="12563" width="10" style="150" customWidth="1"/>
    <col min="12564" max="12799" width="9.140625" style="150"/>
    <col min="12800" max="12800" width="4" style="150" customWidth="1"/>
    <col min="12801" max="12801" width="15.140625" style="150" customWidth="1"/>
    <col min="12802" max="12802" width="13.85546875" style="150" customWidth="1"/>
    <col min="12803" max="12803" width="10.140625" style="150" customWidth="1"/>
    <col min="12804" max="12804" width="9.140625" style="150"/>
    <col min="12805" max="12805" width="3.42578125" style="150" customWidth="1"/>
    <col min="12806" max="12806" width="19.5703125" style="150" customWidth="1"/>
    <col min="12807" max="12807" width="12.28515625" style="150" customWidth="1"/>
    <col min="12808" max="12808" width="10.42578125" style="150" customWidth="1"/>
    <col min="12809" max="12809" width="9.140625" style="150"/>
    <col min="12810" max="12810" width="3.5703125" style="150" customWidth="1"/>
    <col min="12811" max="12811" width="16.42578125" style="150" customWidth="1"/>
    <col min="12812" max="12812" width="11.7109375" style="150" customWidth="1"/>
    <col min="12813" max="12813" width="10.140625" style="150" customWidth="1"/>
    <col min="12814" max="12814" width="15.85546875" style="150" customWidth="1"/>
    <col min="12815" max="12815" width="3.85546875" style="150" customWidth="1"/>
    <col min="12816" max="12816" width="16.42578125" style="150" customWidth="1"/>
    <col min="12817" max="12817" width="11.28515625" style="150" customWidth="1"/>
    <col min="12818" max="12818" width="10.28515625" style="150" customWidth="1"/>
    <col min="12819" max="12819" width="10" style="150" customWidth="1"/>
    <col min="12820" max="13055" width="9.140625" style="150"/>
    <col min="13056" max="13056" width="4" style="150" customWidth="1"/>
    <col min="13057" max="13057" width="15.140625" style="150" customWidth="1"/>
    <col min="13058" max="13058" width="13.85546875" style="150" customWidth="1"/>
    <col min="13059" max="13059" width="10.140625" style="150" customWidth="1"/>
    <col min="13060" max="13060" width="9.140625" style="150"/>
    <col min="13061" max="13061" width="3.42578125" style="150" customWidth="1"/>
    <col min="13062" max="13062" width="19.5703125" style="150" customWidth="1"/>
    <col min="13063" max="13063" width="12.28515625" style="150" customWidth="1"/>
    <col min="13064" max="13064" width="10.42578125" style="150" customWidth="1"/>
    <col min="13065" max="13065" width="9.140625" style="150"/>
    <col min="13066" max="13066" width="3.5703125" style="150" customWidth="1"/>
    <col min="13067" max="13067" width="16.42578125" style="150" customWidth="1"/>
    <col min="13068" max="13068" width="11.7109375" style="150" customWidth="1"/>
    <col min="13069" max="13069" width="10.140625" style="150" customWidth="1"/>
    <col min="13070" max="13070" width="15.85546875" style="150" customWidth="1"/>
    <col min="13071" max="13071" width="3.85546875" style="150" customWidth="1"/>
    <col min="13072" max="13072" width="16.42578125" style="150" customWidth="1"/>
    <col min="13073" max="13073" width="11.28515625" style="150" customWidth="1"/>
    <col min="13074" max="13074" width="10.28515625" style="150" customWidth="1"/>
    <col min="13075" max="13075" width="10" style="150" customWidth="1"/>
    <col min="13076" max="13311" width="9.140625" style="150"/>
    <col min="13312" max="13312" width="4" style="150" customWidth="1"/>
    <col min="13313" max="13313" width="15.140625" style="150" customWidth="1"/>
    <col min="13314" max="13314" width="13.85546875" style="150" customWidth="1"/>
    <col min="13315" max="13315" width="10.140625" style="150" customWidth="1"/>
    <col min="13316" max="13316" width="9.140625" style="150"/>
    <col min="13317" max="13317" width="3.42578125" style="150" customWidth="1"/>
    <col min="13318" max="13318" width="19.5703125" style="150" customWidth="1"/>
    <col min="13319" max="13319" width="12.28515625" style="150" customWidth="1"/>
    <col min="13320" max="13320" width="10.42578125" style="150" customWidth="1"/>
    <col min="13321" max="13321" width="9.140625" style="150"/>
    <col min="13322" max="13322" width="3.5703125" style="150" customWidth="1"/>
    <col min="13323" max="13323" width="16.42578125" style="150" customWidth="1"/>
    <col min="13324" max="13324" width="11.7109375" style="150" customWidth="1"/>
    <col min="13325" max="13325" width="10.140625" style="150" customWidth="1"/>
    <col min="13326" max="13326" width="15.85546875" style="150" customWidth="1"/>
    <col min="13327" max="13327" width="3.85546875" style="150" customWidth="1"/>
    <col min="13328" max="13328" width="16.42578125" style="150" customWidth="1"/>
    <col min="13329" max="13329" width="11.28515625" style="150" customWidth="1"/>
    <col min="13330" max="13330" width="10.28515625" style="150" customWidth="1"/>
    <col min="13331" max="13331" width="10" style="150" customWidth="1"/>
    <col min="13332" max="13567" width="9.140625" style="150"/>
    <col min="13568" max="13568" width="4" style="150" customWidth="1"/>
    <col min="13569" max="13569" width="15.140625" style="150" customWidth="1"/>
    <col min="13570" max="13570" width="13.85546875" style="150" customWidth="1"/>
    <col min="13571" max="13571" width="10.140625" style="150" customWidth="1"/>
    <col min="13572" max="13572" width="9.140625" style="150"/>
    <col min="13573" max="13573" width="3.42578125" style="150" customWidth="1"/>
    <col min="13574" max="13574" width="19.5703125" style="150" customWidth="1"/>
    <col min="13575" max="13575" width="12.28515625" style="150" customWidth="1"/>
    <col min="13576" max="13576" width="10.42578125" style="150" customWidth="1"/>
    <col min="13577" max="13577" width="9.140625" style="150"/>
    <col min="13578" max="13578" width="3.5703125" style="150" customWidth="1"/>
    <col min="13579" max="13579" width="16.42578125" style="150" customWidth="1"/>
    <col min="13580" max="13580" width="11.7109375" style="150" customWidth="1"/>
    <col min="13581" max="13581" width="10.140625" style="150" customWidth="1"/>
    <col min="13582" max="13582" width="15.85546875" style="150" customWidth="1"/>
    <col min="13583" max="13583" width="3.85546875" style="150" customWidth="1"/>
    <col min="13584" max="13584" width="16.42578125" style="150" customWidth="1"/>
    <col min="13585" max="13585" width="11.28515625" style="150" customWidth="1"/>
    <col min="13586" max="13586" width="10.28515625" style="150" customWidth="1"/>
    <col min="13587" max="13587" width="10" style="150" customWidth="1"/>
    <col min="13588" max="13823" width="9.140625" style="150"/>
    <col min="13824" max="13824" width="4" style="150" customWidth="1"/>
    <col min="13825" max="13825" width="15.140625" style="150" customWidth="1"/>
    <col min="13826" max="13826" width="13.85546875" style="150" customWidth="1"/>
    <col min="13827" max="13827" width="10.140625" style="150" customWidth="1"/>
    <col min="13828" max="13828" width="9.140625" style="150"/>
    <col min="13829" max="13829" width="3.42578125" style="150" customWidth="1"/>
    <col min="13830" max="13830" width="19.5703125" style="150" customWidth="1"/>
    <col min="13831" max="13831" width="12.28515625" style="150" customWidth="1"/>
    <col min="13832" max="13832" width="10.42578125" style="150" customWidth="1"/>
    <col min="13833" max="13833" width="9.140625" style="150"/>
    <col min="13834" max="13834" width="3.5703125" style="150" customWidth="1"/>
    <col min="13835" max="13835" width="16.42578125" style="150" customWidth="1"/>
    <col min="13836" max="13836" width="11.7109375" style="150" customWidth="1"/>
    <col min="13837" max="13837" width="10.140625" style="150" customWidth="1"/>
    <col min="13838" max="13838" width="15.85546875" style="150" customWidth="1"/>
    <col min="13839" max="13839" width="3.85546875" style="150" customWidth="1"/>
    <col min="13840" max="13840" width="16.42578125" style="150" customWidth="1"/>
    <col min="13841" max="13841" width="11.28515625" style="150" customWidth="1"/>
    <col min="13842" max="13842" width="10.28515625" style="150" customWidth="1"/>
    <col min="13843" max="13843" width="10" style="150" customWidth="1"/>
    <col min="13844" max="14079" width="9.140625" style="150"/>
    <col min="14080" max="14080" width="4" style="150" customWidth="1"/>
    <col min="14081" max="14081" width="15.140625" style="150" customWidth="1"/>
    <col min="14082" max="14082" width="13.85546875" style="150" customWidth="1"/>
    <col min="14083" max="14083" width="10.140625" style="150" customWidth="1"/>
    <col min="14084" max="14084" width="9.140625" style="150"/>
    <col min="14085" max="14085" width="3.42578125" style="150" customWidth="1"/>
    <col min="14086" max="14086" width="19.5703125" style="150" customWidth="1"/>
    <col min="14087" max="14087" width="12.28515625" style="150" customWidth="1"/>
    <col min="14088" max="14088" width="10.42578125" style="150" customWidth="1"/>
    <col min="14089" max="14089" width="9.140625" style="150"/>
    <col min="14090" max="14090" width="3.5703125" style="150" customWidth="1"/>
    <col min="14091" max="14091" width="16.42578125" style="150" customWidth="1"/>
    <col min="14092" max="14092" width="11.7109375" style="150" customWidth="1"/>
    <col min="14093" max="14093" width="10.140625" style="150" customWidth="1"/>
    <col min="14094" max="14094" width="15.85546875" style="150" customWidth="1"/>
    <col min="14095" max="14095" width="3.85546875" style="150" customWidth="1"/>
    <col min="14096" max="14096" width="16.42578125" style="150" customWidth="1"/>
    <col min="14097" max="14097" width="11.28515625" style="150" customWidth="1"/>
    <col min="14098" max="14098" width="10.28515625" style="150" customWidth="1"/>
    <col min="14099" max="14099" width="10" style="150" customWidth="1"/>
    <col min="14100" max="14335" width="9.140625" style="150"/>
    <col min="14336" max="14336" width="4" style="150" customWidth="1"/>
    <col min="14337" max="14337" width="15.140625" style="150" customWidth="1"/>
    <col min="14338" max="14338" width="13.85546875" style="150" customWidth="1"/>
    <col min="14339" max="14339" width="10.140625" style="150" customWidth="1"/>
    <col min="14340" max="14340" width="9.140625" style="150"/>
    <col min="14341" max="14341" width="3.42578125" style="150" customWidth="1"/>
    <col min="14342" max="14342" width="19.5703125" style="150" customWidth="1"/>
    <col min="14343" max="14343" width="12.28515625" style="150" customWidth="1"/>
    <col min="14344" max="14344" width="10.42578125" style="150" customWidth="1"/>
    <col min="14345" max="14345" width="9.140625" style="150"/>
    <col min="14346" max="14346" width="3.5703125" style="150" customWidth="1"/>
    <col min="14347" max="14347" width="16.42578125" style="150" customWidth="1"/>
    <col min="14348" max="14348" width="11.7109375" style="150" customWidth="1"/>
    <col min="14349" max="14349" width="10.140625" style="150" customWidth="1"/>
    <col min="14350" max="14350" width="15.85546875" style="150" customWidth="1"/>
    <col min="14351" max="14351" width="3.85546875" style="150" customWidth="1"/>
    <col min="14352" max="14352" width="16.42578125" style="150" customWidth="1"/>
    <col min="14353" max="14353" width="11.28515625" style="150" customWidth="1"/>
    <col min="14354" max="14354" width="10.28515625" style="150" customWidth="1"/>
    <col min="14355" max="14355" width="10" style="150" customWidth="1"/>
    <col min="14356" max="14591" width="9.140625" style="150"/>
    <col min="14592" max="14592" width="4" style="150" customWidth="1"/>
    <col min="14593" max="14593" width="15.140625" style="150" customWidth="1"/>
    <col min="14594" max="14594" width="13.85546875" style="150" customWidth="1"/>
    <col min="14595" max="14595" width="10.140625" style="150" customWidth="1"/>
    <col min="14596" max="14596" width="9.140625" style="150"/>
    <col min="14597" max="14597" width="3.42578125" style="150" customWidth="1"/>
    <col min="14598" max="14598" width="19.5703125" style="150" customWidth="1"/>
    <col min="14599" max="14599" width="12.28515625" style="150" customWidth="1"/>
    <col min="14600" max="14600" width="10.42578125" style="150" customWidth="1"/>
    <col min="14601" max="14601" width="9.140625" style="150"/>
    <col min="14602" max="14602" width="3.5703125" style="150" customWidth="1"/>
    <col min="14603" max="14603" width="16.42578125" style="150" customWidth="1"/>
    <col min="14604" max="14604" width="11.7109375" style="150" customWidth="1"/>
    <col min="14605" max="14605" width="10.140625" style="150" customWidth="1"/>
    <col min="14606" max="14606" width="15.85546875" style="150" customWidth="1"/>
    <col min="14607" max="14607" width="3.85546875" style="150" customWidth="1"/>
    <col min="14608" max="14608" width="16.42578125" style="150" customWidth="1"/>
    <col min="14609" max="14609" width="11.28515625" style="150" customWidth="1"/>
    <col min="14610" max="14610" width="10.28515625" style="150" customWidth="1"/>
    <col min="14611" max="14611" width="10" style="150" customWidth="1"/>
    <col min="14612" max="14847" width="9.140625" style="150"/>
    <col min="14848" max="14848" width="4" style="150" customWidth="1"/>
    <col min="14849" max="14849" width="15.140625" style="150" customWidth="1"/>
    <col min="14850" max="14850" width="13.85546875" style="150" customWidth="1"/>
    <col min="14851" max="14851" width="10.140625" style="150" customWidth="1"/>
    <col min="14852" max="14852" width="9.140625" style="150"/>
    <col min="14853" max="14853" width="3.42578125" style="150" customWidth="1"/>
    <col min="14854" max="14854" width="19.5703125" style="150" customWidth="1"/>
    <col min="14855" max="14855" width="12.28515625" style="150" customWidth="1"/>
    <col min="14856" max="14856" width="10.42578125" style="150" customWidth="1"/>
    <col min="14857" max="14857" width="9.140625" style="150"/>
    <col min="14858" max="14858" width="3.5703125" style="150" customWidth="1"/>
    <col min="14859" max="14859" width="16.42578125" style="150" customWidth="1"/>
    <col min="14860" max="14860" width="11.7109375" style="150" customWidth="1"/>
    <col min="14861" max="14861" width="10.140625" style="150" customWidth="1"/>
    <col min="14862" max="14862" width="15.85546875" style="150" customWidth="1"/>
    <col min="14863" max="14863" width="3.85546875" style="150" customWidth="1"/>
    <col min="14864" max="14864" width="16.42578125" style="150" customWidth="1"/>
    <col min="14865" max="14865" width="11.28515625" style="150" customWidth="1"/>
    <col min="14866" max="14866" width="10.28515625" style="150" customWidth="1"/>
    <col min="14867" max="14867" width="10" style="150" customWidth="1"/>
    <col min="14868" max="15103" width="9.140625" style="150"/>
    <col min="15104" max="15104" width="4" style="150" customWidth="1"/>
    <col min="15105" max="15105" width="15.140625" style="150" customWidth="1"/>
    <col min="15106" max="15106" width="13.85546875" style="150" customWidth="1"/>
    <col min="15107" max="15107" width="10.140625" style="150" customWidth="1"/>
    <col min="15108" max="15108" width="9.140625" style="150"/>
    <col min="15109" max="15109" width="3.42578125" style="150" customWidth="1"/>
    <col min="15110" max="15110" width="19.5703125" style="150" customWidth="1"/>
    <col min="15111" max="15111" width="12.28515625" style="150" customWidth="1"/>
    <col min="15112" max="15112" width="10.42578125" style="150" customWidth="1"/>
    <col min="15113" max="15113" width="9.140625" style="150"/>
    <col min="15114" max="15114" width="3.5703125" style="150" customWidth="1"/>
    <col min="15115" max="15115" width="16.42578125" style="150" customWidth="1"/>
    <col min="15116" max="15116" width="11.7109375" style="150" customWidth="1"/>
    <col min="15117" max="15117" width="10.140625" style="150" customWidth="1"/>
    <col min="15118" max="15118" width="15.85546875" style="150" customWidth="1"/>
    <col min="15119" max="15119" width="3.85546875" style="150" customWidth="1"/>
    <col min="15120" max="15120" width="16.42578125" style="150" customWidth="1"/>
    <col min="15121" max="15121" width="11.28515625" style="150" customWidth="1"/>
    <col min="15122" max="15122" width="10.28515625" style="150" customWidth="1"/>
    <col min="15123" max="15123" width="10" style="150" customWidth="1"/>
    <col min="15124" max="15359" width="9.140625" style="150"/>
    <col min="15360" max="15360" width="4" style="150" customWidth="1"/>
    <col min="15361" max="15361" width="15.140625" style="150" customWidth="1"/>
    <col min="15362" max="15362" width="13.85546875" style="150" customWidth="1"/>
    <col min="15363" max="15363" width="10.140625" style="150" customWidth="1"/>
    <col min="15364" max="15364" width="9.140625" style="150"/>
    <col min="15365" max="15365" width="3.42578125" style="150" customWidth="1"/>
    <col min="15366" max="15366" width="19.5703125" style="150" customWidth="1"/>
    <col min="15367" max="15367" width="12.28515625" style="150" customWidth="1"/>
    <col min="15368" max="15368" width="10.42578125" style="150" customWidth="1"/>
    <col min="15369" max="15369" width="9.140625" style="150"/>
    <col min="15370" max="15370" width="3.5703125" style="150" customWidth="1"/>
    <col min="15371" max="15371" width="16.42578125" style="150" customWidth="1"/>
    <col min="15372" max="15372" width="11.7109375" style="150" customWidth="1"/>
    <col min="15373" max="15373" width="10.140625" style="150" customWidth="1"/>
    <col min="15374" max="15374" width="15.85546875" style="150" customWidth="1"/>
    <col min="15375" max="15375" width="3.85546875" style="150" customWidth="1"/>
    <col min="15376" max="15376" width="16.42578125" style="150" customWidth="1"/>
    <col min="15377" max="15377" width="11.28515625" style="150" customWidth="1"/>
    <col min="15378" max="15378" width="10.28515625" style="150" customWidth="1"/>
    <col min="15379" max="15379" width="10" style="150" customWidth="1"/>
    <col min="15380" max="15615" width="9.140625" style="150"/>
    <col min="15616" max="15616" width="4" style="150" customWidth="1"/>
    <col min="15617" max="15617" width="15.140625" style="150" customWidth="1"/>
    <col min="15618" max="15618" width="13.85546875" style="150" customWidth="1"/>
    <col min="15619" max="15619" width="10.140625" style="150" customWidth="1"/>
    <col min="15620" max="15620" width="9.140625" style="150"/>
    <col min="15621" max="15621" width="3.42578125" style="150" customWidth="1"/>
    <col min="15622" max="15622" width="19.5703125" style="150" customWidth="1"/>
    <col min="15623" max="15623" width="12.28515625" style="150" customWidth="1"/>
    <col min="15624" max="15624" width="10.42578125" style="150" customWidth="1"/>
    <col min="15625" max="15625" width="9.140625" style="150"/>
    <col min="15626" max="15626" width="3.5703125" style="150" customWidth="1"/>
    <col min="15627" max="15627" width="16.42578125" style="150" customWidth="1"/>
    <col min="15628" max="15628" width="11.7109375" style="150" customWidth="1"/>
    <col min="15629" max="15629" width="10.140625" style="150" customWidth="1"/>
    <col min="15630" max="15630" width="15.85546875" style="150" customWidth="1"/>
    <col min="15631" max="15631" width="3.85546875" style="150" customWidth="1"/>
    <col min="15632" max="15632" width="16.42578125" style="150" customWidth="1"/>
    <col min="15633" max="15633" width="11.28515625" style="150" customWidth="1"/>
    <col min="15634" max="15634" width="10.28515625" style="150" customWidth="1"/>
    <col min="15635" max="15635" width="10" style="150" customWidth="1"/>
    <col min="15636" max="15871" width="9.140625" style="150"/>
    <col min="15872" max="15872" width="4" style="150" customWidth="1"/>
    <col min="15873" max="15873" width="15.140625" style="150" customWidth="1"/>
    <col min="15874" max="15874" width="13.85546875" style="150" customWidth="1"/>
    <col min="15875" max="15875" width="10.140625" style="150" customWidth="1"/>
    <col min="15876" max="15876" width="9.140625" style="150"/>
    <col min="15877" max="15877" width="3.42578125" style="150" customWidth="1"/>
    <col min="15878" max="15878" width="19.5703125" style="150" customWidth="1"/>
    <col min="15879" max="15879" width="12.28515625" style="150" customWidth="1"/>
    <col min="15880" max="15880" width="10.42578125" style="150" customWidth="1"/>
    <col min="15881" max="15881" width="9.140625" style="150"/>
    <col min="15882" max="15882" width="3.5703125" style="150" customWidth="1"/>
    <col min="15883" max="15883" width="16.42578125" style="150" customWidth="1"/>
    <col min="15884" max="15884" width="11.7109375" style="150" customWidth="1"/>
    <col min="15885" max="15885" width="10.140625" style="150" customWidth="1"/>
    <col min="15886" max="15886" width="15.85546875" style="150" customWidth="1"/>
    <col min="15887" max="15887" width="3.85546875" style="150" customWidth="1"/>
    <col min="15888" max="15888" width="16.42578125" style="150" customWidth="1"/>
    <col min="15889" max="15889" width="11.28515625" style="150" customWidth="1"/>
    <col min="15890" max="15890" width="10.28515625" style="150" customWidth="1"/>
    <col min="15891" max="15891" width="10" style="150" customWidth="1"/>
    <col min="15892" max="16127" width="9.140625" style="150"/>
    <col min="16128" max="16128" width="4" style="150" customWidth="1"/>
    <col min="16129" max="16129" width="15.140625" style="150" customWidth="1"/>
    <col min="16130" max="16130" width="13.85546875" style="150" customWidth="1"/>
    <col min="16131" max="16131" width="10.140625" style="150" customWidth="1"/>
    <col min="16132" max="16132" width="9.140625" style="150"/>
    <col min="16133" max="16133" width="3.42578125" style="150" customWidth="1"/>
    <col min="16134" max="16134" width="19.5703125" style="150" customWidth="1"/>
    <col min="16135" max="16135" width="12.28515625" style="150" customWidth="1"/>
    <col min="16136" max="16136" width="10.42578125" style="150" customWidth="1"/>
    <col min="16137" max="16137" width="9.140625" style="150"/>
    <col min="16138" max="16138" width="3.5703125" style="150" customWidth="1"/>
    <col min="16139" max="16139" width="16.42578125" style="150" customWidth="1"/>
    <col min="16140" max="16140" width="11.7109375" style="150" customWidth="1"/>
    <col min="16141" max="16141" width="10.140625" style="150" customWidth="1"/>
    <col min="16142" max="16142" width="15.85546875" style="150" customWidth="1"/>
    <col min="16143" max="16143" width="3.85546875" style="150" customWidth="1"/>
    <col min="16144" max="16144" width="16.42578125" style="150" customWidth="1"/>
    <col min="16145" max="16145" width="11.28515625" style="150" customWidth="1"/>
    <col min="16146" max="16146" width="10.28515625" style="150" customWidth="1"/>
    <col min="16147" max="16147" width="10" style="150" customWidth="1"/>
    <col min="16148" max="16384" width="9.140625" style="150"/>
  </cols>
  <sheetData>
    <row r="1" spans="1:27" ht="18.75">
      <c r="A1" s="39"/>
    </row>
    <row r="2" spans="1:27" ht="18" customHeight="1">
      <c r="A2" s="1329" t="s">
        <v>425</v>
      </c>
      <c r="B2" s="1329"/>
      <c r="C2" s="1329"/>
      <c r="D2" s="1329"/>
      <c r="E2" s="1329"/>
      <c r="F2" s="1329"/>
      <c r="G2" s="1329"/>
      <c r="H2" s="1329"/>
      <c r="I2" s="1329"/>
      <c r="J2" s="1329"/>
      <c r="K2" s="1329"/>
      <c r="L2" s="1329"/>
      <c r="M2" s="1329"/>
      <c r="N2" s="1329"/>
      <c r="O2" s="1329"/>
      <c r="P2" s="1329"/>
      <c r="Q2" s="1329"/>
      <c r="R2" s="1329"/>
      <c r="S2" s="1329"/>
      <c r="T2" s="1329"/>
      <c r="U2" s="1329"/>
      <c r="V2" s="1329"/>
      <c r="W2" s="1329"/>
      <c r="X2" s="1329"/>
      <c r="Y2" s="1329"/>
      <c r="Z2" s="1329"/>
      <c r="AA2" s="1329"/>
    </row>
    <row r="3" spans="1:27" ht="18" customHeight="1">
      <c r="A3" s="1335" t="s">
        <v>426</v>
      </c>
      <c r="B3" s="1335"/>
      <c r="C3" s="1335"/>
      <c r="D3" s="1335"/>
      <c r="E3" s="1335"/>
      <c r="F3" s="1335"/>
      <c r="G3" s="1335"/>
      <c r="H3" s="61"/>
      <c r="I3" s="61"/>
      <c r="J3" s="61"/>
      <c r="K3" s="61"/>
      <c r="L3" s="61"/>
      <c r="M3" s="61"/>
      <c r="N3" s="61"/>
      <c r="O3" s="61"/>
      <c r="P3" s="61"/>
      <c r="Q3" s="61"/>
      <c r="R3" s="61"/>
      <c r="S3" s="61"/>
      <c r="T3" s="61"/>
      <c r="U3" s="61"/>
      <c r="V3" s="61"/>
      <c r="W3" s="61"/>
      <c r="X3" s="61"/>
      <c r="Y3" s="61"/>
      <c r="Z3" s="61"/>
      <c r="AA3" s="61"/>
    </row>
    <row r="5" spans="1:27" s="62" customFormat="1" ht="30">
      <c r="A5" s="43" t="s">
        <v>124</v>
      </c>
      <c r="B5" s="43" t="s">
        <v>125</v>
      </c>
      <c r="C5" s="44"/>
      <c r="D5" s="44"/>
      <c r="E5" s="44"/>
      <c r="F5" s="43" t="s">
        <v>126</v>
      </c>
      <c r="G5" s="45" t="s">
        <v>127</v>
      </c>
      <c r="H5" s="44"/>
      <c r="I5" s="44"/>
      <c r="J5" s="44"/>
      <c r="K5" s="73" t="s">
        <v>128</v>
      </c>
      <c r="L5" s="46" t="s">
        <v>129</v>
      </c>
      <c r="M5" s="44"/>
      <c r="N5" s="47"/>
      <c r="O5" s="44"/>
      <c r="P5" s="43" t="s">
        <v>130</v>
      </c>
      <c r="Q5" s="46" t="s">
        <v>131</v>
      </c>
      <c r="R5" s="44"/>
      <c r="S5" s="44"/>
    </row>
    <row r="6" spans="1:27" ht="4.5" customHeight="1" thickBot="1"/>
    <row r="7" spans="1:27" ht="29.25" thickBot="1">
      <c r="A7" s="48" t="s">
        <v>132</v>
      </c>
      <c r="B7" s="49" t="s">
        <v>133</v>
      </c>
      <c r="C7" s="50" t="s">
        <v>134</v>
      </c>
      <c r="D7" s="51" t="s">
        <v>135</v>
      </c>
      <c r="E7" s="95"/>
      <c r="F7" s="48" t="s">
        <v>132</v>
      </c>
      <c r="G7" s="49" t="s">
        <v>133</v>
      </c>
      <c r="H7" s="50" t="s">
        <v>134</v>
      </c>
      <c r="I7" s="51" t="s">
        <v>135</v>
      </c>
      <c r="K7" s="48" t="s">
        <v>132</v>
      </c>
      <c r="L7" s="49" t="s">
        <v>133</v>
      </c>
      <c r="M7" s="50" t="s">
        <v>136</v>
      </c>
      <c r="N7" s="51" t="s">
        <v>135</v>
      </c>
      <c r="P7" s="48" t="s">
        <v>132</v>
      </c>
      <c r="Q7" s="49" t="s">
        <v>133</v>
      </c>
      <c r="R7" s="50" t="s">
        <v>136</v>
      </c>
      <c r="S7" s="51" t="s">
        <v>135</v>
      </c>
    </row>
    <row r="8" spans="1:27" ht="15.75">
      <c r="A8" s="96" t="s">
        <v>152</v>
      </c>
      <c r="B8" s="55">
        <v>16762.09</v>
      </c>
      <c r="C8" s="55">
        <v>26599</v>
      </c>
      <c r="D8" s="81">
        <v>2.1363610989111268</v>
      </c>
      <c r="E8" s="97"/>
      <c r="F8" s="96" t="s">
        <v>155</v>
      </c>
      <c r="G8" s="55">
        <v>3674.9119999999998</v>
      </c>
      <c r="H8" s="118">
        <v>19666</v>
      </c>
      <c r="I8" s="119">
        <v>2.4626519006766925</v>
      </c>
      <c r="J8" s="71"/>
      <c r="K8" s="91" t="s">
        <v>140</v>
      </c>
      <c r="L8" s="55">
        <v>13032.634</v>
      </c>
      <c r="M8" s="55">
        <v>3691.7330000000002</v>
      </c>
      <c r="N8" s="81">
        <v>3.5302211725495858</v>
      </c>
      <c r="O8" s="71"/>
      <c r="P8" s="91" t="s">
        <v>332</v>
      </c>
      <c r="Q8" s="55">
        <v>5634.7889999999998</v>
      </c>
      <c r="R8" s="55">
        <v>1345.3989999999999</v>
      </c>
      <c r="S8" s="81">
        <v>4.1881917557542412</v>
      </c>
    </row>
    <row r="9" spans="1:27" ht="16.5" thickBot="1">
      <c r="A9" s="58" t="s">
        <v>155</v>
      </c>
      <c r="B9" s="57">
        <v>9684.3420000000006</v>
      </c>
      <c r="C9" s="57">
        <v>33299</v>
      </c>
      <c r="D9" s="68">
        <v>1.9410712073782155</v>
      </c>
      <c r="E9" s="98"/>
      <c r="F9" s="58" t="s">
        <v>332</v>
      </c>
      <c r="G9" s="57">
        <v>1797.8979999999999</v>
      </c>
      <c r="H9" s="59">
        <v>6888</v>
      </c>
      <c r="I9" s="69">
        <v>2.9438749027794833</v>
      </c>
      <c r="J9" s="71"/>
      <c r="K9" s="56" t="s">
        <v>146</v>
      </c>
      <c r="L9" s="57">
        <v>10277.831</v>
      </c>
      <c r="M9" s="57">
        <v>3499.86</v>
      </c>
      <c r="N9" s="68">
        <v>2.9366406084814822</v>
      </c>
      <c r="O9" s="71"/>
      <c r="P9" s="56" t="s">
        <v>140</v>
      </c>
      <c r="Q9" s="57">
        <v>3863.2860000000001</v>
      </c>
      <c r="R9" s="57">
        <v>1059.116</v>
      </c>
      <c r="S9" s="68">
        <v>3.6476514376140101</v>
      </c>
    </row>
    <row r="10" spans="1:27" ht="16.5" thickBot="1">
      <c r="A10" s="58" t="s">
        <v>332</v>
      </c>
      <c r="B10" s="57">
        <v>7619.5029999999997</v>
      </c>
      <c r="C10" s="57">
        <v>15492</v>
      </c>
      <c r="D10" s="68">
        <v>2.99942881166846</v>
      </c>
      <c r="E10" s="97"/>
      <c r="F10" s="129" t="s">
        <v>224</v>
      </c>
      <c r="G10" s="60">
        <v>6261.6059999999998</v>
      </c>
      <c r="H10" s="60">
        <v>32923</v>
      </c>
      <c r="I10" s="80">
        <v>2.4660574782719653</v>
      </c>
      <c r="J10" s="71"/>
      <c r="K10" s="56" t="s">
        <v>157</v>
      </c>
      <c r="L10" s="57">
        <v>5914.4960000000001</v>
      </c>
      <c r="M10" s="57">
        <v>1295.011</v>
      </c>
      <c r="N10" s="68">
        <v>4.5671395841425291</v>
      </c>
      <c r="O10" s="71"/>
      <c r="P10" s="56" t="s">
        <v>142</v>
      </c>
      <c r="Q10" s="57">
        <v>3397.0740000000001</v>
      </c>
      <c r="R10" s="57">
        <v>1081.7919999999999</v>
      </c>
      <c r="S10" s="68">
        <v>3.1402284357806312</v>
      </c>
    </row>
    <row r="11" spans="1:27" ht="15.75">
      <c r="A11" s="58" t="s">
        <v>142</v>
      </c>
      <c r="B11" s="57">
        <v>6168.1019999999999</v>
      </c>
      <c r="C11" s="57">
        <v>6306</v>
      </c>
      <c r="D11" s="68">
        <v>1.6768241345591055</v>
      </c>
      <c r="E11" s="98"/>
      <c r="J11" s="71"/>
      <c r="K11" s="56" t="s">
        <v>142</v>
      </c>
      <c r="L11" s="57">
        <v>5174.16</v>
      </c>
      <c r="M11" s="57">
        <v>1557.624</v>
      </c>
      <c r="N11" s="68">
        <v>3.3218286312999799</v>
      </c>
      <c r="O11" s="71"/>
      <c r="P11" s="56" t="s">
        <v>139</v>
      </c>
      <c r="Q11" s="57">
        <v>2087.12</v>
      </c>
      <c r="R11" s="57">
        <v>325.58800000000002</v>
      </c>
      <c r="S11" s="68">
        <v>6.4103099622836215</v>
      </c>
    </row>
    <row r="12" spans="1:27" ht="15.75">
      <c r="A12" s="58" t="s">
        <v>140</v>
      </c>
      <c r="B12" s="57">
        <v>5431.05</v>
      </c>
      <c r="C12" s="57">
        <v>5350</v>
      </c>
      <c r="D12" s="68">
        <v>2.4828190594266482</v>
      </c>
      <c r="E12" s="98"/>
      <c r="F12"/>
      <c r="G12"/>
      <c r="H12"/>
      <c r="I12"/>
      <c r="J12" s="71"/>
      <c r="K12" s="56" t="s">
        <v>332</v>
      </c>
      <c r="L12" s="57">
        <v>5028.4110000000001</v>
      </c>
      <c r="M12" s="57">
        <v>986.024</v>
      </c>
      <c r="N12" s="68">
        <v>5.0996841861861375</v>
      </c>
      <c r="O12" s="71"/>
      <c r="P12" s="56" t="s">
        <v>157</v>
      </c>
      <c r="Q12" s="57">
        <v>1571.3989999999999</v>
      </c>
      <c r="R12" s="57">
        <v>320.31400000000002</v>
      </c>
      <c r="S12" s="68">
        <v>4.9058080508501023</v>
      </c>
    </row>
    <row r="13" spans="1:27" ht="15.75">
      <c r="A13" s="58" t="s">
        <v>159</v>
      </c>
      <c r="B13" s="57">
        <v>4345.9440000000004</v>
      </c>
      <c r="C13" s="59">
        <v>12417</v>
      </c>
      <c r="D13" s="69">
        <v>1.4713758523323608</v>
      </c>
      <c r="E13" s="98"/>
      <c r="F13"/>
      <c r="G13"/>
      <c r="H13"/>
      <c r="I13"/>
      <c r="J13" s="71"/>
      <c r="K13" s="56" t="s">
        <v>137</v>
      </c>
      <c r="L13" s="57">
        <v>4105.3670000000002</v>
      </c>
      <c r="M13" s="57">
        <v>1743.5519999999999</v>
      </c>
      <c r="N13" s="68">
        <v>2.3545996907462472</v>
      </c>
      <c r="O13" s="71"/>
      <c r="P13" s="56" t="s">
        <v>146</v>
      </c>
      <c r="Q13" s="57">
        <v>1119.453</v>
      </c>
      <c r="R13" s="57">
        <v>622.64</v>
      </c>
      <c r="S13" s="68">
        <v>1.7979137222150841</v>
      </c>
    </row>
    <row r="14" spans="1:27" ht="15.75">
      <c r="A14" s="58" t="s">
        <v>151</v>
      </c>
      <c r="B14" s="57">
        <v>4279.665</v>
      </c>
      <c r="C14" s="57">
        <v>3000</v>
      </c>
      <c r="D14" s="68">
        <v>2.9194675511253791</v>
      </c>
      <c r="E14" s="98"/>
      <c r="F14"/>
      <c r="G14"/>
      <c r="H14"/>
      <c r="I14"/>
      <c r="J14" s="71"/>
      <c r="K14" s="56" t="s">
        <v>155</v>
      </c>
      <c r="L14" s="57">
        <v>1337.691</v>
      </c>
      <c r="M14" s="57">
        <v>481.58499999999998</v>
      </c>
      <c r="N14" s="68">
        <v>2.7776841056096018</v>
      </c>
      <c r="O14" s="71"/>
      <c r="P14" s="56" t="s">
        <v>155</v>
      </c>
      <c r="Q14" s="57">
        <v>862.55399999999997</v>
      </c>
      <c r="R14" s="57">
        <v>583.04</v>
      </c>
      <c r="S14" s="68">
        <v>1.479407930845225</v>
      </c>
    </row>
    <row r="15" spans="1:27" ht="15.75">
      <c r="A15" s="58" t="s">
        <v>156</v>
      </c>
      <c r="B15" s="57">
        <v>2345.752</v>
      </c>
      <c r="C15" s="57">
        <v>4195</v>
      </c>
      <c r="D15" s="68">
        <v>1.9638779052098498</v>
      </c>
      <c r="E15" s="98"/>
      <c r="F15"/>
      <c r="G15"/>
      <c r="H15"/>
      <c r="I15"/>
      <c r="J15" s="71"/>
      <c r="K15" s="56" t="s">
        <v>151</v>
      </c>
      <c r="L15" s="57">
        <v>1240.7840000000001</v>
      </c>
      <c r="M15" s="57">
        <v>217.64500000000001</v>
      </c>
      <c r="N15" s="68">
        <v>5.7009533873969076</v>
      </c>
      <c r="O15" s="71"/>
      <c r="P15" s="56" t="s">
        <v>154</v>
      </c>
      <c r="Q15" s="57">
        <v>722.1</v>
      </c>
      <c r="R15" s="57">
        <v>247.38200000000001</v>
      </c>
      <c r="S15" s="68">
        <v>2.9189674268944388</v>
      </c>
    </row>
    <row r="16" spans="1:27" ht="15.75">
      <c r="A16" s="58" t="s">
        <v>137</v>
      </c>
      <c r="B16" s="57">
        <v>1983.982</v>
      </c>
      <c r="C16" s="57">
        <v>8877</v>
      </c>
      <c r="D16" s="68">
        <v>2.7719621310769953</v>
      </c>
      <c r="E16" s="98"/>
      <c r="F16"/>
      <c r="G16"/>
      <c r="H16"/>
      <c r="I16"/>
      <c r="J16" s="71"/>
      <c r="K16" s="56" t="s">
        <v>158</v>
      </c>
      <c r="L16" s="57">
        <v>1174.71</v>
      </c>
      <c r="M16" s="57">
        <v>536.38900000000001</v>
      </c>
      <c r="N16" s="68">
        <v>2.1900337255238269</v>
      </c>
      <c r="O16" s="71"/>
      <c r="P16" s="56" t="s">
        <v>137</v>
      </c>
      <c r="Q16" s="57">
        <v>362.68799999999999</v>
      </c>
      <c r="R16" s="57">
        <v>83.772999999999996</v>
      </c>
      <c r="S16" s="68">
        <v>4.3294140116744062</v>
      </c>
    </row>
    <row r="17" spans="1:19" ht="16.5" thickBot="1">
      <c r="A17" s="58" t="s">
        <v>150</v>
      </c>
      <c r="B17" s="57">
        <v>1528.38</v>
      </c>
      <c r="C17" s="59">
        <v>1849</v>
      </c>
      <c r="D17" s="69">
        <v>1.9094582135013105</v>
      </c>
      <c r="E17" s="97"/>
      <c r="J17" s="71"/>
      <c r="K17" s="56" t="s">
        <v>139</v>
      </c>
      <c r="L17" s="57">
        <v>1036.7639999999999</v>
      </c>
      <c r="M17" s="57">
        <v>222.78800000000001</v>
      </c>
      <c r="N17" s="68">
        <v>4.6535899599619359</v>
      </c>
      <c r="O17" s="71"/>
      <c r="P17" s="56" t="s">
        <v>151</v>
      </c>
      <c r="Q17" s="57">
        <v>260.30500000000001</v>
      </c>
      <c r="R17" s="57">
        <v>63.634999999999998</v>
      </c>
      <c r="S17" s="68">
        <v>4.0905947984599669</v>
      </c>
    </row>
    <row r="18" spans="1:19" ht="16.5" thickBot="1">
      <c r="A18" s="58" t="s">
        <v>138</v>
      </c>
      <c r="B18" s="57">
        <v>1525.683</v>
      </c>
      <c r="C18" s="57">
        <v>1451</v>
      </c>
      <c r="D18" s="68">
        <v>2.1861649765504434</v>
      </c>
      <c r="E18" s="99"/>
      <c r="F18" s="2"/>
      <c r="G18" s="2"/>
      <c r="H18" s="2"/>
      <c r="K18" s="56" t="s">
        <v>150</v>
      </c>
      <c r="L18" s="57">
        <v>844.49</v>
      </c>
      <c r="M18" s="57">
        <v>369.38900000000001</v>
      </c>
      <c r="N18" s="68">
        <v>2.2861806929821951</v>
      </c>
      <c r="O18" s="71"/>
      <c r="P18" s="125" t="s">
        <v>224</v>
      </c>
      <c r="Q18" s="60">
        <v>20406.531999999999</v>
      </c>
      <c r="R18" s="60">
        <v>5850.241</v>
      </c>
      <c r="S18" s="80">
        <v>3.4881523684237963</v>
      </c>
    </row>
    <row r="19" spans="1:19" ht="16.5" thickBot="1">
      <c r="A19" s="129" t="s">
        <v>224</v>
      </c>
      <c r="B19" s="60">
        <v>63464.987000000001</v>
      </c>
      <c r="C19" s="60">
        <v>121202</v>
      </c>
      <c r="D19" s="80">
        <v>2.130360035115618</v>
      </c>
      <c r="E19" s="100"/>
      <c r="F19" s="2"/>
      <c r="G19" s="2"/>
      <c r="H19" s="2"/>
      <c r="J19" s="71"/>
      <c r="K19" s="56" t="s">
        <v>154</v>
      </c>
      <c r="L19" s="57">
        <v>841.23199999999997</v>
      </c>
      <c r="M19" s="57">
        <v>233.91499999999999</v>
      </c>
      <c r="N19" s="68">
        <v>3.5963149007117972</v>
      </c>
      <c r="O19" s="71"/>
      <c r="P19"/>
      <c r="Q19"/>
      <c r="R19"/>
      <c r="S19"/>
    </row>
    <row r="20" spans="1:19" ht="15" customHeight="1" thickBot="1">
      <c r="A20"/>
      <c r="B20"/>
      <c r="C20"/>
      <c r="D20"/>
      <c r="E20" s="100"/>
      <c r="F20" s="2"/>
      <c r="G20" s="2"/>
      <c r="H20" s="2"/>
      <c r="J20" s="71"/>
      <c r="K20" s="125" t="s">
        <v>224</v>
      </c>
      <c r="L20" s="60">
        <v>52063.648999999998</v>
      </c>
      <c r="M20" s="60">
        <v>15139.212</v>
      </c>
      <c r="N20" s="80">
        <v>3.4389933240911086</v>
      </c>
      <c r="O20" s="71"/>
      <c r="P20"/>
      <c r="Q20"/>
      <c r="R20"/>
      <c r="S20"/>
    </row>
    <row r="21" spans="1:19">
      <c r="A21"/>
      <c r="B21"/>
      <c r="C21"/>
      <c r="D21"/>
      <c r="E21" s="101"/>
      <c r="F21" s="2"/>
      <c r="G21" s="2"/>
      <c r="H21" s="2"/>
      <c r="J21" s="71"/>
      <c r="K21"/>
      <c r="L21"/>
      <c r="M21"/>
      <c r="N21"/>
      <c r="P21"/>
      <c r="Q21"/>
      <c r="R21"/>
      <c r="S21"/>
    </row>
    <row r="22" spans="1:19">
      <c r="A22"/>
      <c r="B22"/>
      <c r="C22"/>
      <c r="D22"/>
      <c r="F22" s="2"/>
      <c r="G22" s="2"/>
      <c r="H22" s="2"/>
    </row>
    <row r="23" spans="1:19">
      <c r="A23"/>
      <c r="B23"/>
      <c r="C23"/>
      <c r="D23"/>
      <c r="F23" s="2"/>
      <c r="G23" s="2"/>
      <c r="H23" s="2"/>
      <c r="K23"/>
      <c r="L23"/>
      <c r="M23"/>
      <c r="N23"/>
      <c r="P23"/>
      <c r="Q23"/>
      <c r="R23"/>
      <c r="S23"/>
    </row>
    <row r="24" spans="1:19">
      <c r="F24" s="2"/>
      <c r="G24" s="2"/>
      <c r="H24" s="2"/>
      <c r="K24"/>
      <c r="L24"/>
      <c r="M24"/>
      <c r="N24"/>
      <c r="P24"/>
      <c r="Q24"/>
      <c r="R24"/>
      <c r="S24"/>
    </row>
    <row r="25" spans="1:19">
      <c r="A25"/>
      <c r="B25"/>
      <c r="C25"/>
      <c r="D25"/>
      <c r="E25"/>
      <c r="F25" s="2"/>
      <c r="G25" s="2"/>
      <c r="H25" s="2"/>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2"/>
      <c r="K27"/>
      <c r="L27"/>
      <c r="M27"/>
      <c r="N27"/>
      <c r="P27"/>
      <c r="Q27"/>
      <c r="R27"/>
      <c r="S27"/>
    </row>
    <row r="28" spans="1:19">
      <c r="A28"/>
      <c r="B28"/>
      <c r="C28"/>
      <c r="D28"/>
      <c r="E28"/>
      <c r="F28"/>
      <c r="G28"/>
      <c r="H28"/>
      <c r="I28"/>
      <c r="J28" s="2"/>
      <c r="K28"/>
      <c r="L28"/>
      <c r="M28"/>
      <c r="N28"/>
      <c r="P28"/>
      <c r="Q28"/>
      <c r="R28"/>
      <c r="S28"/>
    </row>
    <row r="29" spans="1:19">
      <c r="A29"/>
      <c r="B29"/>
      <c r="C29"/>
      <c r="D29"/>
      <c r="E29"/>
      <c r="F29"/>
      <c r="G29"/>
      <c r="H29"/>
      <c r="I29"/>
      <c r="J29" s="2"/>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s="2"/>
      <c r="G42" s="2"/>
      <c r="H42" s="2"/>
      <c r="I42"/>
      <c r="J42"/>
      <c r="K42"/>
      <c r="L42"/>
    </row>
    <row r="43" spans="1:19">
      <c r="A43"/>
      <c r="B43"/>
      <c r="C43"/>
      <c r="D43"/>
      <c r="E43"/>
      <c r="F43" s="2"/>
      <c r="G43" s="2"/>
      <c r="H43" s="2"/>
      <c r="I43"/>
      <c r="J43"/>
      <c r="K43"/>
      <c r="L43"/>
    </row>
    <row r="44" spans="1:19">
      <c r="A44"/>
      <c r="B44"/>
      <c r="C44"/>
      <c r="D44"/>
      <c r="E44"/>
      <c r="F44" s="2"/>
      <c r="G44" s="2"/>
      <c r="H44" s="2"/>
      <c r="I44"/>
      <c r="J44"/>
      <c r="K44"/>
      <c r="L44"/>
    </row>
    <row r="45" spans="1:19">
      <c r="A45"/>
      <c r="B45"/>
      <c r="C45"/>
      <c r="D45"/>
      <c r="E45"/>
      <c r="F45" s="2"/>
      <c r="G45" s="2"/>
      <c r="H45" s="2"/>
      <c r="I45"/>
      <c r="J45"/>
      <c r="K45"/>
      <c r="L45"/>
    </row>
    <row r="46" spans="1:19">
      <c r="A46"/>
      <c r="B46"/>
      <c r="C46"/>
      <c r="D46"/>
      <c r="E46"/>
      <c r="F46" s="2"/>
      <c r="G46" s="2"/>
      <c r="H46" s="2"/>
      <c r="I46"/>
      <c r="J46"/>
      <c r="K46"/>
      <c r="L46"/>
    </row>
    <row r="47" spans="1:19">
      <c r="A47"/>
      <c r="B47"/>
      <c r="C47"/>
      <c r="D47"/>
      <c r="E47"/>
      <c r="F47" s="2"/>
      <c r="G47" s="2"/>
      <c r="H47" s="2"/>
      <c r="I47"/>
      <c r="J47"/>
      <c r="K47"/>
      <c r="L47"/>
    </row>
    <row r="48" spans="1:19">
      <c r="A48"/>
      <c r="B48"/>
      <c r="C48"/>
      <c r="D48"/>
      <c r="E48"/>
      <c r="F48" s="2"/>
      <c r="G48" s="2"/>
      <c r="H48" s="2"/>
      <c r="I48"/>
      <c r="J48"/>
      <c r="K48"/>
      <c r="L48"/>
    </row>
    <row r="49" spans="1:12">
      <c r="A49"/>
      <c r="B49"/>
      <c r="C49"/>
      <c r="D49"/>
      <c r="E49"/>
      <c r="F49" s="2"/>
      <c r="G49" s="2"/>
      <c r="H49" s="2"/>
      <c r="I49"/>
      <c r="J49"/>
      <c r="K49"/>
      <c r="L49"/>
    </row>
    <row r="50" spans="1:12">
      <c r="A50"/>
      <c r="B50"/>
      <c r="C50"/>
      <c r="D50"/>
      <c r="E50"/>
      <c r="F50" s="2"/>
      <c r="G50" s="2"/>
      <c r="H50" s="2"/>
      <c r="I50"/>
      <c r="J50"/>
      <c r="K50"/>
      <c r="L50"/>
    </row>
    <row r="51" spans="1:12">
      <c r="A51"/>
      <c r="B51"/>
      <c r="C51"/>
      <c r="D51"/>
      <c r="E51"/>
      <c r="F51" s="2"/>
      <c r="G51" s="2"/>
      <c r="H51" s="2"/>
      <c r="I51"/>
      <c r="J51"/>
      <c r="K51"/>
      <c r="L51"/>
    </row>
    <row r="52" spans="1:12">
      <c r="A52"/>
      <c r="B52"/>
      <c r="C52"/>
      <c r="D52"/>
      <c r="E52"/>
      <c r="F52" s="2"/>
      <c r="G52" s="2"/>
      <c r="H52" s="2"/>
      <c r="I52"/>
      <c r="J52"/>
      <c r="K52"/>
      <c r="L52"/>
    </row>
    <row r="53" spans="1:12">
      <c r="A53"/>
      <c r="B53"/>
      <c r="C53"/>
      <c r="D53"/>
      <c r="E53"/>
      <c r="F53" s="2"/>
      <c r="G53" s="2"/>
      <c r="H53" s="2"/>
      <c r="I53"/>
      <c r="J53"/>
      <c r="K53"/>
      <c r="L53"/>
    </row>
    <row r="54" spans="1:12">
      <c r="A54"/>
      <c r="B54"/>
      <c r="C54"/>
      <c r="D54"/>
      <c r="E54"/>
      <c r="F54" s="2"/>
      <c r="G54" s="2"/>
      <c r="H54" s="2"/>
      <c r="I54"/>
      <c r="J54"/>
      <c r="K54"/>
      <c r="L54"/>
    </row>
    <row r="55" spans="1:12">
      <c r="A55"/>
      <c r="B55"/>
      <c r="C55"/>
      <c r="D55"/>
      <c r="E55"/>
      <c r="F55" s="2"/>
      <c r="G55" s="2"/>
      <c r="H55" s="2"/>
      <c r="I55"/>
      <c r="J55"/>
      <c r="K55"/>
      <c r="L55"/>
    </row>
    <row r="56" spans="1:12">
      <c r="A56"/>
      <c r="B56"/>
      <c r="C56"/>
      <c r="D56"/>
      <c r="E56"/>
      <c r="F56" s="2"/>
      <c r="G56" s="2"/>
      <c r="H56" s="2"/>
      <c r="I56"/>
      <c r="J56"/>
      <c r="K56"/>
      <c r="L56"/>
    </row>
    <row r="57" spans="1:12">
      <c r="A57"/>
      <c r="B57"/>
      <c r="C57"/>
      <c r="D57"/>
      <c r="E57"/>
      <c r="F57" s="2"/>
      <c r="G57" s="2"/>
      <c r="H57" s="2"/>
      <c r="I57"/>
      <c r="J57"/>
      <c r="K57"/>
      <c r="L57"/>
    </row>
    <row r="58" spans="1:12">
      <c r="A58"/>
      <c r="B58"/>
      <c r="C58"/>
      <c r="D58"/>
      <c r="E58"/>
      <c r="F58" s="2"/>
      <c r="G58" s="2"/>
      <c r="H58" s="2"/>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A8:D23">
    <sortCondition descending="1" ref="B8:B23"/>
  </sortState>
  <mergeCells count="2">
    <mergeCell ref="A2:AA2"/>
    <mergeCell ref="A3:G3"/>
  </mergeCells>
  <pageMargins left="0.7" right="0.7" top="0.75" bottom="0.75" header="0.3" footer="0.3"/>
  <pageSetup paperSize="9" orientation="landscape" horizontalDpi="4294967295" verticalDpi="4294967295"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7"/>
  <dimension ref="A1:T49"/>
  <sheetViews>
    <sheetView showGridLines="0" workbookViewId="0">
      <selection activeCell="A5" sqref="A5:F5"/>
    </sheetView>
  </sheetViews>
  <sheetFormatPr defaultRowHeight="12.75"/>
  <cols>
    <col min="1" max="1" width="18.85546875" style="150" customWidth="1"/>
    <col min="2" max="2" width="14.28515625" style="150" customWidth="1"/>
    <col min="3" max="3" width="13.7109375" style="150" customWidth="1"/>
    <col min="4" max="4" width="15" style="150" customWidth="1"/>
    <col min="5" max="5" width="14.28515625" style="150" customWidth="1"/>
    <col min="6" max="6" width="17.5703125" style="150" customWidth="1"/>
    <col min="7" max="7" width="9.140625" style="150"/>
    <col min="8" max="8" width="18.85546875" style="150" bestFit="1" customWidth="1"/>
    <col min="9" max="9" width="12.5703125" style="150" customWidth="1"/>
    <col min="10" max="251" width="9.140625" style="150"/>
    <col min="252" max="252" width="4.42578125" style="150" customWidth="1"/>
    <col min="253" max="253" width="20.85546875" style="150" customWidth="1"/>
    <col min="254" max="255" width="12" style="150" customWidth="1"/>
    <col min="256" max="256" width="14.5703125" style="150" customWidth="1"/>
    <col min="257" max="257" width="12.42578125" style="150" customWidth="1"/>
    <col min="258" max="258" width="19.7109375" style="150" customWidth="1"/>
    <col min="259" max="259" width="9.140625" style="150"/>
    <col min="260" max="260" width="16.85546875" style="150" customWidth="1"/>
    <col min="261" max="261" width="12.5703125" style="150" customWidth="1"/>
    <col min="262" max="262" width="11.7109375" style="150" customWidth="1"/>
    <col min="263" max="263" width="12.28515625" style="150" customWidth="1"/>
    <col min="264" max="507" width="9.140625" style="150"/>
    <col min="508" max="508" width="4.42578125" style="150" customWidth="1"/>
    <col min="509" max="509" width="20.85546875" style="150" customWidth="1"/>
    <col min="510" max="511" width="12" style="150" customWidth="1"/>
    <col min="512" max="512" width="14.5703125" style="150" customWidth="1"/>
    <col min="513" max="513" width="12.42578125" style="150" customWidth="1"/>
    <col min="514" max="514" width="19.7109375" style="150" customWidth="1"/>
    <col min="515" max="515" width="9.140625" style="150"/>
    <col min="516" max="516" width="16.85546875" style="150" customWidth="1"/>
    <col min="517" max="517" width="12.5703125" style="150" customWidth="1"/>
    <col min="518" max="518" width="11.7109375" style="150" customWidth="1"/>
    <col min="519" max="519" width="12.28515625" style="150" customWidth="1"/>
    <col min="520" max="763" width="9.140625" style="150"/>
    <col min="764" max="764" width="4.42578125" style="150" customWidth="1"/>
    <col min="765" max="765" width="20.85546875" style="150" customWidth="1"/>
    <col min="766" max="767" width="12" style="150" customWidth="1"/>
    <col min="768" max="768" width="14.5703125" style="150" customWidth="1"/>
    <col min="769" max="769" width="12.42578125" style="150" customWidth="1"/>
    <col min="770" max="770" width="19.7109375" style="150" customWidth="1"/>
    <col min="771" max="771" width="9.140625" style="150"/>
    <col min="772" max="772" width="16.85546875" style="150" customWidth="1"/>
    <col min="773" max="773" width="12.5703125" style="150" customWidth="1"/>
    <col min="774" max="774" width="11.7109375" style="150" customWidth="1"/>
    <col min="775" max="775" width="12.28515625" style="150" customWidth="1"/>
    <col min="776" max="1019" width="9.140625" style="150"/>
    <col min="1020" max="1020" width="4.42578125" style="150" customWidth="1"/>
    <col min="1021" max="1021" width="20.85546875" style="150" customWidth="1"/>
    <col min="1022" max="1023" width="12" style="150" customWidth="1"/>
    <col min="1024" max="1024" width="14.5703125" style="150" customWidth="1"/>
    <col min="1025" max="1025" width="12.42578125" style="150" customWidth="1"/>
    <col min="1026" max="1026" width="19.7109375" style="150" customWidth="1"/>
    <col min="1027" max="1027" width="9.140625" style="150"/>
    <col min="1028" max="1028" width="16.85546875" style="150" customWidth="1"/>
    <col min="1029" max="1029" width="12.5703125" style="150" customWidth="1"/>
    <col min="1030" max="1030" width="11.7109375" style="150" customWidth="1"/>
    <col min="1031" max="1031" width="12.28515625" style="150" customWidth="1"/>
    <col min="1032" max="1275" width="9.140625" style="150"/>
    <col min="1276" max="1276" width="4.42578125" style="150" customWidth="1"/>
    <col min="1277" max="1277" width="20.85546875" style="150" customWidth="1"/>
    <col min="1278" max="1279" width="12" style="150" customWidth="1"/>
    <col min="1280" max="1280" width="14.5703125" style="150" customWidth="1"/>
    <col min="1281" max="1281" width="12.42578125" style="150" customWidth="1"/>
    <col min="1282" max="1282" width="19.7109375" style="150" customWidth="1"/>
    <col min="1283" max="1283" width="9.140625" style="150"/>
    <col min="1284" max="1284" width="16.85546875" style="150" customWidth="1"/>
    <col min="1285" max="1285" width="12.5703125" style="150" customWidth="1"/>
    <col min="1286" max="1286" width="11.7109375" style="150" customWidth="1"/>
    <col min="1287" max="1287" width="12.28515625" style="150" customWidth="1"/>
    <col min="1288" max="1531" width="9.140625" style="150"/>
    <col min="1532" max="1532" width="4.42578125" style="150" customWidth="1"/>
    <col min="1533" max="1533" width="20.85546875" style="150" customWidth="1"/>
    <col min="1534" max="1535" width="12" style="150" customWidth="1"/>
    <col min="1536" max="1536" width="14.5703125" style="150" customWidth="1"/>
    <col min="1537" max="1537" width="12.42578125" style="150" customWidth="1"/>
    <col min="1538" max="1538" width="19.7109375" style="150" customWidth="1"/>
    <col min="1539" max="1539" width="9.140625" style="150"/>
    <col min="1540" max="1540" width="16.85546875" style="150" customWidth="1"/>
    <col min="1541" max="1541" width="12.5703125" style="150" customWidth="1"/>
    <col min="1542" max="1542" width="11.7109375" style="150" customWidth="1"/>
    <col min="1543" max="1543" width="12.28515625" style="150" customWidth="1"/>
    <col min="1544" max="1787" width="9.140625" style="150"/>
    <col min="1788" max="1788" width="4.42578125" style="150" customWidth="1"/>
    <col min="1789" max="1789" width="20.85546875" style="150" customWidth="1"/>
    <col min="1790" max="1791" width="12" style="150" customWidth="1"/>
    <col min="1792" max="1792" width="14.5703125" style="150" customWidth="1"/>
    <col min="1793" max="1793" width="12.42578125" style="150" customWidth="1"/>
    <col min="1794" max="1794" width="19.7109375" style="150" customWidth="1"/>
    <col min="1795" max="1795" width="9.140625" style="150"/>
    <col min="1796" max="1796" width="16.85546875" style="150" customWidth="1"/>
    <col min="1797" max="1797" width="12.5703125" style="150" customWidth="1"/>
    <col min="1798" max="1798" width="11.7109375" style="150" customWidth="1"/>
    <col min="1799" max="1799" width="12.28515625" style="150" customWidth="1"/>
    <col min="1800" max="2043" width="9.140625" style="150"/>
    <col min="2044" max="2044" width="4.42578125" style="150" customWidth="1"/>
    <col min="2045" max="2045" width="20.85546875" style="150" customWidth="1"/>
    <col min="2046" max="2047" width="12" style="150" customWidth="1"/>
    <col min="2048" max="2048" width="14.5703125" style="150" customWidth="1"/>
    <col min="2049" max="2049" width="12.42578125" style="150" customWidth="1"/>
    <col min="2050" max="2050" width="19.7109375" style="150" customWidth="1"/>
    <col min="2051" max="2051" width="9.140625" style="150"/>
    <col min="2052" max="2052" width="16.85546875" style="150" customWidth="1"/>
    <col min="2053" max="2053" width="12.5703125" style="150" customWidth="1"/>
    <col min="2054" max="2054" width="11.7109375" style="150" customWidth="1"/>
    <col min="2055" max="2055" width="12.28515625" style="150" customWidth="1"/>
    <col min="2056" max="2299" width="9.140625" style="150"/>
    <col min="2300" max="2300" width="4.42578125" style="150" customWidth="1"/>
    <col min="2301" max="2301" width="20.85546875" style="150" customWidth="1"/>
    <col min="2302" max="2303" width="12" style="150" customWidth="1"/>
    <col min="2304" max="2304" width="14.5703125" style="150" customWidth="1"/>
    <col min="2305" max="2305" width="12.42578125" style="150" customWidth="1"/>
    <col min="2306" max="2306" width="19.7109375" style="150" customWidth="1"/>
    <col min="2307" max="2307" width="9.140625" style="150"/>
    <col min="2308" max="2308" width="16.85546875" style="150" customWidth="1"/>
    <col min="2309" max="2309" width="12.5703125" style="150" customWidth="1"/>
    <col min="2310" max="2310" width="11.7109375" style="150" customWidth="1"/>
    <col min="2311" max="2311" width="12.28515625" style="150" customWidth="1"/>
    <col min="2312" max="2555" width="9.140625" style="150"/>
    <col min="2556" max="2556" width="4.42578125" style="150" customWidth="1"/>
    <col min="2557" max="2557" width="20.85546875" style="150" customWidth="1"/>
    <col min="2558" max="2559" width="12" style="150" customWidth="1"/>
    <col min="2560" max="2560" width="14.5703125" style="150" customWidth="1"/>
    <col min="2561" max="2561" width="12.42578125" style="150" customWidth="1"/>
    <col min="2562" max="2562" width="19.7109375" style="150" customWidth="1"/>
    <col min="2563" max="2563" width="9.140625" style="150"/>
    <col min="2564" max="2564" width="16.85546875" style="150" customWidth="1"/>
    <col min="2565" max="2565" width="12.5703125" style="150" customWidth="1"/>
    <col min="2566" max="2566" width="11.7109375" style="150" customWidth="1"/>
    <col min="2567" max="2567" width="12.28515625" style="150" customWidth="1"/>
    <col min="2568" max="2811" width="9.140625" style="150"/>
    <col min="2812" max="2812" width="4.42578125" style="150" customWidth="1"/>
    <col min="2813" max="2813" width="20.85546875" style="150" customWidth="1"/>
    <col min="2814" max="2815" width="12" style="150" customWidth="1"/>
    <col min="2816" max="2816" width="14.5703125" style="150" customWidth="1"/>
    <col min="2817" max="2817" width="12.42578125" style="150" customWidth="1"/>
    <col min="2818" max="2818" width="19.7109375" style="150" customWidth="1"/>
    <col min="2819" max="2819" width="9.140625" style="150"/>
    <col min="2820" max="2820" width="16.85546875" style="150" customWidth="1"/>
    <col min="2821" max="2821" width="12.5703125" style="150" customWidth="1"/>
    <col min="2822" max="2822" width="11.7109375" style="150" customWidth="1"/>
    <col min="2823" max="2823" width="12.28515625" style="150" customWidth="1"/>
    <col min="2824" max="3067" width="9.140625" style="150"/>
    <col min="3068" max="3068" width="4.42578125" style="150" customWidth="1"/>
    <col min="3069" max="3069" width="20.85546875" style="150" customWidth="1"/>
    <col min="3070" max="3071" width="12" style="150" customWidth="1"/>
    <col min="3072" max="3072" width="14.5703125" style="150" customWidth="1"/>
    <col min="3073" max="3073" width="12.42578125" style="150" customWidth="1"/>
    <col min="3074" max="3074" width="19.7109375" style="150" customWidth="1"/>
    <col min="3075" max="3075" width="9.140625" style="150"/>
    <col min="3076" max="3076" width="16.85546875" style="150" customWidth="1"/>
    <col min="3077" max="3077" width="12.5703125" style="150" customWidth="1"/>
    <col min="3078" max="3078" width="11.7109375" style="150" customWidth="1"/>
    <col min="3079" max="3079" width="12.28515625" style="150" customWidth="1"/>
    <col min="3080" max="3323" width="9.140625" style="150"/>
    <col min="3324" max="3324" width="4.42578125" style="150" customWidth="1"/>
    <col min="3325" max="3325" width="20.85546875" style="150" customWidth="1"/>
    <col min="3326" max="3327" width="12" style="150" customWidth="1"/>
    <col min="3328" max="3328" width="14.5703125" style="150" customWidth="1"/>
    <col min="3329" max="3329" width="12.42578125" style="150" customWidth="1"/>
    <col min="3330" max="3330" width="19.7109375" style="150" customWidth="1"/>
    <col min="3331" max="3331" width="9.140625" style="150"/>
    <col min="3332" max="3332" width="16.85546875" style="150" customWidth="1"/>
    <col min="3333" max="3333" width="12.5703125" style="150" customWidth="1"/>
    <col min="3334" max="3334" width="11.7109375" style="150" customWidth="1"/>
    <col min="3335" max="3335" width="12.28515625" style="150" customWidth="1"/>
    <col min="3336" max="3579" width="9.140625" style="150"/>
    <col min="3580" max="3580" width="4.42578125" style="150" customWidth="1"/>
    <col min="3581" max="3581" width="20.85546875" style="150" customWidth="1"/>
    <col min="3582" max="3583" width="12" style="150" customWidth="1"/>
    <col min="3584" max="3584" width="14.5703125" style="150" customWidth="1"/>
    <col min="3585" max="3585" width="12.42578125" style="150" customWidth="1"/>
    <col min="3586" max="3586" width="19.7109375" style="150" customWidth="1"/>
    <col min="3587" max="3587" width="9.140625" style="150"/>
    <col min="3588" max="3588" width="16.85546875" style="150" customWidth="1"/>
    <col min="3589" max="3589" width="12.5703125" style="150" customWidth="1"/>
    <col min="3590" max="3590" width="11.7109375" style="150" customWidth="1"/>
    <col min="3591" max="3591" width="12.28515625" style="150" customWidth="1"/>
    <col min="3592" max="3835" width="9.140625" style="150"/>
    <col min="3836" max="3836" width="4.42578125" style="150" customWidth="1"/>
    <col min="3837" max="3837" width="20.85546875" style="150" customWidth="1"/>
    <col min="3838" max="3839" width="12" style="150" customWidth="1"/>
    <col min="3840" max="3840" width="14.5703125" style="150" customWidth="1"/>
    <col min="3841" max="3841" width="12.42578125" style="150" customWidth="1"/>
    <col min="3842" max="3842" width="19.7109375" style="150" customWidth="1"/>
    <col min="3843" max="3843" width="9.140625" style="150"/>
    <col min="3844" max="3844" width="16.85546875" style="150" customWidth="1"/>
    <col min="3845" max="3845" width="12.5703125" style="150" customWidth="1"/>
    <col min="3846" max="3846" width="11.7109375" style="150" customWidth="1"/>
    <col min="3847" max="3847" width="12.28515625" style="150" customWidth="1"/>
    <col min="3848" max="4091" width="9.140625" style="150"/>
    <col min="4092" max="4092" width="4.42578125" style="150" customWidth="1"/>
    <col min="4093" max="4093" width="20.85546875" style="150" customWidth="1"/>
    <col min="4094" max="4095" width="12" style="150" customWidth="1"/>
    <col min="4096" max="4096" width="14.5703125" style="150" customWidth="1"/>
    <col min="4097" max="4097" width="12.42578125" style="150" customWidth="1"/>
    <col min="4098" max="4098" width="19.7109375" style="150" customWidth="1"/>
    <col min="4099" max="4099" width="9.140625" style="150"/>
    <col min="4100" max="4100" width="16.85546875" style="150" customWidth="1"/>
    <col min="4101" max="4101" width="12.5703125" style="150" customWidth="1"/>
    <col min="4102" max="4102" width="11.7109375" style="150" customWidth="1"/>
    <col min="4103" max="4103" width="12.28515625" style="150" customWidth="1"/>
    <col min="4104" max="4347" width="9.140625" style="150"/>
    <col min="4348" max="4348" width="4.42578125" style="150" customWidth="1"/>
    <col min="4349" max="4349" width="20.85546875" style="150" customWidth="1"/>
    <col min="4350" max="4351" width="12" style="150" customWidth="1"/>
    <col min="4352" max="4352" width="14.5703125" style="150" customWidth="1"/>
    <col min="4353" max="4353" width="12.42578125" style="150" customWidth="1"/>
    <col min="4354" max="4354" width="19.7109375" style="150" customWidth="1"/>
    <col min="4355" max="4355" width="9.140625" style="150"/>
    <col min="4356" max="4356" width="16.85546875" style="150" customWidth="1"/>
    <col min="4357" max="4357" width="12.5703125" style="150" customWidth="1"/>
    <col min="4358" max="4358" width="11.7109375" style="150" customWidth="1"/>
    <col min="4359" max="4359" width="12.28515625" style="150" customWidth="1"/>
    <col min="4360" max="4603" width="9.140625" style="150"/>
    <col min="4604" max="4604" width="4.42578125" style="150" customWidth="1"/>
    <col min="4605" max="4605" width="20.85546875" style="150" customWidth="1"/>
    <col min="4606" max="4607" width="12" style="150" customWidth="1"/>
    <col min="4608" max="4608" width="14.5703125" style="150" customWidth="1"/>
    <col min="4609" max="4609" width="12.42578125" style="150" customWidth="1"/>
    <col min="4610" max="4610" width="19.7109375" style="150" customWidth="1"/>
    <col min="4611" max="4611" width="9.140625" style="150"/>
    <col min="4612" max="4612" width="16.85546875" style="150" customWidth="1"/>
    <col min="4613" max="4613" width="12.5703125" style="150" customWidth="1"/>
    <col min="4614" max="4614" width="11.7109375" style="150" customWidth="1"/>
    <col min="4615" max="4615" width="12.28515625" style="150" customWidth="1"/>
    <col min="4616" max="4859" width="9.140625" style="150"/>
    <col min="4860" max="4860" width="4.42578125" style="150" customWidth="1"/>
    <col min="4861" max="4861" width="20.85546875" style="150" customWidth="1"/>
    <col min="4862" max="4863" width="12" style="150" customWidth="1"/>
    <col min="4864" max="4864" width="14.5703125" style="150" customWidth="1"/>
    <col min="4865" max="4865" width="12.42578125" style="150" customWidth="1"/>
    <col min="4866" max="4866" width="19.7109375" style="150" customWidth="1"/>
    <col min="4867" max="4867" width="9.140625" style="150"/>
    <col min="4868" max="4868" width="16.85546875" style="150" customWidth="1"/>
    <col min="4869" max="4869" width="12.5703125" style="150" customWidth="1"/>
    <col min="4870" max="4870" width="11.7109375" style="150" customWidth="1"/>
    <col min="4871" max="4871" width="12.28515625" style="150" customWidth="1"/>
    <col min="4872" max="5115" width="9.140625" style="150"/>
    <col min="5116" max="5116" width="4.42578125" style="150" customWidth="1"/>
    <col min="5117" max="5117" width="20.85546875" style="150" customWidth="1"/>
    <col min="5118" max="5119" width="12" style="150" customWidth="1"/>
    <col min="5120" max="5120" width="14.5703125" style="150" customWidth="1"/>
    <col min="5121" max="5121" width="12.42578125" style="150" customWidth="1"/>
    <col min="5122" max="5122" width="19.7109375" style="150" customWidth="1"/>
    <col min="5123" max="5123" width="9.140625" style="150"/>
    <col min="5124" max="5124" width="16.85546875" style="150" customWidth="1"/>
    <col min="5125" max="5125" width="12.5703125" style="150" customWidth="1"/>
    <col min="5126" max="5126" width="11.7109375" style="150" customWidth="1"/>
    <col min="5127" max="5127" width="12.28515625" style="150" customWidth="1"/>
    <col min="5128" max="5371" width="9.140625" style="150"/>
    <col min="5372" max="5372" width="4.42578125" style="150" customWidth="1"/>
    <col min="5373" max="5373" width="20.85546875" style="150" customWidth="1"/>
    <col min="5374" max="5375" width="12" style="150" customWidth="1"/>
    <col min="5376" max="5376" width="14.5703125" style="150" customWidth="1"/>
    <col min="5377" max="5377" width="12.42578125" style="150" customWidth="1"/>
    <col min="5378" max="5378" width="19.7109375" style="150" customWidth="1"/>
    <col min="5379" max="5379" width="9.140625" style="150"/>
    <col min="5380" max="5380" width="16.85546875" style="150" customWidth="1"/>
    <col min="5381" max="5381" width="12.5703125" style="150" customWidth="1"/>
    <col min="5382" max="5382" width="11.7109375" style="150" customWidth="1"/>
    <col min="5383" max="5383" width="12.28515625" style="150" customWidth="1"/>
    <col min="5384" max="5627" width="9.140625" style="150"/>
    <col min="5628" max="5628" width="4.42578125" style="150" customWidth="1"/>
    <col min="5629" max="5629" width="20.85546875" style="150" customWidth="1"/>
    <col min="5630" max="5631" width="12" style="150" customWidth="1"/>
    <col min="5632" max="5632" width="14.5703125" style="150" customWidth="1"/>
    <col min="5633" max="5633" width="12.42578125" style="150" customWidth="1"/>
    <col min="5634" max="5634" width="19.7109375" style="150" customWidth="1"/>
    <col min="5635" max="5635" width="9.140625" style="150"/>
    <col min="5636" max="5636" width="16.85546875" style="150" customWidth="1"/>
    <col min="5637" max="5637" width="12.5703125" style="150" customWidth="1"/>
    <col min="5638" max="5638" width="11.7109375" style="150" customWidth="1"/>
    <col min="5639" max="5639" width="12.28515625" style="150" customWidth="1"/>
    <col min="5640" max="5883" width="9.140625" style="150"/>
    <col min="5884" max="5884" width="4.42578125" style="150" customWidth="1"/>
    <col min="5885" max="5885" width="20.85546875" style="150" customWidth="1"/>
    <col min="5886" max="5887" width="12" style="150" customWidth="1"/>
    <col min="5888" max="5888" width="14.5703125" style="150" customWidth="1"/>
    <col min="5889" max="5889" width="12.42578125" style="150" customWidth="1"/>
    <col min="5890" max="5890" width="19.7109375" style="150" customWidth="1"/>
    <col min="5891" max="5891" width="9.140625" style="150"/>
    <col min="5892" max="5892" width="16.85546875" style="150" customWidth="1"/>
    <col min="5893" max="5893" width="12.5703125" style="150" customWidth="1"/>
    <col min="5894" max="5894" width="11.7109375" style="150" customWidth="1"/>
    <col min="5895" max="5895" width="12.28515625" style="150" customWidth="1"/>
    <col min="5896" max="6139" width="9.140625" style="150"/>
    <col min="6140" max="6140" width="4.42578125" style="150" customWidth="1"/>
    <col min="6141" max="6141" width="20.85546875" style="150" customWidth="1"/>
    <col min="6142" max="6143" width="12" style="150" customWidth="1"/>
    <col min="6144" max="6144" width="14.5703125" style="150" customWidth="1"/>
    <col min="6145" max="6145" width="12.42578125" style="150" customWidth="1"/>
    <col min="6146" max="6146" width="19.7109375" style="150" customWidth="1"/>
    <col min="6147" max="6147" width="9.140625" style="150"/>
    <col min="6148" max="6148" width="16.85546875" style="150" customWidth="1"/>
    <col min="6149" max="6149" width="12.5703125" style="150" customWidth="1"/>
    <col min="6150" max="6150" width="11.7109375" style="150" customWidth="1"/>
    <col min="6151" max="6151" width="12.28515625" style="150" customWidth="1"/>
    <col min="6152" max="6395" width="9.140625" style="150"/>
    <col min="6396" max="6396" width="4.42578125" style="150" customWidth="1"/>
    <col min="6397" max="6397" width="20.85546875" style="150" customWidth="1"/>
    <col min="6398" max="6399" width="12" style="150" customWidth="1"/>
    <col min="6400" max="6400" width="14.5703125" style="150" customWidth="1"/>
    <col min="6401" max="6401" width="12.42578125" style="150" customWidth="1"/>
    <col min="6402" max="6402" width="19.7109375" style="150" customWidth="1"/>
    <col min="6403" max="6403" width="9.140625" style="150"/>
    <col min="6404" max="6404" width="16.85546875" style="150" customWidth="1"/>
    <col min="6405" max="6405" width="12.5703125" style="150" customWidth="1"/>
    <col min="6406" max="6406" width="11.7109375" style="150" customWidth="1"/>
    <col min="6407" max="6407" width="12.28515625" style="150" customWidth="1"/>
    <col min="6408" max="6651" width="9.140625" style="150"/>
    <col min="6652" max="6652" width="4.42578125" style="150" customWidth="1"/>
    <col min="6653" max="6653" width="20.85546875" style="150" customWidth="1"/>
    <col min="6654" max="6655" width="12" style="150" customWidth="1"/>
    <col min="6656" max="6656" width="14.5703125" style="150" customWidth="1"/>
    <col min="6657" max="6657" width="12.42578125" style="150" customWidth="1"/>
    <col min="6658" max="6658" width="19.7109375" style="150" customWidth="1"/>
    <col min="6659" max="6659" width="9.140625" style="150"/>
    <col min="6660" max="6660" width="16.85546875" style="150" customWidth="1"/>
    <col min="6661" max="6661" width="12.5703125" style="150" customWidth="1"/>
    <col min="6662" max="6662" width="11.7109375" style="150" customWidth="1"/>
    <col min="6663" max="6663" width="12.28515625" style="150" customWidth="1"/>
    <col min="6664" max="6907" width="9.140625" style="150"/>
    <col min="6908" max="6908" width="4.42578125" style="150" customWidth="1"/>
    <col min="6909" max="6909" width="20.85546875" style="150" customWidth="1"/>
    <col min="6910" max="6911" width="12" style="150" customWidth="1"/>
    <col min="6912" max="6912" width="14.5703125" style="150" customWidth="1"/>
    <col min="6913" max="6913" width="12.42578125" style="150" customWidth="1"/>
    <col min="6914" max="6914" width="19.7109375" style="150" customWidth="1"/>
    <col min="6915" max="6915" width="9.140625" style="150"/>
    <col min="6916" max="6916" width="16.85546875" style="150" customWidth="1"/>
    <col min="6917" max="6917" width="12.5703125" style="150" customWidth="1"/>
    <col min="6918" max="6918" width="11.7109375" style="150" customWidth="1"/>
    <col min="6919" max="6919" width="12.28515625" style="150" customWidth="1"/>
    <col min="6920" max="7163" width="9.140625" style="150"/>
    <col min="7164" max="7164" width="4.42578125" style="150" customWidth="1"/>
    <col min="7165" max="7165" width="20.85546875" style="150" customWidth="1"/>
    <col min="7166" max="7167" width="12" style="150" customWidth="1"/>
    <col min="7168" max="7168" width="14.5703125" style="150" customWidth="1"/>
    <col min="7169" max="7169" width="12.42578125" style="150" customWidth="1"/>
    <col min="7170" max="7170" width="19.7109375" style="150" customWidth="1"/>
    <col min="7171" max="7171" width="9.140625" style="150"/>
    <col min="7172" max="7172" width="16.85546875" style="150" customWidth="1"/>
    <col min="7173" max="7173" width="12.5703125" style="150" customWidth="1"/>
    <col min="7174" max="7174" width="11.7109375" style="150" customWidth="1"/>
    <col min="7175" max="7175" width="12.28515625" style="150" customWidth="1"/>
    <col min="7176" max="7419" width="9.140625" style="150"/>
    <col min="7420" max="7420" width="4.42578125" style="150" customWidth="1"/>
    <col min="7421" max="7421" width="20.85546875" style="150" customWidth="1"/>
    <col min="7422" max="7423" width="12" style="150" customWidth="1"/>
    <col min="7424" max="7424" width="14.5703125" style="150" customWidth="1"/>
    <col min="7425" max="7425" width="12.42578125" style="150" customWidth="1"/>
    <col min="7426" max="7426" width="19.7109375" style="150" customWidth="1"/>
    <col min="7427" max="7427" width="9.140625" style="150"/>
    <col min="7428" max="7428" width="16.85546875" style="150" customWidth="1"/>
    <col min="7429" max="7429" width="12.5703125" style="150" customWidth="1"/>
    <col min="7430" max="7430" width="11.7109375" style="150" customWidth="1"/>
    <col min="7431" max="7431" width="12.28515625" style="150" customWidth="1"/>
    <col min="7432" max="7675" width="9.140625" style="150"/>
    <col min="7676" max="7676" width="4.42578125" style="150" customWidth="1"/>
    <col min="7677" max="7677" width="20.85546875" style="150" customWidth="1"/>
    <col min="7678" max="7679" width="12" style="150" customWidth="1"/>
    <col min="7680" max="7680" width="14.5703125" style="150" customWidth="1"/>
    <col min="7681" max="7681" width="12.42578125" style="150" customWidth="1"/>
    <col min="7682" max="7682" width="19.7109375" style="150" customWidth="1"/>
    <col min="7683" max="7683" width="9.140625" style="150"/>
    <col min="7684" max="7684" width="16.85546875" style="150" customWidth="1"/>
    <col min="7685" max="7685" width="12.5703125" style="150" customWidth="1"/>
    <col min="7686" max="7686" width="11.7109375" style="150" customWidth="1"/>
    <col min="7687" max="7687" width="12.28515625" style="150" customWidth="1"/>
    <col min="7688" max="7931" width="9.140625" style="150"/>
    <col min="7932" max="7932" width="4.42578125" style="150" customWidth="1"/>
    <col min="7933" max="7933" width="20.85546875" style="150" customWidth="1"/>
    <col min="7934" max="7935" width="12" style="150" customWidth="1"/>
    <col min="7936" max="7936" width="14.5703125" style="150" customWidth="1"/>
    <col min="7937" max="7937" width="12.42578125" style="150" customWidth="1"/>
    <col min="7938" max="7938" width="19.7109375" style="150" customWidth="1"/>
    <col min="7939" max="7939" width="9.140625" style="150"/>
    <col min="7940" max="7940" width="16.85546875" style="150" customWidth="1"/>
    <col min="7941" max="7941" width="12.5703125" style="150" customWidth="1"/>
    <col min="7942" max="7942" width="11.7109375" style="150" customWidth="1"/>
    <col min="7943" max="7943" width="12.28515625" style="150" customWidth="1"/>
    <col min="7944" max="8187" width="9.140625" style="150"/>
    <col min="8188" max="8188" width="4.42578125" style="150" customWidth="1"/>
    <col min="8189" max="8189" width="20.85546875" style="150" customWidth="1"/>
    <col min="8190" max="8191" width="12" style="150" customWidth="1"/>
    <col min="8192" max="8192" width="14.5703125" style="150" customWidth="1"/>
    <col min="8193" max="8193" width="12.42578125" style="150" customWidth="1"/>
    <col min="8194" max="8194" width="19.7109375" style="150" customWidth="1"/>
    <col min="8195" max="8195" width="9.140625" style="150"/>
    <col min="8196" max="8196" width="16.85546875" style="150" customWidth="1"/>
    <col min="8197" max="8197" width="12.5703125" style="150" customWidth="1"/>
    <col min="8198" max="8198" width="11.7109375" style="150" customWidth="1"/>
    <col min="8199" max="8199" width="12.28515625" style="150" customWidth="1"/>
    <col min="8200" max="8443" width="9.140625" style="150"/>
    <col min="8444" max="8444" width="4.42578125" style="150" customWidth="1"/>
    <col min="8445" max="8445" width="20.85546875" style="150" customWidth="1"/>
    <col min="8446" max="8447" width="12" style="150" customWidth="1"/>
    <col min="8448" max="8448" width="14.5703125" style="150" customWidth="1"/>
    <col min="8449" max="8449" width="12.42578125" style="150" customWidth="1"/>
    <col min="8450" max="8450" width="19.7109375" style="150" customWidth="1"/>
    <col min="8451" max="8451" width="9.140625" style="150"/>
    <col min="8452" max="8452" width="16.85546875" style="150" customWidth="1"/>
    <col min="8453" max="8453" width="12.5703125" style="150" customWidth="1"/>
    <col min="8454" max="8454" width="11.7109375" style="150" customWidth="1"/>
    <col min="8455" max="8455" width="12.28515625" style="150" customWidth="1"/>
    <col min="8456" max="8699" width="9.140625" style="150"/>
    <col min="8700" max="8700" width="4.42578125" style="150" customWidth="1"/>
    <col min="8701" max="8701" width="20.85546875" style="150" customWidth="1"/>
    <col min="8702" max="8703" width="12" style="150" customWidth="1"/>
    <col min="8704" max="8704" width="14.5703125" style="150" customWidth="1"/>
    <col min="8705" max="8705" width="12.42578125" style="150" customWidth="1"/>
    <col min="8706" max="8706" width="19.7109375" style="150" customWidth="1"/>
    <col min="8707" max="8707" width="9.140625" style="150"/>
    <col min="8708" max="8708" width="16.85546875" style="150" customWidth="1"/>
    <col min="8709" max="8709" width="12.5703125" style="150" customWidth="1"/>
    <col min="8710" max="8710" width="11.7109375" style="150" customWidth="1"/>
    <col min="8711" max="8711" width="12.28515625" style="150" customWidth="1"/>
    <col min="8712" max="8955" width="9.140625" style="150"/>
    <col min="8956" max="8956" width="4.42578125" style="150" customWidth="1"/>
    <col min="8957" max="8957" width="20.85546875" style="150" customWidth="1"/>
    <col min="8958" max="8959" width="12" style="150" customWidth="1"/>
    <col min="8960" max="8960" width="14.5703125" style="150" customWidth="1"/>
    <col min="8961" max="8961" width="12.42578125" style="150" customWidth="1"/>
    <col min="8962" max="8962" width="19.7109375" style="150" customWidth="1"/>
    <col min="8963" max="8963" width="9.140625" style="150"/>
    <col min="8964" max="8964" width="16.85546875" style="150" customWidth="1"/>
    <col min="8965" max="8965" width="12.5703125" style="150" customWidth="1"/>
    <col min="8966" max="8966" width="11.7109375" style="150" customWidth="1"/>
    <col min="8967" max="8967" width="12.28515625" style="150" customWidth="1"/>
    <col min="8968" max="9211" width="9.140625" style="150"/>
    <col min="9212" max="9212" width="4.42578125" style="150" customWidth="1"/>
    <col min="9213" max="9213" width="20.85546875" style="150" customWidth="1"/>
    <col min="9214" max="9215" width="12" style="150" customWidth="1"/>
    <col min="9216" max="9216" width="14.5703125" style="150" customWidth="1"/>
    <col min="9217" max="9217" width="12.42578125" style="150" customWidth="1"/>
    <col min="9218" max="9218" width="19.7109375" style="150" customWidth="1"/>
    <col min="9219" max="9219" width="9.140625" style="150"/>
    <col min="9220" max="9220" width="16.85546875" style="150" customWidth="1"/>
    <col min="9221" max="9221" width="12.5703125" style="150" customWidth="1"/>
    <col min="9222" max="9222" width="11.7109375" style="150" customWidth="1"/>
    <col min="9223" max="9223" width="12.28515625" style="150" customWidth="1"/>
    <col min="9224" max="9467" width="9.140625" style="150"/>
    <col min="9468" max="9468" width="4.42578125" style="150" customWidth="1"/>
    <col min="9469" max="9469" width="20.85546875" style="150" customWidth="1"/>
    <col min="9470" max="9471" width="12" style="150" customWidth="1"/>
    <col min="9472" max="9472" width="14.5703125" style="150" customWidth="1"/>
    <col min="9473" max="9473" width="12.42578125" style="150" customWidth="1"/>
    <col min="9474" max="9474" width="19.7109375" style="150" customWidth="1"/>
    <col min="9475" max="9475" width="9.140625" style="150"/>
    <col min="9476" max="9476" width="16.85546875" style="150" customWidth="1"/>
    <col min="9477" max="9477" width="12.5703125" style="150" customWidth="1"/>
    <col min="9478" max="9478" width="11.7109375" style="150" customWidth="1"/>
    <col min="9479" max="9479" width="12.28515625" style="150" customWidth="1"/>
    <col min="9480" max="9723" width="9.140625" style="150"/>
    <col min="9724" max="9724" width="4.42578125" style="150" customWidth="1"/>
    <col min="9725" max="9725" width="20.85546875" style="150" customWidth="1"/>
    <col min="9726" max="9727" width="12" style="150" customWidth="1"/>
    <col min="9728" max="9728" width="14.5703125" style="150" customWidth="1"/>
    <col min="9729" max="9729" width="12.42578125" style="150" customWidth="1"/>
    <col min="9730" max="9730" width="19.7109375" style="150" customWidth="1"/>
    <col min="9731" max="9731" width="9.140625" style="150"/>
    <col min="9732" max="9732" width="16.85546875" style="150" customWidth="1"/>
    <col min="9733" max="9733" width="12.5703125" style="150" customWidth="1"/>
    <col min="9734" max="9734" width="11.7109375" style="150" customWidth="1"/>
    <col min="9735" max="9735" width="12.28515625" style="150" customWidth="1"/>
    <col min="9736" max="9979" width="9.140625" style="150"/>
    <col min="9980" max="9980" width="4.42578125" style="150" customWidth="1"/>
    <col min="9981" max="9981" width="20.85546875" style="150" customWidth="1"/>
    <col min="9982" max="9983" width="12" style="150" customWidth="1"/>
    <col min="9984" max="9984" width="14.5703125" style="150" customWidth="1"/>
    <col min="9985" max="9985" width="12.42578125" style="150" customWidth="1"/>
    <col min="9986" max="9986" width="19.7109375" style="150" customWidth="1"/>
    <col min="9987" max="9987" width="9.140625" style="150"/>
    <col min="9988" max="9988" width="16.85546875" style="150" customWidth="1"/>
    <col min="9989" max="9989" width="12.5703125" style="150" customWidth="1"/>
    <col min="9990" max="9990" width="11.7109375" style="150" customWidth="1"/>
    <col min="9991" max="9991" width="12.28515625" style="150" customWidth="1"/>
    <col min="9992" max="10235" width="9.140625" style="150"/>
    <col min="10236" max="10236" width="4.42578125" style="150" customWidth="1"/>
    <col min="10237" max="10237" width="20.85546875" style="150" customWidth="1"/>
    <col min="10238" max="10239" width="12" style="150" customWidth="1"/>
    <col min="10240" max="10240" width="14.5703125" style="150" customWidth="1"/>
    <col min="10241" max="10241" width="12.42578125" style="150" customWidth="1"/>
    <col min="10242" max="10242" width="19.7109375" style="150" customWidth="1"/>
    <col min="10243" max="10243" width="9.140625" style="150"/>
    <col min="10244" max="10244" width="16.85546875" style="150" customWidth="1"/>
    <col min="10245" max="10245" width="12.5703125" style="150" customWidth="1"/>
    <col min="10246" max="10246" width="11.7109375" style="150" customWidth="1"/>
    <col min="10247" max="10247" width="12.28515625" style="150" customWidth="1"/>
    <col min="10248" max="10491" width="9.140625" style="150"/>
    <col min="10492" max="10492" width="4.42578125" style="150" customWidth="1"/>
    <col min="10493" max="10493" width="20.85546875" style="150" customWidth="1"/>
    <col min="10494" max="10495" width="12" style="150" customWidth="1"/>
    <col min="10496" max="10496" width="14.5703125" style="150" customWidth="1"/>
    <col min="10497" max="10497" width="12.42578125" style="150" customWidth="1"/>
    <col min="10498" max="10498" width="19.7109375" style="150" customWidth="1"/>
    <col min="10499" max="10499" width="9.140625" style="150"/>
    <col min="10500" max="10500" width="16.85546875" style="150" customWidth="1"/>
    <col min="10501" max="10501" width="12.5703125" style="150" customWidth="1"/>
    <col min="10502" max="10502" width="11.7109375" style="150" customWidth="1"/>
    <col min="10503" max="10503" width="12.28515625" style="150" customWidth="1"/>
    <col min="10504" max="10747" width="9.140625" style="150"/>
    <col min="10748" max="10748" width="4.42578125" style="150" customWidth="1"/>
    <col min="10749" max="10749" width="20.85546875" style="150" customWidth="1"/>
    <col min="10750" max="10751" width="12" style="150" customWidth="1"/>
    <col min="10752" max="10752" width="14.5703125" style="150" customWidth="1"/>
    <col min="10753" max="10753" width="12.42578125" style="150" customWidth="1"/>
    <col min="10754" max="10754" width="19.7109375" style="150" customWidth="1"/>
    <col min="10755" max="10755" width="9.140625" style="150"/>
    <col min="10756" max="10756" width="16.85546875" style="150" customWidth="1"/>
    <col min="10757" max="10757" width="12.5703125" style="150" customWidth="1"/>
    <col min="10758" max="10758" width="11.7109375" style="150" customWidth="1"/>
    <col min="10759" max="10759" width="12.28515625" style="150" customWidth="1"/>
    <col min="10760" max="11003" width="9.140625" style="150"/>
    <col min="11004" max="11004" width="4.42578125" style="150" customWidth="1"/>
    <col min="11005" max="11005" width="20.85546875" style="150" customWidth="1"/>
    <col min="11006" max="11007" width="12" style="150" customWidth="1"/>
    <col min="11008" max="11008" width="14.5703125" style="150" customWidth="1"/>
    <col min="11009" max="11009" width="12.42578125" style="150" customWidth="1"/>
    <col min="11010" max="11010" width="19.7109375" style="150" customWidth="1"/>
    <col min="11011" max="11011" width="9.140625" style="150"/>
    <col min="11012" max="11012" width="16.85546875" style="150" customWidth="1"/>
    <col min="11013" max="11013" width="12.5703125" style="150" customWidth="1"/>
    <col min="11014" max="11014" width="11.7109375" style="150" customWidth="1"/>
    <col min="11015" max="11015" width="12.28515625" style="150" customWidth="1"/>
    <col min="11016" max="11259" width="9.140625" style="150"/>
    <col min="11260" max="11260" width="4.42578125" style="150" customWidth="1"/>
    <col min="11261" max="11261" width="20.85546875" style="150" customWidth="1"/>
    <col min="11262" max="11263" width="12" style="150" customWidth="1"/>
    <col min="11264" max="11264" width="14.5703125" style="150" customWidth="1"/>
    <col min="11265" max="11265" width="12.42578125" style="150" customWidth="1"/>
    <col min="11266" max="11266" width="19.7109375" style="150" customWidth="1"/>
    <col min="11267" max="11267" width="9.140625" style="150"/>
    <col min="11268" max="11268" width="16.85546875" style="150" customWidth="1"/>
    <col min="11269" max="11269" width="12.5703125" style="150" customWidth="1"/>
    <col min="11270" max="11270" width="11.7109375" style="150" customWidth="1"/>
    <col min="11271" max="11271" width="12.28515625" style="150" customWidth="1"/>
    <col min="11272" max="11515" width="9.140625" style="150"/>
    <col min="11516" max="11516" width="4.42578125" style="150" customWidth="1"/>
    <col min="11517" max="11517" width="20.85546875" style="150" customWidth="1"/>
    <col min="11518" max="11519" width="12" style="150" customWidth="1"/>
    <col min="11520" max="11520" width="14.5703125" style="150" customWidth="1"/>
    <col min="11521" max="11521" width="12.42578125" style="150" customWidth="1"/>
    <col min="11522" max="11522" width="19.7109375" style="150" customWidth="1"/>
    <col min="11523" max="11523" width="9.140625" style="150"/>
    <col min="11524" max="11524" width="16.85546875" style="150" customWidth="1"/>
    <col min="11525" max="11525" width="12.5703125" style="150" customWidth="1"/>
    <col min="11526" max="11526" width="11.7109375" style="150" customWidth="1"/>
    <col min="11527" max="11527" width="12.28515625" style="150" customWidth="1"/>
    <col min="11528" max="11771" width="9.140625" style="150"/>
    <col min="11772" max="11772" width="4.42578125" style="150" customWidth="1"/>
    <col min="11773" max="11773" width="20.85546875" style="150" customWidth="1"/>
    <col min="11774" max="11775" width="12" style="150" customWidth="1"/>
    <col min="11776" max="11776" width="14.5703125" style="150" customWidth="1"/>
    <col min="11777" max="11777" width="12.42578125" style="150" customWidth="1"/>
    <col min="11778" max="11778" width="19.7109375" style="150" customWidth="1"/>
    <col min="11779" max="11779" width="9.140625" style="150"/>
    <col min="11780" max="11780" width="16.85546875" style="150" customWidth="1"/>
    <col min="11781" max="11781" width="12.5703125" style="150" customWidth="1"/>
    <col min="11782" max="11782" width="11.7109375" style="150" customWidth="1"/>
    <col min="11783" max="11783" width="12.28515625" style="150" customWidth="1"/>
    <col min="11784" max="12027" width="9.140625" style="150"/>
    <col min="12028" max="12028" width="4.42578125" style="150" customWidth="1"/>
    <col min="12029" max="12029" width="20.85546875" style="150" customWidth="1"/>
    <col min="12030" max="12031" width="12" style="150" customWidth="1"/>
    <col min="12032" max="12032" width="14.5703125" style="150" customWidth="1"/>
    <col min="12033" max="12033" width="12.42578125" style="150" customWidth="1"/>
    <col min="12034" max="12034" width="19.7109375" style="150" customWidth="1"/>
    <col min="12035" max="12035" width="9.140625" style="150"/>
    <col min="12036" max="12036" width="16.85546875" style="150" customWidth="1"/>
    <col min="12037" max="12037" width="12.5703125" style="150" customWidth="1"/>
    <col min="12038" max="12038" width="11.7109375" style="150" customWidth="1"/>
    <col min="12039" max="12039" width="12.28515625" style="150" customWidth="1"/>
    <col min="12040" max="12283" width="9.140625" style="150"/>
    <col min="12284" max="12284" width="4.42578125" style="150" customWidth="1"/>
    <col min="12285" max="12285" width="20.85546875" style="150" customWidth="1"/>
    <col min="12286" max="12287" width="12" style="150" customWidth="1"/>
    <col min="12288" max="12288" width="14.5703125" style="150" customWidth="1"/>
    <col min="12289" max="12289" width="12.42578125" style="150" customWidth="1"/>
    <col min="12290" max="12290" width="19.7109375" style="150" customWidth="1"/>
    <col min="12291" max="12291" width="9.140625" style="150"/>
    <col min="12292" max="12292" width="16.85546875" style="150" customWidth="1"/>
    <col min="12293" max="12293" width="12.5703125" style="150" customWidth="1"/>
    <col min="12294" max="12294" width="11.7109375" style="150" customWidth="1"/>
    <col min="12295" max="12295" width="12.28515625" style="150" customWidth="1"/>
    <col min="12296" max="12539" width="9.140625" style="150"/>
    <col min="12540" max="12540" width="4.42578125" style="150" customWidth="1"/>
    <col min="12541" max="12541" width="20.85546875" style="150" customWidth="1"/>
    <col min="12542" max="12543" width="12" style="150" customWidth="1"/>
    <col min="12544" max="12544" width="14.5703125" style="150" customWidth="1"/>
    <col min="12545" max="12545" width="12.42578125" style="150" customWidth="1"/>
    <col min="12546" max="12546" width="19.7109375" style="150" customWidth="1"/>
    <col min="12547" max="12547" width="9.140625" style="150"/>
    <col min="12548" max="12548" width="16.85546875" style="150" customWidth="1"/>
    <col min="12549" max="12549" width="12.5703125" style="150" customWidth="1"/>
    <col min="12550" max="12550" width="11.7109375" style="150" customWidth="1"/>
    <col min="12551" max="12551" width="12.28515625" style="150" customWidth="1"/>
    <col min="12552" max="12795" width="9.140625" style="150"/>
    <col min="12796" max="12796" width="4.42578125" style="150" customWidth="1"/>
    <col min="12797" max="12797" width="20.85546875" style="150" customWidth="1"/>
    <col min="12798" max="12799" width="12" style="150" customWidth="1"/>
    <col min="12800" max="12800" width="14.5703125" style="150" customWidth="1"/>
    <col min="12801" max="12801" width="12.42578125" style="150" customWidth="1"/>
    <col min="12802" max="12802" width="19.7109375" style="150" customWidth="1"/>
    <col min="12803" max="12803" width="9.140625" style="150"/>
    <col min="12804" max="12804" width="16.85546875" style="150" customWidth="1"/>
    <col min="12805" max="12805" width="12.5703125" style="150" customWidth="1"/>
    <col min="12806" max="12806" width="11.7109375" style="150" customWidth="1"/>
    <col min="12807" max="12807" width="12.28515625" style="150" customWidth="1"/>
    <col min="12808" max="13051" width="9.140625" style="150"/>
    <col min="13052" max="13052" width="4.42578125" style="150" customWidth="1"/>
    <col min="13053" max="13053" width="20.85546875" style="150" customWidth="1"/>
    <col min="13054" max="13055" width="12" style="150" customWidth="1"/>
    <col min="13056" max="13056" width="14.5703125" style="150" customWidth="1"/>
    <col min="13057" max="13057" width="12.42578125" style="150" customWidth="1"/>
    <col min="13058" max="13058" width="19.7109375" style="150" customWidth="1"/>
    <col min="13059" max="13059" width="9.140625" style="150"/>
    <col min="13060" max="13060" width="16.85546875" style="150" customWidth="1"/>
    <col min="13061" max="13061" width="12.5703125" style="150" customWidth="1"/>
    <col min="13062" max="13062" width="11.7109375" style="150" customWidth="1"/>
    <col min="13063" max="13063" width="12.28515625" style="150" customWidth="1"/>
    <col min="13064" max="13307" width="9.140625" style="150"/>
    <col min="13308" max="13308" width="4.42578125" style="150" customWidth="1"/>
    <col min="13309" max="13309" width="20.85546875" style="150" customWidth="1"/>
    <col min="13310" max="13311" width="12" style="150" customWidth="1"/>
    <col min="13312" max="13312" width="14.5703125" style="150" customWidth="1"/>
    <col min="13313" max="13313" width="12.42578125" style="150" customWidth="1"/>
    <col min="13314" max="13314" width="19.7109375" style="150" customWidth="1"/>
    <col min="13315" max="13315" width="9.140625" style="150"/>
    <col min="13316" max="13316" width="16.85546875" style="150" customWidth="1"/>
    <col min="13317" max="13317" width="12.5703125" style="150" customWidth="1"/>
    <col min="13318" max="13318" width="11.7109375" style="150" customWidth="1"/>
    <col min="13319" max="13319" width="12.28515625" style="150" customWidth="1"/>
    <col min="13320" max="13563" width="9.140625" style="150"/>
    <col min="13564" max="13564" width="4.42578125" style="150" customWidth="1"/>
    <col min="13565" max="13565" width="20.85546875" style="150" customWidth="1"/>
    <col min="13566" max="13567" width="12" style="150" customWidth="1"/>
    <col min="13568" max="13568" width="14.5703125" style="150" customWidth="1"/>
    <col min="13569" max="13569" width="12.42578125" style="150" customWidth="1"/>
    <col min="13570" max="13570" width="19.7109375" style="150" customWidth="1"/>
    <col min="13571" max="13571" width="9.140625" style="150"/>
    <col min="13572" max="13572" width="16.85546875" style="150" customWidth="1"/>
    <col min="13573" max="13573" width="12.5703125" style="150" customWidth="1"/>
    <col min="13574" max="13574" width="11.7109375" style="150" customWidth="1"/>
    <col min="13575" max="13575" width="12.28515625" style="150" customWidth="1"/>
    <col min="13576" max="13819" width="9.140625" style="150"/>
    <col min="13820" max="13820" width="4.42578125" style="150" customWidth="1"/>
    <col min="13821" max="13821" width="20.85546875" style="150" customWidth="1"/>
    <col min="13822" max="13823" width="12" style="150" customWidth="1"/>
    <col min="13824" max="13824" width="14.5703125" style="150" customWidth="1"/>
    <col min="13825" max="13825" width="12.42578125" style="150" customWidth="1"/>
    <col min="13826" max="13826" width="19.7109375" style="150" customWidth="1"/>
    <col min="13827" max="13827" width="9.140625" style="150"/>
    <col min="13828" max="13828" width="16.85546875" style="150" customWidth="1"/>
    <col min="13829" max="13829" width="12.5703125" style="150" customWidth="1"/>
    <col min="13830" max="13830" width="11.7109375" style="150" customWidth="1"/>
    <col min="13831" max="13831" width="12.28515625" style="150" customWidth="1"/>
    <col min="13832" max="14075" width="9.140625" style="150"/>
    <col min="14076" max="14076" width="4.42578125" style="150" customWidth="1"/>
    <col min="14077" max="14077" width="20.85546875" style="150" customWidth="1"/>
    <col min="14078" max="14079" width="12" style="150" customWidth="1"/>
    <col min="14080" max="14080" width="14.5703125" style="150" customWidth="1"/>
    <col min="14081" max="14081" width="12.42578125" style="150" customWidth="1"/>
    <col min="14082" max="14082" width="19.7109375" style="150" customWidth="1"/>
    <col min="14083" max="14083" width="9.140625" style="150"/>
    <col min="14084" max="14084" width="16.85546875" style="150" customWidth="1"/>
    <col min="14085" max="14085" width="12.5703125" style="150" customWidth="1"/>
    <col min="14086" max="14086" width="11.7109375" style="150" customWidth="1"/>
    <col min="14087" max="14087" width="12.28515625" style="150" customWidth="1"/>
    <col min="14088" max="14331" width="9.140625" style="150"/>
    <col min="14332" max="14332" width="4.42578125" style="150" customWidth="1"/>
    <col min="14333" max="14333" width="20.85546875" style="150" customWidth="1"/>
    <col min="14334" max="14335" width="12" style="150" customWidth="1"/>
    <col min="14336" max="14336" width="14.5703125" style="150" customWidth="1"/>
    <col min="14337" max="14337" width="12.42578125" style="150" customWidth="1"/>
    <col min="14338" max="14338" width="19.7109375" style="150" customWidth="1"/>
    <col min="14339" max="14339" width="9.140625" style="150"/>
    <col min="14340" max="14340" width="16.85546875" style="150" customWidth="1"/>
    <col min="14341" max="14341" width="12.5703125" style="150" customWidth="1"/>
    <col min="14342" max="14342" width="11.7109375" style="150" customWidth="1"/>
    <col min="14343" max="14343" width="12.28515625" style="150" customWidth="1"/>
    <col min="14344" max="14587" width="9.140625" style="150"/>
    <col min="14588" max="14588" width="4.42578125" style="150" customWidth="1"/>
    <col min="14589" max="14589" width="20.85546875" style="150" customWidth="1"/>
    <col min="14590" max="14591" width="12" style="150" customWidth="1"/>
    <col min="14592" max="14592" width="14.5703125" style="150" customWidth="1"/>
    <col min="14593" max="14593" width="12.42578125" style="150" customWidth="1"/>
    <col min="14594" max="14594" width="19.7109375" style="150" customWidth="1"/>
    <col min="14595" max="14595" width="9.140625" style="150"/>
    <col min="14596" max="14596" width="16.85546875" style="150" customWidth="1"/>
    <col min="14597" max="14597" width="12.5703125" style="150" customWidth="1"/>
    <col min="14598" max="14598" width="11.7109375" style="150" customWidth="1"/>
    <col min="14599" max="14599" width="12.28515625" style="150" customWidth="1"/>
    <col min="14600" max="14843" width="9.140625" style="150"/>
    <col min="14844" max="14844" width="4.42578125" style="150" customWidth="1"/>
    <col min="14845" max="14845" width="20.85546875" style="150" customWidth="1"/>
    <col min="14846" max="14847" width="12" style="150" customWidth="1"/>
    <col min="14848" max="14848" width="14.5703125" style="150" customWidth="1"/>
    <col min="14849" max="14849" width="12.42578125" style="150" customWidth="1"/>
    <col min="14850" max="14850" width="19.7109375" style="150" customWidth="1"/>
    <col min="14851" max="14851" width="9.140625" style="150"/>
    <col min="14852" max="14852" width="16.85546875" style="150" customWidth="1"/>
    <col min="14853" max="14853" width="12.5703125" style="150" customWidth="1"/>
    <col min="14854" max="14854" width="11.7109375" style="150" customWidth="1"/>
    <col min="14855" max="14855" width="12.28515625" style="150" customWidth="1"/>
    <col min="14856" max="15099" width="9.140625" style="150"/>
    <col min="15100" max="15100" width="4.42578125" style="150" customWidth="1"/>
    <col min="15101" max="15101" width="20.85546875" style="150" customWidth="1"/>
    <col min="15102" max="15103" width="12" style="150" customWidth="1"/>
    <col min="15104" max="15104" width="14.5703125" style="150" customWidth="1"/>
    <col min="15105" max="15105" width="12.42578125" style="150" customWidth="1"/>
    <col min="15106" max="15106" width="19.7109375" style="150" customWidth="1"/>
    <col min="15107" max="15107" width="9.140625" style="150"/>
    <col min="15108" max="15108" width="16.85546875" style="150" customWidth="1"/>
    <col min="15109" max="15109" width="12.5703125" style="150" customWidth="1"/>
    <col min="15110" max="15110" width="11.7109375" style="150" customWidth="1"/>
    <col min="15111" max="15111" width="12.28515625" style="150" customWidth="1"/>
    <col min="15112" max="15355" width="9.140625" style="150"/>
    <col min="15356" max="15356" width="4.42578125" style="150" customWidth="1"/>
    <col min="15357" max="15357" width="20.85546875" style="150" customWidth="1"/>
    <col min="15358" max="15359" width="12" style="150" customWidth="1"/>
    <col min="15360" max="15360" width="14.5703125" style="150" customWidth="1"/>
    <col min="15361" max="15361" width="12.42578125" style="150" customWidth="1"/>
    <col min="15362" max="15362" width="19.7109375" style="150" customWidth="1"/>
    <col min="15363" max="15363" width="9.140625" style="150"/>
    <col min="15364" max="15364" width="16.85546875" style="150" customWidth="1"/>
    <col min="15365" max="15365" width="12.5703125" style="150" customWidth="1"/>
    <col min="15366" max="15366" width="11.7109375" style="150" customWidth="1"/>
    <col min="15367" max="15367" width="12.28515625" style="150" customWidth="1"/>
    <col min="15368" max="15611" width="9.140625" style="150"/>
    <col min="15612" max="15612" width="4.42578125" style="150" customWidth="1"/>
    <col min="15613" max="15613" width="20.85546875" style="150" customWidth="1"/>
    <col min="15614" max="15615" width="12" style="150" customWidth="1"/>
    <col min="15616" max="15616" width="14.5703125" style="150" customWidth="1"/>
    <col min="15617" max="15617" width="12.42578125" style="150" customWidth="1"/>
    <col min="15618" max="15618" width="19.7109375" style="150" customWidth="1"/>
    <col min="15619" max="15619" width="9.140625" style="150"/>
    <col min="15620" max="15620" width="16.85546875" style="150" customWidth="1"/>
    <col min="15621" max="15621" width="12.5703125" style="150" customWidth="1"/>
    <col min="15622" max="15622" width="11.7109375" style="150" customWidth="1"/>
    <col min="15623" max="15623" width="12.28515625" style="150" customWidth="1"/>
    <col min="15624" max="15867" width="9.140625" style="150"/>
    <col min="15868" max="15868" width="4.42578125" style="150" customWidth="1"/>
    <col min="15869" max="15869" width="20.85546875" style="150" customWidth="1"/>
    <col min="15870" max="15871" width="12" style="150" customWidth="1"/>
    <col min="15872" max="15872" width="14.5703125" style="150" customWidth="1"/>
    <col min="15873" max="15873" width="12.42578125" style="150" customWidth="1"/>
    <col min="15874" max="15874" width="19.7109375" style="150" customWidth="1"/>
    <col min="15875" max="15875" width="9.140625" style="150"/>
    <col min="15876" max="15876" width="16.85546875" style="150" customWidth="1"/>
    <col min="15877" max="15877" width="12.5703125" style="150" customWidth="1"/>
    <col min="15878" max="15878" width="11.7109375" style="150" customWidth="1"/>
    <col min="15879" max="15879" width="12.28515625" style="150" customWidth="1"/>
    <col min="15880" max="16123" width="9.140625" style="150"/>
    <col min="16124" max="16124" width="4.42578125" style="150" customWidth="1"/>
    <col min="16125" max="16125" width="20.85546875" style="150" customWidth="1"/>
    <col min="16126" max="16127" width="12" style="150" customWidth="1"/>
    <col min="16128" max="16128" width="14.5703125" style="150" customWidth="1"/>
    <col min="16129" max="16129" width="12.42578125" style="150" customWidth="1"/>
    <col min="16130" max="16130" width="19.7109375" style="150" customWidth="1"/>
    <col min="16131" max="16131" width="9.140625" style="150"/>
    <col min="16132" max="16132" width="16.85546875" style="150" customWidth="1"/>
    <col min="16133" max="16133" width="12.5703125" style="150" customWidth="1"/>
    <col min="16134" max="16134" width="11.7109375" style="150" customWidth="1"/>
    <col min="16135" max="16135" width="12.28515625" style="150" customWidth="1"/>
    <col min="16136" max="16384" width="9.140625" style="150"/>
  </cols>
  <sheetData>
    <row r="1" spans="1:20" ht="15.75">
      <c r="A1" s="19"/>
    </row>
    <row r="2" spans="1:20" ht="26.25" customHeight="1">
      <c r="A2" s="20" t="s">
        <v>214</v>
      </c>
    </row>
    <row r="5" spans="1:20" ht="38.25" customHeight="1" thickBot="1">
      <c r="A5" s="1314" t="s">
        <v>404</v>
      </c>
      <c r="B5" s="1314"/>
      <c r="C5" s="1314"/>
      <c r="D5" s="1314"/>
      <c r="E5" s="1314"/>
      <c r="F5" s="1314"/>
      <c r="H5" s="67" t="s">
        <v>232</v>
      </c>
    </row>
    <row r="6" spans="1:20" ht="15.75" customHeight="1" thickBot="1">
      <c r="A6" s="1315" t="s">
        <v>115</v>
      </c>
      <c r="B6" s="1317" t="s">
        <v>403</v>
      </c>
      <c r="C6" s="1318"/>
      <c r="D6" s="1319"/>
      <c r="E6" s="1320" t="s">
        <v>397</v>
      </c>
      <c r="F6" s="1322" t="s">
        <v>398</v>
      </c>
    </row>
    <row r="7" spans="1:20" ht="21" customHeight="1" thickBot="1">
      <c r="A7" s="1334"/>
      <c r="B7" s="157" t="s">
        <v>220</v>
      </c>
      <c r="C7" s="157" t="s">
        <v>222</v>
      </c>
      <c r="D7" s="157" t="s">
        <v>223</v>
      </c>
      <c r="E7" s="1327"/>
      <c r="F7" s="1328"/>
    </row>
    <row r="8" spans="1:20" ht="17.25" customHeight="1" thickBot="1">
      <c r="A8" s="104" t="s">
        <v>116</v>
      </c>
      <c r="B8" s="82">
        <v>14038.891</v>
      </c>
      <c r="C8" s="82">
        <v>4836.6369999999997</v>
      </c>
      <c r="D8" s="114">
        <f t="shared" ref="D8:D13" si="0">(C8/B8)*100</f>
        <v>34.451702773388583</v>
      </c>
      <c r="E8" s="82">
        <v>10934.939</v>
      </c>
      <c r="F8" s="114">
        <f t="shared" ref="F8:F13" si="1">((B8-E8)/E8)*100</f>
        <v>28.385636170444105</v>
      </c>
      <c r="H8" s="72" t="s">
        <v>117</v>
      </c>
    </row>
    <row r="9" spans="1:20" ht="18" customHeight="1" thickBot="1">
      <c r="A9" s="105" t="s">
        <v>118</v>
      </c>
      <c r="B9" s="83">
        <v>50520</v>
      </c>
      <c r="C9" s="83">
        <v>10098</v>
      </c>
      <c r="D9" s="115">
        <f t="shared" si="0"/>
        <v>19.98812351543943</v>
      </c>
      <c r="E9" s="83">
        <v>51011</v>
      </c>
      <c r="F9" s="115">
        <f t="shared" si="1"/>
        <v>-0.96253749191350879</v>
      </c>
      <c r="H9" s="66">
        <f>B9-E9</f>
        <v>-491</v>
      </c>
      <c r="O9" s="2"/>
      <c r="P9" s="2"/>
      <c r="Q9" s="2"/>
      <c r="R9" s="2"/>
      <c r="S9" s="2"/>
      <c r="T9" s="2"/>
    </row>
    <row r="10" spans="1:20" ht="15" customHeight="1" thickBot="1">
      <c r="A10" s="106" t="s">
        <v>215</v>
      </c>
      <c r="B10" s="84">
        <v>21098</v>
      </c>
      <c r="C10" s="149">
        <v>0</v>
      </c>
      <c r="D10" s="115">
        <f t="shared" si="0"/>
        <v>0</v>
      </c>
      <c r="E10" s="85">
        <v>25583</v>
      </c>
      <c r="F10" s="115">
        <f t="shared" si="1"/>
        <v>-17.531173044599928</v>
      </c>
      <c r="O10" s="2"/>
      <c r="P10" s="2"/>
      <c r="Q10" s="2"/>
      <c r="R10" s="2"/>
      <c r="S10" s="2"/>
      <c r="T10" s="2"/>
    </row>
    <row r="11" spans="1:20" ht="17.25" customHeight="1" thickBot="1">
      <c r="A11" s="105" t="s">
        <v>119</v>
      </c>
      <c r="B11" s="185">
        <v>275566.08799999999</v>
      </c>
      <c r="C11" s="86">
        <v>12231.944</v>
      </c>
      <c r="D11" s="116">
        <f t="shared" si="0"/>
        <v>4.4388422714771778</v>
      </c>
      <c r="E11" s="86">
        <v>306802.46600000001</v>
      </c>
      <c r="F11" s="116">
        <f t="shared" si="1"/>
        <v>-10.181266926322563</v>
      </c>
      <c r="J11" s="102"/>
      <c r="O11" s="2"/>
      <c r="P11" s="2"/>
      <c r="Q11" s="2"/>
      <c r="R11" s="2"/>
      <c r="S11" s="2"/>
      <c r="T11" s="2"/>
    </row>
    <row r="12" spans="1:20" ht="15" customHeight="1" thickBot="1">
      <c r="A12" s="104" t="s">
        <v>120</v>
      </c>
      <c r="B12" s="82">
        <v>106578.781</v>
      </c>
      <c r="C12" s="82">
        <v>21111.114000000001</v>
      </c>
      <c r="D12" s="115">
        <f t="shared" si="0"/>
        <v>19.807989734842248</v>
      </c>
      <c r="E12" s="82">
        <v>89043.978000000003</v>
      </c>
      <c r="F12" s="115">
        <f t="shared" si="1"/>
        <v>19.692295193730001</v>
      </c>
      <c r="O12" s="2"/>
      <c r="P12" s="2"/>
      <c r="Q12" s="2"/>
      <c r="R12" s="2"/>
      <c r="S12" s="2"/>
      <c r="T12" s="2"/>
    </row>
    <row r="13" spans="1:20" ht="15" customHeight="1" thickBot="1">
      <c r="A13" s="104" t="s">
        <v>121</v>
      </c>
      <c r="B13" s="82">
        <f>B11+B12</f>
        <v>382144.86900000001</v>
      </c>
      <c r="C13" s="82">
        <f>C11+C12</f>
        <v>33343.058000000005</v>
      </c>
      <c r="D13" s="117">
        <f t="shared" si="0"/>
        <v>8.7252402700715059</v>
      </c>
      <c r="E13" s="82">
        <f>E11+E12</f>
        <v>395846.44400000002</v>
      </c>
      <c r="F13" s="117">
        <f t="shared" si="1"/>
        <v>-3.4613358810417938</v>
      </c>
      <c r="O13" s="2"/>
      <c r="P13" s="2"/>
      <c r="Q13" s="2"/>
      <c r="R13" s="2"/>
      <c r="S13" s="2"/>
      <c r="T13" s="2"/>
    </row>
    <row r="14" spans="1:20">
      <c r="E14" s="147"/>
      <c r="O14" s="2"/>
      <c r="P14" s="2"/>
      <c r="Q14" s="2"/>
      <c r="R14" s="2"/>
      <c r="S14" s="2"/>
      <c r="T14" s="2"/>
    </row>
    <row r="15" spans="1:20">
      <c r="O15" s="2"/>
      <c r="P15" s="2"/>
      <c r="Q15" s="2"/>
      <c r="R15" s="2"/>
      <c r="S15" s="2"/>
      <c r="T15" s="2"/>
    </row>
    <row r="16" spans="1:20" ht="15.75">
      <c r="A16" s="23" t="s">
        <v>216</v>
      </c>
      <c r="O16" s="2"/>
      <c r="P16" s="2"/>
      <c r="Q16" s="2"/>
      <c r="R16" s="2"/>
      <c r="S16" s="2"/>
      <c r="T16" s="2"/>
    </row>
    <row r="17" spans="1:20">
      <c r="O17" s="2"/>
      <c r="P17" s="2"/>
      <c r="Q17" s="2"/>
      <c r="R17" s="2"/>
      <c r="S17" s="2"/>
      <c r="T17" s="2"/>
    </row>
    <row r="18" spans="1:20" ht="33" customHeight="1" thickBot="1">
      <c r="A18" s="1314" t="s">
        <v>405</v>
      </c>
      <c r="B18" s="1314"/>
      <c r="C18" s="1314"/>
      <c r="D18" s="1314"/>
      <c r="E18" s="1314"/>
      <c r="F18" s="1314"/>
      <c r="O18" s="2"/>
      <c r="P18" s="2"/>
      <c r="Q18" s="2"/>
      <c r="R18" s="2"/>
      <c r="S18" s="2"/>
      <c r="T18" s="2"/>
    </row>
    <row r="19" spans="1:20" ht="16.5" customHeight="1" thickBot="1">
      <c r="A19" s="1325" t="s">
        <v>122</v>
      </c>
      <c r="B19" s="1317" t="s">
        <v>403</v>
      </c>
      <c r="C19" s="1318"/>
      <c r="D19" s="1319"/>
      <c r="E19" s="1320" t="s">
        <v>397</v>
      </c>
      <c r="F19" s="1322" t="s">
        <v>398</v>
      </c>
      <c r="K19" s="2"/>
      <c r="L19" s="2"/>
      <c r="M19" s="2"/>
      <c r="O19" s="2"/>
      <c r="P19" s="2"/>
      <c r="Q19" s="2"/>
      <c r="R19" s="2"/>
      <c r="S19" s="2"/>
      <c r="T19" s="2"/>
    </row>
    <row r="20" spans="1:20" ht="21" customHeight="1" thickBot="1">
      <c r="A20" s="1326"/>
      <c r="B20" s="103" t="s">
        <v>220</v>
      </c>
      <c r="C20" s="103" t="s">
        <v>327</v>
      </c>
      <c r="D20" s="103" t="s">
        <v>328</v>
      </c>
      <c r="E20" s="1327"/>
      <c r="F20" s="1328"/>
      <c r="K20" s="2"/>
      <c r="L20" s="2"/>
      <c r="M20" s="2"/>
      <c r="O20" s="2"/>
      <c r="P20" s="2"/>
      <c r="Q20" s="2"/>
      <c r="R20" s="2"/>
      <c r="S20" s="2"/>
      <c r="T20" s="2"/>
    </row>
    <row r="21" spans="1:20" ht="15.75" thickBot="1">
      <c r="A21" s="21" t="s">
        <v>116</v>
      </c>
      <c r="B21" s="82">
        <v>32996.713000000003</v>
      </c>
      <c r="C21" s="87">
        <v>0</v>
      </c>
      <c r="D21" s="114">
        <f t="shared" ref="D21:D26" si="2">(C21/B21)*100</f>
        <v>0</v>
      </c>
      <c r="E21" s="82">
        <v>45324.656000000003</v>
      </c>
      <c r="F21" s="114">
        <f t="shared" ref="F21:F26" si="3">((B21-E21)/E21)*100</f>
        <v>-27.199198158282766</v>
      </c>
      <c r="H21" s="72" t="s">
        <v>123</v>
      </c>
      <c r="K21" s="2"/>
      <c r="L21" s="2"/>
      <c r="M21" s="2"/>
      <c r="O21" s="2"/>
      <c r="P21" s="2"/>
      <c r="Q21" s="2"/>
      <c r="R21" s="2"/>
      <c r="S21" s="2"/>
      <c r="T21" s="2"/>
    </row>
    <row r="22" spans="1:20" ht="15.75" thickBot="1">
      <c r="A22" s="21" t="s">
        <v>118</v>
      </c>
      <c r="B22" s="82">
        <v>161383</v>
      </c>
      <c r="C22" s="87">
        <v>0</v>
      </c>
      <c r="D22" s="115">
        <f t="shared" si="2"/>
        <v>0</v>
      </c>
      <c r="E22" s="82">
        <v>192967</v>
      </c>
      <c r="F22" s="115">
        <f t="shared" si="3"/>
        <v>-16.367565438650132</v>
      </c>
      <c r="H22" s="66">
        <f>B22-E22</f>
        <v>-31584</v>
      </c>
      <c r="O22" s="2"/>
      <c r="P22" s="2"/>
      <c r="Q22" s="2"/>
      <c r="R22" s="2"/>
      <c r="S22" s="2"/>
      <c r="T22" s="2"/>
    </row>
    <row r="23" spans="1:20" ht="15.75" thickBot="1">
      <c r="A23" s="22" t="s">
        <v>215</v>
      </c>
      <c r="B23" s="85">
        <v>48910</v>
      </c>
      <c r="C23" s="88">
        <v>0</v>
      </c>
      <c r="D23" s="115">
        <f t="shared" si="2"/>
        <v>0</v>
      </c>
      <c r="E23" s="85">
        <v>52966</v>
      </c>
      <c r="F23" s="115">
        <f t="shared" si="3"/>
        <v>-7.6577427028659901</v>
      </c>
      <c r="O23" s="2"/>
      <c r="P23" s="2"/>
      <c r="Q23" s="2"/>
      <c r="R23" s="2"/>
      <c r="S23" s="2"/>
      <c r="T23" s="2"/>
    </row>
    <row r="24" spans="1:20" ht="15.75" thickBot="1">
      <c r="A24" s="21" t="s">
        <v>119</v>
      </c>
      <c r="B24" s="82">
        <v>19137.920999999998</v>
      </c>
      <c r="C24" s="89">
        <v>58.238999999999997</v>
      </c>
      <c r="D24" s="116">
        <f t="shared" si="2"/>
        <v>0.30431205145010265</v>
      </c>
      <c r="E24" s="82">
        <v>17494.170999999998</v>
      </c>
      <c r="F24" s="116">
        <f t="shared" si="3"/>
        <v>9.3959868118357832</v>
      </c>
      <c r="O24" s="2"/>
      <c r="P24" s="2"/>
      <c r="Q24" s="2"/>
      <c r="R24" s="2"/>
      <c r="S24" s="2"/>
      <c r="T24" s="2"/>
    </row>
    <row r="25" spans="1:20" ht="15.75" thickBot="1">
      <c r="A25" s="21" t="s">
        <v>120</v>
      </c>
      <c r="B25" s="82">
        <v>5243.3869999999997</v>
      </c>
      <c r="C25" s="89">
        <v>52.505000000000003</v>
      </c>
      <c r="D25" s="115">
        <f t="shared" si="2"/>
        <v>1.001356565899103</v>
      </c>
      <c r="E25" s="82">
        <v>5563.3559999999998</v>
      </c>
      <c r="F25" s="115">
        <f>((B25-E25)/E25)*100</f>
        <v>-5.7513666211545704</v>
      </c>
      <c r="O25" s="2"/>
      <c r="P25" s="2"/>
      <c r="Q25" s="2"/>
      <c r="R25" s="2"/>
      <c r="S25" s="2"/>
      <c r="T25" s="2"/>
    </row>
    <row r="26" spans="1:20" ht="15.75" thickBot="1">
      <c r="A26" s="21" t="s">
        <v>121</v>
      </c>
      <c r="B26" s="82">
        <f>B24+B25</f>
        <v>24381.307999999997</v>
      </c>
      <c r="C26" s="90">
        <f>C24+C25</f>
        <v>110.744</v>
      </c>
      <c r="D26" s="117">
        <f t="shared" si="2"/>
        <v>0.45421681232196404</v>
      </c>
      <c r="E26" s="82">
        <f>E24+E25</f>
        <v>23057.526999999998</v>
      </c>
      <c r="F26" s="117">
        <f t="shared" si="3"/>
        <v>5.7412098010337322</v>
      </c>
      <c r="O26" s="2"/>
      <c r="P26" s="2"/>
      <c r="Q26" s="2"/>
      <c r="R26" s="2"/>
      <c r="S26" s="2"/>
      <c r="T26" s="2"/>
    </row>
    <row r="27" spans="1:20" ht="16.5" customHeight="1">
      <c r="A27" s="1333"/>
      <c r="B27" s="1333"/>
      <c r="C27" s="1333"/>
      <c r="D27" s="1333"/>
      <c r="E27" s="1333"/>
      <c r="F27" s="1333"/>
      <c r="H27" s="2"/>
      <c r="I27" s="2"/>
      <c r="J27" s="2"/>
      <c r="K27" s="2"/>
      <c r="L27" s="2"/>
      <c r="M27" s="2"/>
      <c r="N27" s="2"/>
      <c r="O27" s="2"/>
      <c r="P27" s="2"/>
      <c r="Q27" s="2"/>
      <c r="R27" s="2"/>
      <c r="S27" s="2"/>
      <c r="T27" s="2"/>
    </row>
    <row r="28" spans="1:20">
      <c r="B28" s="26"/>
      <c r="C28" s="27"/>
      <c r="D28" s="27"/>
      <c r="E28" s="27"/>
      <c r="F28" s="28"/>
      <c r="H28" s="2"/>
      <c r="I28" s="2"/>
      <c r="J28" s="2"/>
      <c r="K28" s="2"/>
      <c r="L28" s="2"/>
      <c r="M28" s="2"/>
      <c r="N28" s="2"/>
      <c r="O28" s="2"/>
      <c r="P28" s="2"/>
      <c r="Q28" s="2"/>
      <c r="R28" s="2"/>
      <c r="S28" s="2"/>
      <c r="T28" s="2"/>
    </row>
    <row r="29" spans="1:20">
      <c r="A29" s="160" t="s">
        <v>330</v>
      </c>
      <c r="B29" s="29"/>
      <c r="C29" s="30"/>
      <c r="D29" s="30"/>
      <c r="E29" s="30"/>
      <c r="F29" s="28"/>
      <c r="H29" s="2"/>
      <c r="I29" s="2"/>
      <c r="J29" s="2"/>
      <c r="K29" s="2"/>
      <c r="L29" s="2"/>
      <c r="M29" s="2"/>
      <c r="N29" s="2"/>
      <c r="O29" s="2"/>
      <c r="P29" s="2"/>
      <c r="Q29" s="2"/>
      <c r="R29" s="2"/>
      <c r="S29" s="2"/>
      <c r="T29" s="2"/>
    </row>
    <row r="30" spans="1:20">
      <c r="A30" s="26"/>
      <c r="B30" s="34"/>
      <c r="C30" s="24"/>
      <c r="D30" s="24"/>
      <c r="E30" s="24"/>
      <c r="F30" s="24"/>
      <c r="G30" s="24"/>
      <c r="H30" s="2"/>
      <c r="I30" s="2"/>
      <c r="J30" s="2"/>
      <c r="K30" s="2"/>
      <c r="L30" s="2"/>
      <c r="M30" s="2"/>
      <c r="N30" s="2"/>
      <c r="O30" s="2"/>
      <c r="P30" s="2"/>
      <c r="Q30" s="2"/>
      <c r="R30" s="2"/>
      <c r="S30" s="2"/>
      <c r="T30" s="2"/>
    </row>
    <row r="31" spans="1:20">
      <c r="A31" s="26"/>
      <c r="B31" s="35"/>
      <c r="C31" s="24"/>
      <c r="D31" s="36"/>
      <c r="E31" s="37"/>
      <c r="F31" s="24"/>
      <c r="G31" s="24"/>
      <c r="H31" s="2"/>
      <c r="I31" s="2"/>
      <c r="J31" s="2"/>
      <c r="K31" s="2"/>
      <c r="L31" s="2"/>
      <c r="M31" s="2"/>
      <c r="N31" s="2"/>
      <c r="O31" s="2"/>
      <c r="P31" s="2"/>
      <c r="Q31" s="2"/>
      <c r="R31" s="2"/>
      <c r="S31" s="2"/>
      <c r="T31" s="2"/>
    </row>
    <row r="32" spans="1:20">
      <c r="A32" s="29"/>
      <c r="B32" s="24"/>
      <c r="C32" s="1324"/>
      <c r="D32" s="1324"/>
      <c r="E32" s="24"/>
      <c r="F32" s="24"/>
      <c r="G32" s="24"/>
      <c r="H32" s="2"/>
      <c r="I32" s="2"/>
      <c r="J32" s="2"/>
      <c r="K32" s="2"/>
      <c r="L32" s="2"/>
      <c r="M32" s="2"/>
      <c r="N32" s="2"/>
      <c r="O32" s="2"/>
      <c r="P32" s="2"/>
      <c r="Q32" s="2"/>
      <c r="R32" s="2"/>
      <c r="S32" s="2"/>
      <c r="T32" s="2"/>
    </row>
    <row r="33" spans="1:20">
      <c r="A33" s="24"/>
      <c r="B33" s="36"/>
      <c r="C33" s="24"/>
      <c r="D33" s="24"/>
      <c r="E33" s="24"/>
      <c r="F33" s="24" t="s">
        <v>94</v>
      </c>
      <c r="G33" s="24"/>
      <c r="H33" s="2"/>
      <c r="I33" s="2"/>
      <c r="J33" s="2"/>
      <c r="K33" s="2"/>
      <c r="L33" s="2"/>
      <c r="M33" s="2"/>
      <c r="N33" s="2"/>
      <c r="O33" s="2"/>
      <c r="P33" s="2"/>
      <c r="Q33" s="2"/>
      <c r="R33" s="2"/>
      <c r="S33" s="2"/>
      <c r="T33" s="2"/>
    </row>
    <row r="34" spans="1:20" ht="15.75">
      <c r="A34" s="31"/>
      <c r="B34" s="36"/>
      <c r="C34" s="33"/>
      <c r="D34" s="2"/>
      <c r="E34" s="2"/>
      <c r="F34" s="24"/>
      <c r="G34" s="24"/>
      <c r="H34" s="2"/>
      <c r="I34" s="2"/>
      <c r="J34" s="2"/>
      <c r="K34" s="2"/>
      <c r="L34" s="2"/>
      <c r="M34" s="2"/>
      <c r="N34" s="2"/>
      <c r="O34" s="2"/>
      <c r="P34" s="2"/>
      <c r="Q34" s="2"/>
      <c r="R34" s="2"/>
      <c r="S34" s="2"/>
      <c r="T34" s="2"/>
    </row>
    <row r="35" spans="1:20">
      <c r="A35" s="24"/>
      <c r="B35" s="38"/>
      <c r="C35" s="24"/>
      <c r="D35" s="2"/>
      <c r="E35" s="2"/>
      <c r="F35" s="24"/>
      <c r="G35" s="24"/>
      <c r="H35" s="2"/>
      <c r="I35" s="2"/>
      <c r="J35" s="2"/>
      <c r="K35" s="2"/>
      <c r="L35" s="2"/>
      <c r="M35" s="2"/>
      <c r="N35" s="2"/>
      <c r="O35" s="2"/>
      <c r="P35" s="2"/>
      <c r="Q35" s="2"/>
      <c r="R35" s="2"/>
      <c r="S35" s="2"/>
      <c r="T35" s="2"/>
    </row>
    <row r="36" spans="1:20">
      <c r="A36" s="25"/>
      <c r="B36" s="38"/>
      <c r="C36" s="24"/>
      <c r="D36" s="2"/>
      <c r="E36" s="2"/>
      <c r="F36" s="24"/>
      <c r="G36" s="24"/>
      <c r="H36" s="2"/>
      <c r="I36" s="2"/>
      <c r="J36" s="2"/>
      <c r="K36" s="2"/>
      <c r="L36" s="2"/>
      <c r="M36" s="2"/>
      <c r="N36" s="2"/>
      <c r="O36" s="2"/>
      <c r="P36" s="2"/>
      <c r="Q36" s="2"/>
      <c r="R36" s="2"/>
      <c r="S36" s="2"/>
      <c r="T36" s="2"/>
    </row>
    <row r="37" spans="1:20">
      <c r="A37" s="25"/>
      <c r="B37" s="24"/>
      <c r="C37" s="24"/>
      <c r="D37" s="2"/>
      <c r="E37" s="2"/>
      <c r="F37" s="24"/>
      <c r="G37" s="24"/>
      <c r="H37" s="2"/>
      <c r="I37" s="2"/>
      <c r="J37" s="2"/>
      <c r="K37" s="2"/>
      <c r="L37" s="2"/>
      <c r="M37" s="2"/>
      <c r="N37" s="2"/>
      <c r="O37" s="2"/>
      <c r="P37" s="2"/>
      <c r="Q37" s="2"/>
      <c r="R37" s="2"/>
      <c r="S37" s="2"/>
      <c r="T37" s="2"/>
    </row>
    <row r="38" spans="1:20">
      <c r="A38" s="26"/>
      <c r="B38" s="27"/>
      <c r="C38" s="27"/>
      <c r="D38" s="2"/>
      <c r="E38" s="2"/>
      <c r="F38" s="28"/>
      <c r="G38" s="24"/>
      <c r="H38" s="2"/>
      <c r="I38" s="2"/>
      <c r="J38" s="2"/>
      <c r="K38" s="2"/>
      <c r="L38" s="2"/>
      <c r="M38" s="2"/>
      <c r="N38" s="2"/>
      <c r="O38" s="2"/>
      <c r="P38" s="2"/>
      <c r="Q38" s="2"/>
      <c r="R38" s="2"/>
    </row>
    <row r="39" spans="1:20">
      <c r="A39" s="26"/>
      <c r="B39" s="27"/>
      <c r="C39" s="27"/>
      <c r="D39" s="2"/>
      <c r="E39" s="2"/>
      <c r="F39" s="28"/>
      <c r="G39" s="24"/>
      <c r="H39" s="2"/>
      <c r="I39" s="2"/>
      <c r="J39" s="2"/>
      <c r="K39" s="2"/>
      <c r="L39" s="2"/>
      <c r="M39" s="2"/>
      <c r="N39" s="2"/>
      <c r="O39" s="2"/>
      <c r="P39" s="2"/>
      <c r="Q39" s="2"/>
      <c r="R39" s="2"/>
    </row>
    <row r="40" spans="1:20">
      <c r="A40" s="29"/>
      <c r="B40" s="30"/>
      <c r="C40" s="30"/>
      <c r="D40" s="2"/>
      <c r="E40" s="2"/>
      <c r="F40" s="28"/>
      <c r="G40" s="32"/>
      <c r="H40" s="2"/>
      <c r="I40" s="2"/>
      <c r="J40" s="2"/>
      <c r="K40" s="2"/>
      <c r="L40" s="2"/>
      <c r="M40" s="2"/>
      <c r="N40" s="2"/>
      <c r="O40" s="2"/>
      <c r="P40" s="2"/>
      <c r="Q40" s="2"/>
      <c r="R40" s="2"/>
    </row>
    <row r="41" spans="1:20">
      <c r="A41" s="34"/>
      <c r="B41" s="24"/>
      <c r="C41" s="24"/>
      <c r="D41" s="2"/>
      <c r="E41" s="2"/>
      <c r="F41" s="24"/>
      <c r="G41" s="24"/>
      <c r="H41" s="2"/>
      <c r="I41" s="2"/>
      <c r="J41" s="2"/>
      <c r="K41" s="2"/>
      <c r="L41" s="2"/>
      <c r="M41" s="2"/>
      <c r="N41" s="2"/>
      <c r="O41" s="2"/>
      <c r="P41" s="2"/>
      <c r="Q41" s="2"/>
      <c r="R41" s="2"/>
    </row>
    <row r="42" spans="1:20">
      <c r="A42" s="35"/>
      <c r="B42" s="24"/>
      <c r="C42" s="36"/>
      <c r="D42" s="2"/>
      <c r="E42" s="2"/>
      <c r="F42" s="24"/>
      <c r="G42" s="24"/>
      <c r="H42" s="24"/>
    </row>
    <row r="43" spans="1:20">
      <c r="A43" s="24"/>
      <c r="B43" s="1324"/>
      <c r="C43" s="1324"/>
      <c r="D43" s="24"/>
      <c r="E43" s="24"/>
      <c r="F43" s="24"/>
      <c r="G43" s="24"/>
    </row>
    <row r="44" spans="1:20">
      <c r="A44" s="36"/>
      <c r="B44" s="24"/>
      <c r="C44" s="24"/>
      <c r="D44" s="24"/>
      <c r="E44" s="24"/>
      <c r="F44" s="24"/>
      <c r="G44" s="24"/>
    </row>
    <row r="45" spans="1:20">
      <c r="A45" s="36"/>
      <c r="B45" s="33"/>
      <c r="C45" s="24"/>
      <c r="D45" s="24"/>
      <c r="E45" s="24"/>
      <c r="F45" s="24"/>
      <c r="G45" s="24"/>
    </row>
    <row r="46" spans="1:20">
      <c r="A46" s="38"/>
      <c r="B46" s="24"/>
      <c r="C46" s="24"/>
      <c r="D46" s="24"/>
      <c r="E46" s="24"/>
      <c r="F46" s="24"/>
      <c r="G46" s="24"/>
    </row>
    <row r="47" spans="1:20">
      <c r="A47" s="38"/>
      <c r="B47" s="24"/>
      <c r="C47" s="24"/>
      <c r="D47" s="33"/>
      <c r="E47" s="24"/>
      <c r="F47" s="24"/>
      <c r="G47" s="24"/>
    </row>
    <row r="48" spans="1:20">
      <c r="A48" s="24"/>
      <c r="B48" s="24"/>
      <c r="C48" s="24"/>
      <c r="D48" s="24"/>
      <c r="E48" s="24"/>
      <c r="F48" s="24"/>
      <c r="G48" s="24"/>
    </row>
    <row r="49" spans="1:7">
      <c r="A49" s="24"/>
      <c r="B49" s="24"/>
      <c r="C49" s="24"/>
      <c r="D49" s="24"/>
      <c r="E49" s="24"/>
      <c r="F49" s="24"/>
      <c r="G49" s="24"/>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8"/>
  <dimension ref="A1:X136"/>
  <sheetViews>
    <sheetView showGridLines="0" workbookViewId="0">
      <selection activeCell="N37" sqref="N37"/>
    </sheetView>
  </sheetViews>
  <sheetFormatPr defaultRowHeight="12.75"/>
  <cols>
    <col min="1" max="1" width="21.7109375" style="150" customWidth="1"/>
    <col min="2" max="2" width="11.140625" style="150" customWidth="1"/>
    <col min="3" max="3" width="12.140625" style="150" customWidth="1"/>
    <col min="4" max="4" width="8.85546875" style="150" bestFit="1" customWidth="1"/>
    <col min="5" max="5" width="3" style="150" customWidth="1"/>
    <col min="6" max="6" width="20.28515625" style="150" customWidth="1"/>
    <col min="7" max="7" width="10.5703125" style="150" customWidth="1"/>
    <col min="8" max="8" width="9.85546875" style="102" bestFit="1" customWidth="1"/>
    <col min="9" max="9" width="8.85546875" style="150" bestFit="1" customWidth="1"/>
    <col min="10" max="10" width="2.85546875" style="150" customWidth="1"/>
    <col min="11" max="11" width="19.85546875" style="150" customWidth="1"/>
    <col min="12" max="12" width="12.140625" style="150" customWidth="1"/>
    <col min="13" max="13" width="11.7109375" style="150" customWidth="1"/>
    <col min="14" max="14" width="8.85546875" style="150" bestFit="1" customWidth="1"/>
    <col min="15" max="15" width="4.42578125" style="150" customWidth="1"/>
    <col min="16" max="16" width="16.7109375" style="150" customWidth="1"/>
    <col min="17" max="17" width="12.42578125" style="150" customWidth="1"/>
    <col min="18" max="18" width="15" style="150" customWidth="1"/>
    <col min="19" max="19" width="8.85546875" style="150" bestFit="1" customWidth="1"/>
    <col min="20" max="252" width="9.140625" style="150"/>
    <col min="253" max="253" width="5" style="150" customWidth="1"/>
    <col min="254" max="254" width="17.7109375" style="150" customWidth="1"/>
    <col min="255" max="255" width="13.85546875" style="150" customWidth="1"/>
    <col min="256" max="256" width="13.140625" style="150" customWidth="1"/>
    <col min="257" max="257" width="12.28515625" style="150" customWidth="1"/>
    <col min="258" max="258" width="3" style="150" customWidth="1"/>
    <col min="259" max="259" width="20.28515625" style="150" customWidth="1"/>
    <col min="260" max="260" width="12.5703125" style="150" customWidth="1"/>
    <col min="261" max="261" width="11.7109375" style="150" customWidth="1"/>
    <col min="262" max="262" width="9.140625" style="150"/>
    <col min="263" max="263" width="2.85546875" style="150" customWidth="1"/>
    <col min="264" max="264" width="18.5703125" style="150" customWidth="1"/>
    <col min="265" max="265" width="14.42578125" style="150" customWidth="1"/>
    <col min="266" max="266" width="13.7109375" style="150" customWidth="1"/>
    <col min="267" max="267" width="10.140625" style="150" customWidth="1"/>
    <col min="268" max="268" width="4.42578125" style="150" customWidth="1"/>
    <col min="269" max="269" width="24" style="150" customWidth="1"/>
    <col min="270" max="270" width="13.140625" style="150" customWidth="1"/>
    <col min="271" max="271" width="13" style="150" customWidth="1"/>
    <col min="272" max="272" width="10.42578125" style="150" customWidth="1"/>
    <col min="273" max="508" width="9.140625" style="150"/>
    <col min="509" max="509" width="5" style="150" customWidth="1"/>
    <col min="510" max="510" width="17.7109375" style="150" customWidth="1"/>
    <col min="511" max="511" width="13.85546875" style="150" customWidth="1"/>
    <col min="512" max="512" width="13.140625" style="150" customWidth="1"/>
    <col min="513" max="513" width="12.28515625" style="150" customWidth="1"/>
    <col min="514" max="514" width="3" style="150" customWidth="1"/>
    <col min="515" max="515" width="20.28515625" style="150" customWidth="1"/>
    <col min="516" max="516" width="12.5703125" style="150" customWidth="1"/>
    <col min="517" max="517" width="11.7109375" style="150" customWidth="1"/>
    <col min="518" max="518" width="9.140625" style="150"/>
    <col min="519" max="519" width="2.85546875" style="150" customWidth="1"/>
    <col min="520" max="520" width="18.5703125" style="150" customWidth="1"/>
    <col min="521" max="521" width="14.42578125" style="150" customWidth="1"/>
    <col min="522" max="522" width="13.7109375" style="150" customWidth="1"/>
    <col min="523" max="523" width="10.140625" style="150" customWidth="1"/>
    <col min="524" max="524" width="4.42578125" style="150" customWidth="1"/>
    <col min="525" max="525" width="24" style="150" customWidth="1"/>
    <col min="526" max="526" width="13.140625" style="150" customWidth="1"/>
    <col min="527" max="527" width="13" style="150" customWidth="1"/>
    <col min="528" max="528" width="10.42578125" style="150" customWidth="1"/>
    <col min="529" max="764" width="9.140625" style="150"/>
    <col min="765" max="765" width="5" style="150" customWidth="1"/>
    <col min="766" max="766" width="17.7109375" style="150" customWidth="1"/>
    <col min="767" max="767" width="13.85546875" style="150" customWidth="1"/>
    <col min="768" max="768" width="13.140625" style="150" customWidth="1"/>
    <col min="769" max="769" width="12.28515625" style="150" customWidth="1"/>
    <col min="770" max="770" width="3" style="150" customWidth="1"/>
    <col min="771" max="771" width="20.28515625" style="150" customWidth="1"/>
    <col min="772" max="772" width="12.5703125" style="150" customWidth="1"/>
    <col min="773" max="773" width="11.7109375" style="150" customWidth="1"/>
    <col min="774" max="774" width="9.140625" style="150"/>
    <col min="775" max="775" width="2.85546875" style="150" customWidth="1"/>
    <col min="776" max="776" width="18.5703125" style="150" customWidth="1"/>
    <col min="777" max="777" width="14.42578125" style="150" customWidth="1"/>
    <col min="778" max="778" width="13.7109375" style="150" customWidth="1"/>
    <col min="779" max="779" width="10.140625" style="150" customWidth="1"/>
    <col min="780" max="780" width="4.42578125" style="150" customWidth="1"/>
    <col min="781" max="781" width="24" style="150" customWidth="1"/>
    <col min="782" max="782" width="13.140625" style="150" customWidth="1"/>
    <col min="783" max="783" width="13" style="150" customWidth="1"/>
    <col min="784" max="784" width="10.42578125" style="150" customWidth="1"/>
    <col min="785" max="1020" width="9.140625" style="150"/>
    <col min="1021" max="1021" width="5" style="150" customWidth="1"/>
    <col min="1022" max="1022" width="17.7109375" style="150" customWidth="1"/>
    <col min="1023" max="1023" width="13.85546875" style="150" customWidth="1"/>
    <col min="1024" max="1024" width="13.140625" style="150" customWidth="1"/>
    <col min="1025" max="1025" width="12.28515625" style="150" customWidth="1"/>
    <col min="1026" max="1026" width="3" style="150" customWidth="1"/>
    <col min="1027" max="1027" width="20.28515625" style="150" customWidth="1"/>
    <col min="1028" max="1028" width="12.5703125" style="150" customWidth="1"/>
    <col min="1029" max="1029" width="11.7109375" style="150" customWidth="1"/>
    <col min="1030" max="1030" width="9.140625" style="150"/>
    <col min="1031" max="1031" width="2.85546875" style="150" customWidth="1"/>
    <col min="1032" max="1032" width="18.5703125" style="150" customWidth="1"/>
    <col min="1033" max="1033" width="14.42578125" style="150" customWidth="1"/>
    <col min="1034" max="1034" width="13.7109375" style="150" customWidth="1"/>
    <col min="1035" max="1035" width="10.140625" style="150" customWidth="1"/>
    <col min="1036" max="1036" width="4.42578125" style="150" customWidth="1"/>
    <col min="1037" max="1037" width="24" style="150" customWidth="1"/>
    <col min="1038" max="1038" width="13.140625" style="150" customWidth="1"/>
    <col min="1039" max="1039" width="13" style="150" customWidth="1"/>
    <col min="1040" max="1040" width="10.42578125" style="150" customWidth="1"/>
    <col min="1041" max="1276" width="9.140625" style="150"/>
    <col min="1277" max="1277" width="5" style="150" customWidth="1"/>
    <col min="1278" max="1278" width="17.7109375" style="150" customWidth="1"/>
    <col min="1279" max="1279" width="13.85546875" style="150" customWidth="1"/>
    <col min="1280" max="1280" width="13.140625" style="150" customWidth="1"/>
    <col min="1281" max="1281" width="12.28515625" style="150" customWidth="1"/>
    <col min="1282" max="1282" width="3" style="150" customWidth="1"/>
    <col min="1283" max="1283" width="20.28515625" style="150" customWidth="1"/>
    <col min="1284" max="1284" width="12.5703125" style="150" customWidth="1"/>
    <col min="1285" max="1285" width="11.7109375" style="150" customWidth="1"/>
    <col min="1286" max="1286" width="9.140625" style="150"/>
    <col min="1287" max="1287" width="2.85546875" style="150" customWidth="1"/>
    <col min="1288" max="1288" width="18.5703125" style="150" customWidth="1"/>
    <col min="1289" max="1289" width="14.42578125" style="150" customWidth="1"/>
    <col min="1290" max="1290" width="13.7109375" style="150" customWidth="1"/>
    <col min="1291" max="1291" width="10.140625" style="150" customWidth="1"/>
    <col min="1292" max="1292" width="4.42578125" style="150" customWidth="1"/>
    <col min="1293" max="1293" width="24" style="150" customWidth="1"/>
    <col min="1294" max="1294" width="13.140625" style="150" customWidth="1"/>
    <col min="1295" max="1295" width="13" style="150" customWidth="1"/>
    <col min="1296" max="1296" width="10.42578125" style="150" customWidth="1"/>
    <col min="1297" max="1532" width="9.140625" style="150"/>
    <col min="1533" max="1533" width="5" style="150" customWidth="1"/>
    <col min="1534" max="1534" width="17.7109375" style="150" customWidth="1"/>
    <col min="1535" max="1535" width="13.85546875" style="150" customWidth="1"/>
    <col min="1536" max="1536" width="13.140625" style="150" customWidth="1"/>
    <col min="1537" max="1537" width="12.28515625" style="150" customWidth="1"/>
    <col min="1538" max="1538" width="3" style="150" customWidth="1"/>
    <col min="1539" max="1539" width="20.28515625" style="150" customWidth="1"/>
    <col min="1540" max="1540" width="12.5703125" style="150" customWidth="1"/>
    <col min="1541" max="1541" width="11.7109375" style="150" customWidth="1"/>
    <col min="1542" max="1542" width="9.140625" style="150"/>
    <col min="1543" max="1543" width="2.85546875" style="150" customWidth="1"/>
    <col min="1544" max="1544" width="18.5703125" style="150" customWidth="1"/>
    <col min="1545" max="1545" width="14.42578125" style="150" customWidth="1"/>
    <col min="1546" max="1546" width="13.7109375" style="150" customWidth="1"/>
    <col min="1547" max="1547" width="10.140625" style="150" customWidth="1"/>
    <col min="1548" max="1548" width="4.42578125" style="150" customWidth="1"/>
    <col min="1549" max="1549" width="24" style="150" customWidth="1"/>
    <col min="1550" max="1550" width="13.140625" style="150" customWidth="1"/>
    <col min="1551" max="1551" width="13" style="150" customWidth="1"/>
    <col min="1552" max="1552" width="10.42578125" style="150" customWidth="1"/>
    <col min="1553" max="1788" width="9.140625" style="150"/>
    <col min="1789" max="1789" width="5" style="150" customWidth="1"/>
    <col min="1790" max="1790" width="17.7109375" style="150" customWidth="1"/>
    <col min="1791" max="1791" width="13.85546875" style="150" customWidth="1"/>
    <col min="1792" max="1792" width="13.140625" style="150" customWidth="1"/>
    <col min="1793" max="1793" width="12.28515625" style="150" customWidth="1"/>
    <col min="1794" max="1794" width="3" style="150" customWidth="1"/>
    <col min="1795" max="1795" width="20.28515625" style="150" customWidth="1"/>
    <col min="1796" max="1796" width="12.5703125" style="150" customWidth="1"/>
    <col min="1797" max="1797" width="11.7109375" style="150" customWidth="1"/>
    <col min="1798" max="1798" width="9.140625" style="150"/>
    <col min="1799" max="1799" width="2.85546875" style="150" customWidth="1"/>
    <col min="1800" max="1800" width="18.5703125" style="150" customWidth="1"/>
    <col min="1801" max="1801" width="14.42578125" style="150" customWidth="1"/>
    <col min="1802" max="1802" width="13.7109375" style="150" customWidth="1"/>
    <col min="1803" max="1803" width="10.140625" style="150" customWidth="1"/>
    <col min="1804" max="1804" width="4.42578125" style="150" customWidth="1"/>
    <col min="1805" max="1805" width="24" style="150" customWidth="1"/>
    <col min="1806" max="1806" width="13.140625" style="150" customWidth="1"/>
    <col min="1807" max="1807" width="13" style="150" customWidth="1"/>
    <col min="1808" max="1808" width="10.42578125" style="150" customWidth="1"/>
    <col min="1809" max="2044" width="9.140625" style="150"/>
    <col min="2045" max="2045" width="5" style="150" customWidth="1"/>
    <col min="2046" max="2046" width="17.7109375" style="150" customWidth="1"/>
    <col min="2047" max="2047" width="13.85546875" style="150" customWidth="1"/>
    <col min="2048" max="2048" width="13.140625" style="150" customWidth="1"/>
    <col min="2049" max="2049" width="12.28515625" style="150" customWidth="1"/>
    <col min="2050" max="2050" width="3" style="150" customWidth="1"/>
    <col min="2051" max="2051" width="20.28515625" style="150" customWidth="1"/>
    <col min="2052" max="2052" width="12.5703125" style="150" customWidth="1"/>
    <col min="2053" max="2053" width="11.7109375" style="150" customWidth="1"/>
    <col min="2054" max="2054" width="9.140625" style="150"/>
    <col min="2055" max="2055" width="2.85546875" style="150" customWidth="1"/>
    <col min="2056" max="2056" width="18.5703125" style="150" customWidth="1"/>
    <col min="2057" max="2057" width="14.42578125" style="150" customWidth="1"/>
    <col min="2058" max="2058" width="13.7109375" style="150" customWidth="1"/>
    <col min="2059" max="2059" width="10.140625" style="150" customWidth="1"/>
    <col min="2060" max="2060" width="4.42578125" style="150" customWidth="1"/>
    <col min="2061" max="2061" width="24" style="150" customWidth="1"/>
    <col min="2062" max="2062" width="13.140625" style="150" customWidth="1"/>
    <col min="2063" max="2063" width="13" style="150" customWidth="1"/>
    <col min="2064" max="2064" width="10.42578125" style="150" customWidth="1"/>
    <col min="2065" max="2300" width="9.140625" style="150"/>
    <col min="2301" max="2301" width="5" style="150" customWidth="1"/>
    <col min="2302" max="2302" width="17.7109375" style="150" customWidth="1"/>
    <col min="2303" max="2303" width="13.85546875" style="150" customWidth="1"/>
    <col min="2304" max="2304" width="13.140625" style="150" customWidth="1"/>
    <col min="2305" max="2305" width="12.28515625" style="150" customWidth="1"/>
    <col min="2306" max="2306" width="3" style="150" customWidth="1"/>
    <col min="2307" max="2307" width="20.28515625" style="150" customWidth="1"/>
    <col min="2308" max="2308" width="12.5703125" style="150" customWidth="1"/>
    <col min="2309" max="2309" width="11.7109375" style="150" customWidth="1"/>
    <col min="2310" max="2310" width="9.140625" style="150"/>
    <col min="2311" max="2311" width="2.85546875" style="150" customWidth="1"/>
    <col min="2312" max="2312" width="18.5703125" style="150" customWidth="1"/>
    <col min="2313" max="2313" width="14.42578125" style="150" customWidth="1"/>
    <col min="2314" max="2314" width="13.7109375" style="150" customWidth="1"/>
    <col min="2315" max="2315" width="10.140625" style="150" customWidth="1"/>
    <col min="2316" max="2316" width="4.42578125" style="150" customWidth="1"/>
    <col min="2317" max="2317" width="24" style="150" customWidth="1"/>
    <col min="2318" max="2318" width="13.140625" style="150" customWidth="1"/>
    <col min="2319" max="2319" width="13" style="150" customWidth="1"/>
    <col min="2320" max="2320" width="10.42578125" style="150" customWidth="1"/>
    <col min="2321" max="2556" width="9.140625" style="150"/>
    <col min="2557" max="2557" width="5" style="150" customWidth="1"/>
    <col min="2558" max="2558" width="17.7109375" style="150" customWidth="1"/>
    <col min="2559" max="2559" width="13.85546875" style="150" customWidth="1"/>
    <col min="2560" max="2560" width="13.140625" style="150" customWidth="1"/>
    <col min="2561" max="2561" width="12.28515625" style="150" customWidth="1"/>
    <col min="2562" max="2562" width="3" style="150" customWidth="1"/>
    <col min="2563" max="2563" width="20.28515625" style="150" customWidth="1"/>
    <col min="2564" max="2564" width="12.5703125" style="150" customWidth="1"/>
    <col min="2565" max="2565" width="11.7109375" style="150" customWidth="1"/>
    <col min="2566" max="2566" width="9.140625" style="150"/>
    <col min="2567" max="2567" width="2.85546875" style="150" customWidth="1"/>
    <col min="2568" max="2568" width="18.5703125" style="150" customWidth="1"/>
    <col min="2569" max="2569" width="14.42578125" style="150" customWidth="1"/>
    <col min="2570" max="2570" width="13.7109375" style="150" customWidth="1"/>
    <col min="2571" max="2571" width="10.140625" style="150" customWidth="1"/>
    <col min="2572" max="2572" width="4.42578125" style="150" customWidth="1"/>
    <col min="2573" max="2573" width="24" style="150" customWidth="1"/>
    <col min="2574" max="2574" width="13.140625" style="150" customWidth="1"/>
    <col min="2575" max="2575" width="13" style="150" customWidth="1"/>
    <col min="2576" max="2576" width="10.42578125" style="150" customWidth="1"/>
    <col min="2577" max="2812" width="9.140625" style="150"/>
    <col min="2813" max="2813" width="5" style="150" customWidth="1"/>
    <col min="2814" max="2814" width="17.7109375" style="150" customWidth="1"/>
    <col min="2815" max="2815" width="13.85546875" style="150" customWidth="1"/>
    <col min="2816" max="2816" width="13.140625" style="150" customWidth="1"/>
    <col min="2817" max="2817" width="12.28515625" style="150" customWidth="1"/>
    <col min="2818" max="2818" width="3" style="150" customWidth="1"/>
    <col min="2819" max="2819" width="20.28515625" style="150" customWidth="1"/>
    <col min="2820" max="2820" width="12.5703125" style="150" customWidth="1"/>
    <col min="2821" max="2821" width="11.7109375" style="150" customWidth="1"/>
    <col min="2822" max="2822" width="9.140625" style="150"/>
    <col min="2823" max="2823" width="2.85546875" style="150" customWidth="1"/>
    <col min="2824" max="2824" width="18.5703125" style="150" customWidth="1"/>
    <col min="2825" max="2825" width="14.42578125" style="150" customWidth="1"/>
    <col min="2826" max="2826" width="13.7109375" style="150" customWidth="1"/>
    <col min="2827" max="2827" width="10.140625" style="150" customWidth="1"/>
    <col min="2828" max="2828" width="4.42578125" style="150" customWidth="1"/>
    <col min="2829" max="2829" width="24" style="150" customWidth="1"/>
    <col min="2830" max="2830" width="13.140625" style="150" customWidth="1"/>
    <col min="2831" max="2831" width="13" style="150" customWidth="1"/>
    <col min="2832" max="2832" width="10.42578125" style="150" customWidth="1"/>
    <col min="2833" max="3068" width="9.140625" style="150"/>
    <col min="3069" max="3069" width="5" style="150" customWidth="1"/>
    <col min="3070" max="3070" width="17.7109375" style="150" customWidth="1"/>
    <col min="3071" max="3071" width="13.85546875" style="150" customWidth="1"/>
    <col min="3072" max="3072" width="13.140625" style="150" customWidth="1"/>
    <col min="3073" max="3073" width="12.28515625" style="150" customWidth="1"/>
    <col min="3074" max="3074" width="3" style="150" customWidth="1"/>
    <col min="3075" max="3075" width="20.28515625" style="150" customWidth="1"/>
    <col min="3076" max="3076" width="12.5703125" style="150" customWidth="1"/>
    <col min="3077" max="3077" width="11.7109375" style="150" customWidth="1"/>
    <col min="3078" max="3078" width="9.140625" style="150"/>
    <col min="3079" max="3079" width="2.85546875" style="150" customWidth="1"/>
    <col min="3080" max="3080" width="18.5703125" style="150" customWidth="1"/>
    <col min="3081" max="3081" width="14.42578125" style="150" customWidth="1"/>
    <col min="3082" max="3082" width="13.7109375" style="150" customWidth="1"/>
    <col min="3083" max="3083" width="10.140625" style="150" customWidth="1"/>
    <col min="3084" max="3084" width="4.42578125" style="150" customWidth="1"/>
    <col min="3085" max="3085" width="24" style="150" customWidth="1"/>
    <col min="3086" max="3086" width="13.140625" style="150" customWidth="1"/>
    <col min="3087" max="3087" width="13" style="150" customWidth="1"/>
    <col min="3088" max="3088" width="10.42578125" style="150" customWidth="1"/>
    <col min="3089" max="3324" width="9.140625" style="150"/>
    <col min="3325" max="3325" width="5" style="150" customWidth="1"/>
    <col min="3326" max="3326" width="17.7109375" style="150" customWidth="1"/>
    <col min="3327" max="3327" width="13.85546875" style="150" customWidth="1"/>
    <col min="3328" max="3328" width="13.140625" style="150" customWidth="1"/>
    <col min="3329" max="3329" width="12.28515625" style="150" customWidth="1"/>
    <col min="3330" max="3330" width="3" style="150" customWidth="1"/>
    <col min="3331" max="3331" width="20.28515625" style="150" customWidth="1"/>
    <col min="3332" max="3332" width="12.5703125" style="150" customWidth="1"/>
    <col min="3333" max="3333" width="11.7109375" style="150" customWidth="1"/>
    <col min="3334" max="3334" width="9.140625" style="150"/>
    <col min="3335" max="3335" width="2.85546875" style="150" customWidth="1"/>
    <col min="3336" max="3336" width="18.5703125" style="150" customWidth="1"/>
    <col min="3337" max="3337" width="14.42578125" style="150" customWidth="1"/>
    <col min="3338" max="3338" width="13.7109375" style="150" customWidth="1"/>
    <col min="3339" max="3339" width="10.140625" style="150" customWidth="1"/>
    <col min="3340" max="3340" width="4.42578125" style="150" customWidth="1"/>
    <col min="3341" max="3341" width="24" style="150" customWidth="1"/>
    <col min="3342" max="3342" width="13.140625" style="150" customWidth="1"/>
    <col min="3343" max="3343" width="13" style="150" customWidth="1"/>
    <col min="3344" max="3344" width="10.42578125" style="150" customWidth="1"/>
    <col min="3345" max="3580" width="9.140625" style="150"/>
    <col min="3581" max="3581" width="5" style="150" customWidth="1"/>
    <col min="3582" max="3582" width="17.7109375" style="150" customWidth="1"/>
    <col min="3583" max="3583" width="13.85546875" style="150" customWidth="1"/>
    <col min="3584" max="3584" width="13.140625" style="150" customWidth="1"/>
    <col min="3585" max="3585" width="12.28515625" style="150" customWidth="1"/>
    <col min="3586" max="3586" width="3" style="150" customWidth="1"/>
    <col min="3587" max="3587" width="20.28515625" style="150" customWidth="1"/>
    <col min="3588" max="3588" width="12.5703125" style="150" customWidth="1"/>
    <col min="3589" max="3589" width="11.7109375" style="150" customWidth="1"/>
    <col min="3590" max="3590" width="9.140625" style="150"/>
    <col min="3591" max="3591" width="2.85546875" style="150" customWidth="1"/>
    <col min="3592" max="3592" width="18.5703125" style="150" customWidth="1"/>
    <col min="3593" max="3593" width="14.42578125" style="150" customWidth="1"/>
    <col min="3594" max="3594" width="13.7109375" style="150" customWidth="1"/>
    <col min="3595" max="3595" width="10.140625" style="150" customWidth="1"/>
    <col min="3596" max="3596" width="4.42578125" style="150" customWidth="1"/>
    <col min="3597" max="3597" width="24" style="150" customWidth="1"/>
    <col min="3598" max="3598" width="13.140625" style="150" customWidth="1"/>
    <col min="3599" max="3599" width="13" style="150" customWidth="1"/>
    <col min="3600" max="3600" width="10.42578125" style="150" customWidth="1"/>
    <col min="3601" max="3836" width="9.140625" style="150"/>
    <col min="3837" max="3837" width="5" style="150" customWidth="1"/>
    <col min="3838" max="3838" width="17.7109375" style="150" customWidth="1"/>
    <col min="3839" max="3839" width="13.85546875" style="150" customWidth="1"/>
    <col min="3840" max="3840" width="13.140625" style="150" customWidth="1"/>
    <col min="3841" max="3841" width="12.28515625" style="150" customWidth="1"/>
    <col min="3842" max="3842" width="3" style="150" customWidth="1"/>
    <col min="3843" max="3843" width="20.28515625" style="150" customWidth="1"/>
    <col min="3844" max="3844" width="12.5703125" style="150" customWidth="1"/>
    <col min="3845" max="3845" width="11.7109375" style="150" customWidth="1"/>
    <col min="3846" max="3846" width="9.140625" style="150"/>
    <col min="3847" max="3847" width="2.85546875" style="150" customWidth="1"/>
    <col min="3848" max="3848" width="18.5703125" style="150" customWidth="1"/>
    <col min="3849" max="3849" width="14.42578125" style="150" customWidth="1"/>
    <col min="3850" max="3850" width="13.7109375" style="150" customWidth="1"/>
    <col min="3851" max="3851" width="10.140625" style="150" customWidth="1"/>
    <col min="3852" max="3852" width="4.42578125" style="150" customWidth="1"/>
    <col min="3853" max="3853" width="24" style="150" customWidth="1"/>
    <col min="3854" max="3854" width="13.140625" style="150" customWidth="1"/>
    <col min="3855" max="3855" width="13" style="150" customWidth="1"/>
    <col min="3856" max="3856" width="10.42578125" style="150" customWidth="1"/>
    <col min="3857" max="4092" width="9.140625" style="150"/>
    <col min="4093" max="4093" width="5" style="150" customWidth="1"/>
    <col min="4094" max="4094" width="17.7109375" style="150" customWidth="1"/>
    <col min="4095" max="4095" width="13.85546875" style="150" customWidth="1"/>
    <col min="4096" max="4096" width="13.140625" style="150" customWidth="1"/>
    <col min="4097" max="4097" width="12.28515625" style="150" customWidth="1"/>
    <col min="4098" max="4098" width="3" style="150" customWidth="1"/>
    <col min="4099" max="4099" width="20.28515625" style="150" customWidth="1"/>
    <col min="4100" max="4100" width="12.5703125" style="150" customWidth="1"/>
    <col min="4101" max="4101" width="11.7109375" style="150" customWidth="1"/>
    <col min="4102" max="4102" width="9.140625" style="150"/>
    <col min="4103" max="4103" width="2.85546875" style="150" customWidth="1"/>
    <col min="4104" max="4104" width="18.5703125" style="150" customWidth="1"/>
    <col min="4105" max="4105" width="14.42578125" style="150" customWidth="1"/>
    <col min="4106" max="4106" width="13.7109375" style="150" customWidth="1"/>
    <col min="4107" max="4107" width="10.140625" style="150" customWidth="1"/>
    <col min="4108" max="4108" width="4.42578125" style="150" customWidth="1"/>
    <col min="4109" max="4109" width="24" style="150" customWidth="1"/>
    <col min="4110" max="4110" width="13.140625" style="150" customWidth="1"/>
    <col min="4111" max="4111" width="13" style="150" customWidth="1"/>
    <col min="4112" max="4112" width="10.42578125" style="150" customWidth="1"/>
    <col min="4113" max="4348" width="9.140625" style="150"/>
    <col min="4349" max="4349" width="5" style="150" customWidth="1"/>
    <col min="4350" max="4350" width="17.7109375" style="150" customWidth="1"/>
    <col min="4351" max="4351" width="13.85546875" style="150" customWidth="1"/>
    <col min="4352" max="4352" width="13.140625" style="150" customWidth="1"/>
    <col min="4353" max="4353" width="12.28515625" style="150" customWidth="1"/>
    <col min="4354" max="4354" width="3" style="150" customWidth="1"/>
    <col min="4355" max="4355" width="20.28515625" style="150" customWidth="1"/>
    <col min="4356" max="4356" width="12.5703125" style="150" customWidth="1"/>
    <col min="4357" max="4357" width="11.7109375" style="150" customWidth="1"/>
    <col min="4358" max="4358" width="9.140625" style="150"/>
    <col min="4359" max="4359" width="2.85546875" style="150" customWidth="1"/>
    <col min="4360" max="4360" width="18.5703125" style="150" customWidth="1"/>
    <col min="4361" max="4361" width="14.42578125" style="150" customWidth="1"/>
    <col min="4362" max="4362" width="13.7109375" style="150" customWidth="1"/>
    <col min="4363" max="4363" width="10.140625" style="150" customWidth="1"/>
    <col min="4364" max="4364" width="4.42578125" style="150" customWidth="1"/>
    <col min="4365" max="4365" width="24" style="150" customWidth="1"/>
    <col min="4366" max="4366" width="13.140625" style="150" customWidth="1"/>
    <col min="4367" max="4367" width="13" style="150" customWidth="1"/>
    <col min="4368" max="4368" width="10.42578125" style="150" customWidth="1"/>
    <col min="4369" max="4604" width="9.140625" style="150"/>
    <col min="4605" max="4605" width="5" style="150" customWidth="1"/>
    <col min="4606" max="4606" width="17.7109375" style="150" customWidth="1"/>
    <col min="4607" max="4607" width="13.85546875" style="150" customWidth="1"/>
    <col min="4608" max="4608" width="13.140625" style="150" customWidth="1"/>
    <col min="4609" max="4609" width="12.28515625" style="150" customWidth="1"/>
    <col min="4610" max="4610" width="3" style="150" customWidth="1"/>
    <col min="4611" max="4611" width="20.28515625" style="150" customWidth="1"/>
    <col min="4612" max="4612" width="12.5703125" style="150" customWidth="1"/>
    <col min="4613" max="4613" width="11.7109375" style="150" customWidth="1"/>
    <col min="4614" max="4614" width="9.140625" style="150"/>
    <col min="4615" max="4615" width="2.85546875" style="150" customWidth="1"/>
    <col min="4616" max="4616" width="18.5703125" style="150" customWidth="1"/>
    <col min="4617" max="4617" width="14.42578125" style="150" customWidth="1"/>
    <col min="4618" max="4618" width="13.7109375" style="150" customWidth="1"/>
    <col min="4619" max="4619" width="10.140625" style="150" customWidth="1"/>
    <col min="4620" max="4620" width="4.42578125" style="150" customWidth="1"/>
    <col min="4621" max="4621" width="24" style="150" customWidth="1"/>
    <col min="4622" max="4622" width="13.140625" style="150" customWidth="1"/>
    <col min="4623" max="4623" width="13" style="150" customWidth="1"/>
    <col min="4624" max="4624" width="10.42578125" style="150" customWidth="1"/>
    <col min="4625" max="4860" width="9.140625" style="150"/>
    <col min="4861" max="4861" width="5" style="150" customWidth="1"/>
    <col min="4862" max="4862" width="17.7109375" style="150" customWidth="1"/>
    <col min="4863" max="4863" width="13.85546875" style="150" customWidth="1"/>
    <col min="4864" max="4864" width="13.140625" style="150" customWidth="1"/>
    <col min="4865" max="4865" width="12.28515625" style="150" customWidth="1"/>
    <col min="4866" max="4866" width="3" style="150" customWidth="1"/>
    <col min="4867" max="4867" width="20.28515625" style="150" customWidth="1"/>
    <col min="4868" max="4868" width="12.5703125" style="150" customWidth="1"/>
    <col min="4869" max="4869" width="11.7109375" style="150" customWidth="1"/>
    <col min="4870" max="4870" width="9.140625" style="150"/>
    <col min="4871" max="4871" width="2.85546875" style="150" customWidth="1"/>
    <col min="4872" max="4872" width="18.5703125" style="150" customWidth="1"/>
    <col min="4873" max="4873" width="14.42578125" style="150" customWidth="1"/>
    <col min="4874" max="4874" width="13.7109375" style="150" customWidth="1"/>
    <col min="4875" max="4875" width="10.140625" style="150" customWidth="1"/>
    <col min="4876" max="4876" width="4.42578125" style="150" customWidth="1"/>
    <col min="4877" max="4877" width="24" style="150" customWidth="1"/>
    <col min="4878" max="4878" width="13.140625" style="150" customWidth="1"/>
    <col min="4879" max="4879" width="13" style="150" customWidth="1"/>
    <col min="4880" max="4880" width="10.42578125" style="150" customWidth="1"/>
    <col min="4881" max="5116" width="9.140625" style="150"/>
    <col min="5117" max="5117" width="5" style="150" customWidth="1"/>
    <col min="5118" max="5118" width="17.7109375" style="150" customWidth="1"/>
    <col min="5119" max="5119" width="13.85546875" style="150" customWidth="1"/>
    <col min="5120" max="5120" width="13.140625" style="150" customWidth="1"/>
    <col min="5121" max="5121" width="12.28515625" style="150" customWidth="1"/>
    <col min="5122" max="5122" width="3" style="150" customWidth="1"/>
    <col min="5123" max="5123" width="20.28515625" style="150" customWidth="1"/>
    <col min="5124" max="5124" width="12.5703125" style="150" customWidth="1"/>
    <col min="5125" max="5125" width="11.7109375" style="150" customWidth="1"/>
    <col min="5126" max="5126" width="9.140625" style="150"/>
    <col min="5127" max="5127" width="2.85546875" style="150" customWidth="1"/>
    <col min="5128" max="5128" width="18.5703125" style="150" customWidth="1"/>
    <col min="5129" max="5129" width="14.42578125" style="150" customWidth="1"/>
    <col min="5130" max="5130" width="13.7109375" style="150" customWidth="1"/>
    <col min="5131" max="5131" width="10.140625" style="150" customWidth="1"/>
    <col min="5132" max="5132" width="4.42578125" style="150" customWidth="1"/>
    <col min="5133" max="5133" width="24" style="150" customWidth="1"/>
    <col min="5134" max="5134" width="13.140625" style="150" customWidth="1"/>
    <col min="5135" max="5135" width="13" style="150" customWidth="1"/>
    <col min="5136" max="5136" width="10.42578125" style="150" customWidth="1"/>
    <col min="5137" max="5372" width="9.140625" style="150"/>
    <col min="5373" max="5373" width="5" style="150" customWidth="1"/>
    <col min="5374" max="5374" width="17.7109375" style="150" customWidth="1"/>
    <col min="5375" max="5375" width="13.85546875" style="150" customWidth="1"/>
    <col min="5376" max="5376" width="13.140625" style="150" customWidth="1"/>
    <col min="5377" max="5377" width="12.28515625" style="150" customWidth="1"/>
    <col min="5378" max="5378" width="3" style="150" customWidth="1"/>
    <col min="5379" max="5379" width="20.28515625" style="150" customWidth="1"/>
    <col min="5380" max="5380" width="12.5703125" style="150" customWidth="1"/>
    <col min="5381" max="5381" width="11.7109375" style="150" customWidth="1"/>
    <col min="5382" max="5382" width="9.140625" style="150"/>
    <col min="5383" max="5383" width="2.85546875" style="150" customWidth="1"/>
    <col min="5384" max="5384" width="18.5703125" style="150" customWidth="1"/>
    <col min="5385" max="5385" width="14.42578125" style="150" customWidth="1"/>
    <col min="5386" max="5386" width="13.7109375" style="150" customWidth="1"/>
    <col min="5387" max="5387" width="10.140625" style="150" customWidth="1"/>
    <col min="5388" max="5388" width="4.42578125" style="150" customWidth="1"/>
    <col min="5389" max="5389" width="24" style="150" customWidth="1"/>
    <col min="5390" max="5390" width="13.140625" style="150" customWidth="1"/>
    <col min="5391" max="5391" width="13" style="150" customWidth="1"/>
    <col min="5392" max="5392" width="10.42578125" style="150" customWidth="1"/>
    <col min="5393" max="5628" width="9.140625" style="150"/>
    <col min="5629" max="5629" width="5" style="150" customWidth="1"/>
    <col min="5630" max="5630" width="17.7109375" style="150" customWidth="1"/>
    <col min="5631" max="5631" width="13.85546875" style="150" customWidth="1"/>
    <col min="5632" max="5632" width="13.140625" style="150" customWidth="1"/>
    <col min="5633" max="5633" width="12.28515625" style="150" customWidth="1"/>
    <col min="5634" max="5634" width="3" style="150" customWidth="1"/>
    <col min="5635" max="5635" width="20.28515625" style="150" customWidth="1"/>
    <col min="5636" max="5636" width="12.5703125" style="150" customWidth="1"/>
    <col min="5637" max="5637" width="11.7109375" style="150" customWidth="1"/>
    <col min="5638" max="5638" width="9.140625" style="150"/>
    <col min="5639" max="5639" width="2.85546875" style="150" customWidth="1"/>
    <col min="5640" max="5640" width="18.5703125" style="150" customWidth="1"/>
    <col min="5641" max="5641" width="14.42578125" style="150" customWidth="1"/>
    <col min="5642" max="5642" width="13.7109375" style="150" customWidth="1"/>
    <col min="5643" max="5643" width="10.140625" style="150" customWidth="1"/>
    <col min="5644" max="5644" width="4.42578125" style="150" customWidth="1"/>
    <col min="5645" max="5645" width="24" style="150" customWidth="1"/>
    <col min="5646" max="5646" width="13.140625" style="150" customWidth="1"/>
    <col min="5647" max="5647" width="13" style="150" customWidth="1"/>
    <col min="5648" max="5648" width="10.42578125" style="150" customWidth="1"/>
    <col min="5649" max="5884" width="9.140625" style="150"/>
    <col min="5885" max="5885" width="5" style="150" customWidth="1"/>
    <col min="5886" max="5886" width="17.7109375" style="150" customWidth="1"/>
    <col min="5887" max="5887" width="13.85546875" style="150" customWidth="1"/>
    <col min="5888" max="5888" width="13.140625" style="150" customWidth="1"/>
    <col min="5889" max="5889" width="12.28515625" style="150" customWidth="1"/>
    <col min="5890" max="5890" width="3" style="150" customWidth="1"/>
    <col min="5891" max="5891" width="20.28515625" style="150" customWidth="1"/>
    <col min="5892" max="5892" width="12.5703125" style="150" customWidth="1"/>
    <col min="5893" max="5893" width="11.7109375" style="150" customWidth="1"/>
    <col min="5894" max="5894" width="9.140625" style="150"/>
    <col min="5895" max="5895" width="2.85546875" style="150" customWidth="1"/>
    <col min="5896" max="5896" width="18.5703125" style="150" customWidth="1"/>
    <col min="5897" max="5897" width="14.42578125" style="150" customWidth="1"/>
    <col min="5898" max="5898" width="13.7109375" style="150" customWidth="1"/>
    <col min="5899" max="5899" width="10.140625" style="150" customWidth="1"/>
    <col min="5900" max="5900" width="4.42578125" style="150" customWidth="1"/>
    <col min="5901" max="5901" width="24" style="150" customWidth="1"/>
    <col min="5902" max="5902" width="13.140625" style="150" customWidth="1"/>
    <col min="5903" max="5903" width="13" style="150" customWidth="1"/>
    <col min="5904" max="5904" width="10.42578125" style="150" customWidth="1"/>
    <col min="5905" max="6140" width="9.140625" style="150"/>
    <col min="6141" max="6141" width="5" style="150" customWidth="1"/>
    <col min="6142" max="6142" width="17.7109375" style="150" customWidth="1"/>
    <col min="6143" max="6143" width="13.85546875" style="150" customWidth="1"/>
    <col min="6144" max="6144" width="13.140625" style="150" customWidth="1"/>
    <col min="6145" max="6145" width="12.28515625" style="150" customWidth="1"/>
    <col min="6146" max="6146" width="3" style="150" customWidth="1"/>
    <col min="6147" max="6147" width="20.28515625" style="150" customWidth="1"/>
    <col min="6148" max="6148" width="12.5703125" style="150" customWidth="1"/>
    <col min="6149" max="6149" width="11.7109375" style="150" customWidth="1"/>
    <col min="6150" max="6150" width="9.140625" style="150"/>
    <col min="6151" max="6151" width="2.85546875" style="150" customWidth="1"/>
    <col min="6152" max="6152" width="18.5703125" style="150" customWidth="1"/>
    <col min="6153" max="6153" width="14.42578125" style="150" customWidth="1"/>
    <col min="6154" max="6154" width="13.7109375" style="150" customWidth="1"/>
    <col min="6155" max="6155" width="10.140625" style="150" customWidth="1"/>
    <col min="6156" max="6156" width="4.42578125" style="150" customWidth="1"/>
    <col min="6157" max="6157" width="24" style="150" customWidth="1"/>
    <col min="6158" max="6158" width="13.140625" style="150" customWidth="1"/>
    <col min="6159" max="6159" width="13" style="150" customWidth="1"/>
    <col min="6160" max="6160" width="10.42578125" style="150" customWidth="1"/>
    <col min="6161" max="6396" width="9.140625" style="150"/>
    <col min="6397" max="6397" width="5" style="150" customWidth="1"/>
    <col min="6398" max="6398" width="17.7109375" style="150" customWidth="1"/>
    <col min="6399" max="6399" width="13.85546875" style="150" customWidth="1"/>
    <col min="6400" max="6400" width="13.140625" style="150" customWidth="1"/>
    <col min="6401" max="6401" width="12.28515625" style="150" customWidth="1"/>
    <col min="6402" max="6402" width="3" style="150" customWidth="1"/>
    <col min="6403" max="6403" width="20.28515625" style="150" customWidth="1"/>
    <col min="6404" max="6404" width="12.5703125" style="150" customWidth="1"/>
    <col min="6405" max="6405" width="11.7109375" style="150" customWidth="1"/>
    <col min="6406" max="6406" width="9.140625" style="150"/>
    <col min="6407" max="6407" width="2.85546875" style="150" customWidth="1"/>
    <col min="6408" max="6408" width="18.5703125" style="150" customWidth="1"/>
    <col min="6409" max="6409" width="14.42578125" style="150" customWidth="1"/>
    <col min="6410" max="6410" width="13.7109375" style="150" customWidth="1"/>
    <col min="6411" max="6411" width="10.140625" style="150" customWidth="1"/>
    <col min="6412" max="6412" width="4.42578125" style="150" customWidth="1"/>
    <col min="6413" max="6413" width="24" style="150" customWidth="1"/>
    <col min="6414" max="6414" width="13.140625" style="150" customWidth="1"/>
    <col min="6415" max="6415" width="13" style="150" customWidth="1"/>
    <col min="6416" max="6416" width="10.42578125" style="150" customWidth="1"/>
    <col min="6417" max="6652" width="9.140625" style="150"/>
    <col min="6653" max="6653" width="5" style="150" customWidth="1"/>
    <col min="6654" max="6654" width="17.7109375" style="150" customWidth="1"/>
    <col min="6655" max="6655" width="13.85546875" style="150" customWidth="1"/>
    <col min="6656" max="6656" width="13.140625" style="150" customWidth="1"/>
    <col min="6657" max="6657" width="12.28515625" style="150" customWidth="1"/>
    <col min="6658" max="6658" width="3" style="150" customWidth="1"/>
    <col min="6659" max="6659" width="20.28515625" style="150" customWidth="1"/>
    <col min="6660" max="6660" width="12.5703125" style="150" customWidth="1"/>
    <col min="6661" max="6661" width="11.7109375" style="150" customWidth="1"/>
    <col min="6662" max="6662" width="9.140625" style="150"/>
    <col min="6663" max="6663" width="2.85546875" style="150" customWidth="1"/>
    <col min="6664" max="6664" width="18.5703125" style="150" customWidth="1"/>
    <col min="6665" max="6665" width="14.42578125" style="150" customWidth="1"/>
    <col min="6666" max="6666" width="13.7109375" style="150" customWidth="1"/>
    <col min="6667" max="6667" width="10.140625" style="150" customWidth="1"/>
    <col min="6668" max="6668" width="4.42578125" style="150" customWidth="1"/>
    <col min="6669" max="6669" width="24" style="150" customWidth="1"/>
    <col min="6670" max="6670" width="13.140625" style="150" customWidth="1"/>
    <col min="6671" max="6671" width="13" style="150" customWidth="1"/>
    <col min="6672" max="6672" width="10.42578125" style="150" customWidth="1"/>
    <col min="6673" max="6908" width="9.140625" style="150"/>
    <col min="6909" max="6909" width="5" style="150" customWidth="1"/>
    <col min="6910" max="6910" width="17.7109375" style="150" customWidth="1"/>
    <col min="6911" max="6911" width="13.85546875" style="150" customWidth="1"/>
    <col min="6912" max="6912" width="13.140625" style="150" customWidth="1"/>
    <col min="6913" max="6913" width="12.28515625" style="150" customWidth="1"/>
    <col min="6914" max="6914" width="3" style="150" customWidth="1"/>
    <col min="6915" max="6915" width="20.28515625" style="150" customWidth="1"/>
    <col min="6916" max="6916" width="12.5703125" style="150" customWidth="1"/>
    <col min="6917" max="6917" width="11.7109375" style="150" customWidth="1"/>
    <col min="6918" max="6918" width="9.140625" style="150"/>
    <col min="6919" max="6919" width="2.85546875" style="150" customWidth="1"/>
    <col min="6920" max="6920" width="18.5703125" style="150" customWidth="1"/>
    <col min="6921" max="6921" width="14.42578125" style="150" customWidth="1"/>
    <col min="6922" max="6922" width="13.7109375" style="150" customWidth="1"/>
    <col min="6923" max="6923" width="10.140625" style="150" customWidth="1"/>
    <col min="6924" max="6924" width="4.42578125" style="150" customWidth="1"/>
    <col min="6925" max="6925" width="24" style="150" customWidth="1"/>
    <col min="6926" max="6926" width="13.140625" style="150" customWidth="1"/>
    <col min="6927" max="6927" width="13" style="150" customWidth="1"/>
    <col min="6928" max="6928" width="10.42578125" style="150" customWidth="1"/>
    <col min="6929" max="7164" width="9.140625" style="150"/>
    <col min="7165" max="7165" width="5" style="150" customWidth="1"/>
    <col min="7166" max="7166" width="17.7109375" style="150" customWidth="1"/>
    <col min="7167" max="7167" width="13.85546875" style="150" customWidth="1"/>
    <col min="7168" max="7168" width="13.140625" style="150" customWidth="1"/>
    <col min="7169" max="7169" width="12.28515625" style="150" customWidth="1"/>
    <col min="7170" max="7170" width="3" style="150" customWidth="1"/>
    <col min="7171" max="7171" width="20.28515625" style="150" customWidth="1"/>
    <col min="7172" max="7172" width="12.5703125" style="150" customWidth="1"/>
    <col min="7173" max="7173" width="11.7109375" style="150" customWidth="1"/>
    <col min="7174" max="7174" width="9.140625" style="150"/>
    <col min="7175" max="7175" width="2.85546875" style="150" customWidth="1"/>
    <col min="7176" max="7176" width="18.5703125" style="150" customWidth="1"/>
    <col min="7177" max="7177" width="14.42578125" style="150" customWidth="1"/>
    <col min="7178" max="7178" width="13.7109375" style="150" customWidth="1"/>
    <col min="7179" max="7179" width="10.140625" style="150" customWidth="1"/>
    <col min="7180" max="7180" width="4.42578125" style="150" customWidth="1"/>
    <col min="7181" max="7181" width="24" style="150" customWidth="1"/>
    <col min="7182" max="7182" width="13.140625" style="150" customWidth="1"/>
    <col min="7183" max="7183" width="13" style="150" customWidth="1"/>
    <col min="7184" max="7184" width="10.42578125" style="150" customWidth="1"/>
    <col min="7185" max="7420" width="9.140625" style="150"/>
    <col min="7421" max="7421" width="5" style="150" customWidth="1"/>
    <col min="7422" max="7422" width="17.7109375" style="150" customWidth="1"/>
    <col min="7423" max="7423" width="13.85546875" style="150" customWidth="1"/>
    <col min="7424" max="7424" width="13.140625" style="150" customWidth="1"/>
    <col min="7425" max="7425" width="12.28515625" style="150" customWidth="1"/>
    <col min="7426" max="7426" width="3" style="150" customWidth="1"/>
    <col min="7427" max="7427" width="20.28515625" style="150" customWidth="1"/>
    <col min="7428" max="7428" width="12.5703125" style="150" customWidth="1"/>
    <col min="7429" max="7429" width="11.7109375" style="150" customWidth="1"/>
    <col min="7430" max="7430" width="9.140625" style="150"/>
    <col min="7431" max="7431" width="2.85546875" style="150" customWidth="1"/>
    <col min="7432" max="7432" width="18.5703125" style="150" customWidth="1"/>
    <col min="7433" max="7433" width="14.42578125" style="150" customWidth="1"/>
    <col min="7434" max="7434" width="13.7109375" style="150" customWidth="1"/>
    <col min="7435" max="7435" width="10.140625" style="150" customWidth="1"/>
    <col min="7436" max="7436" width="4.42578125" style="150" customWidth="1"/>
    <col min="7437" max="7437" width="24" style="150" customWidth="1"/>
    <col min="7438" max="7438" width="13.140625" style="150" customWidth="1"/>
    <col min="7439" max="7439" width="13" style="150" customWidth="1"/>
    <col min="7440" max="7440" width="10.42578125" style="150" customWidth="1"/>
    <col min="7441" max="7676" width="9.140625" style="150"/>
    <col min="7677" max="7677" width="5" style="150" customWidth="1"/>
    <col min="7678" max="7678" width="17.7109375" style="150" customWidth="1"/>
    <col min="7679" max="7679" width="13.85546875" style="150" customWidth="1"/>
    <col min="7680" max="7680" width="13.140625" style="150" customWidth="1"/>
    <col min="7681" max="7681" width="12.28515625" style="150" customWidth="1"/>
    <col min="7682" max="7682" width="3" style="150" customWidth="1"/>
    <col min="7683" max="7683" width="20.28515625" style="150" customWidth="1"/>
    <col min="7684" max="7684" width="12.5703125" style="150" customWidth="1"/>
    <col min="7685" max="7685" width="11.7109375" style="150" customWidth="1"/>
    <col min="7686" max="7686" width="9.140625" style="150"/>
    <col min="7687" max="7687" width="2.85546875" style="150" customWidth="1"/>
    <col min="7688" max="7688" width="18.5703125" style="150" customWidth="1"/>
    <col min="7689" max="7689" width="14.42578125" style="150" customWidth="1"/>
    <col min="7690" max="7690" width="13.7109375" style="150" customWidth="1"/>
    <col min="7691" max="7691" width="10.140625" style="150" customWidth="1"/>
    <col min="7692" max="7692" width="4.42578125" style="150" customWidth="1"/>
    <col min="7693" max="7693" width="24" style="150" customWidth="1"/>
    <col min="7694" max="7694" width="13.140625" style="150" customWidth="1"/>
    <col min="7695" max="7695" width="13" style="150" customWidth="1"/>
    <col min="7696" max="7696" width="10.42578125" style="150" customWidth="1"/>
    <col min="7697" max="7932" width="9.140625" style="150"/>
    <col min="7933" max="7933" width="5" style="150" customWidth="1"/>
    <col min="7934" max="7934" width="17.7109375" style="150" customWidth="1"/>
    <col min="7935" max="7935" width="13.85546875" style="150" customWidth="1"/>
    <col min="7936" max="7936" width="13.140625" style="150" customWidth="1"/>
    <col min="7937" max="7937" width="12.28515625" style="150" customWidth="1"/>
    <col min="7938" max="7938" width="3" style="150" customWidth="1"/>
    <col min="7939" max="7939" width="20.28515625" style="150" customWidth="1"/>
    <col min="7940" max="7940" width="12.5703125" style="150" customWidth="1"/>
    <col min="7941" max="7941" width="11.7109375" style="150" customWidth="1"/>
    <col min="7942" max="7942" width="9.140625" style="150"/>
    <col min="7943" max="7943" width="2.85546875" style="150" customWidth="1"/>
    <col min="7944" max="7944" width="18.5703125" style="150" customWidth="1"/>
    <col min="7945" max="7945" width="14.42578125" style="150" customWidth="1"/>
    <col min="7946" max="7946" width="13.7109375" style="150" customWidth="1"/>
    <col min="7947" max="7947" width="10.140625" style="150" customWidth="1"/>
    <col min="7948" max="7948" width="4.42578125" style="150" customWidth="1"/>
    <col min="7949" max="7949" width="24" style="150" customWidth="1"/>
    <col min="7950" max="7950" width="13.140625" style="150" customWidth="1"/>
    <col min="7951" max="7951" width="13" style="150" customWidth="1"/>
    <col min="7952" max="7952" width="10.42578125" style="150" customWidth="1"/>
    <col min="7953" max="8188" width="9.140625" style="150"/>
    <col min="8189" max="8189" width="5" style="150" customWidth="1"/>
    <col min="8190" max="8190" width="17.7109375" style="150" customWidth="1"/>
    <col min="8191" max="8191" width="13.85546875" style="150" customWidth="1"/>
    <col min="8192" max="8192" width="13.140625" style="150" customWidth="1"/>
    <col min="8193" max="8193" width="12.28515625" style="150" customWidth="1"/>
    <col min="8194" max="8194" width="3" style="150" customWidth="1"/>
    <col min="8195" max="8195" width="20.28515625" style="150" customWidth="1"/>
    <col min="8196" max="8196" width="12.5703125" style="150" customWidth="1"/>
    <col min="8197" max="8197" width="11.7109375" style="150" customWidth="1"/>
    <col min="8198" max="8198" width="9.140625" style="150"/>
    <col min="8199" max="8199" width="2.85546875" style="150" customWidth="1"/>
    <col min="8200" max="8200" width="18.5703125" style="150" customWidth="1"/>
    <col min="8201" max="8201" width="14.42578125" style="150" customWidth="1"/>
    <col min="8202" max="8202" width="13.7109375" style="150" customWidth="1"/>
    <col min="8203" max="8203" width="10.140625" style="150" customWidth="1"/>
    <col min="8204" max="8204" width="4.42578125" style="150" customWidth="1"/>
    <col min="8205" max="8205" width="24" style="150" customWidth="1"/>
    <col min="8206" max="8206" width="13.140625" style="150" customWidth="1"/>
    <col min="8207" max="8207" width="13" style="150" customWidth="1"/>
    <col min="8208" max="8208" width="10.42578125" style="150" customWidth="1"/>
    <col min="8209" max="8444" width="9.140625" style="150"/>
    <col min="8445" max="8445" width="5" style="150" customWidth="1"/>
    <col min="8446" max="8446" width="17.7109375" style="150" customWidth="1"/>
    <col min="8447" max="8447" width="13.85546875" style="150" customWidth="1"/>
    <col min="8448" max="8448" width="13.140625" style="150" customWidth="1"/>
    <col min="8449" max="8449" width="12.28515625" style="150" customWidth="1"/>
    <col min="8450" max="8450" width="3" style="150" customWidth="1"/>
    <col min="8451" max="8451" width="20.28515625" style="150" customWidth="1"/>
    <col min="8452" max="8452" width="12.5703125" style="150" customWidth="1"/>
    <col min="8453" max="8453" width="11.7109375" style="150" customWidth="1"/>
    <col min="8454" max="8454" width="9.140625" style="150"/>
    <col min="8455" max="8455" width="2.85546875" style="150" customWidth="1"/>
    <col min="8456" max="8456" width="18.5703125" style="150" customWidth="1"/>
    <col min="8457" max="8457" width="14.42578125" style="150" customWidth="1"/>
    <col min="8458" max="8458" width="13.7109375" style="150" customWidth="1"/>
    <col min="8459" max="8459" width="10.140625" style="150" customWidth="1"/>
    <col min="8460" max="8460" width="4.42578125" style="150" customWidth="1"/>
    <col min="8461" max="8461" width="24" style="150" customWidth="1"/>
    <col min="8462" max="8462" width="13.140625" style="150" customWidth="1"/>
    <col min="8463" max="8463" width="13" style="150" customWidth="1"/>
    <col min="8464" max="8464" width="10.42578125" style="150" customWidth="1"/>
    <col min="8465" max="8700" width="9.140625" style="150"/>
    <col min="8701" max="8701" width="5" style="150" customWidth="1"/>
    <col min="8702" max="8702" width="17.7109375" style="150" customWidth="1"/>
    <col min="8703" max="8703" width="13.85546875" style="150" customWidth="1"/>
    <col min="8704" max="8704" width="13.140625" style="150" customWidth="1"/>
    <col min="8705" max="8705" width="12.28515625" style="150" customWidth="1"/>
    <col min="8706" max="8706" width="3" style="150" customWidth="1"/>
    <col min="8707" max="8707" width="20.28515625" style="150" customWidth="1"/>
    <col min="8708" max="8708" width="12.5703125" style="150" customWidth="1"/>
    <col min="8709" max="8709" width="11.7109375" style="150" customWidth="1"/>
    <col min="8710" max="8710" width="9.140625" style="150"/>
    <col min="8711" max="8711" width="2.85546875" style="150" customWidth="1"/>
    <col min="8712" max="8712" width="18.5703125" style="150" customWidth="1"/>
    <col min="8713" max="8713" width="14.42578125" style="150" customWidth="1"/>
    <col min="8714" max="8714" width="13.7109375" style="150" customWidth="1"/>
    <col min="8715" max="8715" width="10.140625" style="150" customWidth="1"/>
    <col min="8716" max="8716" width="4.42578125" style="150" customWidth="1"/>
    <col min="8717" max="8717" width="24" style="150" customWidth="1"/>
    <col min="8718" max="8718" width="13.140625" style="150" customWidth="1"/>
    <col min="8719" max="8719" width="13" style="150" customWidth="1"/>
    <col min="8720" max="8720" width="10.42578125" style="150" customWidth="1"/>
    <col min="8721" max="8956" width="9.140625" style="150"/>
    <col min="8957" max="8957" width="5" style="150" customWidth="1"/>
    <col min="8958" max="8958" width="17.7109375" style="150" customWidth="1"/>
    <col min="8959" max="8959" width="13.85546875" style="150" customWidth="1"/>
    <col min="8960" max="8960" width="13.140625" style="150" customWidth="1"/>
    <col min="8961" max="8961" width="12.28515625" style="150" customWidth="1"/>
    <col min="8962" max="8962" width="3" style="150" customWidth="1"/>
    <col min="8963" max="8963" width="20.28515625" style="150" customWidth="1"/>
    <col min="8964" max="8964" width="12.5703125" style="150" customWidth="1"/>
    <col min="8965" max="8965" width="11.7109375" style="150" customWidth="1"/>
    <col min="8966" max="8966" width="9.140625" style="150"/>
    <col min="8967" max="8967" width="2.85546875" style="150" customWidth="1"/>
    <col min="8968" max="8968" width="18.5703125" style="150" customWidth="1"/>
    <col min="8969" max="8969" width="14.42578125" style="150" customWidth="1"/>
    <col min="8970" max="8970" width="13.7109375" style="150" customWidth="1"/>
    <col min="8971" max="8971" width="10.140625" style="150" customWidth="1"/>
    <col min="8972" max="8972" width="4.42578125" style="150" customWidth="1"/>
    <col min="8973" max="8973" width="24" style="150" customWidth="1"/>
    <col min="8974" max="8974" width="13.140625" style="150" customWidth="1"/>
    <col min="8975" max="8975" width="13" style="150" customWidth="1"/>
    <col min="8976" max="8976" width="10.42578125" style="150" customWidth="1"/>
    <col min="8977" max="9212" width="9.140625" style="150"/>
    <col min="9213" max="9213" width="5" style="150" customWidth="1"/>
    <col min="9214" max="9214" width="17.7109375" style="150" customWidth="1"/>
    <col min="9215" max="9215" width="13.85546875" style="150" customWidth="1"/>
    <col min="9216" max="9216" width="13.140625" style="150" customWidth="1"/>
    <col min="9217" max="9217" width="12.28515625" style="150" customWidth="1"/>
    <col min="9218" max="9218" width="3" style="150" customWidth="1"/>
    <col min="9219" max="9219" width="20.28515625" style="150" customWidth="1"/>
    <col min="9220" max="9220" width="12.5703125" style="150" customWidth="1"/>
    <col min="9221" max="9221" width="11.7109375" style="150" customWidth="1"/>
    <col min="9222" max="9222" width="9.140625" style="150"/>
    <col min="9223" max="9223" width="2.85546875" style="150" customWidth="1"/>
    <col min="9224" max="9224" width="18.5703125" style="150" customWidth="1"/>
    <col min="9225" max="9225" width="14.42578125" style="150" customWidth="1"/>
    <col min="9226" max="9226" width="13.7109375" style="150" customWidth="1"/>
    <col min="9227" max="9227" width="10.140625" style="150" customWidth="1"/>
    <col min="9228" max="9228" width="4.42578125" style="150" customWidth="1"/>
    <col min="9229" max="9229" width="24" style="150" customWidth="1"/>
    <col min="9230" max="9230" width="13.140625" style="150" customWidth="1"/>
    <col min="9231" max="9231" width="13" style="150" customWidth="1"/>
    <col min="9232" max="9232" width="10.42578125" style="150" customWidth="1"/>
    <col min="9233" max="9468" width="9.140625" style="150"/>
    <col min="9469" max="9469" width="5" style="150" customWidth="1"/>
    <col min="9470" max="9470" width="17.7109375" style="150" customWidth="1"/>
    <col min="9471" max="9471" width="13.85546875" style="150" customWidth="1"/>
    <col min="9472" max="9472" width="13.140625" style="150" customWidth="1"/>
    <col min="9473" max="9473" width="12.28515625" style="150" customWidth="1"/>
    <col min="9474" max="9474" width="3" style="150" customWidth="1"/>
    <col min="9475" max="9475" width="20.28515625" style="150" customWidth="1"/>
    <col min="9476" max="9476" width="12.5703125" style="150" customWidth="1"/>
    <col min="9477" max="9477" width="11.7109375" style="150" customWidth="1"/>
    <col min="9478" max="9478" width="9.140625" style="150"/>
    <col min="9479" max="9479" width="2.85546875" style="150" customWidth="1"/>
    <col min="9480" max="9480" width="18.5703125" style="150" customWidth="1"/>
    <col min="9481" max="9481" width="14.42578125" style="150" customWidth="1"/>
    <col min="9482" max="9482" width="13.7109375" style="150" customWidth="1"/>
    <col min="9483" max="9483" width="10.140625" style="150" customWidth="1"/>
    <col min="9484" max="9484" width="4.42578125" style="150" customWidth="1"/>
    <col min="9485" max="9485" width="24" style="150" customWidth="1"/>
    <col min="9486" max="9486" width="13.140625" style="150" customWidth="1"/>
    <col min="9487" max="9487" width="13" style="150" customWidth="1"/>
    <col min="9488" max="9488" width="10.42578125" style="150" customWidth="1"/>
    <col min="9489" max="9724" width="9.140625" style="150"/>
    <col min="9725" max="9725" width="5" style="150" customWidth="1"/>
    <col min="9726" max="9726" width="17.7109375" style="150" customWidth="1"/>
    <col min="9727" max="9727" width="13.85546875" style="150" customWidth="1"/>
    <col min="9728" max="9728" width="13.140625" style="150" customWidth="1"/>
    <col min="9729" max="9729" width="12.28515625" style="150" customWidth="1"/>
    <col min="9730" max="9730" width="3" style="150" customWidth="1"/>
    <col min="9731" max="9731" width="20.28515625" style="150" customWidth="1"/>
    <col min="9732" max="9732" width="12.5703125" style="150" customWidth="1"/>
    <col min="9733" max="9733" width="11.7109375" style="150" customWidth="1"/>
    <col min="9734" max="9734" width="9.140625" style="150"/>
    <col min="9735" max="9735" width="2.85546875" style="150" customWidth="1"/>
    <col min="9736" max="9736" width="18.5703125" style="150" customWidth="1"/>
    <col min="9737" max="9737" width="14.42578125" style="150" customWidth="1"/>
    <col min="9738" max="9738" width="13.7109375" style="150" customWidth="1"/>
    <col min="9739" max="9739" width="10.140625" style="150" customWidth="1"/>
    <col min="9740" max="9740" width="4.42578125" style="150" customWidth="1"/>
    <col min="9741" max="9741" width="24" style="150" customWidth="1"/>
    <col min="9742" max="9742" width="13.140625" style="150" customWidth="1"/>
    <col min="9743" max="9743" width="13" style="150" customWidth="1"/>
    <col min="9744" max="9744" width="10.42578125" style="150" customWidth="1"/>
    <col min="9745" max="9980" width="9.140625" style="150"/>
    <col min="9981" max="9981" width="5" style="150" customWidth="1"/>
    <col min="9982" max="9982" width="17.7109375" style="150" customWidth="1"/>
    <col min="9983" max="9983" width="13.85546875" style="150" customWidth="1"/>
    <col min="9984" max="9984" width="13.140625" style="150" customWidth="1"/>
    <col min="9985" max="9985" width="12.28515625" style="150" customWidth="1"/>
    <col min="9986" max="9986" width="3" style="150" customWidth="1"/>
    <col min="9987" max="9987" width="20.28515625" style="150" customWidth="1"/>
    <col min="9988" max="9988" width="12.5703125" style="150" customWidth="1"/>
    <col min="9989" max="9989" width="11.7109375" style="150" customWidth="1"/>
    <col min="9990" max="9990" width="9.140625" style="150"/>
    <col min="9991" max="9991" width="2.85546875" style="150" customWidth="1"/>
    <col min="9992" max="9992" width="18.5703125" style="150" customWidth="1"/>
    <col min="9993" max="9993" width="14.42578125" style="150" customWidth="1"/>
    <col min="9994" max="9994" width="13.7109375" style="150" customWidth="1"/>
    <col min="9995" max="9995" width="10.140625" style="150" customWidth="1"/>
    <col min="9996" max="9996" width="4.42578125" style="150" customWidth="1"/>
    <col min="9997" max="9997" width="24" style="150" customWidth="1"/>
    <col min="9998" max="9998" width="13.140625" style="150" customWidth="1"/>
    <col min="9999" max="9999" width="13" style="150" customWidth="1"/>
    <col min="10000" max="10000" width="10.42578125" style="150" customWidth="1"/>
    <col min="10001" max="10236" width="9.140625" style="150"/>
    <col min="10237" max="10237" width="5" style="150" customWidth="1"/>
    <col min="10238" max="10238" width="17.7109375" style="150" customWidth="1"/>
    <col min="10239" max="10239" width="13.85546875" style="150" customWidth="1"/>
    <col min="10240" max="10240" width="13.140625" style="150" customWidth="1"/>
    <col min="10241" max="10241" width="12.28515625" style="150" customWidth="1"/>
    <col min="10242" max="10242" width="3" style="150" customWidth="1"/>
    <col min="10243" max="10243" width="20.28515625" style="150" customWidth="1"/>
    <col min="10244" max="10244" width="12.5703125" style="150" customWidth="1"/>
    <col min="10245" max="10245" width="11.7109375" style="150" customWidth="1"/>
    <col min="10246" max="10246" width="9.140625" style="150"/>
    <col min="10247" max="10247" width="2.85546875" style="150" customWidth="1"/>
    <col min="10248" max="10248" width="18.5703125" style="150" customWidth="1"/>
    <col min="10249" max="10249" width="14.42578125" style="150" customWidth="1"/>
    <col min="10250" max="10250" width="13.7109375" style="150" customWidth="1"/>
    <col min="10251" max="10251" width="10.140625" style="150" customWidth="1"/>
    <col min="10252" max="10252" width="4.42578125" style="150" customWidth="1"/>
    <col min="10253" max="10253" width="24" style="150" customWidth="1"/>
    <col min="10254" max="10254" width="13.140625" style="150" customWidth="1"/>
    <col min="10255" max="10255" width="13" style="150" customWidth="1"/>
    <col min="10256" max="10256" width="10.42578125" style="150" customWidth="1"/>
    <col min="10257" max="10492" width="9.140625" style="150"/>
    <col min="10493" max="10493" width="5" style="150" customWidth="1"/>
    <col min="10494" max="10494" width="17.7109375" style="150" customWidth="1"/>
    <col min="10495" max="10495" width="13.85546875" style="150" customWidth="1"/>
    <col min="10496" max="10496" width="13.140625" style="150" customWidth="1"/>
    <col min="10497" max="10497" width="12.28515625" style="150" customWidth="1"/>
    <col min="10498" max="10498" width="3" style="150" customWidth="1"/>
    <col min="10499" max="10499" width="20.28515625" style="150" customWidth="1"/>
    <col min="10500" max="10500" width="12.5703125" style="150" customWidth="1"/>
    <col min="10501" max="10501" width="11.7109375" style="150" customWidth="1"/>
    <col min="10502" max="10502" width="9.140625" style="150"/>
    <col min="10503" max="10503" width="2.85546875" style="150" customWidth="1"/>
    <col min="10504" max="10504" width="18.5703125" style="150" customWidth="1"/>
    <col min="10505" max="10505" width="14.42578125" style="150" customWidth="1"/>
    <col min="10506" max="10506" width="13.7109375" style="150" customWidth="1"/>
    <col min="10507" max="10507" width="10.140625" style="150" customWidth="1"/>
    <col min="10508" max="10508" width="4.42578125" style="150" customWidth="1"/>
    <col min="10509" max="10509" width="24" style="150" customWidth="1"/>
    <col min="10510" max="10510" width="13.140625" style="150" customWidth="1"/>
    <col min="10511" max="10511" width="13" style="150" customWidth="1"/>
    <col min="10512" max="10512" width="10.42578125" style="150" customWidth="1"/>
    <col min="10513" max="10748" width="9.140625" style="150"/>
    <col min="10749" max="10749" width="5" style="150" customWidth="1"/>
    <col min="10750" max="10750" width="17.7109375" style="150" customWidth="1"/>
    <col min="10751" max="10751" width="13.85546875" style="150" customWidth="1"/>
    <col min="10752" max="10752" width="13.140625" style="150" customWidth="1"/>
    <col min="10753" max="10753" width="12.28515625" style="150" customWidth="1"/>
    <col min="10754" max="10754" width="3" style="150" customWidth="1"/>
    <col min="10755" max="10755" width="20.28515625" style="150" customWidth="1"/>
    <col min="10756" max="10756" width="12.5703125" style="150" customWidth="1"/>
    <col min="10757" max="10757" width="11.7109375" style="150" customWidth="1"/>
    <col min="10758" max="10758" width="9.140625" style="150"/>
    <col min="10759" max="10759" width="2.85546875" style="150" customWidth="1"/>
    <col min="10760" max="10760" width="18.5703125" style="150" customWidth="1"/>
    <col min="10761" max="10761" width="14.42578125" style="150" customWidth="1"/>
    <col min="10762" max="10762" width="13.7109375" style="150" customWidth="1"/>
    <col min="10763" max="10763" width="10.140625" style="150" customWidth="1"/>
    <col min="10764" max="10764" width="4.42578125" style="150" customWidth="1"/>
    <col min="10765" max="10765" width="24" style="150" customWidth="1"/>
    <col min="10766" max="10766" width="13.140625" style="150" customWidth="1"/>
    <col min="10767" max="10767" width="13" style="150" customWidth="1"/>
    <col min="10768" max="10768" width="10.42578125" style="150" customWidth="1"/>
    <col min="10769" max="11004" width="9.140625" style="150"/>
    <col min="11005" max="11005" width="5" style="150" customWidth="1"/>
    <col min="11006" max="11006" width="17.7109375" style="150" customWidth="1"/>
    <col min="11007" max="11007" width="13.85546875" style="150" customWidth="1"/>
    <col min="11008" max="11008" width="13.140625" style="150" customWidth="1"/>
    <col min="11009" max="11009" width="12.28515625" style="150" customWidth="1"/>
    <col min="11010" max="11010" width="3" style="150" customWidth="1"/>
    <col min="11011" max="11011" width="20.28515625" style="150" customWidth="1"/>
    <col min="11012" max="11012" width="12.5703125" style="150" customWidth="1"/>
    <col min="11013" max="11013" width="11.7109375" style="150" customWidth="1"/>
    <col min="11014" max="11014" width="9.140625" style="150"/>
    <col min="11015" max="11015" width="2.85546875" style="150" customWidth="1"/>
    <col min="11016" max="11016" width="18.5703125" style="150" customWidth="1"/>
    <col min="11017" max="11017" width="14.42578125" style="150" customWidth="1"/>
    <col min="11018" max="11018" width="13.7109375" style="150" customWidth="1"/>
    <col min="11019" max="11019" width="10.140625" style="150" customWidth="1"/>
    <col min="11020" max="11020" width="4.42578125" style="150" customWidth="1"/>
    <col min="11021" max="11021" width="24" style="150" customWidth="1"/>
    <col min="11022" max="11022" width="13.140625" style="150" customWidth="1"/>
    <col min="11023" max="11023" width="13" style="150" customWidth="1"/>
    <col min="11024" max="11024" width="10.42578125" style="150" customWidth="1"/>
    <col min="11025" max="11260" width="9.140625" style="150"/>
    <col min="11261" max="11261" width="5" style="150" customWidth="1"/>
    <col min="11262" max="11262" width="17.7109375" style="150" customWidth="1"/>
    <col min="11263" max="11263" width="13.85546875" style="150" customWidth="1"/>
    <col min="11264" max="11264" width="13.140625" style="150" customWidth="1"/>
    <col min="11265" max="11265" width="12.28515625" style="150" customWidth="1"/>
    <col min="11266" max="11266" width="3" style="150" customWidth="1"/>
    <col min="11267" max="11267" width="20.28515625" style="150" customWidth="1"/>
    <col min="11268" max="11268" width="12.5703125" style="150" customWidth="1"/>
    <col min="11269" max="11269" width="11.7109375" style="150" customWidth="1"/>
    <col min="11270" max="11270" width="9.140625" style="150"/>
    <col min="11271" max="11271" width="2.85546875" style="150" customWidth="1"/>
    <col min="11272" max="11272" width="18.5703125" style="150" customWidth="1"/>
    <col min="11273" max="11273" width="14.42578125" style="150" customWidth="1"/>
    <col min="11274" max="11274" width="13.7109375" style="150" customWidth="1"/>
    <col min="11275" max="11275" width="10.140625" style="150" customWidth="1"/>
    <col min="11276" max="11276" width="4.42578125" style="150" customWidth="1"/>
    <col min="11277" max="11277" width="24" style="150" customWidth="1"/>
    <col min="11278" max="11278" width="13.140625" style="150" customWidth="1"/>
    <col min="11279" max="11279" width="13" style="150" customWidth="1"/>
    <col min="11280" max="11280" width="10.42578125" style="150" customWidth="1"/>
    <col min="11281" max="11516" width="9.140625" style="150"/>
    <col min="11517" max="11517" width="5" style="150" customWidth="1"/>
    <col min="11518" max="11518" width="17.7109375" style="150" customWidth="1"/>
    <col min="11519" max="11519" width="13.85546875" style="150" customWidth="1"/>
    <col min="11520" max="11520" width="13.140625" style="150" customWidth="1"/>
    <col min="11521" max="11521" width="12.28515625" style="150" customWidth="1"/>
    <col min="11522" max="11522" width="3" style="150" customWidth="1"/>
    <col min="11523" max="11523" width="20.28515625" style="150" customWidth="1"/>
    <col min="11524" max="11524" width="12.5703125" style="150" customWidth="1"/>
    <col min="11525" max="11525" width="11.7109375" style="150" customWidth="1"/>
    <col min="11526" max="11526" width="9.140625" style="150"/>
    <col min="11527" max="11527" width="2.85546875" style="150" customWidth="1"/>
    <col min="11528" max="11528" width="18.5703125" style="150" customWidth="1"/>
    <col min="11529" max="11529" width="14.42578125" style="150" customWidth="1"/>
    <col min="11530" max="11530" width="13.7109375" style="150" customWidth="1"/>
    <col min="11531" max="11531" width="10.140625" style="150" customWidth="1"/>
    <col min="11532" max="11532" width="4.42578125" style="150" customWidth="1"/>
    <col min="11533" max="11533" width="24" style="150" customWidth="1"/>
    <col min="11534" max="11534" width="13.140625" style="150" customWidth="1"/>
    <col min="11535" max="11535" width="13" style="150" customWidth="1"/>
    <col min="11536" max="11536" width="10.42578125" style="150" customWidth="1"/>
    <col min="11537" max="11772" width="9.140625" style="150"/>
    <col min="11773" max="11773" width="5" style="150" customWidth="1"/>
    <col min="11774" max="11774" width="17.7109375" style="150" customWidth="1"/>
    <col min="11775" max="11775" width="13.85546875" style="150" customWidth="1"/>
    <col min="11776" max="11776" width="13.140625" style="150" customWidth="1"/>
    <col min="11777" max="11777" width="12.28515625" style="150" customWidth="1"/>
    <col min="11778" max="11778" width="3" style="150" customWidth="1"/>
    <col min="11779" max="11779" width="20.28515625" style="150" customWidth="1"/>
    <col min="11780" max="11780" width="12.5703125" style="150" customWidth="1"/>
    <col min="11781" max="11781" width="11.7109375" style="150" customWidth="1"/>
    <col min="11782" max="11782" width="9.140625" style="150"/>
    <col min="11783" max="11783" width="2.85546875" style="150" customWidth="1"/>
    <col min="11784" max="11784" width="18.5703125" style="150" customWidth="1"/>
    <col min="11785" max="11785" width="14.42578125" style="150" customWidth="1"/>
    <col min="11786" max="11786" width="13.7109375" style="150" customWidth="1"/>
    <col min="11787" max="11787" width="10.140625" style="150" customWidth="1"/>
    <col min="11788" max="11788" width="4.42578125" style="150" customWidth="1"/>
    <col min="11789" max="11789" width="24" style="150" customWidth="1"/>
    <col min="11790" max="11790" width="13.140625" style="150" customWidth="1"/>
    <col min="11791" max="11791" width="13" style="150" customWidth="1"/>
    <col min="11792" max="11792" width="10.42578125" style="150" customWidth="1"/>
    <col min="11793" max="12028" width="9.140625" style="150"/>
    <col min="12029" max="12029" width="5" style="150" customWidth="1"/>
    <col min="12030" max="12030" width="17.7109375" style="150" customWidth="1"/>
    <col min="12031" max="12031" width="13.85546875" style="150" customWidth="1"/>
    <col min="12032" max="12032" width="13.140625" style="150" customWidth="1"/>
    <col min="12033" max="12033" width="12.28515625" style="150" customWidth="1"/>
    <col min="12034" max="12034" width="3" style="150" customWidth="1"/>
    <col min="12035" max="12035" width="20.28515625" style="150" customWidth="1"/>
    <col min="12036" max="12036" width="12.5703125" style="150" customWidth="1"/>
    <col min="12037" max="12037" width="11.7109375" style="150" customWidth="1"/>
    <col min="12038" max="12038" width="9.140625" style="150"/>
    <col min="12039" max="12039" width="2.85546875" style="150" customWidth="1"/>
    <col min="12040" max="12040" width="18.5703125" style="150" customWidth="1"/>
    <col min="12041" max="12041" width="14.42578125" style="150" customWidth="1"/>
    <col min="12042" max="12042" width="13.7109375" style="150" customWidth="1"/>
    <col min="12043" max="12043" width="10.140625" style="150" customWidth="1"/>
    <col min="12044" max="12044" width="4.42578125" style="150" customWidth="1"/>
    <col min="12045" max="12045" width="24" style="150" customWidth="1"/>
    <col min="12046" max="12046" width="13.140625" style="150" customWidth="1"/>
    <col min="12047" max="12047" width="13" style="150" customWidth="1"/>
    <col min="12048" max="12048" width="10.42578125" style="150" customWidth="1"/>
    <col min="12049" max="12284" width="9.140625" style="150"/>
    <col min="12285" max="12285" width="5" style="150" customWidth="1"/>
    <col min="12286" max="12286" width="17.7109375" style="150" customWidth="1"/>
    <col min="12287" max="12287" width="13.85546875" style="150" customWidth="1"/>
    <col min="12288" max="12288" width="13.140625" style="150" customWidth="1"/>
    <col min="12289" max="12289" width="12.28515625" style="150" customWidth="1"/>
    <col min="12290" max="12290" width="3" style="150" customWidth="1"/>
    <col min="12291" max="12291" width="20.28515625" style="150" customWidth="1"/>
    <col min="12292" max="12292" width="12.5703125" style="150" customWidth="1"/>
    <col min="12293" max="12293" width="11.7109375" style="150" customWidth="1"/>
    <col min="12294" max="12294" width="9.140625" style="150"/>
    <col min="12295" max="12295" width="2.85546875" style="150" customWidth="1"/>
    <col min="12296" max="12296" width="18.5703125" style="150" customWidth="1"/>
    <col min="12297" max="12297" width="14.42578125" style="150" customWidth="1"/>
    <col min="12298" max="12298" width="13.7109375" style="150" customWidth="1"/>
    <col min="12299" max="12299" width="10.140625" style="150" customWidth="1"/>
    <col min="12300" max="12300" width="4.42578125" style="150" customWidth="1"/>
    <col min="12301" max="12301" width="24" style="150" customWidth="1"/>
    <col min="12302" max="12302" width="13.140625" style="150" customWidth="1"/>
    <col min="12303" max="12303" width="13" style="150" customWidth="1"/>
    <col min="12304" max="12304" width="10.42578125" style="150" customWidth="1"/>
    <col min="12305" max="12540" width="9.140625" style="150"/>
    <col min="12541" max="12541" width="5" style="150" customWidth="1"/>
    <col min="12542" max="12542" width="17.7109375" style="150" customWidth="1"/>
    <col min="12543" max="12543" width="13.85546875" style="150" customWidth="1"/>
    <col min="12544" max="12544" width="13.140625" style="150" customWidth="1"/>
    <col min="12545" max="12545" width="12.28515625" style="150" customWidth="1"/>
    <col min="12546" max="12546" width="3" style="150" customWidth="1"/>
    <col min="12547" max="12547" width="20.28515625" style="150" customWidth="1"/>
    <col min="12548" max="12548" width="12.5703125" style="150" customWidth="1"/>
    <col min="12549" max="12549" width="11.7109375" style="150" customWidth="1"/>
    <col min="12550" max="12550" width="9.140625" style="150"/>
    <col min="12551" max="12551" width="2.85546875" style="150" customWidth="1"/>
    <col min="12552" max="12552" width="18.5703125" style="150" customWidth="1"/>
    <col min="12553" max="12553" width="14.42578125" style="150" customWidth="1"/>
    <col min="12554" max="12554" width="13.7109375" style="150" customWidth="1"/>
    <col min="12555" max="12555" width="10.140625" style="150" customWidth="1"/>
    <col min="12556" max="12556" width="4.42578125" style="150" customWidth="1"/>
    <col min="12557" max="12557" width="24" style="150" customWidth="1"/>
    <col min="12558" max="12558" width="13.140625" style="150" customWidth="1"/>
    <col min="12559" max="12559" width="13" style="150" customWidth="1"/>
    <col min="12560" max="12560" width="10.42578125" style="150" customWidth="1"/>
    <col min="12561" max="12796" width="9.140625" style="150"/>
    <col min="12797" max="12797" width="5" style="150" customWidth="1"/>
    <col min="12798" max="12798" width="17.7109375" style="150" customWidth="1"/>
    <col min="12799" max="12799" width="13.85546875" style="150" customWidth="1"/>
    <col min="12800" max="12800" width="13.140625" style="150" customWidth="1"/>
    <col min="12801" max="12801" width="12.28515625" style="150" customWidth="1"/>
    <col min="12802" max="12802" width="3" style="150" customWidth="1"/>
    <col min="12803" max="12803" width="20.28515625" style="150" customWidth="1"/>
    <col min="12804" max="12804" width="12.5703125" style="150" customWidth="1"/>
    <col min="12805" max="12805" width="11.7109375" style="150" customWidth="1"/>
    <col min="12806" max="12806" width="9.140625" style="150"/>
    <col min="12807" max="12807" width="2.85546875" style="150" customWidth="1"/>
    <col min="12808" max="12808" width="18.5703125" style="150" customWidth="1"/>
    <col min="12809" max="12809" width="14.42578125" style="150" customWidth="1"/>
    <col min="12810" max="12810" width="13.7109375" style="150" customWidth="1"/>
    <col min="12811" max="12811" width="10.140625" style="150" customWidth="1"/>
    <col min="12812" max="12812" width="4.42578125" style="150" customWidth="1"/>
    <col min="12813" max="12813" width="24" style="150" customWidth="1"/>
    <col min="12814" max="12814" width="13.140625" style="150" customWidth="1"/>
    <col min="12815" max="12815" width="13" style="150" customWidth="1"/>
    <col min="12816" max="12816" width="10.42578125" style="150" customWidth="1"/>
    <col min="12817" max="13052" width="9.140625" style="150"/>
    <col min="13053" max="13053" width="5" style="150" customWidth="1"/>
    <col min="13054" max="13054" width="17.7109375" style="150" customWidth="1"/>
    <col min="13055" max="13055" width="13.85546875" style="150" customWidth="1"/>
    <col min="13056" max="13056" width="13.140625" style="150" customWidth="1"/>
    <col min="13057" max="13057" width="12.28515625" style="150" customWidth="1"/>
    <col min="13058" max="13058" width="3" style="150" customWidth="1"/>
    <col min="13059" max="13059" width="20.28515625" style="150" customWidth="1"/>
    <col min="13060" max="13060" width="12.5703125" style="150" customWidth="1"/>
    <col min="13061" max="13061" width="11.7109375" style="150" customWidth="1"/>
    <col min="13062" max="13062" width="9.140625" style="150"/>
    <col min="13063" max="13063" width="2.85546875" style="150" customWidth="1"/>
    <col min="13064" max="13064" width="18.5703125" style="150" customWidth="1"/>
    <col min="13065" max="13065" width="14.42578125" style="150" customWidth="1"/>
    <col min="13066" max="13066" width="13.7109375" style="150" customWidth="1"/>
    <col min="13067" max="13067" width="10.140625" style="150" customWidth="1"/>
    <col min="13068" max="13068" width="4.42578125" style="150" customWidth="1"/>
    <col min="13069" max="13069" width="24" style="150" customWidth="1"/>
    <col min="13070" max="13070" width="13.140625" style="150" customWidth="1"/>
    <col min="13071" max="13071" width="13" style="150" customWidth="1"/>
    <col min="13072" max="13072" width="10.42578125" style="150" customWidth="1"/>
    <col min="13073" max="13308" width="9.140625" style="150"/>
    <col min="13309" max="13309" width="5" style="150" customWidth="1"/>
    <col min="13310" max="13310" width="17.7109375" style="150" customWidth="1"/>
    <col min="13311" max="13311" width="13.85546875" style="150" customWidth="1"/>
    <col min="13312" max="13312" width="13.140625" style="150" customWidth="1"/>
    <col min="13313" max="13313" width="12.28515625" style="150" customWidth="1"/>
    <col min="13314" max="13314" width="3" style="150" customWidth="1"/>
    <col min="13315" max="13315" width="20.28515625" style="150" customWidth="1"/>
    <col min="13316" max="13316" width="12.5703125" style="150" customWidth="1"/>
    <col min="13317" max="13317" width="11.7109375" style="150" customWidth="1"/>
    <col min="13318" max="13318" width="9.140625" style="150"/>
    <col min="13319" max="13319" width="2.85546875" style="150" customWidth="1"/>
    <col min="13320" max="13320" width="18.5703125" style="150" customWidth="1"/>
    <col min="13321" max="13321" width="14.42578125" style="150" customWidth="1"/>
    <col min="13322" max="13322" width="13.7109375" style="150" customWidth="1"/>
    <col min="13323" max="13323" width="10.140625" style="150" customWidth="1"/>
    <col min="13324" max="13324" width="4.42578125" style="150" customWidth="1"/>
    <col min="13325" max="13325" width="24" style="150" customWidth="1"/>
    <col min="13326" max="13326" width="13.140625" style="150" customWidth="1"/>
    <col min="13327" max="13327" width="13" style="150" customWidth="1"/>
    <col min="13328" max="13328" width="10.42578125" style="150" customWidth="1"/>
    <col min="13329" max="13564" width="9.140625" style="150"/>
    <col min="13565" max="13565" width="5" style="150" customWidth="1"/>
    <col min="13566" max="13566" width="17.7109375" style="150" customWidth="1"/>
    <col min="13567" max="13567" width="13.85546875" style="150" customWidth="1"/>
    <col min="13568" max="13568" width="13.140625" style="150" customWidth="1"/>
    <col min="13569" max="13569" width="12.28515625" style="150" customWidth="1"/>
    <col min="13570" max="13570" width="3" style="150" customWidth="1"/>
    <col min="13571" max="13571" width="20.28515625" style="150" customWidth="1"/>
    <col min="13572" max="13572" width="12.5703125" style="150" customWidth="1"/>
    <col min="13573" max="13573" width="11.7109375" style="150" customWidth="1"/>
    <col min="13574" max="13574" width="9.140625" style="150"/>
    <col min="13575" max="13575" width="2.85546875" style="150" customWidth="1"/>
    <col min="13576" max="13576" width="18.5703125" style="150" customWidth="1"/>
    <col min="13577" max="13577" width="14.42578125" style="150" customWidth="1"/>
    <col min="13578" max="13578" width="13.7109375" style="150" customWidth="1"/>
    <col min="13579" max="13579" width="10.140625" style="150" customWidth="1"/>
    <col min="13580" max="13580" width="4.42578125" style="150" customWidth="1"/>
    <col min="13581" max="13581" width="24" style="150" customWidth="1"/>
    <col min="13582" max="13582" width="13.140625" style="150" customWidth="1"/>
    <col min="13583" max="13583" width="13" style="150" customWidth="1"/>
    <col min="13584" max="13584" width="10.42578125" style="150" customWidth="1"/>
    <col min="13585" max="13820" width="9.140625" style="150"/>
    <col min="13821" max="13821" width="5" style="150" customWidth="1"/>
    <col min="13822" max="13822" width="17.7109375" style="150" customWidth="1"/>
    <col min="13823" max="13823" width="13.85546875" style="150" customWidth="1"/>
    <col min="13824" max="13824" width="13.140625" style="150" customWidth="1"/>
    <col min="13825" max="13825" width="12.28515625" style="150" customWidth="1"/>
    <col min="13826" max="13826" width="3" style="150" customWidth="1"/>
    <col min="13827" max="13827" width="20.28515625" style="150" customWidth="1"/>
    <col min="13828" max="13828" width="12.5703125" style="150" customWidth="1"/>
    <col min="13829" max="13829" width="11.7109375" style="150" customWidth="1"/>
    <col min="13830" max="13830" width="9.140625" style="150"/>
    <col min="13831" max="13831" width="2.85546875" style="150" customWidth="1"/>
    <col min="13832" max="13832" width="18.5703125" style="150" customWidth="1"/>
    <col min="13833" max="13833" width="14.42578125" style="150" customWidth="1"/>
    <col min="13834" max="13834" width="13.7109375" style="150" customWidth="1"/>
    <col min="13835" max="13835" width="10.140625" style="150" customWidth="1"/>
    <col min="13836" max="13836" width="4.42578125" style="150" customWidth="1"/>
    <col min="13837" max="13837" width="24" style="150" customWidth="1"/>
    <col min="13838" max="13838" width="13.140625" style="150" customWidth="1"/>
    <col min="13839" max="13839" width="13" style="150" customWidth="1"/>
    <col min="13840" max="13840" width="10.42578125" style="150" customWidth="1"/>
    <col min="13841" max="14076" width="9.140625" style="150"/>
    <col min="14077" max="14077" width="5" style="150" customWidth="1"/>
    <col min="14078" max="14078" width="17.7109375" style="150" customWidth="1"/>
    <col min="14079" max="14079" width="13.85546875" style="150" customWidth="1"/>
    <col min="14080" max="14080" width="13.140625" style="150" customWidth="1"/>
    <col min="14081" max="14081" width="12.28515625" style="150" customWidth="1"/>
    <col min="14082" max="14082" width="3" style="150" customWidth="1"/>
    <col min="14083" max="14083" width="20.28515625" style="150" customWidth="1"/>
    <col min="14084" max="14084" width="12.5703125" style="150" customWidth="1"/>
    <col min="14085" max="14085" width="11.7109375" style="150" customWidth="1"/>
    <col min="14086" max="14086" width="9.140625" style="150"/>
    <col min="14087" max="14087" width="2.85546875" style="150" customWidth="1"/>
    <col min="14088" max="14088" width="18.5703125" style="150" customWidth="1"/>
    <col min="14089" max="14089" width="14.42578125" style="150" customWidth="1"/>
    <col min="14090" max="14090" width="13.7109375" style="150" customWidth="1"/>
    <col min="14091" max="14091" width="10.140625" style="150" customWidth="1"/>
    <col min="14092" max="14092" width="4.42578125" style="150" customWidth="1"/>
    <col min="14093" max="14093" width="24" style="150" customWidth="1"/>
    <col min="14094" max="14094" width="13.140625" style="150" customWidth="1"/>
    <col min="14095" max="14095" width="13" style="150" customWidth="1"/>
    <col min="14096" max="14096" width="10.42578125" style="150" customWidth="1"/>
    <col min="14097" max="14332" width="9.140625" style="150"/>
    <col min="14333" max="14333" width="5" style="150" customWidth="1"/>
    <col min="14334" max="14334" width="17.7109375" style="150" customWidth="1"/>
    <col min="14335" max="14335" width="13.85546875" style="150" customWidth="1"/>
    <col min="14336" max="14336" width="13.140625" style="150" customWidth="1"/>
    <col min="14337" max="14337" width="12.28515625" style="150" customWidth="1"/>
    <col min="14338" max="14338" width="3" style="150" customWidth="1"/>
    <col min="14339" max="14339" width="20.28515625" style="150" customWidth="1"/>
    <col min="14340" max="14340" width="12.5703125" style="150" customWidth="1"/>
    <col min="14341" max="14341" width="11.7109375" style="150" customWidth="1"/>
    <col min="14342" max="14342" width="9.140625" style="150"/>
    <col min="14343" max="14343" width="2.85546875" style="150" customWidth="1"/>
    <col min="14344" max="14344" width="18.5703125" style="150" customWidth="1"/>
    <col min="14345" max="14345" width="14.42578125" style="150" customWidth="1"/>
    <col min="14346" max="14346" width="13.7109375" style="150" customWidth="1"/>
    <col min="14347" max="14347" width="10.140625" style="150" customWidth="1"/>
    <col min="14348" max="14348" width="4.42578125" style="150" customWidth="1"/>
    <col min="14349" max="14349" width="24" style="150" customWidth="1"/>
    <col min="14350" max="14350" width="13.140625" style="150" customWidth="1"/>
    <col min="14351" max="14351" width="13" style="150" customWidth="1"/>
    <col min="14352" max="14352" width="10.42578125" style="150" customWidth="1"/>
    <col min="14353" max="14588" width="9.140625" style="150"/>
    <col min="14589" max="14589" width="5" style="150" customWidth="1"/>
    <col min="14590" max="14590" width="17.7109375" style="150" customWidth="1"/>
    <col min="14591" max="14591" width="13.85546875" style="150" customWidth="1"/>
    <col min="14592" max="14592" width="13.140625" style="150" customWidth="1"/>
    <col min="14593" max="14593" width="12.28515625" style="150" customWidth="1"/>
    <col min="14594" max="14594" width="3" style="150" customWidth="1"/>
    <col min="14595" max="14595" width="20.28515625" style="150" customWidth="1"/>
    <col min="14596" max="14596" width="12.5703125" style="150" customWidth="1"/>
    <col min="14597" max="14597" width="11.7109375" style="150" customWidth="1"/>
    <col min="14598" max="14598" width="9.140625" style="150"/>
    <col min="14599" max="14599" width="2.85546875" style="150" customWidth="1"/>
    <col min="14600" max="14600" width="18.5703125" style="150" customWidth="1"/>
    <col min="14601" max="14601" width="14.42578125" style="150" customWidth="1"/>
    <col min="14602" max="14602" width="13.7109375" style="150" customWidth="1"/>
    <col min="14603" max="14603" width="10.140625" style="150" customWidth="1"/>
    <col min="14604" max="14604" width="4.42578125" style="150" customWidth="1"/>
    <col min="14605" max="14605" width="24" style="150" customWidth="1"/>
    <col min="14606" max="14606" width="13.140625" style="150" customWidth="1"/>
    <col min="14607" max="14607" width="13" style="150" customWidth="1"/>
    <col min="14608" max="14608" width="10.42578125" style="150" customWidth="1"/>
    <col min="14609" max="14844" width="9.140625" style="150"/>
    <col min="14845" max="14845" width="5" style="150" customWidth="1"/>
    <col min="14846" max="14846" width="17.7109375" style="150" customWidth="1"/>
    <col min="14847" max="14847" width="13.85546875" style="150" customWidth="1"/>
    <col min="14848" max="14848" width="13.140625" style="150" customWidth="1"/>
    <col min="14849" max="14849" width="12.28515625" style="150" customWidth="1"/>
    <col min="14850" max="14850" width="3" style="150" customWidth="1"/>
    <col min="14851" max="14851" width="20.28515625" style="150" customWidth="1"/>
    <col min="14852" max="14852" width="12.5703125" style="150" customWidth="1"/>
    <col min="14853" max="14853" width="11.7109375" style="150" customWidth="1"/>
    <col min="14854" max="14854" width="9.140625" style="150"/>
    <col min="14855" max="14855" width="2.85546875" style="150" customWidth="1"/>
    <col min="14856" max="14856" width="18.5703125" style="150" customWidth="1"/>
    <col min="14857" max="14857" width="14.42578125" style="150" customWidth="1"/>
    <col min="14858" max="14858" width="13.7109375" style="150" customWidth="1"/>
    <col min="14859" max="14859" width="10.140625" style="150" customWidth="1"/>
    <col min="14860" max="14860" width="4.42578125" style="150" customWidth="1"/>
    <col min="14861" max="14861" width="24" style="150" customWidth="1"/>
    <col min="14862" max="14862" width="13.140625" style="150" customWidth="1"/>
    <col min="14863" max="14863" width="13" style="150" customWidth="1"/>
    <col min="14864" max="14864" width="10.42578125" style="150" customWidth="1"/>
    <col min="14865" max="15100" width="9.140625" style="150"/>
    <col min="15101" max="15101" width="5" style="150" customWidth="1"/>
    <col min="15102" max="15102" width="17.7109375" style="150" customWidth="1"/>
    <col min="15103" max="15103" width="13.85546875" style="150" customWidth="1"/>
    <col min="15104" max="15104" width="13.140625" style="150" customWidth="1"/>
    <col min="15105" max="15105" width="12.28515625" style="150" customWidth="1"/>
    <col min="15106" max="15106" width="3" style="150" customWidth="1"/>
    <col min="15107" max="15107" width="20.28515625" style="150" customWidth="1"/>
    <col min="15108" max="15108" width="12.5703125" style="150" customWidth="1"/>
    <col min="15109" max="15109" width="11.7109375" style="150" customWidth="1"/>
    <col min="15110" max="15110" width="9.140625" style="150"/>
    <col min="15111" max="15111" width="2.85546875" style="150" customWidth="1"/>
    <col min="15112" max="15112" width="18.5703125" style="150" customWidth="1"/>
    <col min="15113" max="15113" width="14.42578125" style="150" customWidth="1"/>
    <col min="15114" max="15114" width="13.7109375" style="150" customWidth="1"/>
    <col min="15115" max="15115" width="10.140625" style="150" customWidth="1"/>
    <col min="15116" max="15116" width="4.42578125" style="150" customWidth="1"/>
    <col min="15117" max="15117" width="24" style="150" customWidth="1"/>
    <col min="15118" max="15118" width="13.140625" style="150" customWidth="1"/>
    <col min="15119" max="15119" width="13" style="150" customWidth="1"/>
    <col min="15120" max="15120" width="10.42578125" style="150" customWidth="1"/>
    <col min="15121" max="15356" width="9.140625" style="150"/>
    <col min="15357" max="15357" width="5" style="150" customWidth="1"/>
    <col min="15358" max="15358" width="17.7109375" style="150" customWidth="1"/>
    <col min="15359" max="15359" width="13.85546875" style="150" customWidth="1"/>
    <col min="15360" max="15360" width="13.140625" style="150" customWidth="1"/>
    <col min="15361" max="15361" width="12.28515625" style="150" customWidth="1"/>
    <col min="15362" max="15362" width="3" style="150" customWidth="1"/>
    <col min="15363" max="15363" width="20.28515625" style="150" customWidth="1"/>
    <col min="15364" max="15364" width="12.5703125" style="150" customWidth="1"/>
    <col min="15365" max="15365" width="11.7109375" style="150" customWidth="1"/>
    <col min="15366" max="15366" width="9.140625" style="150"/>
    <col min="15367" max="15367" width="2.85546875" style="150" customWidth="1"/>
    <col min="15368" max="15368" width="18.5703125" style="150" customWidth="1"/>
    <col min="15369" max="15369" width="14.42578125" style="150" customWidth="1"/>
    <col min="15370" max="15370" width="13.7109375" style="150" customWidth="1"/>
    <col min="15371" max="15371" width="10.140625" style="150" customWidth="1"/>
    <col min="15372" max="15372" width="4.42578125" style="150" customWidth="1"/>
    <col min="15373" max="15373" width="24" style="150" customWidth="1"/>
    <col min="15374" max="15374" width="13.140625" style="150" customWidth="1"/>
    <col min="15375" max="15375" width="13" style="150" customWidth="1"/>
    <col min="15376" max="15376" width="10.42578125" style="150" customWidth="1"/>
    <col min="15377" max="15612" width="9.140625" style="150"/>
    <col min="15613" max="15613" width="5" style="150" customWidth="1"/>
    <col min="15614" max="15614" width="17.7109375" style="150" customWidth="1"/>
    <col min="15615" max="15615" width="13.85546875" style="150" customWidth="1"/>
    <col min="15616" max="15616" width="13.140625" style="150" customWidth="1"/>
    <col min="15617" max="15617" width="12.28515625" style="150" customWidth="1"/>
    <col min="15618" max="15618" width="3" style="150" customWidth="1"/>
    <col min="15619" max="15619" width="20.28515625" style="150" customWidth="1"/>
    <col min="15620" max="15620" width="12.5703125" style="150" customWidth="1"/>
    <col min="15621" max="15621" width="11.7109375" style="150" customWidth="1"/>
    <col min="15622" max="15622" width="9.140625" style="150"/>
    <col min="15623" max="15623" width="2.85546875" style="150" customWidth="1"/>
    <col min="15624" max="15624" width="18.5703125" style="150" customWidth="1"/>
    <col min="15625" max="15625" width="14.42578125" style="150" customWidth="1"/>
    <col min="15626" max="15626" width="13.7109375" style="150" customWidth="1"/>
    <col min="15627" max="15627" width="10.140625" style="150" customWidth="1"/>
    <col min="15628" max="15628" width="4.42578125" style="150" customWidth="1"/>
    <col min="15629" max="15629" width="24" style="150" customWidth="1"/>
    <col min="15630" max="15630" width="13.140625" style="150" customWidth="1"/>
    <col min="15631" max="15631" width="13" style="150" customWidth="1"/>
    <col min="15632" max="15632" width="10.42578125" style="150" customWidth="1"/>
    <col min="15633" max="15868" width="9.140625" style="150"/>
    <col min="15869" max="15869" width="5" style="150" customWidth="1"/>
    <col min="15870" max="15870" width="17.7109375" style="150" customWidth="1"/>
    <col min="15871" max="15871" width="13.85546875" style="150" customWidth="1"/>
    <col min="15872" max="15872" width="13.140625" style="150" customWidth="1"/>
    <col min="15873" max="15873" width="12.28515625" style="150" customWidth="1"/>
    <col min="15874" max="15874" width="3" style="150" customWidth="1"/>
    <col min="15875" max="15875" width="20.28515625" style="150" customWidth="1"/>
    <col min="15876" max="15876" width="12.5703125" style="150" customWidth="1"/>
    <col min="15877" max="15877" width="11.7109375" style="150" customWidth="1"/>
    <col min="15878" max="15878" width="9.140625" style="150"/>
    <col min="15879" max="15879" width="2.85546875" style="150" customWidth="1"/>
    <col min="15880" max="15880" width="18.5703125" style="150" customWidth="1"/>
    <col min="15881" max="15881" width="14.42578125" style="150" customWidth="1"/>
    <col min="15882" max="15882" width="13.7109375" style="150" customWidth="1"/>
    <col min="15883" max="15883" width="10.140625" style="150" customWidth="1"/>
    <col min="15884" max="15884" width="4.42578125" style="150" customWidth="1"/>
    <col min="15885" max="15885" width="24" style="150" customWidth="1"/>
    <col min="15886" max="15886" width="13.140625" style="150" customWidth="1"/>
    <col min="15887" max="15887" width="13" style="150" customWidth="1"/>
    <col min="15888" max="15888" width="10.42578125" style="150" customWidth="1"/>
    <col min="15889" max="16124" width="9.140625" style="150"/>
    <col min="16125" max="16125" width="5" style="150" customWidth="1"/>
    <col min="16126" max="16126" width="17.7109375" style="150" customWidth="1"/>
    <col min="16127" max="16127" width="13.85546875" style="150" customWidth="1"/>
    <col min="16128" max="16128" width="13.140625" style="150" customWidth="1"/>
    <col min="16129" max="16129" width="12.28515625" style="150" customWidth="1"/>
    <col min="16130" max="16130" width="3" style="150" customWidth="1"/>
    <col min="16131" max="16131" width="20.28515625" style="150" customWidth="1"/>
    <col min="16132" max="16132" width="12.5703125" style="150" customWidth="1"/>
    <col min="16133" max="16133" width="11.7109375" style="150" customWidth="1"/>
    <col min="16134" max="16134" width="9.140625" style="150"/>
    <col min="16135" max="16135" width="2.85546875" style="150" customWidth="1"/>
    <col min="16136" max="16136" width="18.5703125" style="150" customWidth="1"/>
    <col min="16137" max="16137" width="14.42578125" style="150" customWidth="1"/>
    <col min="16138" max="16138" width="13.7109375" style="150" customWidth="1"/>
    <col min="16139" max="16139" width="10.140625" style="150" customWidth="1"/>
    <col min="16140" max="16140" width="4.42578125" style="150" customWidth="1"/>
    <col min="16141" max="16141" width="24" style="150" customWidth="1"/>
    <col min="16142" max="16142" width="13.140625" style="150" customWidth="1"/>
    <col min="16143" max="16143" width="13" style="150" customWidth="1"/>
    <col min="16144" max="16144" width="10.42578125" style="150" customWidth="1"/>
    <col min="16145" max="16384" width="9.140625" style="150"/>
  </cols>
  <sheetData>
    <row r="1" spans="1:24" ht="18.75">
      <c r="A1" s="39"/>
    </row>
    <row r="2" spans="1:24" ht="28.5" customHeight="1">
      <c r="A2" s="1329" t="s">
        <v>396</v>
      </c>
      <c r="B2" s="1329"/>
      <c r="C2" s="1329"/>
      <c r="D2" s="1329"/>
      <c r="E2" s="1329"/>
      <c r="F2" s="1329"/>
      <c r="G2" s="1329"/>
      <c r="H2" s="1329"/>
      <c r="I2" s="1329"/>
      <c r="J2" s="1329"/>
      <c r="K2" s="1329"/>
      <c r="L2" s="1329"/>
      <c r="M2" s="1329"/>
      <c r="N2" s="1329"/>
      <c r="O2" s="1329"/>
      <c r="P2" s="1329"/>
      <c r="Q2" s="1329"/>
      <c r="R2" s="1329"/>
      <c r="S2" s="1329"/>
      <c r="T2" s="1329"/>
      <c r="U2" s="1329"/>
      <c r="V2" s="1329"/>
      <c r="W2" s="1329"/>
      <c r="X2" s="1329"/>
    </row>
    <row r="3" spans="1:24" ht="15.75" customHeight="1">
      <c r="A3" s="1330" t="s">
        <v>395</v>
      </c>
      <c r="B3" s="1330"/>
      <c r="C3" s="1330"/>
      <c r="D3" s="1330"/>
      <c r="E3" s="1330"/>
      <c r="F3" s="1330"/>
      <c r="P3" s="41"/>
    </row>
    <row r="4" spans="1:24" ht="4.5" customHeight="1">
      <c r="A4" s="42"/>
      <c r="B4" s="42"/>
      <c r="C4" s="40"/>
      <c r="D4" s="40"/>
    </row>
    <row r="5" spans="1:24" ht="15.75" thickBot="1">
      <c r="A5" s="43" t="s">
        <v>124</v>
      </c>
      <c r="B5" s="1331" t="s">
        <v>125</v>
      </c>
      <c r="C5" s="1331"/>
      <c r="D5" s="44"/>
      <c r="E5" s="44"/>
      <c r="F5" s="43" t="s">
        <v>126</v>
      </c>
      <c r="G5" s="45" t="s">
        <v>127</v>
      </c>
      <c r="H5" s="122"/>
      <c r="I5" s="44"/>
      <c r="J5" s="44"/>
      <c r="K5" s="43" t="s">
        <v>128</v>
      </c>
      <c r="L5" s="46" t="s">
        <v>129</v>
      </c>
      <c r="M5" s="44"/>
      <c r="N5" s="47"/>
      <c r="O5" s="44"/>
      <c r="P5" s="43" t="s">
        <v>130</v>
      </c>
      <c r="Q5" s="46" t="s">
        <v>131</v>
      </c>
      <c r="R5" s="44"/>
    </row>
    <row r="6" spans="1:24" ht="43.5" thickBot="1">
      <c r="A6" s="48" t="s">
        <v>132</v>
      </c>
      <c r="B6" s="49" t="s">
        <v>133</v>
      </c>
      <c r="C6" s="50" t="s">
        <v>134</v>
      </c>
      <c r="D6" s="65" t="s">
        <v>135</v>
      </c>
      <c r="F6" s="48" t="s">
        <v>132</v>
      </c>
      <c r="G6" s="49" t="s">
        <v>133</v>
      </c>
      <c r="H6" s="123" t="s">
        <v>134</v>
      </c>
      <c r="I6" s="65" t="s">
        <v>135</v>
      </c>
      <c r="K6" s="48" t="s">
        <v>132</v>
      </c>
      <c r="L6" s="49" t="s">
        <v>133</v>
      </c>
      <c r="M6" s="50" t="s">
        <v>136</v>
      </c>
      <c r="N6" s="65" t="s">
        <v>135</v>
      </c>
      <c r="P6" s="52" t="s">
        <v>132</v>
      </c>
      <c r="Q6" s="53" t="s">
        <v>133</v>
      </c>
      <c r="R6" s="54" t="s">
        <v>136</v>
      </c>
      <c r="S6" s="70" t="s">
        <v>135</v>
      </c>
    </row>
    <row r="7" spans="1:24" ht="15.75">
      <c r="A7" s="56" t="s">
        <v>137</v>
      </c>
      <c r="B7" s="57">
        <v>9406.6440000000002</v>
      </c>
      <c r="C7" s="57">
        <v>18022</v>
      </c>
      <c r="D7" s="68">
        <v>2.5620990014871468</v>
      </c>
      <c r="F7" s="91" t="s">
        <v>137</v>
      </c>
      <c r="G7" s="55">
        <v>2025.673</v>
      </c>
      <c r="H7" s="55">
        <v>9713</v>
      </c>
      <c r="I7" s="108">
        <v>3.1576196496128719</v>
      </c>
      <c r="K7" s="91" t="s">
        <v>137</v>
      </c>
      <c r="L7" s="55">
        <v>314688.65999999997</v>
      </c>
      <c r="M7" s="55">
        <v>82869.316000000006</v>
      </c>
      <c r="N7" s="81">
        <v>3.7974086813990349</v>
      </c>
      <c r="P7" s="91" t="s">
        <v>138</v>
      </c>
      <c r="Q7" s="55">
        <v>53160.981</v>
      </c>
      <c r="R7" s="55">
        <v>14171.507</v>
      </c>
      <c r="S7" s="81">
        <v>3.7512581407185559</v>
      </c>
    </row>
    <row r="8" spans="1:24" ht="16.5" thickBot="1">
      <c r="A8" s="56" t="s">
        <v>149</v>
      </c>
      <c r="B8" s="57">
        <v>8808.41</v>
      </c>
      <c r="C8" s="57">
        <v>5773</v>
      </c>
      <c r="D8" s="68">
        <v>2.355936306022095</v>
      </c>
      <c r="F8" s="56" t="s">
        <v>139</v>
      </c>
      <c r="G8" s="57">
        <v>1472.316</v>
      </c>
      <c r="H8" s="57">
        <v>8077</v>
      </c>
      <c r="I8" s="68">
        <v>2.5718792524285243</v>
      </c>
      <c r="K8" s="56" t="s">
        <v>140</v>
      </c>
      <c r="L8" s="57">
        <v>165627.80900000001</v>
      </c>
      <c r="M8" s="57">
        <v>46804.182000000001</v>
      </c>
      <c r="N8" s="68">
        <v>3.5387395297283479</v>
      </c>
      <c r="P8" s="56" t="s">
        <v>140</v>
      </c>
      <c r="Q8" s="57">
        <v>51137.707999999999</v>
      </c>
      <c r="R8" s="57">
        <v>15448.28</v>
      </c>
      <c r="S8" s="68">
        <v>3.3102525329680712</v>
      </c>
    </row>
    <row r="9" spans="1:24" ht="16.5" thickBot="1">
      <c r="A9" s="56" t="s">
        <v>147</v>
      </c>
      <c r="B9" s="57">
        <v>4708.5169999999998</v>
      </c>
      <c r="C9" s="57">
        <v>3523</v>
      </c>
      <c r="D9" s="68">
        <v>2.3472226999568795</v>
      </c>
      <c r="F9" s="125" t="s">
        <v>224</v>
      </c>
      <c r="G9" s="60">
        <v>4136.0169999999998</v>
      </c>
      <c r="H9" s="60">
        <v>21098</v>
      </c>
      <c r="I9" s="80">
        <v>2.8881791836877202</v>
      </c>
      <c r="K9" s="56" t="s">
        <v>399</v>
      </c>
      <c r="L9" s="57">
        <v>96035.165999999997</v>
      </c>
      <c r="M9" s="57">
        <v>31047.847000000002</v>
      </c>
      <c r="N9" s="68">
        <v>3.093134477247327</v>
      </c>
      <c r="P9" s="56" t="s">
        <v>144</v>
      </c>
      <c r="Q9" s="57">
        <v>42833.593000000001</v>
      </c>
      <c r="R9" s="57">
        <v>7825.6270000000004</v>
      </c>
      <c r="S9" s="68">
        <v>5.4735030177134689</v>
      </c>
    </row>
    <row r="10" spans="1:24" ht="15.75">
      <c r="A10" s="56" t="s">
        <v>145</v>
      </c>
      <c r="B10" s="57">
        <v>2545.8009999999999</v>
      </c>
      <c r="C10" s="57">
        <v>3800</v>
      </c>
      <c r="D10" s="68">
        <v>2.9073404092521407</v>
      </c>
      <c r="K10" s="56" t="s">
        <v>139</v>
      </c>
      <c r="L10" s="57">
        <v>86180.22</v>
      </c>
      <c r="M10" s="57">
        <v>21462.157999999999</v>
      </c>
      <c r="N10" s="68">
        <v>4.0154498909196361</v>
      </c>
      <c r="P10" s="56" t="s">
        <v>139</v>
      </c>
      <c r="Q10" s="57">
        <v>31761.125</v>
      </c>
      <c r="R10" s="57">
        <v>8956.6779999999999</v>
      </c>
      <c r="S10" s="68">
        <v>3.5460831571705493</v>
      </c>
    </row>
    <row r="11" spans="1:24" ht="15.75">
      <c r="A11" s="56" t="s">
        <v>249</v>
      </c>
      <c r="B11" s="57">
        <v>2397.2089999999998</v>
      </c>
      <c r="C11" s="57">
        <v>1693</v>
      </c>
      <c r="D11" s="68">
        <v>2.0660411913907804</v>
      </c>
      <c r="F11"/>
      <c r="G11"/>
      <c r="H11"/>
      <c r="I11"/>
      <c r="K11" s="56" t="s">
        <v>146</v>
      </c>
      <c r="L11" s="57">
        <v>55736.453000000001</v>
      </c>
      <c r="M11" s="57">
        <v>12275.362999999999</v>
      </c>
      <c r="N11" s="68">
        <v>4.5405136288026675</v>
      </c>
      <c r="P11" s="56" t="s">
        <v>141</v>
      </c>
      <c r="Q11" s="57">
        <v>24410.694</v>
      </c>
      <c r="R11" s="57">
        <v>5631.1679999999997</v>
      </c>
      <c r="S11" s="68">
        <v>4.3349255429779401</v>
      </c>
    </row>
    <row r="12" spans="1:24" ht="15.75">
      <c r="A12" s="56" t="s">
        <v>270</v>
      </c>
      <c r="B12" s="57">
        <v>1735.22</v>
      </c>
      <c r="C12" s="57">
        <v>848</v>
      </c>
      <c r="D12" s="68">
        <v>4.2556291033410423</v>
      </c>
      <c r="H12" s="150"/>
      <c r="K12" s="56" t="s">
        <v>144</v>
      </c>
      <c r="L12" s="57">
        <v>41922.322</v>
      </c>
      <c r="M12" s="57">
        <v>6536.9639999999999</v>
      </c>
      <c r="N12" s="68">
        <v>6.4131180774439018</v>
      </c>
      <c r="P12" s="56" t="s">
        <v>399</v>
      </c>
      <c r="Q12" s="57">
        <v>21494.968000000001</v>
      </c>
      <c r="R12" s="57">
        <v>8622.7270000000008</v>
      </c>
      <c r="S12" s="68">
        <v>2.492827153173236</v>
      </c>
    </row>
    <row r="13" spans="1:24" ht="15.75">
      <c r="A13" s="56" t="s">
        <v>139</v>
      </c>
      <c r="B13" s="57">
        <v>1472.316</v>
      </c>
      <c r="C13" s="57">
        <v>8077</v>
      </c>
      <c r="D13" s="68">
        <v>2.5718792524285243</v>
      </c>
      <c r="H13" s="150"/>
      <c r="K13" s="56" t="s">
        <v>147</v>
      </c>
      <c r="L13" s="57">
        <v>35941.868999999999</v>
      </c>
      <c r="M13" s="57">
        <v>10739.472</v>
      </c>
      <c r="N13" s="68">
        <v>3.3467072682902845</v>
      </c>
      <c r="P13" s="56" t="s">
        <v>137</v>
      </c>
      <c r="Q13" s="57">
        <v>14084.75</v>
      </c>
      <c r="R13" s="57">
        <v>4273.9840000000004</v>
      </c>
      <c r="S13" s="68">
        <v>3.2954615646665966</v>
      </c>
    </row>
    <row r="14" spans="1:24" ht="15.75">
      <c r="A14" s="56" t="s">
        <v>143</v>
      </c>
      <c r="B14" s="57">
        <v>1153.1410000000001</v>
      </c>
      <c r="C14" s="57">
        <v>2935</v>
      </c>
      <c r="D14" s="68">
        <v>2.6349076866831189</v>
      </c>
      <c r="K14" s="56" t="s">
        <v>142</v>
      </c>
      <c r="L14" s="57">
        <v>29708.975999999999</v>
      </c>
      <c r="M14" s="57">
        <v>7463.8059999999996</v>
      </c>
      <c r="N14" s="68">
        <v>3.9804057072222938</v>
      </c>
      <c r="P14" s="56" t="s">
        <v>146</v>
      </c>
      <c r="Q14" s="57">
        <v>13723.708000000001</v>
      </c>
      <c r="R14" s="57">
        <v>3757.9029999999998</v>
      </c>
      <c r="S14" s="68">
        <v>3.6519590846277836</v>
      </c>
    </row>
    <row r="15" spans="1:24" ht="15.75">
      <c r="A15" s="56" t="s">
        <v>399</v>
      </c>
      <c r="B15" s="57">
        <v>604.33299999999997</v>
      </c>
      <c r="C15" s="57">
        <v>3106</v>
      </c>
      <c r="D15" s="68">
        <v>2.9924289689731323</v>
      </c>
      <c r="E15" s="94"/>
      <c r="K15" s="56" t="s">
        <v>250</v>
      </c>
      <c r="L15" s="57">
        <v>28850.821</v>
      </c>
      <c r="M15" s="57">
        <v>5129.2020000000002</v>
      </c>
      <c r="N15" s="68">
        <v>5.6248166868842366</v>
      </c>
      <c r="P15" s="56" t="s">
        <v>147</v>
      </c>
      <c r="Q15" s="57">
        <v>10739.772000000001</v>
      </c>
      <c r="R15" s="57">
        <v>3049.8389999999999</v>
      </c>
      <c r="S15" s="68">
        <v>3.5214226062424938</v>
      </c>
    </row>
    <row r="16" spans="1:24" ht="15.75">
      <c r="A16" s="56" t="s">
        <v>155</v>
      </c>
      <c r="B16" s="57">
        <v>531.52599999999995</v>
      </c>
      <c r="C16" s="57">
        <v>533</v>
      </c>
      <c r="D16" s="68">
        <v>2.0965344777261503</v>
      </c>
      <c r="E16" s="71"/>
      <c r="K16" s="56" t="s">
        <v>138</v>
      </c>
      <c r="L16" s="57">
        <v>28212.786</v>
      </c>
      <c r="M16" s="57">
        <v>6387.1</v>
      </c>
      <c r="N16" s="68">
        <v>4.417151132751953</v>
      </c>
      <c r="P16" s="56" t="s">
        <v>153</v>
      </c>
      <c r="Q16" s="57">
        <v>10145.974</v>
      </c>
      <c r="R16" s="57">
        <v>3497.2040000000002</v>
      </c>
      <c r="S16" s="68">
        <v>2.9011673325319309</v>
      </c>
    </row>
    <row r="17" spans="1:19" ht="15.75">
      <c r="A17" s="56" t="s">
        <v>336</v>
      </c>
      <c r="B17" s="57">
        <v>519.59199999999998</v>
      </c>
      <c r="C17" s="57">
        <v>297</v>
      </c>
      <c r="D17" s="68">
        <v>3.361097095543049</v>
      </c>
      <c r="K17" s="56" t="s">
        <v>154</v>
      </c>
      <c r="L17" s="57">
        <v>25106.527999999998</v>
      </c>
      <c r="M17" s="57">
        <v>8498.0849999999991</v>
      </c>
      <c r="N17" s="68">
        <v>2.9543747797297861</v>
      </c>
      <c r="P17" s="56" t="s">
        <v>239</v>
      </c>
      <c r="Q17" s="57">
        <v>9933.8150000000005</v>
      </c>
      <c r="R17" s="57">
        <v>2466.587</v>
      </c>
      <c r="S17" s="68">
        <v>4.0273523698941087</v>
      </c>
    </row>
    <row r="18" spans="1:19" ht="15.75">
      <c r="A18" s="56" t="s">
        <v>251</v>
      </c>
      <c r="B18" s="57">
        <v>507.05200000000002</v>
      </c>
      <c r="C18" s="57">
        <v>744</v>
      </c>
      <c r="D18" s="68">
        <v>2.7069337376412053</v>
      </c>
      <c r="K18" s="56" t="s">
        <v>151</v>
      </c>
      <c r="L18" s="57">
        <v>22758.68</v>
      </c>
      <c r="M18" s="57">
        <v>5745.5730000000003</v>
      </c>
      <c r="N18" s="68">
        <v>3.9610809922700483</v>
      </c>
      <c r="P18" s="56" t="s">
        <v>154</v>
      </c>
      <c r="Q18" s="57">
        <v>7072.9059999999999</v>
      </c>
      <c r="R18" s="57">
        <v>2677.7759999999998</v>
      </c>
      <c r="S18" s="68">
        <v>2.641335944455399</v>
      </c>
    </row>
    <row r="19" spans="1:19" ht="16.5" thickBot="1">
      <c r="A19" s="56" t="s">
        <v>331</v>
      </c>
      <c r="B19" s="57">
        <v>491.39499999999998</v>
      </c>
      <c r="C19" s="57">
        <v>245</v>
      </c>
      <c r="D19" s="68">
        <v>5.0221779344882211</v>
      </c>
      <c r="K19" s="56" t="s">
        <v>145</v>
      </c>
      <c r="L19" s="57">
        <v>16952.859</v>
      </c>
      <c r="M19" s="57">
        <v>6156.8</v>
      </c>
      <c r="N19" s="68">
        <v>2.7535178989085241</v>
      </c>
      <c r="P19" s="56" t="s">
        <v>148</v>
      </c>
      <c r="Q19" s="57">
        <v>6949.7079999999996</v>
      </c>
      <c r="R19" s="57">
        <v>3403.5210000000002</v>
      </c>
      <c r="S19" s="68">
        <v>2.0419171792975566</v>
      </c>
    </row>
    <row r="20" spans="1:19" ht="16.5" thickBot="1">
      <c r="A20" s="125" t="s">
        <v>224</v>
      </c>
      <c r="B20" s="60">
        <v>35580.819000000003</v>
      </c>
      <c r="C20" s="60">
        <v>50520</v>
      </c>
      <c r="D20" s="80">
        <v>2.5344465599170194</v>
      </c>
      <c r="K20" s="56" t="s">
        <v>152</v>
      </c>
      <c r="L20" s="57">
        <v>14119.995999999999</v>
      </c>
      <c r="M20" s="57">
        <v>3580.3560000000002</v>
      </c>
      <c r="N20" s="68">
        <v>3.9437407900219972</v>
      </c>
      <c r="P20" s="56" t="s">
        <v>249</v>
      </c>
      <c r="Q20" s="57">
        <v>6026.4449999999997</v>
      </c>
      <c r="R20" s="57">
        <v>1823.8440000000001</v>
      </c>
      <c r="S20" s="68">
        <v>3.3042546401994906</v>
      </c>
    </row>
    <row r="21" spans="1:19" ht="15.75">
      <c r="A21"/>
      <c r="B21"/>
      <c r="C21"/>
      <c r="D21"/>
      <c r="K21" s="56" t="s">
        <v>251</v>
      </c>
      <c r="L21" s="57">
        <v>11796.046</v>
      </c>
      <c r="M21" s="57">
        <v>3870.9110000000001</v>
      </c>
      <c r="N21" s="68">
        <v>3.0473565525014656</v>
      </c>
      <c r="P21" s="56" t="s">
        <v>158</v>
      </c>
      <c r="Q21" s="57">
        <v>6007.44</v>
      </c>
      <c r="R21" s="57">
        <v>2279.8870000000002</v>
      </c>
      <c r="S21" s="68">
        <v>2.6349726982082879</v>
      </c>
    </row>
    <row r="22" spans="1:19" ht="15.75">
      <c r="A22"/>
      <c r="B22"/>
      <c r="C22"/>
      <c r="D22"/>
      <c r="H22" s="150"/>
      <c r="K22" s="56" t="s">
        <v>141</v>
      </c>
      <c r="L22" s="57">
        <v>10412.378000000001</v>
      </c>
      <c r="M22" s="57">
        <v>2303.1439999999998</v>
      </c>
      <c r="N22" s="68">
        <v>4.5209409398630749</v>
      </c>
      <c r="P22" s="56" t="s">
        <v>157</v>
      </c>
      <c r="Q22" s="57">
        <v>5435.7719999999999</v>
      </c>
      <c r="R22" s="57">
        <v>1486.961</v>
      </c>
      <c r="S22" s="68">
        <v>3.6556251307196357</v>
      </c>
    </row>
    <row r="23" spans="1:19" ht="15.75">
      <c r="A23"/>
      <c r="B23"/>
      <c r="C23"/>
      <c r="D23"/>
      <c r="H23" s="150"/>
      <c r="K23" s="56" t="s">
        <v>150</v>
      </c>
      <c r="L23" s="57">
        <v>7662.759</v>
      </c>
      <c r="M23" s="57">
        <v>2012.018</v>
      </c>
      <c r="N23" s="68">
        <v>3.8084942580036558</v>
      </c>
      <c r="P23" s="56" t="s">
        <v>155</v>
      </c>
      <c r="Q23" s="57">
        <v>4670.6850000000004</v>
      </c>
      <c r="R23" s="57">
        <v>1328.71</v>
      </c>
      <c r="S23" s="68">
        <v>3.5152027154157039</v>
      </c>
    </row>
    <row r="24" spans="1:19" ht="16.5" thickBot="1">
      <c r="A24"/>
      <c r="B24"/>
      <c r="C24"/>
      <c r="D24"/>
      <c r="H24" s="150"/>
      <c r="K24" s="56" t="s">
        <v>155</v>
      </c>
      <c r="L24" s="57">
        <v>6284.38</v>
      </c>
      <c r="M24" s="57">
        <v>2608.9520000000002</v>
      </c>
      <c r="N24" s="68">
        <v>2.4087756309813289</v>
      </c>
      <c r="P24" s="56" t="s">
        <v>250</v>
      </c>
      <c r="Q24" s="57">
        <v>4326.7290000000003</v>
      </c>
      <c r="R24" s="57">
        <v>1108.626</v>
      </c>
      <c r="S24" s="68">
        <v>3.902785069085517</v>
      </c>
    </row>
    <row r="25" spans="1:19" ht="16.5" thickBot="1">
      <c r="A25"/>
      <c r="B25"/>
      <c r="C25"/>
      <c r="D25"/>
      <c r="H25" s="150"/>
      <c r="K25" s="125" t="s">
        <v>224</v>
      </c>
      <c r="L25" s="60">
        <v>1029780.338</v>
      </c>
      <c r="M25" s="60">
        <v>275566.08799999999</v>
      </c>
      <c r="N25" s="80">
        <v>3.7369632289441945</v>
      </c>
      <c r="P25" s="125" t="s">
        <v>224</v>
      </c>
      <c r="Q25" s="60">
        <v>368128.71600000001</v>
      </c>
      <c r="R25" s="60">
        <v>106578.781</v>
      </c>
      <c r="S25" s="80">
        <v>3.4540526035853234</v>
      </c>
    </row>
    <row r="26" spans="1:19">
      <c r="H26" s="150"/>
      <c r="K26"/>
      <c r="L26"/>
      <c r="M26"/>
      <c r="N26"/>
      <c r="P26"/>
      <c r="Q26"/>
      <c r="R26"/>
      <c r="S26"/>
    </row>
    <row r="27" spans="1:19">
      <c r="A27" s="2"/>
      <c r="B27" s="2"/>
      <c r="C27" s="2"/>
      <c r="D27" s="2"/>
      <c r="H27" s="150"/>
      <c r="K27"/>
      <c r="L27"/>
      <c r="M27"/>
      <c r="N27"/>
      <c r="P27"/>
      <c r="Q27"/>
      <c r="R27"/>
      <c r="S27"/>
    </row>
    <row r="28" spans="1:19">
      <c r="H28" s="150"/>
      <c r="K28"/>
      <c r="L28"/>
      <c r="M28"/>
      <c r="N28"/>
      <c r="P28"/>
      <c r="Q28"/>
      <c r="R28"/>
      <c r="S28"/>
    </row>
    <row r="29" spans="1:19">
      <c r="H29" s="150"/>
      <c r="K29"/>
      <c r="L29"/>
      <c r="M29"/>
      <c r="N29"/>
      <c r="P29"/>
      <c r="Q29"/>
      <c r="R29"/>
      <c r="S29"/>
    </row>
    <row r="30" spans="1:19">
      <c r="A30" s="2"/>
      <c r="B30" s="2"/>
      <c r="C30" s="2"/>
      <c r="D30" s="2"/>
      <c r="E30" s="2"/>
      <c r="F30" s="2"/>
      <c r="G30" s="2"/>
      <c r="H30" s="2"/>
      <c r="I30" s="2"/>
      <c r="J30" s="2"/>
      <c r="K30"/>
      <c r="L30"/>
      <c r="M30"/>
      <c r="N30"/>
      <c r="P30"/>
      <c r="Q30"/>
      <c r="R30"/>
      <c r="S30"/>
    </row>
    <row r="31" spans="1:19">
      <c r="A31" s="2"/>
      <c r="B31" s="2"/>
      <c r="C31" s="2"/>
      <c r="D31" s="2"/>
      <c r="E31" s="2"/>
      <c r="F31" s="2"/>
      <c r="G31" s="2"/>
      <c r="H31" s="2"/>
      <c r="I31" s="2"/>
      <c r="J31" s="2"/>
      <c r="K31"/>
      <c r="L31"/>
      <c r="M31"/>
      <c r="N31"/>
      <c r="P31"/>
      <c r="Q31"/>
      <c r="R31"/>
      <c r="S31"/>
    </row>
    <row r="32" spans="1:19">
      <c r="A32" s="2"/>
      <c r="B32" s="2"/>
      <c r="C32" s="2"/>
      <c r="D32" s="2"/>
      <c r="E32" s="2"/>
      <c r="F32" s="2"/>
      <c r="G32" s="2"/>
      <c r="H32" s="2"/>
      <c r="I32" s="2"/>
      <c r="J32" s="2"/>
      <c r="K32"/>
      <c r="L32"/>
      <c r="M32"/>
      <c r="N32"/>
      <c r="P32"/>
      <c r="Q32"/>
      <c r="R32"/>
      <c r="S32"/>
    </row>
    <row r="33" spans="1:19">
      <c r="A33" s="2"/>
      <c r="B33" s="2"/>
      <c r="C33" s="2"/>
      <c r="D33" s="2"/>
      <c r="E33" s="2"/>
      <c r="F33" s="2"/>
      <c r="G33" s="2"/>
      <c r="H33" s="2"/>
      <c r="I33" s="2"/>
      <c r="J33" s="2"/>
      <c r="K33"/>
      <c r="L33"/>
      <c r="M33"/>
      <c r="N33"/>
    </row>
    <row r="34" spans="1:19">
      <c r="A34" s="160" t="s">
        <v>330</v>
      </c>
      <c r="C34" s="2"/>
      <c r="D34" s="2"/>
      <c r="E34" s="2"/>
      <c r="F34" s="2"/>
      <c r="G34" s="2"/>
      <c r="H34" s="2"/>
      <c r="I34" s="2"/>
      <c r="J34" s="2"/>
      <c r="P34"/>
      <c r="Q34"/>
      <c r="R34"/>
      <c r="S34"/>
    </row>
    <row r="35" spans="1:19">
      <c r="A35" s="2"/>
      <c r="B35" s="2"/>
      <c r="C35" s="2"/>
      <c r="D35" s="2"/>
      <c r="E35" s="2"/>
      <c r="F35" s="2"/>
      <c r="G35" s="2"/>
      <c r="H35" s="2"/>
      <c r="I35" s="2"/>
      <c r="J35" s="2"/>
      <c r="K35"/>
      <c r="L35"/>
      <c r="M35"/>
      <c r="N35"/>
      <c r="P35"/>
      <c r="Q35"/>
      <c r="R35"/>
      <c r="S35"/>
    </row>
    <row r="36" spans="1:19">
      <c r="A36" s="2"/>
      <c r="B36" s="2"/>
      <c r="C36" s="2"/>
      <c r="D36" s="2"/>
      <c r="E36" s="2"/>
      <c r="F36" s="2"/>
      <c r="G36" s="2"/>
      <c r="H36" s="2"/>
      <c r="I36" s="2"/>
      <c r="J36" s="2"/>
      <c r="K36"/>
      <c r="L36"/>
      <c r="M36"/>
      <c r="N36"/>
      <c r="P36"/>
      <c r="Q36"/>
      <c r="R36"/>
      <c r="S36"/>
    </row>
    <row r="37" spans="1:19" ht="17.25" customHeight="1">
      <c r="A37" s="2"/>
      <c r="B37" s="2"/>
      <c r="C37" s="2"/>
      <c r="D37" s="2"/>
      <c r="E37" s="2"/>
      <c r="F37" s="2"/>
      <c r="G37" s="2"/>
      <c r="H37" s="2"/>
      <c r="I37" s="2"/>
      <c r="J37" s="2"/>
      <c r="K37"/>
      <c r="L37"/>
      <c r="M37"/>
      <c r="N37"/>
      <c r="P37"/>
      <c r="Q37"/>
      <c r="R37"/>
      <c r="S37"/>
    </row>
    <row r="38" spans="1:19">
      <c r="A38"/>
      <c r="B38"/>
      <c r="C38"/>
      <c r="D38"/>
      <c r="E38"/>
      <c r="F38"/>
      <c r="G38"/>
      <c r="H38"/>
      <c r="I38"/>
      <c r="J38"/>
      <c r="K38"/>
      <c r="L38"/>
      <c r="M38"/>
      <c r="N38"/>
    </row>
    <row r="39" spans="1:19">
      <c r="A39"/>
      <c r="B39"/>
      <c r="C39"/>
      <c r="D39"/>
      <c r="E39"/>
      <c r="F39"/>
      <c r="G39"/>
      <c r="H39"/>
      <c r="I39"/>
      <c r="J39"/>
      <c r="K39"/>
      <c r="L39"/>
      <c r="M39"/>
      <c r="N39"/>
      <c r="P39"/>
      <c r="Q39"/>
      <c r="R39"/>
      <c r="S39"/>
    </row>
    <row r="40" spans="1:19">
      <c r="A40"/>
      <c r="B40"/>
      <c r="C40"/>
      <c r="D40"/>
      <c r="E40"/>
      <c r="F40"/>
      <c r="G40"/>
      <c r="H40"/>
      <c r="I40"/>
      <c r="J40"/>
      <c r="K40"/>
      <c r="L40"/>
      <c r="M40"/>
      <c r="N40"/>
      <c r="P40"/>
      <c r="Q40"/>
      <c r="R40"/>
      <c r="S40"/>
    </row>
    <row r="41" spans="1:19">
      <c r="A41"/>
      <c r="B41"/>
      <c r="C41"/>
      <c r="D41"/>
      <c r="E41"/>
      <c r="F41"/>
      <c r="G41"/>
      <c r="H41"/>
      <c r="I41"/>
      <c r="J41"/>
      <c r="K41"/>
      <c r="L41"/>
      <c r="M41"/>
      <c r="N41"/>
      <c r="P41"/>
      <c r="Q41"/>
      <c r="R41"/>
      <c r="S41"/>
    </row>
    <row r="42" spans="1:19" ht="14.25" customHeight="1">
      <c r="A42"/>
      <c r="B42"/>
      <c r="C42"/>
      <c r="D42"/>
      <c r="E42"/>
      <c r="F42"/>
      <c r="G42"/>
      <c r="H42"/>
      <c r="I42"/>
      <c r="J42"/>
      <c r="K42"/>
      <c r="L42"/>
      <c r="M42"/>
      <c r="N42"/>
      <c r="P42"/>
      <c r="Q42"/>
      <c r="R42"/>
      <c r="S42"/>
    </row>
    <row r="43" spans="1:19">
      <c r="A43"/>
      <c r="B43"/>
      <c r="C43"/>
      <c r="D43"/>
      <c r="E43"/>
      <c r="F43"/>
      <c r="G43"/>
      <c r="H43"/>
      <c r="I43"/>
      <c r="J43"/>
      <c r="K43"/>
      <c r="L43"/>
      <c r="M43"/>
      <c r="N43"/>
      <c r="P43"/>
      <c r="Q43"/>
      <c r="R43"/>
      <c r="S43"/>
    </row>
    <row r="44" spans="1:19">
      <c r="A44"/>
      <c r="B44"/>
      <c r="C44"/>
      <c r="D44"/>
      <c r="E44"/>
      <c r="F44"/>
      <c r="G44"/>
      <c r="H44"/>
      <c r="I44"/>
      <c r="J44"/>
      <c r="K44"/>
      <c r="L44"/>
      <c r="M44"/>
      <c r="N44"/>
      <c r="P44"/>
      <c r="Q44"/>
      <c r="R44"/>
      <c r="S44"/>
    </row>
    <row r="45" spans="1:19">
      <c r="A45"/>
      <c r="B45"/>
      <c r="C45"/>
      <c r="D45"/>
      <c r="E45"/>
      <c r="F45"/>
      <c r="G45"/>
      <c r="H45"/>
      <c r="I45"/>
      <c r="J45"/>
      <c r="K45"/>
      <c r="L45"/>
      <c r="M45"/>
      <c r="N45"/>
      <c r="P45"/>
      <c r="Q45"/>
      <c r="R45"/>
      <c r="S45"/>
    </row>
    <row r="46" spans="1:19">
      <c r="A46"/>
      <c r="B46"/>
      <c r="C46"/>
      <c r="D46"/>
      <c r="E46"/>
      <c r="F46"/>
      <c r="G46"/>
      <c r="H46"/>
      <c r="I46"/>
      <c r="J46"/>
      <c r="K46"/>
      <c r="L46"/>
      <c r="P46"/>
      <c r="Q46"/>
      <c r="R46"/>
      <c r="S46"/>
    </row>
    <row r="47" spans="1:19">
      <c r="A47"/>
      <c r="B47"/>
      <c r="C47"/>
      <c r="D47"/>
      <c r="E47"/>
      <c r="F47"/>
      <c r="G47"/>
      <c r="H47"/>
      <c r="I47"/>
      <c r="J47"/>
      <c r="K47"/>
      <c r="L47"/>
      <c r="P47"/>
      <c r="Q47"/>
      <c r="R47"/>
      <c r="S47"/>
    </row>
    <row r="48" spans="1:19" ht="14.25" customHeight="1">
      <c r="A48"/>
      <c r="B48"/>
      <c r="C48"/>
      <c r="D48"/>
      <c r="E48"/>
      <c r="F48"/>
      <c r="G48"/>
      <c r="H48"/>
      <c r="I48"/>
      <c r="J48"/>
      <c r="K48"/>
      <c r="L48"/>
      <c r="P48"/>
      <c r="Q48"/>
      <c r="R48"/>
      <c r="S48"/>
    </row>
    <row r="49" spans="1:19">
      <c r="A49"/>
      <c r="B49"/>
      <c r="C49"/>
      <c r="D49"/>
      <c r="E49"/>
      <c r="F49"/>
      <c r="G49"/>
      <c r="H49"/>
      <c r="I49"/>
      <c r="J49"/>
      <c r="K49"/>
      <c r="L49"/>
      <c r="P49"/>
      <c r="Q49"/>
      <c r="R49"/>
      <c r="S49"/>
    </row>
    <row r="50" spans="1:19">
      <c r="A50"/>
      <c r="B50"/>
      <c r="C50"/>
      <c r="D50"/>
      <c r="E50"/>
      <c r="F50"/>
      <c r="G50"/>
      <c r="H50"/>
      <c r="I50"/>
      <c r="J50"/>
      <c r="K50"/>
      <c r="L50"/>
      <c r="P50"/>
      <c r="Q50"/>
      <c r="R50"/>
      <c r="S50"/>
    </row>
    <row r="51" spans="1:19">
      <c r="A51"/>
      <c r="B51"/>
      <c r="C51"/>
      <c r="D51"/>
      <c r="E51"/>
      <c r="F51"/>
      <c r="G51"/>
      <c r="H51"/>
      <c r="I51"/>
      <c r="J51"/>
      <c r="K51"/>
      <c r="L51"/>
      <c r="P51"/>
      <c r="Q51"/>
      <c r="R51"/>
      <c r="S51"/>
    </row>
    <row r="52" spans="1:19">
      <c r="A52"/>
      <c r="B52"/>
      <c r="C52"/>
      <c r="D52"/>
      <c r="E52"/>
      <c r="F52"/>
      <c r="G52"/>
      <c r="H52"/>
      <c r="I52"/>
      <c r="J52"/>
      <c r="K52"/>
      <c r="L52"/>
      <c r="P52"/>
      <c r="Q52"/>
      <c r="R52"/>
      <c r="S52"/>
    </row>
    <row r="53" spans="1:19">
      <c r="A53"/>
      <c r="B53"/>
      <c r="C53"/>
      <c r="D53"/>
      <c r="E53"/>
      <c r="F53"/>
      <c r="G53"/>
      <c r="H53"/>
      <c r="I53"/>
      <c r="J53"/>
      <c r="K53"/>
      <c r="L53"/>
      <c r="P53"/>
      <c r="Q53"/>
      <c r="R53"/>
      <c r="S53"/>
    </row>
    <row r="54" spans="1:19">
      <c r="A54"/>
      <c r="B54"/>
      <c r="C54"/>
      <c r="D54"/>
      <c r="E54"/>
      <c r="F54"/>
      <c r="G54"/>
      <c r="H54"/>
      <c r="I54"/>
      <c r="J54"/>
      <c r="K54"/>
      <c r="L54"/>
      <c r="P54"/>
      <c r="Q54"/>
      <c r="R54"/>
      <c r="S54"/>
    </row>
    <row r="55" spans="1:19">
      <c r="A55"/>
      <c r="B55"/>
      <c r="C55"/>
      <c r="D55"/>
      <c r="E55"/>
      <c r="F55"/>
      <c r="G55"/>
      <c r="H55"/>
      <c r="I55"/>
      <c r="J55"/>
      <c r="K55"/>
      <c r="L55"/>
      <c r="P55"/>
      <c r="Q55"/>
      <c r="R55"/>
      <c r="S55"/>
    </row>
    <row r="56" spans="1:19">
      <c r="A56"/>
      <c r="B56"/>
      <c r="C56"/>
      <c r="D56"/>
      <c r="E56"/>
      <c r="F56"/>
      <c r="G56"/>
      <c r="H56"/>
      <c r="I56"/>
      <c r="J56"/>
      <c r="K56"/>
      <c r="L56"/>
      <c r="P56"/>
      <c r="Q56"/>
      <c r="R56"/>
      <c r="S56"/>
    </row>
    <row r="57" spans="1:19">
      <c r="A57"/>
      <c r="B57"/>
      <c r="C57"/>
      <c r="D57"/>
      <c r="E57"/>
      <c r="F57"/>
      <c r="G57"/>
      <c r="H57"/>
      <c r="I57"/>
      <c r="J57"/>
      <c r="K57"/>
      <c r="L57"/>
      <c r="P57"/>
      <c r="Q57"/>
      <c r="R57"/>
      <c r="S57"/>
    </row>
    <row r="58" spans="1:19">
      <c r="A58"/>
      <c r="B58"/>
      <c r="C58"/>
      <c r="D58"/>
      <c r="E58"/>
      <c r="F58"/>
      <c r="G58"/>
      <c r="H58"/>
      <c r="I58"/>
      <c r="J58"/>
      <c r="K58"/>
      <c r="L58"/>
      <c r="P58"/>
      <c r="Q58"/>
      <c r="R58"/>
      <c r="S58"/>
    </row>
    <row r="59" spans="1:19">
      <c r="A59"/>
      <c r="B59"/>
      <c r="C59"/>
      <c r="D59"/>
      <c r="E59"/>
      <c r="F59"/>
      <c r="G59"/>
      <c r="H59"/>
      <c r="I59"/>
      <c r="J59"/>
      <c r="K59"/>
      <c r="L59"/>
      <c r="P59"/>
      <c r="Q59"/>
      <c r="R59"/>
      <c r="S59"/>
    </row>
    <row r="60" spans="1:19">
      <c r="A60"/>
      <c r="B60"/>
      <c r="C60"/>
      <c r="D60"/>
      <c r="E60"/>
      <c r="F60"/>
      <c r="G60"/>
      <c r="H60"/>
      <c r="I60"/>
      <c r="J60"/>
      <c r="K60"/>
      <c r="L60"/>
      <c r="P60"/>
      <c r="Q60"/>
      <c r="R60"/>
      <c r="S60"/>
    </row>
    <row r="61" spans="1:19">
      <c r="A61"/>
      <c r="B61"/>
      <c r="C61"/>
      <c r="D61"/>
      <c r="E61"/>
      <c r="F61"/>
      <c r="G61"/>
      <c r="H61"/>
      <c r="I61"/>
      <c r="J61"/>
      <c r="K61"/>
      <c r="L61"/>
      <c r="P61"/>
      <c r="Q61"/>
      <c r="R61"/>
      <c r="S61"/>
    </row>
    <row r="62" spans="1:19">
      <c r="A62"/>
      <c r="B62"/>
      <c r="C62"/>
      <c r="D62"/>
      <c r="E62"/>
      <c r="F62"/>
      <c r="G62"/>
      <c r="H62"/>
      <c r="I62"/>
      <c r="J62"/>
      <c r="K62"/>
      <c r="L62"/>
      <c r="P62"/>
      <c r="Q62"/>
      <c r="R62"/>
      <c r="S62"/>
    </row>
    <row r="63" spans="1:19">
      <c r="A63"/>
      <c r="B63"/>
      <c r="C63"/>
      <c r="D63"/>
      <c r="E63"/>
      <c r="F63"/>
      <c r="G63"/>
      <c r="H63"/>
      <c r="I63"/>
      <c r="J63"/>
      <c r="K63"/>
      <c r="L63"/>
      <c r="P63"/>
      <c r="Q63"/>
      <c r="R63"/>
      <c r="S63"/>
    </row>
    <row r="64" spans="1:19">
      <c r="A64"/>
      <c r="B64"/>
      <c r="C64"/>
      <c r="D64"/>
      <c r="E64"/>
      <c r="F64"/>
      <c r="G64"/>
      <c r="H64"/>
      <c r="I64"/>
      <c r="J64"/>
      <c r="K64"/>
      <c r="L64"/>
      <c r="P64"/>
      <c r="Q64"/>
      <c r="R64"/>
      <c r="S64"/>
    </row>
    <row r="65" spans="1:19">
      <c r="A65"/>
      <c r="B65"/>
      <c r="C65"/>
      <c r="D65"/>
      <c r="E65"/>
      <c r="F65"/>
      <c r="G65"/>
      <c r="H65"/>
      <c r="I65"/>
      <c r="J65"/>
      <c r="K65"/>
      <c r="L65"/>
      <c r="P65"/>
      <c r="Q65"/>
      <c r="R65"/>
      <c r="S65"/>
    </row>
    <row r="66" spans="1:19">
      <c r="A66"/>
      <c r="B66"/>
      <c r="C66"/>
      <c r="D66"/>
      <c r="E66"/>
      <c r="F66"/>
      <c r="G66"/>
      <c r="H66"/>
      <c r="I66"/>
      <c r="J66"/>
      <c r="K66"/>
      <c r="L66"/>
      <c r="P66"/>
      <c r="Q66"/>
      <c r="R66"/>
      <c r="S66"/>
    </row>
    <row r="67" spans="1:19">
      <c r="A67"/>
      <c r="B67"/>
      <c r="C67"/>
      <c r="D67"/>
      <c r="E67"/>
      <c r="F67"/>
      <c r="G67"/>
      <c r="H67"/>
      <c r="I67"/>
      <c r="J67"/>
      <c r="K67"/>
      <c r="L67"/>
      <c r="P67"/>
      <c r="Q67"/>
      <c r="R67"/>
      <c r="S67"/>
    </row>
    <row r="68" spans="1:19">
      <c r="A68"/>
      <c r="B68"/>
      <c r="C68"/>
      <c r="D68"/>
      <c r="E68"/>
      <c r="F68"/>
      <c r="G68"/>
      <c r="H68"/>
      <c r="I68"/>
      <c r="J68"/>
      <c r="K68"/>
      <c r="L68"/>
      <c r="P68"/>
      <c r="Q68"/>
      <c r="R68"/>
      <c r="S68"/>
    </row>
    <row r="69" spans="1:19">
      <c r="A69"/>
      <c r="B69"/>
      <c r="C69"/>
      <c r="D69"/>
      <c r="E69"/>
      <c r="F69"/>
      <c r="G69"/>
      <c r="H69"/>
      <c r="I69"/>
      <c r="J69"/>
      <c r="K69"/>
      <c r="L69"/>
      <c r="P69"/>
      <c r="Q69"/>
      <c r="R69"/>
      <c r="S69"/>
    </row>
    <row r="70" spans="1:19">
      <c r="A70"/>
      <c r="B70"/>
      <c r="C70"/>
      <c r="D70"/>
      <c r="E70"/>
      <c r="F70"/>
      <c r="G70"/>
      <c r="H70"/>
      <c r="I70"/>
      <c r="J70"/>
      <c r="K70"/>
      <c r="L70"/>
      <c r="P70"/>
      <c r="Q70"/>
      <c r="R70"/>
      <c r="S70"/>
    </row>
    <row r="71" spans="1:19">
      <c r="A71"/>
      <c r="B71"/>
      <c r="C71"/>
      <c r="D71"/>
      <c r="E71"/>
      <c r="F71"/>
      <c r="G71"/>
      <c r="H71"/>
      <c r="I71"/>
      <c r="J71"/>
      <c r="K71"/>
      <c r="L71"/>
      <c r="P71"/>
      <c r="Q71"/>
      <c r="R71"/>
      <c r="S71"/>
    </row>
    <row r="72" spans="1:19">
      <c r="A72"/>
      <c r="B72"/>
      <c r="C72"/>
      <c r="D72"/>
      <c r="E72"/>
      <c r="F72"/>
      <c r="G72"/>
      <c r="H72"/>
      <c r="I72"/>
      <c r="J72"/>
      <c r="K72"/>
      <c r="L72"/>
      <c r="P72"/>
      <c r="Q72"/>
      <c r="R72"/>
      <c r="S72"/>
    </row>
    <row r="73" spans="1:19">
      <c r="A73"/>
      <c r="B73"/>
      <c r="C73"/>
      <c r="D73"/>
      <c r="E73"/>
      <c r="F73"/>
      <c r="G73"/>
      <c r="H73"/>
      <c r="I73"/>
      <c r="J73"/>
      <c r="K73"/>
      <c r="L73"/>
      <c r="P73"/>
      <c r="Q73"/>
      <c r="R73"/>
      <c r="S73"/>
    </row>
    <row r="74" spans="1:19">
      <c r="A74"/>
      <c r="B74"/>
      <c r="C74"/>
      <c r="D74"/>
      <c r="E74"/>
      <c r="F74"/>
      <c r="G74"/>
      <c r="H74"/>
      <c r="I74"/>
      <c r="J74"/>
      <c r="K74"/>
      <c r="L74"/>
      <c r="P74"/>
      <c r="Q74"/>
      <c r="R74"/>
      <c r="S74"/>
    </row>
    <row r="75" spans="1:19">
      <c r="A75"/>
      <c r="B75"/>
      <c r="C75"/>
      <c r="D75"/>
      <c r="E75"/>
      <c r="F75"/>
      <c r="G75"/>
      <c r="H75"/>
      <c r="I75"/>
      <c r="J75"/>
      <c r="K75"/>
      <c r="L75"/>
      <c r="P75"/>
      <c r="Q75"/>
      <c r="R75"/>
      <c r="S75"/>
    </row>
    <row r="76" spans="1:19">
      <c r="A76"/>
      <c r="B76"/>
      <c r="C76"/>
      <c r="D76"/>
      <c r="E76"/>
      <c r="F76"/>
      <c r="G76"/>
      <c r="H76"/>
      <c r="I76"/>
      <c r="J76"/>
      <c r="K76"/>
      <c r="L76"/>
      <c r="P76"/>
      <c r="Q76"/>
      <c r="R76"/>
      <c r="S76"/>
    </row>
    <row r="77" spans="1:19">
      <c r="A77"/>
      <c r="B77"/>
      <c r="C77"/>
      <c r="D77"/>
      <c r="E77"/>
      <c r="F77"/>
      <c r="G77"/>
      <c r="H77"/>
      <c r="I77"/>
      <c r="J77"/>
      <c r="K77"/>
      <c r="L77"/>
      <c r="P77"/>
      <c r="Q77"/>
      <c r="R77"/>
      <c r="S77"/>
    </row>
    <row r="78" spans="1:19">
      <c r="A78"/>
      <c r="B78"/>
      <c r="C78"/>
      <c r="D78"/>
      <c r="E78"/>
      <c r="F78"/>
      <c r="G78"/>
      <c r="H78"/>
      <c r="I78"/>
      <c r="J78"/>
      <c r="K78"/>
      <c r="L78"/>
      <c r="P78"/>
      <c r="Q78"/>
      <c r="R78"/>
      <c r="S78"/>
    </row>
    <row r="79" spans="1:19">
      <c r="A79"/>
      <c r="B79"/>
      <c r="C79"/>
      <c r="D79"/>
      <c r="E79"/>
      <c r="F79"/>
      <c r="G79"/>
      <c r="H79"/>
      <c r="I79"/>
      <c r="J79"/>
      <c r="K79"/>
      <c r="L79"/>
      <c r="P79"/>
      <c r="Q79"/>
      <c r="R79"/>
      <c r="S79"/>
    </row>
    <row r="80" spans="1:19">
      <c r="A80"/>
      <c r="B80"/>
      <c r="C80"/>
      <c r="D80"/>
      <c r="E80"/>
      <c r="F80"/>
      <c r="G80"/>
      <c r="H80"/>
      <c r="I80"/>
      <c r="J80"/>
      <c r="K80"/>
      <c r="L80"/>
      <c r="P80"/>
      <c r="Q80"/>
      <c r="R80"/>
      <c r="S80"/>
    </row>
    <row r="81" spans="1:19">
      <c r="A81"/>
      <c r="B81"/>
      <c r="C81"/>
      <c r="D81"/>
      <c r="E81"/>
      <c r="F81"/>
      <c r="G81"/>
      <c r="H81"/>
      <c r="I81"/>
      <c r="J81"/>
      <c r="K81"/>
      <c r="L81"/>
      <c r="P81"/>
      <c r="Q81"/>
      <c r="R81"/>
      <c r="S81"/>
    </row>
    <row r="82" spans="1:19">
      <c r="A82"/>
      <c r="B82"/>
      <c r="C82"/>
      <c r="D82"/>
      <c r="E82"/>
      <c r="F82"/>
      <c r="G82"/>
      <c r="H82"/>
      <c r="I82"/>
      <c r="J82"/>
      <c r="K82"/>
      <c r="L82"/>
    </row>
    <row r="83" spans="1:19">
      <c r="A83"/>
      <c r="B83"/>
      <c r="C83"/>
      <c r="D83"/>
      <c r="E83"/>
      <c r="F83"/>
      <c r="G83"/>
      <c r="H83"/>
      <c r="I83"/>
      <c r="J83"/>
      <c r="K83"/>
      <c r="L83"/>
    </row>
    <row r="84" spans="1:19">
      <c r="A84"/>
      <c r="B84"/>
      <c r="C84"/>
      <c r="D84"/>
      <c r="E84"/>
      <c r="F84"/>
      <c r="G84"/>
      <c r="H84"/>
      <c r="I84"/>
      <c r="J84"/>
      <c r="K84"/>
      <c r="L84"/>
    </row>
    <row r="85" spans="1:19">
      <c r="A85"/>
      <c r="B85"/>
      <c r="C85"/>
      <c r="D85"/>
      <c r="E85"/>
      <c r="F85"/>
      <c r="G85"/>
      <c r="H85"/>
      <c r="I85"/>
      <c r="J85"/>
      <c r="K85"/>
      <c r="L85"/>
    </row>
    <row r="86" spans="1:19">
      <c r="A86"/>
      <c r="B86"/>
      <c r="C86"/>
      <c r="D86"/>
      <c r="E86"/>
      <c r="F86"/>
      <c r="G86"/>
      <c r="H86"/>
      <c r="I86"/>
      <c r="J86"/>
      <c r="K86"/>
      <c r="L86"/>
    </row>
    <row r="87" spans="1:19">
      <c r="A87"/>
      <c r="B87"/>
      <c r="C87"/>
      <c r="D87"/>
      <c r="E87"/>
      <c r="F87"/>
      <c r="G87"/>
      <c r="H87"/>
      <c r="I87"/>
      <c r="J87"/>
      <c r="K87"/>
      <c r="L87"/>
    </row>
    <row r="88" spans="1:19">
      <c r="A88"/>
      <c r="B88"/>
      <c r="C88"/>
      <c r="D88"/>
      <c r="E88"/>
      <c r="F88"/>
      <c r="G88"/>
      <c r="H88"/>
      <c r="I88"/>
      <c r="J88"/>
      <c r="K88"/>
      <c r="L88"/>
    </row>
    <row r="89" spans="1:19">
      <c r="A89"/>
      <c r="B89"/>
      <c r="C89"/>
      <c r="D89"/>
      <c r="E89"/>
      <c r="F89"/>
      <c r="G89"/>
      <c r="H89"/>
      <c r="I89"/>
      <c r="J89"/>
      <c r="K89"/>
      <c r="L89"/>
    </row>
    <row r="90" spans="1:19">
      <c r="A90"/>
      <c r="B90"/>
      <c r="C90"/>
      <c r="D90"/>
      <c r="E90"/>
      <c r="F90"/>
      <c r="G90"/>
      <c r="H90"/>
      <c r="I90"/>
      <c r="J90"/>
      <c r="K90"/>
      <c r="L90"/>
    </row>
    <row r="91" spans="1:19">
      <c r="A91"/>
      <c r="B91"/>
      <c r="C91"/>
      <c r="D91"/>
      <c r="E91"/>
      <c r="F91"/>
      <c r="G91"/>
      <c r="H91"/>
      <c r="I91"/>
      <c r="J91"/>
      <c r="K91"/>
      <c r="L91"/>
    </row>
    <row r="92" spans="1:19">
      <c r="A92"/>
      <c r="B92"/>
      <c r="C92"/>
      <c r="D92"/>
      <c r="E92"/>
      <c r="F92"/>
      <c r="G92"/>
      <c r="H92"/>
      <c r="I92"/>
      <c r="J92"/>
      <c r="K92"/>
      <c r="L92"/>
    </row>
    <row r="93" spans="1:19">
      <c r="A93"/>
      <c r="B93"/>
      <c r="C93"/>
      <c r="D93"/>
      <c r="E93"/>
      <c r="F93"/>
      <c r="G93"/>
      <c r="H93"/>
      <c r="I93"/>
      <c r="J93"/>
      <c r="K93"/>
      <c r="L93"/>
    </row>
    <row r="94" spans="1:19">
      <c r="A94"/>
      <c r="B94"/>
      <c r="C94"/>
      <c r="D94"/>
      <c r="E94"/>
      <c r="F94"/>
      <c r="G94"/>
      <c r="H94"/>
      <c r="I94"/>
      <c r="J94"/>
      <c r="K94"/>
      <c r="L94"/>
    </row>
    <row r="95" spans="1:19">
      <c r="A95"/>
      <c r="B95"/>
      <c r="C95"/>
      <c r="D95"/>
      <c r="E95"/>
      <c r="F95"/>
      <c r="G95"/>
      <c r="H95"/>
      <c r="I95"/>
      <c r="J95"/>
      <c r="K95"/>
      <c r="L95"/>
    </row>
    <row r="96" spans="1:19">
      <c r="A96"/>
      <c r="B96"/>
      <c r="C96"/>
      <c r="D96"/>
      <c r="E96"/>
      <c r="F96"/>
      <c r="G96"/>
      <c r="H96"/>
      <c r="I96"/>
      <c r="J96"/>
      <c r="K96"/>
      <c r="L96"/>
    </row>
    <row r="97" spans="1:12">
      <c r="A97"/>
      <c r="B97"/>
      <c r="C97"/>
      <c r="D97"/>
      <c r="E97"/>
      <c r="F97"/>
      <c r="G97"/>
      <c r="H97"/>
      <c r="I97"/>
      <c r="J97"/>
      <c r="K97"/>
      <c r="L97"/>
    </row>
    <row r="98" spans="1:12">
      <c r="A98"/>
      <c r="B98"/>
      <c r="C98"/>
      <c r="D98"/>
      <c r="E98"/>
      <c r="F98"/>
      <c r="G98"/>
      <c r="H98"/>
      <c r="I98"/>
      <c r="J98"/>
      <c r="K98"/>
      <c r="L98"/>
    </row>
    <row r="99" spans="1:12">
      <c r="A99"/>
      <c r="B99"/>
      <c r="C99"/>
      <c r="D99"/>
      <c r="E99"/>
      <c r="F99"/>
      <c r="G99"/>
      <c r="H99"/>
      <c r="I99"/>
      <c r="J99"/>
      <c r="K99"/>
      <c r="L99"/>
    </row>
    <row r="100" spans="1:12">
      <c r="A100"/>
      <c r="B100"/>
      <c r="C100"/>
      <c r="D100"/>
      <c r="E100"/>
      <c r="F100"/>
      <c r="G100"/>
      <c r="H100"/>
      <c r="I100"/>
      <c r="J100"/>
      <c r="K100"/>
      <c r="L100"/>
    </row>
    <row r="101" spans="1:12">
      <c r="A101"/>
      <c r="B101"/>
      <c r="C101"/>
      <c r="D101"/>
      <c r="E101"/>
      <c r="F101"/>
      <c r="G101"/>
      <c r="H101"/>
      <c r="I101"/>
      <c r="J101"/>
      <c r="K101"/>
      <c r="L101"/>
    </row>
    <row r="102" spans="1:12">
      <c r="A102"/>
      <c r="B102"/>
      <c r="C102"/>
      <c r="D102"/>
      <c r="E102"/>
      <c r="F102"/>
      <c r="G102"/>
      <c r="H102"/>
      <c r="I102"/>
      <c r="J102"/>
      <c r="K102"/>
      <c r="L102"/>
    </row>
    <row r="103" spans="1:12">
      <c r="A103"/>
      <c r="B103"/>
      <c r="C103"/>
      <c r="D103"/>
      <c r="E103"/>
      <c r="F103"/>
      <c r="G103"/>
      <c r="H103"/>
      <c r="I103"/>
      <c r="J103"/>
      <c r="K103"/>
      <c r="L103"/>
    </row>
    <row r="104" spans="1:12">
      <c r="A104"/>
      <c r="B104"/>
      <c r="C104"/>
      <c r="D104"/>
      <c r="E104"/>
      <c r="F104"/>
      <c r="G104"/>
      <c r="H104"/>
      <c r="I104"/>
      <c r="J104"/>
      <c r="K104"/>
      <c r="L104"/>
    </row>
    <row r="105" spans="1:12">
      <c r="A105"/>
      <c r="B105"/>
      <c r="C105"/>
      <c r="D105"/>
      <c r="E105"/>
      <c r="F105"/>
      <c r="G105"/>
      <c r="H105"/>
      <c r="I105"/>
      <c r="J105"/>
      <c r="K105"/>
      <c r="L105"/>
    </row>
    <row r="106" spans="1:12">
      <c r="A106"/>
      <c r="B106"/>
      <c r="C106"/>
      <c r="D106"/>
      <c r="E106"/>
      <c r="F106"/>
      <c r="G106"/>
      <c r="H106"/>
      <c r="I106"/>
      <c r="J106"/>
      <c r="K106"/>
      <c r="L106"/>
    </row>
    <row r="107" spans="1:12">
      <c r="A107"/>
      <c r="B107"/>
      <c r="C107"/>
      <c r="D107"/>
      <c r="E107"/>
      <c r="F107"/>
      <c r="G107"/>
      <c r="H107"/>
      <c r="I107"/>
      <c r="J107"/>
      <c r="K107"/>
      <c r="L107"/>
    </row>
    <row r="108" spans="1:12">
      <c r="A108"/>
      <c r="B108"/>
      <c r="C108"/>
      <c r="D108"/>
      <c r="E108"/>
      <c r="F108"/>
      <c r="G108"/>
      <c r="H108"/>
      <c r="I108"/>
      <c r="J108"/>
      <c r="K108"/>
      <c r="L108"/>
    </row>
    <row r="109" spans="1:12">
      <c r="A109"/>
      <c r="B109"/>
      <c r="C109"/>
      <c r="D109"/>
      <c r="E109"/>
      <c r="F109"/>
      <c r="G109"/>
      <c r="H109"/>
      <c r="I109"/>
      <c r="J109"/>
      <c r="K109"/>
      <c r="L109"/>
    </row>
    <row r="110" spans="1:12">
      <c r="A110"/>
      <c r="B110"/>
      <c r="C110"/>
      <c r="D110"/>
      <c r="E110"/>
      <c r="F110"/>
      <c r="G110"/>
      <c r="H110"/>
      <c r="I110"/>
      <c r="J110"/>
      <c r="K110"/>
      <c r="L110"/>
    </row>
    <row r="111" spans="1:12">
      <c r="A111"/>
      <c r="B111"/>
      <c r="C111"/>
      <c r="D111"/>
      <c r="E111"/>
      <c r="F111"/>
      <c r="G111"/>
      <c r="H111"/>
      <c r="I111"/>
      <c r="J111"/>
      <c r="K111"/>
      <c r="L111"/>
    </row>
    <row r="112" spans="1:12">
      <c r="A112"/>
      <c r="B112"/>
      <c r="C112"/>
      <c r="D112"/>
      <c r="E112"/>
      <c r="F112"/>
      <c r="G112"/>
      <c r="H112"/>
      <c r="I112"/>
      <c r="J112"/>
      <c r="K112"/>
      <c r="L112"/>
    </row>
    <row r="113" spans="1:12">
      <c r="A113"/>
      <c r="B113"/>
      <c r="C113"/>
      <c r="D113"/>
      <c r="E113"/>
      <c r="F113"/>
      <c r="G113"/>
      <c r="H113"/>
      <c r="I113"/>
      <c r="J113"/>
      <c r="K113"/>
      <c r="L113"/>
    </row>
    <row r="114" spans="1:12">
      <c r="A114"/>
      <c r="B114"/>
      <c r="C114"/>
      <c r="D114"/>
      <c r="E114"/>
      <c r="F114"/>
      <c r="G114"/>
      <c r="H114"/>
      <c r="I114"/>
      <c r="J114"/>
      <c r="K114"/>
      <c r="L114"/>
    </row>
    <row r="115" spans="1:12">
      <c r="A115"/>
      <c r="B115"/>
      <c r="C115"/>
      <c r="D115"/>
      <c r="E115"/>
      <c r="F115"/>
      <c r="G115"/>
      <c r="H115"/>
      <c r="I115"/>
      <c r="J115"/>
      <c r="K115"/>
      <c r="L115"/>
    </row>
    <row r="116" spans="1:12">
      <c r="A116"/>
      <c r="B116"/>
      <c r="C116"/>
      <c r="D116"/>
      <c r="E116"/>
      <c r="F116"/>
      <c r="G116"/>
      <c r="H116"/>
      <c r="I116"/>
      <c r="J116"/>
      <c r="K116"/>
      <c r="L116"/>
    </row>
    <row r="117" spans="1:12">
      <c r="A117"/>
      <c r="B117"/>
      <c r="C117"/>
      <c r="D117"/>
      <c r="E117"/>
      <c r="F117"/>
      <c r="G117"/>
      <c r="H117"/>
      <c r="I117"/>
      <c r="J117"/>
      <c r="K117"/>
      <c r="L117"/>
    </row>
    <row r="118" spans="1:12">
      <c r="A118"/>
      <c r="B118"/>
      <c r="C118"/>
      <c r="D118"/>
      <c r="E118"/>
      <c r="F118"/>
      <c r="G118"/>
      <c r="H118"/>
      <c r="I118"/>
      <c r="J118"/>
      <c r="K118"/>
      <c r="L118"/>
    </row>
    <row r="119" spans="1:12">
      <c r="A119"/>
      <c r="B119"/>
      <c r="C119"/>
      <c r="D119"/>
      <c r="E119"/>
      <c r="F119"/>
      <c r="G119"/>
      <c r="H119"/>
      <c r="I119"/>
      <c r="J119"/>
      <c r="K119"/>
      <c r="L119"/>
    </row>
    <row r="120" spans="1:12">
      <c r="A120"/>
      <c r="B120"/>
      <c r="C120"/>
      <c r="D120"/>
      <c r="E120"/>
      <c r="F120"/>
      <c r="G120"/>
      <c r="H120"/>
      <c r="I120"/>
      <c r="J120"/>
      <c r="K120"/>
      <c r="L120"/>
    </row>
    <row r="121" spans="1:12">
      <c r="A121"/>
      <c r="B121"/>
      <c r="C121"/>
      <c r="D121"/>
      <c r="E121"/>
      <c r="F121"/>
      <c r="G121"/>
      <c r="H121"/>
      <c r="I121"/>
      <c r="J121"/>
      <c r="K121"/>
      <c r="L121"/>
    </row>
    <row r="122" spans="1:12">
      <c r="A122"/>
      <c r="B122"/>
      <c r="C122"/>
      <c r="D122"/>
      <c r="E122"/>
      <c r="F122"/>
      <c r="G122"/>
      <c r="H122"/>
      <c r="I122"/>
      <c r="J122"/>
      <c r="K122"/>
      <c r="L122"/>
    </row>
    <row r="123" spans="1:12">
      <c r="A123"/>
      <c r="B123"/>
      <c r="C123"/>
      <c r="D123"/>
      <c r="E123"/>
      <c r="F123"/>
      <c r="G123"/>
      <c r="H123"/>
      <c r="I123"/>
      <c r="J123"/>
      <c r="K123"/>
      <c r="L123"/>
    </row>
    <row r="124" spans="1:12">
      <c r="A124"/>
      <c r="B124"/>
      <c r="C124"/>
      <c r="D124"/>
      <c r="E124"/>
      <c r="F124"/>
      <c r="G124"/>
      <c r="H124"/>
      <c r="I124"/>
      <c r="J124"/>
      <c r="K124"/>
      <c r="L124"/>
    </row>
    <row r="125" spans="1:12">
      <c r="A125"/>
      <c r="B125"/>
      <c r="C125"/>
      <c r="D125"/>
      <c r="E125"/>
      <c r="F125"/>
      <c r="G125"/>
      <c r="H125"/>
      <c r="I125"/>
      <c r="J125"/>
      <c r="K125"/>
      <c r="L125"/>
    </row>
    <row r="126" spans="1:12">
      <c r="A126"/>
      <c r="B126"/>
      <c r="C126"/>
      <c r="D126"/>
      <c r="E126"/>
      <c r="F126"/>
      <c r="G126"/>
      <c r="H126"/>
      <c r="I126"/>
      <c r="J126"/>
      <c r="K126"/>
      <c r="L126"/>
    </row>
    <row r="127" spans="1:12">
      <c r="A127"/>
      <c r="B127"/>
      <c r="C127"/>
      <c r="D127"/>
      <c r="E127"/>
      <c r="F127"/>
      <c r="G127"/>
      <c r="H127"/>
      <c r="I127"/>
      <c r="J127"/>
      <c r="K127"/>
      <c r="L127"/>
    </row>
    <row r="128" spans="1:12">
      <c r="A128"/>
      <c r="B128"/>
      <c r="C128"/>
      <c r="D128"/>
      <c r="E128"/>
      <c r="F128"/>
      <c r="G128"/>
      <c r="H128"/>
      <c r="I128"/>
      <c r="J128"/>
      <c r="K128"/>
      <c r="L128"/>
    </row>
    <row r="129" spans="1:12">
      <c r="A129"/>
      <c r="B129"/>
      <c r="C129"/>
      <c r="D129"/>
      <c r="E129"/>
      <c r="F129"/>
      <c r="G129"/>
      <c r="H129"/>
      <c r="I129"/>
      <c r="J129"/>
      <c r="K129"/>
      <c r="L129"/>
    </row>
    <row r="130" spans="1:12">
      <c r="A130"/>
      <c r="B130"/>
      <c r="C130"/>
      <c r="D130"/>
      <c r="E130"/>
      <c r="F130"/>
      <c r="G130"/>
      <c r="H130"/>
      <c r="I130"/>
      <c r="J130"/>
      <c r="K130"/>
      <c r="L130"/>
    </row>
    <row r="131" spans="1:12">
      <c r="A131"/>
      <c r="B131"/>
      <c r="C131"/>
      <c r="D131"/>
      <c r="E131"/>
      <c r="F131"/>
      <c r="G131"/>
      <c r="H131"/>
      <c r="I131"/>
      <c r="J131"/>
      <c r="K131"/>
      <c r="L131"/>
    </row>
    <row r="132" spans="1:12">
      <c r="A132"/>
      <c r="B132"/>
      <c r="C132"/>
      <c r="D132"/>
      <c r="E132"/>
      <c r="F132"/>
      <c r="G132"/>
      <c r="H132"/>
      <c r="I132"/>
      <c r="J132"/>
      <c r="K132"/>
      <c r="L132"/>
    </row>
    <row r="133" spans="1:12">
      <c r="A133"/>
      <c r="B133"/>
      <c r="C133"/>
      <c r="D133"/>
      <c r="E133"/>
      <c r="F133"/>
      <c r="G133"/>
      <c r="H133"/>
      <c r="I133"/>
      <c r="J133"/>
      <c r="K133"/>
      <c r="L133"/>
    </row>
    <row r="134" spans="1:12">
      <c r="A134"/>
      <c r="B134"/>
      <c r="C134"/>
      <c r="D134"/>
      <c r="E134"/>
      <c r="F134"/>
      <c r="G134"/>
      <c r="H134"/>
      <c r="I134"/>
      <c r="J134"/>
      <c r="K134"/>
      <c r="L134"/>
    </row>
    <row r="135" spans="1:12">
      <c r="A135"/>
      <c r="B135"/>
      <c r="C135"/>
      <c r="D135"/>
      <c r="E135"/>
      <c r="F135"/>
      <c r="G135"/>
      <c r="H135"/>
      <c r="I135"/>
      <c r="J135"/>
      <c r="K135"/>
      <c r="L135"/>
    </row>
    <row r="136" spans="1:12">
      <c r="A136"/>
      <c r="B136"/>
      <c r="C136"/>
      <c r="D136"/>
      <c r="E136"/>
      <c r="F136"/>
      <c r="G136"/>
      <c r="H136"/>
      <c r="I136"/>
      <c r="J136"/>
      <c r="K136"/>
      <c r="L136"/>
    </row>
  </sheetData>
  <sortState ref="P7:S81">
    <sortCondition descending="1" ref="Q7:Q81"/>
  </sortState>
  <mergeCells count="3">
    <mergeCell ref="A2:X2"/>
    <mergeCell ref="A3:F3"/>
    <mergeCell ref="B5:C5"/>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9"/>
  <dimension ref="A1:AA83"/>
  <sheetViews>
    <sheetView showGridLines="0" workbookViewId="0">
      <selection activeCell="P25" sqref="P25"/>
    </sheetView>
  </sheetViews>
  <sheetFormatPr defaultRowHeight="12.75"/>
  <cols>
    <col min="1" max="1" width="16.85546875" style="150" customWidth="1"/>
    <col min="2" max="2" width="12.28515625" style="150" bestFit="1" customWidth="1"/>
    <col min="3" max="3" width="10.140625" style="150" customWidth="1"/>
    <col min="4" max="4" width="9.140625" style="150"/>
    <col min="5" max="5" width="6" style="150" customWidth="1"/>
    <col min="6" max="6" width="16.7109375" style="150" customWidth="1"/>
    <col min="7" max="7" width="11.28515625" style="150" customWidth="1"/>
    <col min="8" max="8" width="10.42578125" style="150" customWidth="1"/>
    <col min="9" max="9" width="9.140625" style="150"/>
    <col min="10" max="10" width="3.5703125" style="150" customWidth="1"/>
    <col min="11" max="11" width="21.42578125" style="150" customWidth="1"/>
    <col min="12" max="12" width="11.7109375" style="150" customWidth="1"/>
    <col min="13" max="13" width="12.28515625" style="150" customWidth="1"/>
    <col min="14" max="14" width="10.42578125" style="150" customWidth="1"/>
    <col min="15" max="15" width="3.85546875" style="150" customWidth="1"/>
    <col min="16" max="16" width="22.5703125" style="150" customWidth="1"/>
    <col min="17" max="17" width="11.28515625" style="150" customWidth="1"/>
    <col min="18" max="18" width="10.28515625" style="150" customWidth="1"/>
    <col min="19" max="19" width="10" style="150" customWidth="1"/>
    <col min="20" max="255" width="9.140625" style="150"/>
    <col min="256" max="256" width="4" style="150" customWidth="1"/>
    <col min="257" max="257" width="15.140625" style="150" customWidth="1"/>
    <col min="258" max="258" width="13.85546875" style="150" customWidth="1"/>
    <col min="259" max="259" width="10.140625" style="150" customWidth="1"/>
    <col min="260" max="260" width="9.140625" style="150"/>
    <col min="261" max="261" width="3.42578125" style="150" customWidth="1"/>
    <col min="262" max="262" width="19.5703125" style="150" customWidth="1"/>
    <col min="263" max="263" width="12.28515625" style="150" customWidth="1"/>
    <col min="264" max="264" width="10.42578125" style="150" customWidth="1"/>
    <col min="265" max="265" width="9.140625" style="150"/>
    <col min="266" max="266" width="3.5703125" style="150" customWidth="1"/>
    <col min="267" max="267" width="16.42578125" style="150" customWidth="1"/>
    <col min="268" max="268" width="11.7109375" style="150" customWidth="1"/>
    <col min="269" max="269" width="10.140625" style="150" customWidth="1"/>
    <col min="270" max="270" width="15.85546875" style="150" customWidth="1"/>
    <col min="271" max="271" width="3.85546875" style="150" customWidth="1"/>
    <col min="272" max="272" width="16.42578125" style="150" customWidth="1"/>
    <col min="273" max="273" width="11.28515625" style="150" customWidth="1"/>
    <col min="274" max="274" width="10.28515625" style="150" customWidth="1"/>
    <col min="275" max="275" width="10" style="150" customWidth="1"/>
    <col min="276" max="511" width="9.140625" style="150"/>
    <col min="512" max="512" width="4" style="150" customWidth="1"/>
    <col min="513" max="513" width="15.140625" style="150" customWidth="1"/>
    <col min="514" max="514" width="13.85546875" style="150" customWidth="1"/>
    <col min="515" max="515" width="10.140625" style="150" customWidth="1"/>
    <col min="516" max="516" width="9.140625" style="150"/>
    <col min="517" max="517" width="3.42578125" style="150" customWidth="1"/>
    <col min="518" max="518" width="19.5703125" style="150" customWidth="1"/>
    <col min="519" max="519" width="12.28515625" style="150" customWidth="1"/>
    <col min="520" max="520" width="10.42578125" style="150" customWidth="1"/>
    <col min="521" max="521" width="9.140625" style="150"/>
    <col min="522" max="522" width="3.5703125" style="150" customWidth="1"/>
    <col min="523" max="523" width="16.42578125" style="150" customWidth="1"/>
    <col min="524" max="524" width="11.7109375" style="150" customWidth="1"/>
    <col min="525" max="525" width="10.140625" style="150" customWidth="1"/>
    <col min="526" max="526" width="15.85546875" style="150" customWidth="1"/>
    <col min="527" max="527" width="3.85546875" style="150" customWidth="1"/>
    <col min="528" max="528" width="16.42578125" style="150" customWidth="1"/>
    <col min="529" max="529" width="11.28515625" style="150" customWidth="1"/>
    <col min="530" max="530" width="10.28515625" style="150" customWidth="1"/>
    <col min="531" max="531" width="10" style="150" customWidth="1"/>
    <col min="532" max="767" width="9.140625" style="150"/>
    <col min="768" max="768" width="4" style="150" customWidth="1"/>
    <col min="769" max="769" width="15.140625" style="150" customWidth="1"/>
    <col min="770" max="770" width="13.85546875" style="150" customWidth="1"/>
    <col min="771" max="771" width="10.140625" style="150" customWidth="1"/>
    <col min="772" max="772" width="9.140625" style="150"/>
    <col min="773" max="773" width="3.42578125" style="150" customWidth="1"/>
    <col min="774" max="774" width="19.5703125" style="150" customWidth="1"/>
    <col min="775" max="775" width="12.28515625" style="150" customWidth="1"/>
    <col min="776" max="776" width="10.42578125" style="150" customWidth="1"/>
    <col min="777" max="777" width="9.140625" style="150"/>
    <col min="778" max="778" width="3.5703125" style="150" customWidth="1"/>
    <col min="779" max="779" width="16.42578125" style="150" customWidth="1"/>
    <col min="780" max="780" width="11.7109375" style="150" customWidth="1"/>
    <col min="781" max="781" width="10.140625" style="150" customWidth="1"/>
    <col min="782" max="782" width="15.85546875" style="150" customWidth="1"/>
    <col min="783" max="783" width="3.85546875" style="150" customWidth="1"/>
    <col min="784" max="784" width="16.42578125" style="150" customWidth="1"/>
    <col min="785" max="785" width="11.28515625" style="150" customWidth="1"/>
    <col min="786" max="786" width="10.28515625" style="150" customWidth="1"/>
    <col min="787" max="787" width="10" style="150" customWidth="1"/>
    <col min="788" max="1023" width="9.140625" style="150"/>
    <col min="1024" max="1024" width="4" style="150" customWidth="1"/>
    <col min="1025" max="1025" width="15.140625" style="150" customWidth="1"/>
    <col min="1026" max="1026" width="13.85546875" style="150" customWidth="1"/>
    <col min="1027" max="1027" width="10.140625" style="150" customWidth="1"/>
    <col min="1028" max="1028" width="9.140625" style="150"/>
    <col min="1029" max="1029" width="3.42578125" style="150" customWidth="1"/>
    <col min="1030" max="1030" width="19.5703125" style="150" customWidth="1"/>
    <col min="1031" max="1031" width="12.28515625" style="150" customWidth="1"/>
    <col min="1032" max="1032" width="10.42578125" style="150" customWidth="1"/>
    <col min="1033" max="1033" width="9.140625" style="150"/>
    <col min="1034" max="1034" width="3.5703125" style="150" customWidth="1"/>
    <col min="1035" max="1035" width="16.42578125" style="150" customWidth="1"/>
    <col min="1036" max="1036" width="11.7109375" style="150" customWidth="1"/>
    <col min="1037" max="1037" width="10.140625" style="150" customWidth="1"/>
    <col min="1038" max="1038" width="15.85546875" style="150" customWidth="1"/>
    <col min="1039" max="1039" width="3.85546875" style="150" customWidth="1"/>
    <col min="1040" max="1040" width="16.42578125" style="150" customWidth="1"/>
    <col min="1041" max="1041" width="11.28515625" style="150" customWidth="1"/>
    <col min="1042" max="1042" width="10.28515625" style="150" customWidth="1"/>
    <col min="1043" max="1043" width="10" style="150" customWidth="1"/>
    <col min="1044" max="1279" width="9.140625" style="150"/>
    <col min="1280" max="1280" width="4" style="150" customWidth="1"/>
    <col min="1281" max="1281" width="15.140625" style="150" customWidth="1"/>
    <col min="1282" max="1282" width="13.85546875" style="150" customWidth="1"/>
    <col min="1283" max="1283" width="10.140625" style="150" customWidth="1"/>
    <col min="1284" max="1284" width="9.140625" style="150"/>
    <col min="1285" max="1285" width="3.42578125" style="150" customWidth="1"/>
    <col min="1286" max="1286" width="19.5703125" style="150" customWidth="1"/>
    <col min="1287" max="1287" width="12.28515625" style="150" customWidth="1"/>
    <col min="1288" max="1288" width="10.42578125" style="150" customWidth="1"/>
    <col min="1289" max="1289" width="9.140625" style="150"/>
    <col min="1290" max="1290" width="3.5703125" style="150" customWidth="1"/>
    <col min="1291" max="1291" width="16.42578125" style="150" customWidth="1"/>
    <col min="1292" max="1292" width="11.7109375" style="150" customWidth="1"/>
    <col min="1293" max="1293" width="10.140625" style="150" customWidth="1"/>
    <col min="1294" max="1294" width="15.85546875" style="150" customWidth="1"/>
    <col min="1295" max="1295" width="3.85546875" style="150" customWidth="1"/>
    <col min="1296" max="1296" width="16.42578125" style="150" customWidth="1"/>
    <col min="1297" max="1297" width="11.28515625" style="150" customWidth="1"/>
    <col min="1298" max="1298" width="10.28515625" style="150" customWidth="1"/>
    <col min="1299" max="1299" width="10" style="150" customWidth="1"/>
    <col min="1300" max="1535" width="9.140625" style="150"/>
    <col min="1536" max="1536" width="4" style="150" customWidth="1"/>
    <col min="1537" max="1537" width="15.140625" style="150" customWidth="1"/>
    <col min="1538" max="1538" width="13.85546875" style="150" customWidth="1"/>
    <col min="1539" max="1539" width="10.140625" style="150" customWidth="1"/>
    <col min="1540" max="1540" width="9.140625" style="150"/>
    <col min="1541" max="1541" width="3.42578125" style="150" customWidth="1"/>
    <col min="1542" max="1542" width="19.5703125" style="150" customWidth="1"/>
    <col min="1543" max="1543" width="12.28515625" style="150" customWidth="1"/>
    <col min="1544" max="1544" width="10.42578125" style="150" customWidth="1"/>
    <col min="1545" max="1545" width="9.140625" style="150"/>
    <col min="1546" max="1546" width="3.5703125" style="150" customWidth="1"/>
    <col min="1547" max="1547" width="16.42578125" style="150" customWidth="1"/>
    <col min="1548" max="1548" width="11.7109375" style="150" customWidth="1"/>
    <col min="1549" max="1549" width="10.140625" style="150" customWidth="1"/>
    <col min="1550" max="1550" width="15.85546875" style="150" customWidth="1"/>
    <col min="1551" max="1551" width="3.85546875" style="150" customWidth="1"/>
    <col min="1552" max="1552" width="16.42578125" style="150" customWidth="1"/>
    <col min="1553" max="1553" width="11.28515625" style="150" customWidth="1"/>
    <col min="1554" max="1554" width="10.28515625" style="150" customWidth="1"/>
    <col min="1555" max="1555" width="10" style="150" customWidth="1"/>
    <col min="1556" max="1791" width="9.140625" style="150"/>
    <col min="1792" max="1792" width="4" style="150" customWidth="1"/>
    <col min="1793" max="1793" width="15.140625" style="150" customWidth="1"/>
    <col min="1794" max="1794" width="13.85546875" style="150" customWidth="1"/>
    <col min="1795" max="1795" width="10.140625" style="150" customWidth="1"/>
    <col min="1796" max="1796" width="9.140625" style="150"/>
    <col min="1797" max="1797" width="3.42578125" style="150" customWidth="1"/>
    <col min="1798" max="1798" width="19.5703125" style="150" customWidth="1"/>
    <col min="1799" max="1799" width="12.28515625" style="150" customWidth="1"/>
    <col min="1800" max="1800" width="10.42578125" style="150" customWidth="1"/>
    <col min="1801" max="1801" width="9.140625" style="150"/>
    <col min="1802" max="1802" width="3.5703125" style="150" customWidth="1"/>
    <col min="1803" max="1803" width="16.42578125" style="150" customWidth="1"/>
    <col min="1804" max="1804" width="11.7109375" style="150" customWidth="1"/>
    <col min="1805" max="1805" width="10.140625" style="150" customWidth="1"/>
    <col min="1806" max="1806" width="15.85546875" style="150" customWidth="1"/>
    <col min="1807" max="1807" width="3.85546875" style="150" customWidth="1"/>
    <col min="1808" max="1808" width="16.42578125" style="150" customWidth="1"/>
    <col min="1809" max="1809" width="11.28515625" style="150" customWidth="1"/>
    <col min="1810" max="1810" width="10.28515625" style="150" customWidth="1"/>
    <col min="1811" max="1811" width="10" style="150" customWidth="1"/>
    <col min="1812" max="2047" width="9.140625" style="150"/>
    <col min="2048" max="2048" width="4" style="150" customWidth="1"/>
    <col min="2049" max="2049" width="15.140625" style="150" customWidth="1"/>
    <col min="2050" max="2050" width="13.85546875" style="150" customWidth="1"/>
    <col min="2051" max="2051" width="10.140625" style="150" customWidth="1"/>
    <col min="2052" max="2052" width="9.140625" style="150"/>
    <col min="2053" max="2053" width="3.42578125" style="150" customWidth="1"/>
    <col min="2054" max="2054" width="19.5703125" style="150" customWidth="1"/>
    <col min="2055" max="2055" width="12.28515625" style="150" customWidth="1"/>
    <col min="2056" max="2056" width="10.42578125" style="150" customWidth="1"/>
    <col min="2057" max="2057" width="9.140625" style="150"/>
    <col min="2058" max="2058" width="3.5703125" style="150" customWidth="1"/>
    <col min="2059" max="2059" width="16.42578125" style="150" customWidth="1"/>
    <col min="2060" max="2060" width="11.7109375" style="150" customWidth="1"/>
    <col min="2061" max="2061" width="10.140625" style="150" customWidth="1"/>
    <col min="2062" max="2062" width="15.85546875" style="150" customWidth="1"/>
    <col min="2063" max="2063" width="3.85546875" style="150" customWidth="1"/>
    <col min="2064" max="2064" width="16.42578125" style="150" customWidth="1"/>
    <col min="2065" max="2065" width="11.28515625" style="150" customWidth="1"/>
    <col min="2066" max="2066" width="10.28515625" style="150" customWidth="1"/>
    <col min="2067" max="2067" width="10" style="150" customWidth="1"/>
    <col min="2068" max="2303" width="9.140625" style="150"/>
    <col min="2304" max="2304" width="4" style="150" customWidth="1"/>
    <col min="2305" max="2305" width="15.140625" style="150" customWidth="1"/>
    <col min="2306" max="2306" width="13.85546875" style="150" customWidth="1"/>
    <col min="2307" max="2307" width="10.140625" style="150" customWidth="1"/>
    <col min="2308" max="2308" width="9.140625" style="150"/>
    <col min="2309" max="2309" width="3.42578125" style="150" customWidth="1"/>
    <col min="2310" max="2310" width="19.5703125" style="150" customWidth="1"/>
    <col min="2311" max="2311" width="12.28515625" style="150" customWidth="1"/>
    <col min="2312" max="2312" width="10.42578125" style="150" customWidth="1"/>
    <col min="2313" max="2313" width="9.140625" style="150"/>
    <col min="2314" max="2314" width="3.5703125" style="150" customWidth="1"/>
    <col min="2315" max="2315" width="16.42578125" style="150" customWidth="1"/>
    <col min="2316" max="2316" width="11.7109375" style="150" customWidth="1"/>
    <col min="2317" max="2317" width="10.140625" style="150" customWidth="1"/>
    <col min="2318" max="2318" width="15.85546875" style="150" customWidth="1"/>
    <col min="2319" max="2319" width="3.85546875" style="150" customWidth="1"/>
    <col min="2320" max="2320" width="16.42578125" style="150" customWidth="1"/>
    <col min="2321" max="2321" width="11.28515625" style="150" customWidth="1"/>
    <col min="2322" max="2322" width="10.28515625" style="150" customWidth="1"/>
    <col min="2323" max="2323" width="10" style="150" customWidth="1"/>
    <col min="2324" max="2559" width="9.140625" style="150"/>
    <col min="2560" max="2560" width="4" style="150" customWidth="1"/>
    <col min="2561" max="2561" width="15.140625" style="150" customWidth="1"/>
    <col min="2562" max="2562" width="13.85546875" style="150" customWidth="1"/>
    <col min="2563" max="2563" width="10.140625" style="150" customWidth="1"/>
    <col min="2564" max="2564" width="9.140625" style="150"/>
    <col min="2565" max="2565" width="3.42578125" style="150" customWidth="1"/>
    <col min="2566" max="2566" width="19.5703125" style="150" customWidth="1"/>
    <col min="2567" max="2567" width="12.28515625" style="150" customWidth="1"/>
    <col min="2568" max="2568" width="10.42578125" style="150" customWidth="1"/>
    <col min="2569" max="2569" width="9.140625" style="150"/>
    <col min="2570" max="2570" width="3.5703125" style="150" customWidth="1"/>
    <col min="2571" max="2571" width="16.42578125" style="150" customWidth="1"/>
    <col min="2572" max="2572" width="11.7109375" style="150" customWidth="1"/>
    <col min="2573" max="2573" width="10.140625" style="150" customWidth="1"/>
    <col min="2574" max="2574" width="15.85546875" style="150" customWidth="1"/>
    <col min="2575" max="2575" width="3.85546875" style="150" customWidth="1"/>
    <col min="2576" max="2576" width="16.42578125" style="150" customWidth="1"/>
    <col min="2577" max="2577" width="11.28515625" style="150" customWidth="1"/>
    <col min="2578" max="2578" width="10.28515625" style="150" customWidth="1"/>
    <col min="2579" max="2579" width="10" style="150" customWidth="1"/>
    <col min="2580" max="2815" width="9.140625" style="150"/>
    <col min="2816" max="2816" width="4" style="150" customWidth="1"/>
    <col min="2817" max="2817" width="15.140625" style="150" customWidth="1"/>
    <col min="2818" max="2818" width="13.85546875" style="150" customWidth="1"/>
    <col min="2819" max="2819" width="10.140625" style="150" customWidth="1"/>
    <col min="2820" max="2820" width="9.140625" style="150"/>
    <col min="2821" max="2821" width="3.42578125" style="150" customWidth="1"/>
    <col min="2822" max="2822" width="19.5703125" style="150" customWidth="1"/>
    <col min="2823" max="2823" width="12.28515625" style="150" customWidth="1"/>
    <col min="2824" max="2824" width="10.42578125" style="150" customWidth="1"/>
    <col min="2825" max="2825" width="9.140625" style="150"/>
    <col min="2826" max="2826" width="3.5703125" style="150" customWidth="1"/>
    <col min="2827" max="2827" width="16.42578125" style="150" customWidth="1"/>
    <col min="2828" max="2828" width="11.7109375" style="150" customWidth="1"/>
    <col min="2829" max="2829" width="10.140625" style="150" customWidth="1"/>
    <col min="2830" max="2830" width="15.85546875" style="150" customWidth="1"/>
    <col min="2831" max="2831" width="3.85546875" style="150" customWidth="1"/>
    <col min="2832" max="2832" width="16.42578125" style="150" customWidth="1"/>
    <col min="2833" max="2833" width="11.28515625" style="150" customWidth="1"/>
    <col min="2834" max="2834" width="10.28515625" style="150" customWidth="1"/>
    <col min="2835" max="2835" width="10" style="150" customWidth="1"/>
    <col min="2836" max="3071" width="9.140625" style="150"/>
    <col min="3072" max="3072" width="4" style="150" customWidth="1"/>
    <col min="3073" max="3073" width="15.140625" style="150" customWidth="1"/>
    <col min="3074" max="3074" width="13.85546875" style="150" customWidth="1"/>
    <col min="3075" max="3075" width="10.140625" style="150" customWidth="1"/>
    <col min="3076" max="3076" width="9.140625" style="150"/>
    <col min="3077" max="3077" width="3.42578125" style="150" customWidth="1"/>
    <col min="3078" max="3078" width="19.5703125" style="150" customWidth="1"/>
    <col min="3079" max="3079" width="12.28515625" style="150" customWidth="1"/>
    <col min="3080" max="3080" width="10.42578125" style="150" customWidth="1"/>
    <col min="3081" max="3081" width="9.140625" style="150"/>
    <col min="3082" max="3082" width="3.5703125" style="150" customWidth="1"/>
    <col min="3083" max="3083" width="16.42578125" style="150" customWidth="1"/>
    <col min="3084" max="3084" width="11.7109375" style="150" customWidth="1"/>
    <col min="3085" max="3085" width="10.140625" style="150" customWidth="1"/>
    <col min="3086" max="3086" width="15.85546875" style="150" customWidth="1"/>
    <col min="3087" max="3087" width="3.85546875" style="150" customWidth="1"/>
    <col min="3088" max="3088" width="16.42578125" style="150" customWidth="1"/>
    <col min="3089" max="3089" width="11.28515625" style="150" customWidth="1"/>
    <col min="3090" max="3090" width="10.28515625" style="150" customWidth="1"/>
    <col min="3091" max="3091" width="10" style="150" customWidth="1"/>
    <col min="3092" max="3327" width="9.140625" style="150"/>
    <col min="3328" max="3328" width="4" style="150" customWidth="1"/>
    <col min="3329" max="3329" width="15.140625" style="150" customWidth="1"/>
    <col min="3330" max="3330" width="13.85546875" style="150" customWidth="1"/>
    <col min="3331" max="3331" width="10.140625" style="150" customWidth="1"/>
    <col min="3332" max="3332" width="9.140625" style="150"/>
    <col min="3333" max="3333" width="3.42578125" style="150" customWidth="1"/>
    <col min="3334" max="3334" width="19.5703125" style="150" customWidth="1"/>
    <col min="3335" max="3335" width="12.28515625" style="150" customWidth="1"/>
    <col min="3336" max="3336" width="10.42578125" style="150" customWidth="1"/>
    <col min="3337" max="3337" width="9.140625" style="150"/>
    <col min="3338" max="3338" width="3.5703125" style="150" customWidth="1"/>
    <col min="3339" max="3339" width="16.42578125" style="150" customWidth="1"/>
    <col min="3340" max="3340" width="11.7109375" style="150" customWidth="1"/>
    <col min="3341" max="3341" width="10.140625" style="150" customWidth="1"/>
    <col min="3342" max="3342" width="15.85546875" style="150" customWidth="1"/>
    <col min="3343" max="3343" width="3.85546875" style="150" customWidth="1"/>
    <col min="3344" max="3344" width="16.42578125" style="150" customWidth="1"/>
    <col min="3345" max="3345" width="11.28515625" style="150" customWidth="1"/>
    <col min="3346" max="3346" width="10.28515625" style="150" customWidth="1"/>
    <col min="3347" max="3347" width="10" style="150" customWidth="1"/>
    <col min="3348" max="3583" width="9.140625" style="150"/>
    <col min="3584" max="3584" width="4" style="150" customWidth="1"/>
    <col min="3585" max="3585" width="15.140625" style="150" customWidth="1"/>
    <col min="3586" max="3586" width="13.85546875" style="150" customWidth="1"/>
    <col min="3587" max="3587" width="10.140625" style="150" customWidth="1"/>
    <col min="3588" max="3588" width="9.140625" style="150"/>
    <col min="3589" max="3589" width="3.42578125" style="150" customWidth="1"/>
    <col min="3590" max="3590" width="19.5703125" style="150" customWidth="1"/>
    <col min="3591" max="3591" width="12.28515625" style="150" customWidth="1"/>
    <col min="3592" max="3592" width="10.42578125" style="150" customWidth="1"/>
    <col min="3593" max="3593" width="9.140625" style="150"/>
    <col min="3594" max="3594" width="3.5703125" style="150" customWidth="1"/>
    <col min="3595" max="3595" width="16.42578125" style="150" customWidth="1"/>
    <col min="3596" max="3596" width="11.7109375" style="150" customWidth="1"/>
    <col min="3597" max="3597" width="10.140625" style="150" customWidth="1"/>
    <col min="3598" max="3598" width="15.85546875" style="150" customWidth="1"/>
    <col min="3599" max="3599" width="3.85546875" style="150" customWidth="1"/>
    <col min="3600" max="3600" width="16.42578125" style="150" customWidth="1"/>
    <col min="3601" max="3601" width="11.28515625" style="150" customWidth="1"/>
    <col min="3602" max="3602" width="10.28515625" style="150" customWidth="1"/>
    <col min="3603" max="3603" width="10" style="150" customWidth="1"/>
    <col min="3604" max="3839" width="9.140625" style="150"/>
    <col min="3840" max="3840" width="4" style="150" customWidth="1"/>
    <col min="3841" max="3841" width="15.140625" style="150" customWidth="1"/>
    <col min="3842" max="3842" width="13.85546875" style="150" customWidth="1"/>
    <col min="3843" max="3843" width="10.140625" style="150" customWidth="1"/>
    <col min="3844" max="3844" width="9.140625" style="150"/>
    <col min="3845" max="3845" width="3.42578125" style="150" customWidth="1"/>
    <col min="3846" max="3846" width="19.5703125" style="150" customWidth="1"/>
    <col min="3847" max="3847" width="12.28515625" style="150" customWidth="1"/>
    <col min="3848" max="3848" width="10.42578125" style="150" customWidth="1"/>
    <col min="3849" max="3849" width="9.140625" style="150"/>
    <col min="3850" max="3850" width="3.5703125" style="150" customWidth="1"/>
    <col min="3851" max="3851" width="16.42578125" style="150" customWidth="1"/>
    <col min="3852" max="3852" width="11.7109375" style="150" customWidth="1"/>
    <col min="3853" max="3853" width="10.140625" style="150" customWidth="1"/>
    <col min="3854" max="3854" width="15.85546875" style="150" customWidth="1"/>
    <col min="3855" max="3855" width="3.85546875" style="150" customWidth="1"/>
    <col min="3856" max="3856" width="16.42578125" style="150" customWidth="1"/>
    <col min="3857" max="3857" width="11.28515625" style="150" customWidth="1"/>
    <col min="3858" max="3858" width="10.28515625" style="150" customWidth="1"/>
    <col min="3859" max="3859" width="10" style="150" customWidth="1"/>
    <col min="3860" max="4095" width="9.140625" style="150"/>
    <col min="4096" max="4096" width="4" style="150" customWidth="1"/>
    <col min="4097" max="4097" width="15.140625" style="150" customWidth="1"/>
    <col min="4098" max="4098" width="13.85546875" style="150" customWidth="1"/>
    <col min="4099" max="4099" width="10.140625" style="150" customWidth="1"/>
    <col min="4100" max="4100" width="9.140625" style="150"/>
    <col min="4101" max="4101" width="3.42578125" style="150" customWidth="1"/>
    <col min="4102" max="4102" width="19.5703125" style="150" customWidth="1"/>
    <col min="4103" max="4103" width="12.28515625" style="150" customWidth="1"/>
    <col min="4104" max="4104" width="10.42578125" style="150" customWidth="1"/>
    <col min="4105" max="4105" width="9.140625" style="150"/>
    <col min="4106" max="4106" width="3.5703125" style="150" customWidth="1"/>
    <col min="4107" max="4107" width="16.42578125" style="150" customWidth="1"/>
    <col min="4108" max="4108" width="11.7109375" style="150" customWidth="1"/>
    <col min="4109" max="4109" width="10.140625" style="150" customWidth="1"/>
    <col min="4110" max="4110" width="15.85546875" style="150" customWidth="1"/>
    <col min="4111" max="4111" width="3.85546875" style="150" customWidth="1"/>
    <col min="4112" max="4112" width="16.42578125" style="150" customWidth="1"/>
    <col min="4113" max="4113" width="11.28515625" style="150" customWidth="1"/>
    <col min="4114" max="4114" width="10.28515625" style="150" customWidth="1"/>
    <col min="4115" max="4115" width="10" style="150" customWidth="1"/>
    <col min="4116" max="4351" width="9.140625" style="150"/>
    <col min="4352" max="4352" width="4" style="150" customWidth="1"/>
    <col min="4353" max="4353" width="15.140625" style="150" customWidth="1"/>
    <col min="4354" max="4354" width="13.85546875" style="150" customWidth="1"/>
    <col min="4355" max="4355" width="10.140625" style="150" customWidth="1"/>
    <col min="4356" max="4356" width="9.140625" style="150"/>
    <col min="4357" max="4357" width="3.42578125" style="150" customWidth="1"/>
    <col min="4358" max="4358" width="19.5703125" style="150" customWidth="1"/>
    <col min="4359" max="4359" width="12.28515625" style="150" customWidth="1"/>
    <col min="4360" max="4360" width="10.42578125" style="150" customWidth="1"/>
    <col min="4361" max="4361" width="9.140625" style="150"/>
    <col min="4362" max="4362" width="3.5703125" style="150" customWidth="1"/>
    <col min="4363" max="4363" width="16.42578125" style="150" customWidth="1"/>
    <col min="4364" max="4364" width="11.7109375" style="150" customWidth="1"/>
    <col min="4365" max="4365" width="10.140625" style="150" customWidth="1"/>
    <col min="4366" max="4366" width="15.85546875" style="150" customWidth="1"/>
    <col min="4367" max="4367" width="3.85546875" style="150" customWidth="1"/>
    <col min="4368" max="4368" width="16.42578125" style="150" customWidth="1"/>
    <col min="4369" max="4369" width="11.28515625" style="150" customWidth="1"/>
    <col min="4370" max="4370" width="10.28515625" style="150" customWidth="1"/>
    <col min="4371" max="4371" width="10" style="150" customWidth="1"/>
    <col min="4372" max="4607" width="9.140625" style="150"/>
    <col min="4608" max="4608" width="4" style="150" customWidth="1"/>
    <col min="4609" max="4609" width="15.140625" style="150" customWidth="1"/>
    <col min="4610" max="4610" width="13.85546875" style="150" customWidth="1"/>
    <col min="4611" max="4611" width="10.140625" style="150" customWidth="1"/>
    <col min="4612" max="4612" width="9.140625" style="150"/>
    <col min="4613" max="4613" width="3.42578125" style="150" customWidth="1"/>
    <col min="4614" max="4614" width="19.5703125" style="150" customWidth="1"/>
    <col min="4615" max="4615" width="12.28515625" style="150" customWidth="1"/>
    <col min="4616" max="4616" width="10.42578125" style="150" customWidth="1"/>
    <col min="4617" max="4617" width="9.140625" style="150"/>
    <col min="4618" max="4618" width="3.5703125" style="150" customWidth="1"/>
    <col min="4619" max="4619" width="16.42578125" style="150" customWidth="1"/>
    <col min="4620" max="4620" width="11.7109375" style="150" customWidth="1"/>
    <col min="4621" max="4621" width="10.140625" style="150" customWidth="1"/>
    <col min="4622" max="4622" width="15.85546875" style="150" customWidth="1"/>
    <col min="4623" max="4623" width="3.85546875" style="150" customWidth="1"/>
    <col min="4624" max="4624" width="16.42578125" style="150" customWidth="1"/>
    <col min="4625" max="4625" width="11.28515625" style="150" customWidth="1"/>
    <col min="4626" max="4626" width="10.28515625" style="150" customWidth="1"/>
    <col min="4627" max="4627" width="10" style="150" customWidth="1"/>
    <col min="4628" max="4863" width="9.140625" style="150"/>
    <col min="4864" max="4864" width="4" style="150" customWidth="1"/>
    <col min="4865" max="4865" width="15.140625" style="150" customWidth="1"/>
    <col min="4866" max="4866" width="13.85546875" style="150" customWidth="1"/>
    <col min="4867" max="4867" width="10.140625" style="150" customWidth="1"/>
    <col min="4868" max="4868" width="9.140625" style="150"/>
    <col min="4869" max="4869" width="3.42578125" style="150" customWidth="1"/>
    <col min="4870" max="4870" width="19.5703125" style="150" customWidth="1"/>
    <col min="4871" max="4871" width="12.28515625" style="150" customWidth="1"/>
    <col min="4872" max="4872" width="10.42578125" style="150" customWidth="1"/>
    <col min="4873" max="4873" width="9.140625" style="150"/>
    <col min="4874" max="4874" width="3.5703125" style="150" customWidth="1"/>
    <col min="4875" max="4875" width="16.42578125" style="150" customWidth="1"/>
    <col min="4876" max="4876" width="11.7109375" style="150" customWidth="1"/>
    <col min="4877" max="4877" width="10.140625" style="150" customWidth="1"/>
    <col min="4878" max="4878" width="15.85546875" style="150" customWidth="1"/>
    <col min="4879" max="4879" width="3.85546875" style="150" customWidth="1"/>
    <col min="4880" max="4880" width="16.42578125" style="150" customWidth="1"/>
    <col min="4881" max="4881" width="11.28515625" style="150" customWidth="1"/>
    <col min="4882" max="4882" width="10.28515625" style="150" customWidth="1"/>
    <col min="4883" max="4883" width="10" style="150" customWidth="1"/>
    <col min="4884" max="5119" width="9.140625" style="150"/>
    <col min="5120" max="5120" width="4" style="150" customWidth="1"/>
    <col min="5121" max="5121" width="15.140625" style="150" customWidth="1"/>
    <col min="5122" max="5122" width="13.85546875" style="150" customWidth="1"/>
    <col min="5123" max="5123" width="10.140625" style="150" customWidth="1"/>
    <col min="5124" max="5124" width="9.140625" style="150"/>
    <col min="5125" max="5125" width="3.42578125" style="150" customWidth="1"/>
    <col min="5126" max="5126" width="19.5703125" style="150" customWidth="1"/>
    <col min="5127" max="5127" width="12.28515625" style="150" customWidth="1"/>
    <col min="5128" max="5128" width="10.42578125" style="150" customWidth="1"/>
    <col min="5129" max="5129" width="9.140625" style="150"/>
    <col min="5130" max="5130" width="3.5703125" style="150" customWidth="1"/>
    <col min="5131" max="5131" width="16.42578125" style="150" customWidth="1"/>
    <col min="5132" max="5132" width="11.7109375" style="150" customWidth="1"/>
    <col min="5133" max="5133" width="10.140625" style="150" customWidth="1"/>
    <col min="5134" max="5134" width="15.85546875" style="150" customWidth="1"/>
    <col min="5135" max="5135" width="3.85546875" style="150" customWidth="1"/>
    <col min="5136" max="5136" width="16.42578125" style="150" customWidth="1"/>
    <col min="5137" max="5137" width="11.28515625" style="150" customWidth="1"/>
    <col min="5138" max="5138" width="10.28515625" style="150" customWidth="1"/>
    <col min="5139" max="5139" width="10" style="150" customWidth="1"/>
    <col min="5140" max="5375" width="9.140625" style="150"/>
    <col min="5376" max="5376" width="4" style="150" customWidth="1"/>
    <col min="5377" max="5377" width="15.140625" style="150" customWidth="1"/>
    <col min="5378" max="5378" width="13.85546875" style="150" customWidth="1"/>
    <col min="5379" max="5379" width="10.140625" style="150" customWidth="1"/>
    <col min="5380" max="5380" width="9.140625" style="150"/>
    <col min="5381" max="5381" width="3.42578125" style="150" customWidth="1"/>
    <col min="5382" max="5382" width="19.5703125" style="150" customWidth="1"/>
    <col min="5383" max="5383" width="12.28515625" style="150" customWidth="1"/>
    <col min="5384" max="5384" width="10.42578125" style="150" customWidth="1"/>
    <col min="5385" max="5385" width="9.140625" style="150"/>
    <col min="5386" max="5386" width="3.5703125" style="150" customWidth="1"/>
    <col min="5387" max="5387" width="16.42578125" style="150" customWidth="1"/>
    <col min="5388" max="5388" width="11.7109375" style="150" customWidth="1"/>
    <col min="5389" max="5389" width="10.140625" style="150" customWidth="1"/>
    <col min="5390" max="5390" width="15.85546875" style="150" customWidth="1"/>
    <col min="5391" max="5391" width="3.85546875" style="150" customWidth="1"/>
    <col min="5392" max="5392" width="16.42578125" style="150" customWidth="1"/>
    <col min="5393" max="5393" width="11.28515625" style="150" customWidth="1"/>
    <col min="5394" max="5394" width="10.28515625" style="150" customWidth="1"/>
    <col min="5395" max="5395" width="10" style="150" customWidth="1"/>
    <col min="5396" max="5631" width="9.140625" style="150"/>
    <col min="5632" max="5632" width="4" style="150" customWidth="1"/>
    <col min="5633" max="5633" width="15.140625" style="150" customWidth="1"/>
    <col min="5634" max="5634" width="13.85546875" style="150" customWidth="1"/>
    <col min="5635" max="5635" width="10.140625" style="150" customWidth="1"/>
    <col min="5636" max="5636" width="9.140625" style="150"/>
    <col min="5637" max="5637" width="3.42578125" style="150" customWidth="1"/>
    <col min="5638" max="5638" width="19.5703125" style="150" customWidth="1"/>
    <col min="5639" max="5639" width="12.28515625" style="150" customWidth="1"/>
    <col min="5640" max="5640" width="10.42578125" style="150" customWidth="1"/>
    <col min="5641" max="5641" width="9.140625" style="150"/>
    <col min="5642" max="5642" width="3.5703125" style="150" customWidth="1"/>
    <col min="5643" max="5643" width="16.42578125" style="150" customWidth="1"/>
    <col min="5644" max="5644" width="11.7109375" style="150" customWidth="1"/>
    <col min="5645" max="5645" width="10.140625" style="150" customWidth="1"/>
    <col min="5646" max="5646" width="15.85546875" style="150" customWidth="1"/>
    <col min="5647" max="5647" width="3.85546875" style="150" customWidth="1"/>
    <col min="5648" max="5648" width="16.42578125" style="150" customWidth="1"/>
    <col min="5649" max="5649" width="11.28515625" style="150" customWidth="1"/>
    <col min="5650" max="5650" width="10.28515625" style="150" customWidth="1"/>
    <col min="5651" max="5651" width="10" style="150" customWidth="1"/>
    <col min="5652" max="5887" width="9.140625" style="150"/>
    <col min="5888" max="5888" width="4" style="150" customWidth="1"/>
    <col min="5889" max="5889" width="15.140625" style="150" customWidth="1"/>
    <col min="5890" max="5890" width="13.85546875" style="150" customWidth="1"/>
    <col min="5891" max="5891" width="10.140625" style="150" customWidth="1"/>
    <col min="5892" max="5892" width="9.140625" style="150"/>
    <col min="5893" max="5893" width="3.42578125" style="150" customWidth="1"/>
    <col min="5894" max="5894" width="19.5703125" style="150" customWidth="1"/>
    <col min="5895" max="5895" width="12.28515625" style="150" customWidth="1"/>
    <col min="5896" max="5896" width="10.42578125" style="150" customWidth="1"/>
    <col min="5897" max="5897" width="9.140625" style="150"/>
    <col min="5898" max="5898" width="3.5703125" style="150" customWidth="1"/>
    <col min="5899" max="5899" width="16.42578125" style="150" customWidth="1"/>
    <col min="5900" max="5900" width="11.7109375" style="150" customWidth="1"/>
    <col min="5901" max="5901" width="10.140625" style="150" customWidth="1"/>
    <col min="5902" max="5902" width="15.85546875" style="150" customWidth="1"/>
    <col min="5903" max="5903" width="3.85546875" style="150" customWidth="1"/>
    <col min="5904" max="5904" width="16.42578125" style="150" customWidth="1"/>
    <col min="5905" max="5905" width="11.28515625" style="150" customWidth="1"/>
    <col min="5906" max="5906" width="10.28515625" style="150" customWidth="1"/>
    <col min="5907" max="5907" width="10" style="150" customWidth="1"/>
    <col min="5908" max="6143" width="9.140625" style="150"/>
    <col min="6144" max="6144" width="4" style="150" customWidth="1"/>
    <col min="6145" max="6145" width="15.140625" style="150" customWidth="1"/>
    <col min="6146" max="6146" width="13.85546875" style="150" customWidth="1"/>
    <col min="6147" max="6147" width="10.140625" style="150" customWidth="1"/>
    <col min="6148" max="6148" width="9.140625" style="150"/>
    <col min="6149" max="6149" width="3.42578125" style="150" customWidth="1"/>
    <col min="6150" max="6150" width="19.5703125" style="150" customWidth="1"/>
    <col min="6151" max="6151" width="12.28515625" style="150" customWidth="1"/>
    <col min="6152" max="6152" width="10.42578125" style="150" customWidth="1"/>
    <col min="6153" max="6153" width="9.140625" style="150"/>
    <col min="6154" max="6154" width="3.5703125" style="150" customWidth="1"/>
    <col min="6155" max="6155" width="16.42578125" style="150" customWidth="1"/>
    <col min="6156" max="6156" width="11.7109375" style="150" customWidth="1"/>
    <col min="6157" max="6157" width="10.140625" style="150" customWidth="1"/>
    <col min="6158" max="6158" width="15.85546875" style="150" customWidth="1"/>
    <col min="6159" max="6159" width="3.85546875" style="150" customWidth="1"/>
    <col min="6160" max="6160" width="16.42578125" style="150" customWidth="1"/>
    <col min="6161" max="6161" width="11.28515625" style="150" customWidth="1"/>
    <col min="6162" max="6162" width="10.28515625" style="150" customWidth="1"/>
    <col min="6163" max="6163" width="10" style="150" customWidth="1"/>
    <col min="6164" max="6399" width="9.140625" style="150"/>
    <col min="6400" max="6400" width="4" style="150" customWidth="1"/>
    <col min="6401" max="6401" width="15.140625" style="150" customWidth="1"/>
    <col min="6402" max="6402" width="13.85546875" style="150" customWidth="1"/>
    <col min="6403" max="6403" width="10.140625" style="150" customWidth="1"/>
    <col min="6404" max="6404" width="9.140625" style="150"/>
    <col min="6405" max="6405" width="3.42578125" style="150" customWidth="1"/>
    <col min="6406" max="6406" width="19.5703125" style="150" customWidth="1"/>
    <col min="6407" max="6407" width="12.28515625" style="150" customWidth="1"/>
    <col min="6408" max="6408" width="10.42578125" style="150" customWidth="1"/>
    <col min="6409" max="6409" width="9.140625" style="150"/>
    <col min="6410" max="6410" width="3.5703125" style="150" customWidth="1"/>
    <col min="6411" max="6411" width="16.42578125" style="150" customWidth="1"/>
    <col min="6412" max="6412" width="11.7109375" style="150" customWidth="1"/>
    <col min="6413" max="6413" width="10.140625" style="150" customWidth="1"/>
    <col min="6414" max="6414" width="15.85546875" style="150" customWidth="1"/>
    <col min="6415" max="6415" width="3.85546875" style="150" customWidth="1"/>
    <col min="6416" max="6416" width="16.42578125" style="150" customWidth="1"/>
    <col min="6417" max="6417" width="11.28515625" style="150" customWidth="1"/>
    <col min="6418" max="6418" width="10.28515625" style="150" customWidth="1"/>
    <col min="6419" max="6419" width="10" style="150" customWidth="1"/>
    <col min="6420" max="6655" width="9.140625" style="150"/>
    <col min="6656" max="6656" width="4" style="150" customWidth="1"/>
    <col min="6657" max="6657" width="15.140625" style="150" customWidth="1"/>
    <col min="6658" max="6658" width="13.85546875" style="150" customWidth="1"/>
    <col min="6659" max="6659" width="10.140625" style="150" customWidth="1"/>
    <col min="6660" max="6660" width="9.140625" style="150"/>
    <col min="6661" max="6661" width="3.42578125" style="150" customWidth="1"/>
    <col min="6662" max="6662" width="19.5703125" style="150" customWidth="1"/>
    <col min="6663" max="6663" width="12.28515625" style="150" customWidth="1"/>
    <col min="6664" max="6664" width="10.42578125" style="150" customWidth="1"/>
    <col min="6665" max="6665" width="9.140625" style="150"/>
    <col min="6666" max="6666" width="3.5703125" style="150" customWidth="1"/>
    <col min="6667" max="6667" width="16.42578125" style="150" customWidth="1"/>
    <col min="6668" max="6668" width="11.7109375" style="150" customWidth="1"/>
    <col min="6669" max="6669" width="10.140625" style="150" customWidth="1"/>
    <col min="6670" max="6670" width="15.85546875" style="150" customWidth="1"/>
    <col min="6671" max="6671" width="3.85546875" style="150" customWidth="1"/>
    <col min="6672" max="6672" width="16.42578125" style="150" customWidth="1"/>
    <col min="6673" max="6673" width="11.28515625" style="150" customWidth="1"/>
    <col min="6674" max="6674" width="10.28515625" style="150" customWidth="1"/>
    <col min="6675" max="6675" width="10" style="150" customWidth="1"/>
    <col min="6676" max="6911" width="9.140625" style="150"/>
    <col min="6912" max="6912" width="4" style="150" customWidth="1"/>
    <col min="6913" max="6913" width="15.140625" style="150" customWidth="1"/>
    <col min="6914" max="6914" width="13.85546875" style="150" customWidth="1"/>
    <col min="6915" max="6915" width="10.140625" style="150" customWidth="1"/>
    <col min="6916" max="6916" width="9.140625" style="150"/>
    <col min="6917" max="6917" width="3.42578125" style="150" customWidth="1"/>
    <col min="6918" max="6918" width="19.5703125" style="150" customWidth="1"/>
    <col min="6919" max="6919" width="12.28515625" style="150" customWidth="1"/>
    <col min="6920" max="6920" width="10.42578125" style="150" customWidth="1"/>
    <col min="6921" max="6921" width="9.140625" style="150"/>
    <col min="6922" max="6922" width="3.5703125" style="150" customWidth="1"/>
    <col min="6923" max="6923" width="16.42578125" style="150" customWidth="1"/>
    <col min="6924" max="6924" width="11.7109375" style="150" customWidth="1"/>
    <col min="6925" max="6925" width="10.140625" style="150" customWidth="1"/>
    <col min="6926" max="6926" width="15.85546875" style="150" customWidth="1"/>
    <col min="6927" max="6927" width="3.85546875" style="150" customWidth="1"/>
    <col min="6928" max="6928" width="16.42578125" style="150" customWidth="1"/>
    <col min="6929" max="6929" width="11.28515625" style="150" customWidth="1"/>
    <col min="6930" max="6930" width="10.28515625" style="150" customWidth="1"/>
    <col min="6931" max="6931" width="10" style="150" customWidth="1"/>
    <col min="6932" max="7167" width="9.140625" style="150"/>
    <col min="7168" max="7168" width="4" style="150" customWidth="1"/>
    <col min="7169" max="7169" width="15.140625" style="150" customWidth="1"/>
    <col min="7170" max="7170" width="13.85546875" style="150" customWidth="1"/>
    <col min="7171" max="7171" width="10.140625" style="150" customWidth="1"/>
    <col min="7172" max="7172" width="9.140625" style="150"/>
    <col min="7173" max="7173" width="3.42578125" style="150" customWidth="1"/>
    <col min="7174" max="7174" width="19.5703125" style="150" customWidth="1"/>
    <col min="7175" max="7175" width="12.28515625" style="150" customWidth="1"/>
    <col min="7176" max="7176" width="10.42578125" style="150" customWidth="1"/>
    <col min="7177" max="7177" width="9.140625" style="150"/>
    <col min="7178" max="7178" width="3.5703125" style="150" customWidth="1"/>
    <col min="7179" max="7179" width="16.42578125" style="150" customWidth="1"/>
    <col min="7180" max="7180" width="11.7109375" style="150" customWidth="1"/>
    <col min="7181" max="7181" width="10.140625" style="150" customWidth="1"/>
    <col min="7182" max="7182" width="15.85546875" style="150" customWidth="1"/>
    <col min="7183" max="7183" width="3.85546875" style="150" customWidth="1"/>
    <col min="7184" max="7184" width="16.42578125" style="150" customWidth="1"/>
    <col min="7185" max="7185" width="11.28515625" style="150" customWidth="1"/>
    <col min="7186" max="7186" width="10.28515625" style="150" customWidth="1"/>
    <col min="7187" max="7187" width="10" style="150" customWidth="1"/>
    <col min="7188" max="7423" width="9.140625" style="150"/>
    <col min="7424" max="7424" width="4" style="150" customWidth="1"/>
    <col min="7425" max="7425" width="15.140625" style="150" customWidth="1"/>
    <col min="7426" max="7426" width="13.85546875" style="150" customWidth="1"/>
    <col min="7427" max="7427" width="10.140625" style="150" customWidth="1"/>
    <col min="7428" max="7428" width="9.140625" style="150"/>
    <col min="7429" max="7429" width="3.42578125" style="150" customWidth="1"/>
    <col min="7430" max="7430" width="19.5703125" style="150" customWidth="1"/>
    <col min="7431" max="7431" width="12.28515625" style="150" customWidth="1"/>
    <col min="7432" max="7432" width="10.42578125" style="150" customWidth="1"/>
    <col min="7433" max="7433" width="9.140625" style="150"/>
    <col min="7434" max="7434" width="3.5703125" style="150" customWidth="1"/>
    <col min="7435" max="7435" width="16.42578125" style="150" customWidth="1"/>
    <col min="7436" max="7436" width="11.7109375" style="150" customWidth="1"/>
    <col min="7437" max="7437" width="10.140625" style="150" customWidth="1"/>
    <col min="7438" max="7438" width="15.85546875" style="150" customWidth="1"/>
    <col min="7439" max="7439" width="3.85546875" style="150" customWidth="1"/>
    <col min="7440" max="7440" width="16.42578125" style="150" customWidth="1"/>
    <col min="7441" max="7441" width="11.28515625" style="150" customWidth="1"/>
    <col min="7442" max="7442" width="10.28515625" style="150" customWidth="1"/>
    <col min="7443" max="7443" width="10" style="150" customWidth="1"/>
    <col min="7444" max="7679" width="9.140625" style="150"/>
    <col min="7680" max="7680" width="4" style="150" customWidth="1"/>
    <col min="7681" max="7681" width="15.140625" style="150" customWidth="1"/>
    <col min="7682" max="7682" width="13.85546875" style="150" customWidth="1"/>
    <col min="7683" max="7683" width="10.140625" style="150" customWidth="1"/>
    <col min="7684" max="7684" width="9.140625" style="150"/>
    <col min="7685" max="7685" width="3.42578125" style="150" customWidth="1"/>
    <col min="7686" max="7686" width="19.5703125" style="150" customWidth="1"/>
    <col min="7687" max="7687" width="12.28515625" style="150" customWidth="1"/>
    <col min="7688" max="7688" width="10.42578125" style="150" customWidth="1"/>
    <col min="7689" max="7689" width="9.140625" style="150"/>
    <col min="7690" max="7690" width="3.5703125" style="150" customWidth="1"/>
    <col min="7691" max="7691" width="16.42578125" style="150" customWidth="1"/>
    <col min="7692" max="7692" width="11.7109375" style="150" customWidth="1"/>
    <col min="7693" max="7693" width="10.140625" style="150" customWidth="1"/>
    <col min="7694" max="7694" width="15.85546875" style="150" customWidth="1"/>
    <col min="7695" max="7695" width="3.85546875" style="150" customWidth="1"/>
    <col min="7696" max="7696" width="16.42578125" style="150" customWidth="1"/>
    <col min="7697" max="7697" width="11.28515625" style="150" customWidth="1"/>
    <col min="7698" max="7698" width="10.28515625" style="150" customWidth="1"/>
    <col min="7699" max="7699" width="10" style="150" customWidth="1"/>
    <col min="7700" max="7935" width="9.140625" style="150"/>
    <col min="7936" max="7936" width="4" style="150" customWidth="1"/>
    <col min="7937" max="7937" width="15.140625" style="150" customWidth="1"/>
    <col min="7938" max="7938" width="13.85546875" style="150" customWidth="1"/>
    <col min="7939" max="7939" width="10.140625" style="150" customWidth="1"/>
    <col min="7940" max="7940" width="9.140625" style="150"/>
    <col min="7941" max="7941" width="3.42578125" style="150" customWidth="1"/>
    <col min="7942" max="7942" width="19.5703125" style="150" customWidth="1"/>
    <col min="7943" max="7943" width="12.28515625" style="150" customWidth="1"/>
    <col min="7944" max="7944" width="10.42578125" style="150" customWidth="1"/>
    <col min="7945" max="7945" width="9.140625" style="150"/>
    <col min="7946" max="7946" width="3.5703125" style="150" customWidth="1"/>
    <col min="7947" max="7947" width="16.42578125" style="150" customWidth="1"/>
    <col min="7948" max="7948" width="11.7109375" style="150" customWidth="1"/>
    <col min="7949" max="7949" width="10.140625" style="150" customWidth="1"/>
    <col min="7950" max="7950" width="15.85546875" style="150" customWidth="1"/>
    <col min="7951" max="7951" width="3.85546875" style="150" customWidth="1"/>
    <col min="7952" max="7952" width="16.42578125" style="150" customWidth="1"/>
    <col min="7953" max="7953" width="11.28515625" style="150" customWidth="1"/>
    <col min="7954" max="7954" width="10.28515625" style="150" customWidth="1"/>
    <col min="7955" max="7955" width="10" style="150" customWidth="1"/>
    <col min="7956" max="8191" width="9.140625" style="150"/>
    <col min="8192" max="8192" width="4" style="150" customWidth="1"/>
    <col min="8193" max="8193" width="15.140625" style="150" customWidth="1"/>
    <col min="8194" max="8194" width="13.85546875" style="150" customWidth="1"/>
    <col min="8195" max="8195" width="10.140625" style="150" customWidth="1"/>
    <col min="8196" max="8196" width="9.140625" style="150"/>
    <col min="8197" max="8197" width="3.42578125" style="150" customWidth="1"/>
    <col min="8198" max="8198" width="19.5703125" style="150" customWidth="1"/>
    <col min="8199" max="8199" width="12.28515625" style="150" customWidth="1"/>
    <col min="8200" max="8200" width="10.42578125" style="150" customWidth="1"/>
    <col min="8201" max="8201" width="9.140625" style="150"/>
    <col min="8202" max="8202" width="3.5703125" style="150" customWidth="1"/>
    <col min="8203" max="8203" width="16.42578125" style="150" customWidth="1"/>
    <col min="8204" max="8204" width="11.7109375" style="150" customWidth="1"/>
    <col min="8205" max="8205" width="10.140625" style="150" customWidth="1"/>
    <col min="8206" max="8206" width="15.85546875" style="150" customWidth="1"/>
    <col min="8207" max="8207" width="3.85546875" style="150" customWidth="1"/>
    <col min="8208" max="8208" width="16.42578125" style="150" customWidth="1"/>
    <col min="8209" max="8209" width="11.28515625" style="150" customWidth="1"/>
    <col min="8210" max="8210" width="10.28515625" style="150" customWidth="1"/>
    <col min="8211" max="8211" width="10" style="150" customWidth="1"/>
    <col min="8212" max="8447" width="9.140625" style="150"/>
    <col min="8448" max="8448" width="4" style="150" customWidth="1"/>
    <col min="8449" max="8449" width="15.140625" style="150" customWidth="1"/>
    <col min="8450" max="8450" width="13.85546875" style="150" customWidth="1"/>
    <col min="8451" max="8451" width="10.140625" style="150" customWidth="1"/>
    <col min="8452" max="8452" width="9.140625" style="150"/>
    <col min="8453" max="8453" width="3.42578125" style="150" customWidth="1"/>
    <col min="8454" max="8454" width="19.5703125" style="150" customWidth="1"/>
    <col min="8455" max="8455" width="12.28515625" style="150" customWidth="1"/>
    <col min="8456" max="8456" width="10.42578125" style="150" customWidth="1"/>
    <col min="8457" max="8457" width="9.140625" style="150"/>
    <col min="8458" max="8458" width="3.5703125" style="150" customWidth="1"/>
    <col min="8459" max="8459" width="16.42578125" style="150" customWidth="1"/>
    <col min="8460" max="8460" width="11.7109375" style="150" customWidth="1"/>
    <col min="8461" max="8461" width="10.140625" style="150" customWidth="1"/>
    <col min="8462" max="8462" width="15.85546875" style="150" customWidth="1"/>
    <col min="8463" max="8463" width="3.85546875" style="150" customWidth="1"/>
    <col min="8464" max="8464" width="16.42578125" style="150" customWidth="1"/>
    <col min="8465" max="8465" width="11.28515625" style="150" customWidth="1"/>
    <col min="8466" max="8466" width="10.28515625" style="150" customWidth="1"/>
    <col min="8467" max="8467" width="10" style="150" customWidth="1"/>
    <col min="8468" max="8703" width="9.140625" style="150"/>
    <col min="8704" max="8704" width="4" style="150" customWidth="1"/>
    <col min="8705" max="8705" width="15.140625" style="150" customWidth="1"/>
    <col min="8706" max="8706" width="13.85546875" style="150" customWidth="1"/>
    <col min="8707" max="8707" width="10.140625" style="150" customWidth="1"/>
    <col min="8708" max="8708" width="9.140625" style="150"/>
    <col min="8709" max="8709" width="3.42578125" style="150" customWidth="1"/>
    <col min="8710" max="8710" width="19.5703125" style="150" customWidth="1"/>
    <col min="8711" max="8711" width="12.28515625" style="150" customWidth="1"/>
    <col min="8712" max="8712" width="10.42578125" style="150" customWidth="1"/>
    <col min="8713" max="8713" width="9.140625" style="150"/>
    <col min="8714" max="8714" width="3.5703125" style="150" customWidth="1"/>
    <col min="8715" max="8715" width="16.42578125" style="150" customWidth="1"/>
    <col min="8716" max="8716" width="11.7109375" style="150" customWidth="1"/>
    <col min="8717" max="8717" width="10.140625" style="150" customWidth="1"/>
    <col min="8718" max="8718" width="15.85546875" style="150" customWidth="1"/>
    <col min="8719" max="8719" width="3.85546875" style="150" customWidth="1"/>
    <col min="8720" max="8720" width="16.42578125" style="150" customWidth="1"/>
    <col min="8721" max="8721" width="11.28515625" style="150" customWidth="1"/>
    <col min="8722" max="8722" width="10.28515625" style="150" customWidth="1"/>
    <col min="8723" max="8723" width="10" style="150" customWidth="1"/>
    <col min="8724" max="8959" width="9.140625" style="150"/>
    <col min="8960" max="8960" width="4" style="150" customWidth="1"/>
    <col min="8961" max="8961" width="15.140625" style="150" customWidth="1"/>
    <col min="8962" max="8962" width="13.85546875" style="150" customWidth="1"/>
    <col min="8963" max="8963" width="10.140625" style="150" customWidth="1"/>
    <col min="8964" max="8964" width="9.140625" style="150"/>
    <col min="8965" max="8965" width="3.42578125" style="150" customWidth="1"/>
    <col min="8966" max="8966" width="19.5703125" style="150" customWidth="1"/>
    <col min="8967" max="8967" width="12.28515625" style="150" customWidth="1"/>
    <col min="8968" max="8968" width="10.42578125" style="150" customWidth="1"/>
    <col min="8969" max="8969" width="9.140625" style="150"/>
    <col min="8970" max="8970" width="3.5703125" style="150" customWidth="1"/>
    <col min="8971" max="8971" width="16.42578125" style="150" customWidth="1"/>
    <col min="8972" max="8972" width="11.7109375" style="150" customWidth="1"/>
    <col min="8973" max="8973" width="10.140625" style="150" customWidth="1"/>
    <col min="8974" max="8974" width="15.85546875" style="150" customWidth="1"/>
    <col min="8975" max="8975" width="3.85546875" style="150" customWidth="1"/>
    <col min="8976" max="8976" width="16.42578125" style="150" customWidth="1"/>
    <col min="8977" max="8977" width="11.28515625" style="150" customWidth="1"/>
    <col min="8978" max="8978" width="10.28515625" style="150" customWidth="1"/>
    <col min="8979" max="8979" width="10" style="150" customWidth="1"/>
    <col min="8980" max="9215" width="9.140625" style="150"/>
    <col min="9216" max="9216" width="4" style="150" customWidth="1"/>
    <col min="9217" max="9217" width="15.140625" style="150" customWidth="1"/>
    <col min="9218" max="9218" width="13.85546875" style="150" customWidth="1"/>
    <col min="9219" max="9219" width="10.140625" style="150" customWidth="1"/>
    <col min="9220" max="9220" width="9.140625" style="150"/>
    <col min="9221" max="9221" width="3.42578125" style="150" customWidth="1"/>
    <col min="9222" max="9222" width="19.5703125" style="150" customWidth="1"/>
    <col min="9223" max="9223" width="12.28515625" style="150" customWidth="1"/>
    <col min="9224" max="9224" width="10.42578125" style="150" customWidth="1"/>
    <col min="9225" max="9225" width="9.140625" style="150"/>
    <col min="9226" max="9226" width="3.5703125" style="150" customWidth="1"/>
    <col min="9227" max="9227" width="16.42578125" style="150" customWidth="1"/>
    <col min="9228" max="9228" width="11.7109375" style="150" customWidth="1"/>
    <col min="9229" max="9229" width="10.140625" style="150" customWidth="1"/>
    <col min="9230" max="9230" width="15.85546875" style="150" customWidth="1"/>
    <col min="9231" max="9231" width="3.85546875" style="150" customWidth="1"/>
    <col min="9232" max="9232" width="16.42578125" style="150" customWidth="1"/>
    <col min="9233" max="9233" width="11.28515625" style="150" customWidth="1"/>
    <col min="9234" max="9234" width="10.28515625" style="150" customWidth="1"/>
    <col min="9235" max="9235" width="10" style="150" customWidth="1"/>
    <col min="9236" max="9471" width="9.140625" style="150"/>
    <col min="9472" max="9472" width="4" style="150" customWidth="1"/>
    <col min="9473" max="9473" width="15.140625" style="150" customWidth="1"/>
    <col min="9474" max="9474" width="13.85546875" style="150" customWidth="1"/>
    <col min="9475" max="9475" width="10.140625" style="150" customWidth="1"/>
    <col min="9476" max="9476" width="9.140625" style="150"/>
    <col min="9477" max="9477" width="3.42578125" style="150" customWidth="1"/>
    <col min="9478" max="9478" width="19.5703125" style="150" customWidth="1"/>
    <col min="9479" max="9479" width="12.28515625" style="150" customWidth="1"/>
    <col min="9480" max="9480" width="10.42578125" style="150" customWidth="1"/>
    <col min="9481" max="9481" width="9.140625" style="150"/>
    <col min="9482" max="9482" width="3.5703125" style="150" customWidth="1"/>
    <col min="9483" max="9483" width="16.42578125" style="150" customWidth="1"/>
    <col min="9484" max="9484" width="11.7109375" style="150" customWidth="1"/>
    <col min="9485" max="9485" width="10.140625" style="150" customWidth="1"/>
    <col min="9486" max="9486" width="15.85546875" style="150" customWidth="1"/>
    <col min="9487" max="9487" width="3.85546875" style="150" customWidth="1"/>
    <col min="9488" max="9488" width="16.42578125" style="150" customWidth="1"/>
    <col min="9489" max="9489" width="11.28515625" style="150" customWidth="1"/>
    <col min="9490" max="9490" width="10.28515625" style="150" customWidth="1"/>
    <col min="9491" max="9491" width="10" style="150" customWidth="1"/>
    <col min="9492" max="9727" width="9.140625" style="150"/>
    <col min="9728" max="9728" width="4" style="150" customWidth="1"/>
    <col min="9729" max="9729" width="15.140625" style="150" customWidth="1"/>
    <col min="9730" max="9730" width="13.85546875" style="150" customWidth="1"/>
    <col min="9731" max="9731" width="10.140625" style="150" customWidth="1"/>
    <col min="9732" max="9732" width="9.140625" style="150"/>
    <col min="9733" max="9733" width="3.42578125" style="150" customWidth="1"/>
    <col min="9734" max="9734" width="19.5703125" style="150" customWidth="1"/>
    <col min="9735" max="9735" width="12.28515625" style="150" customWidth="1"/>
    <col min="9736" max="9736" width="10.42578125" style="150" customWidth="1"/>
    <col min="9737" max="9737" width="9.140625" style="150"/>
    <col min="9738" max="9738" width="3.5703125" style="150" customWidth="1"/>
    <col min="9739" max="9739" width="16.42578125" style="150" customWidth="1"/>
    <col min="9740" max="9740" width="11.7109375" style="150" customWidth="1"/>
    <col min="9741" max="9741" width="10.140625" style="150" customWidth="1"/>
    <col min="9742" max="9742" width="15.85546875" style="150" customWidth="1"/>
    <col min="9743" max="9743" width="3.85546875" style="150" customWidth="1"/>
    <col min="9744" max="9744" width="16.42578125" style="150" customWidth="1"/>
    <col min="9745" max="9745" width="11.28515625" style="150" customWidth="1"/>
    <col min="9746" max="9746" width="10.28515625" style="150" customWidth="1"/>
    <col min="9747" max="9747" width="10" style="150" customWidth="1"/>
    <col min="9748" max="9983" width="9.140625" style="150"/>
    <col min="9984" max="9984" width="4" style="150" customWidth="1"/>
    <col min="9985" max="9985" width="15.140625" style="150" customWidth="1"/>
    <col min="9986" max="9986" width="13.85546875" style="150" customWidth="1"/>
    <col min="9987" max="9987" width="10.140625" style="150" customWidth="1"/>
    <col min="9988" max="9988" width="9.140625" style="150"/>
    <col min="9989" max="9989" width="3.42578125" style="150" customWidth="1"/>
    <col min="9990" max="9990" width="19.5703125" style="150" customWidth="1"/>
    <col min="9991" max="9991" width="12.28515625" style="150" customWidth="1"/>
    <col min="9992" max="9992" width="10.42578125" style="150" customWidth="1"/>
    <col min="9993" max="9993" width="9.140625" style="150"/>
    <col min="9994" max="9994" width="3.5703125" style="150" customWidth="1"/>
    <col min="9995" max="9995" width="16.42578125" style="150" customWidth="1"/>
    <col min="9996" max="9996" width="11.7109375" style="150" customWidth="1"/>
    <col min="9997" max="9997" width="10.140625" style="150" customWidth="1"/>
    <col min="9998" max="9998" width="15.85546875" style="150" customWidth="1"/>
    <col min="9999" max="9999" width="3.85546875" style="150" customWidth="1"/>
    <col min="10000" max="10000" width="16.42578125" style="150" customWidth="1"/>
    <col min="10001" max="10001" width="11.28515625" style="150" customWidth="1"/>
    <col min="10002" max="10002" width="10.28515625" style="150" customWidth="1"/>
    <col min="10003" max="10003" width="10" style="150" customWidth="1"/>
    <col min="10004" max="10239" width="9.140625" style="150"/>
    <col min="10240" max="10240" width="4" style="150" customWidth="1"/>
    <col min="10241" max="10241" width="15.140625" style="150" customWidth="1"/>
    <col min="10242" max="10242" width="13.85546875" style="150" customWidth="1"/>
    <col min="10243" max="10243" width="10.140625" style="150" customWidth="1"/>
    <col min="10244" max="10244" width="9.140625" style="150"/>
    <col min="10245" max="10245" width="3.42578125" style="150" customWidth="1"/>
    <col min="10246" max="10246" width="19.5703125" style="150" customWidth="1"/>
    <col min="10247" max="10247" width="12.28515625" style="150" customWidth="1"/>
    <col min="10248" max="10248" width="10.42578125" style="150" customWidth="1"/>
    <col min="10249" max="10249" width="9.140625" style="150"/>
    <col min="10250" max="10250" width="3.5703125" style="150" customWidth="1"/>
    <col min="10251" max="10251" width="16.42578125" style="150" customWidth="1"/>
    <col min="10252" max="10252" width="11.7109375" style="150" customWidth="1"/>
    <col min="10253" max="10253" width="10.140625" style="150" customWidth="1"/>
    <col min="10254" max="10254" width="15.85546875" style="150" customWidth="1"/>
    <col min="10255" max="10255" width="3.85546875" style="150" customWidth="1"/>
    <col min="10256" max="10256" width="16.42578125" style="150" customWidth="1"/>
    <col min="10257" max="10257" width="11.28515625" style="150" customWidth="1"/>
    <col min="10258" max="10258" width="10.28515625" style="150" customWidth="1"/>
    <col min="10259" max="10259" width="10" style="150" customWidth="1"/>
    <col min="10260" max="10495" width="9.140625" style="150"/>
    <col min="10496" max="10496" width="4" style="150" customWidth="1"/>
    <col min="10497" max="10497" width="15.140625" style="150" customWidth="1"/>
    <col min="10498" max="10498" width="13.85546875" style="150" customWidth="1"/>
    <col min="10499" max="10499" width="10.140625" style="150" customWidth="1"/>
    <col min="10500" max="10500" width="9.140625" style="150"/>
    <col min="10501" max="10501" width="3.42578125" style="150" customWidth="1"/>
    <col min="10502" max="10502" width="19.5703125" style="150" customWidth="1"/>
    <col min="10503" max="10503" width="12.28515625" style="150" customWidth="1"/>
    <col min="10504" max="10504" width="10.42578125" style="150" customWidth="1"/>
    <col min="10505" max="10505" width="9.140625" style="150"/>
    <col min="10506" max="10506" width="3.5703125" style="150" customWidth="1"/>
    <col min="10507" max="10507" width="16.42578125" style="150" customWidth="1"/>
    <col min="10508" max="10508" width="11.7109375" style="150" customWidth="1"/>
    <col min="10509" max="10509" width="10.140625" style="150" customWidth="1"/>
    <col min="10510" max="10510" width="15.85546875" style="150" customWidth="1"/>
    <col min="10511" max="10511" width="3.85546875" style="150" customWidth="1"/>
    <col min="10512" max="10512" width="16.42578125" style="150" customWidth="1"/>
    <col min="10513" max="10513" width="11.28515625" style="150" customWidth="1"/>
    <col min="10514" max="10514" width="10.28515625" style="150" customWidth="1"/>
    <col min="10515" max="10515" width="10" style="150" customWidth="1"/>
    <col min="10516" max="10751" width="9.140625" style="150"/>
    <col min="10752" max="10752" width="4" style="150" customWidth="1"/>
    <col min="10753" max="10753" width="15.140625" style="150" customWidth="1"/>
    <col min="10754" max="10754" width="13.85546875" style="150" customWidth="1"/>
    <col min="10755" max="10755" width="10.140625" style="150" customWidth="1"/>
    <col min="10756" max="10756" width="9.140625" style="150"/>
    <col min="10757" max="10757" width="3.42578125" style="150" customWidth="1"/>
    <col min="10758" max="10758" width="19.5703125" style="150" customWidth="1"/>
    <col min="10759" max="10759" width="12.28515625" style="150" customWidth="1"/>
    <col min="10760" max="10760" width="10.42578125" style="150" customWidth="1"/>
    <col min="10761" max="10761" width="9.140625" style="150"/>
    <col min="10762" max="10762" width="3.5703125" style="150" customWidth="1"/>
    <col min="10763" max="10763" width="16.42578125" style="150" customWidth="1"/>
    <col min="10764" max="10764" width="11.7109375" style="150" customWidth="1"/>
    <col min="10765" max="10765" width="10.140625" style="150" customWidth="1"/>
    <col min="10766" max="10766" width="15.85546875" style="150" customWidth="1"/>
    <col min="10767" max="10767" width="3.85546875" style="150" customWidth="1"/>
    <col min="10768" max="10768" width="16.42578125" style="150" customWidth="1"/>
    <col min="10769" max="10769" width="11.28515625" style="150" customWidth="1"/>
    <col min="10770" max="10770" width="10.28515625" style="150" customWidth="1"/>
    <col min="10771" max="10771" width="10" style="150" customWidth="1"/>
    <col min="10772" max="11007" width="9.140625" style="150"/>
    <col min="11008" max="11008" width="4" style="150" customWidth="1"/>
    <col min="11009" max="11009" width="15.140625" style="150" customWidth="1"/>
    <col min="11010" max="11010" width="13.85546875" style="150" customWidth="1"/>
    <col min="11011" max="11011" width="10.140625" style="150" customWidth="1"/>
    <col min="11012" max="11012" width="9.140625" style="150"/>
    <col min="11013" max="11013" width="3.42578125" style="150" customWidth="1"/>
    <col min="11014" max="11014" width="19.5703125" style="150" customWidth="1"/>
    <col min="11015" max="11015" width="12.28515625" style="150" customWidth="1"/>
    <col min="11016" max="11016" width="10.42578125" style="150" customWidth="1"/>
    <col min="11017" max="11017" width="9.140625" style="150"/>
    <col min="11018" max="11018" width="3.5703125" style="150" customWidth="1"/>
    <col min="11019" max="11019" width="16.42578125" style="150" customWidth="1"/>
    <col min="11020" max="11020" width="11.7109375" style="150" customWidth="1"/>
    <col min="11021" max="11021" width="10.140625" style="150" customWidth="1"/>
    <col min="11022" max="11022" width="15.85546875" style="150" customWidth="1"/>
    <col min="11023" max="11023" width="3.85546875" style="150" customWidth="1"/>
    <col min="11024" max="11024" width="16.42578125" style="150" customWidth="1"/>
    <col min="11025" max="11025" width="11.28515625" style="150" customWidth="1"/>
    <col min="11026" max="11026" width="10.28515625" style="150" customWidth="1"/>
    <col min="11027" max="11027" width="10" style="150" customWidth="1"/>
    <col min="11028" max="11263" width="9.140625" style="150"/>
    <col min="11264" max="11264" width="4" style="150" customWidth="1"/>
    <col min="11265" max="11265" width="15.140625" style="150" customWidth="1"/>
    <col min="11266" max="11266" width="13.85546875" style="150" customWidth="1"/>
    <col min="11267" max="11267" width="10.140625" style="150" customWidth="1"/>
    <col min="11268" max="11268" width="9.140625" style="150"/>
    <col min="11269" max="11269" width="3.42578125" style="150" customWidth="1"/>
    <col min="11270" max="11270" width="19.5703125" style="150" customWidth="1"/>
    <col min="11271" max="11271" width="12.28515625" style="150" customWidth="1"/>
    <col min="11272" max="11272" width="10.42578125" style="150" customWidth="1"/>
    <col min="11273" max="11273" width="9.140625" style="150"/>
    <col min="11274" max="11274" width="3.5703125" style="150" customWidth="1"/>
    <col min="11275" max="11275" width="16.42578125" style="150" customWidth="1"/>
    <col min="11276" max="11276" width="11.7109375" style="150" customWidth="1"/>
    <col min="11277" max="11277" width="10.140625" style="150" customWidth="1"/>
    <col min="11278" max="11278" width="15.85546875" style="150" customWidth="1"/>
    <col min="11279" max="11279" width="3.85546875" style="150" customWidth="1"/>
    <col min="11280" max="11280" width="16.42578125" style="150" customWidth="1"/>
    <col min="11281" max="11281" width="11.28515625" style="150" customWidth="1"/>
    <col min="11282" max="11282" width="10.28515625" style="150" customWidth="1"/>
    <col min="11283" max="11283" width="10" style="150" customWidth="1"/>
    <col min="11284" max="11519" width="9.140625" style="150"/>
    <col min="11520" max="11520" width="4" style="150" customWidth="1"/>
    <col min="11521" max="11521" width="15.140625" style="150" customWidth="1"/>
    <col min="11522" max="11522" width="13.85546875" style="150" customWidth="1"/>
    <col min="11523" max="11523" width="10.140625" style="150" customWidth="1"/>
    <col min="11524" max="11524" width="9.140625" style="150"/>
    <col min="11525" max="11525" width="3.42578125" style="150" customWidth="1"/>
    <col min="11526" max="11526" width="19.5703125" style="150" customWidth="1"/>
    <col min="11527" max="11527" width="12.28515625" style="150" customWidth="1"/>
    <col min="11528" max="11528" width="10.42578125" style="150" customWidth="1"/>
    <col min="11529" max="11529" width="9.140625" style="150"/>
    <col min="11530" max="11530" width="3.5703125" style="150" customWidth="1"/>
    <col min="11531" max="11531" width="16.42578125" style="150" customWidth="1"/>
    <col min="11532" max="11532" width="11.7109375" style="150" customWidth="1"/>
    <col min="11533" max="11533" width="10.140625" style="150" customWidth="1"/>
    <col min="11534" max="11534" width="15.85546875" style="150" customWidth="1"/>
    <col min="11535" max="11535" width="3.85546875" style="150" customWidth="1"/>
    <col min="11536" max="11536" width="16.42578125" style="150" customWidth="1"/>
    <col min="11537" max="11537" width="11.28515625" style="150" customWidth="1"/>
    <col min="11538" max="11538" width="10.28515625" style="150" customWidth="1"/>
    <col min="11539" max="11539" width="10" style="150" customWidth="1"/>
    <col min="11540" max="11775" width="9.140625" style="150"/>
    <col min="11776" max="11776" width="4" style="150" customWidth="1"/>
    <col min="11777" max="11777" width="15.140625" style="150" customWidth="1"/>
    <col min="11778" max="11778" width="13.85546875" style="150" customWidth="1"/>
    <col min="11779" max="11779" width="10.140625" style="150" customWidth="1"/>
    <col min="11780" max="11780" width="9.140625" style="150"/>
    <col min="11781" max="11781" width="3.42578125" style="150" customWidth="1"/>
    <col min="11782" max="11782" width="19.5703125" style="150" customWidth="1"/>
    <col min="11783" max="11783" width="12.28515625" style="150" customWidth="1"/>
    <col min="11784" max="11784" width="10.42578125" style="150" customWidth="1"/>
    <col min="11785" max="11785" width="9.140625" style="150"/>
    <col min="11786" max="11786" width="3.5703125" style="150" customWidth="1"/>
    <col min="11787" max="11787" width="16.42578125" style="150" customWidth="1"/>
    <col min="11788" max="11788" width="11.7109375" style="150" customWidth="1"/>
    <col min="11789" max="11789" width="10.140625" style="150" customWidth="1"/>
    <col min="11790" max="11790" width="15.85546875" style="150" customWidth="1"/>
    <col min="11791" max="11791" width="3.85546875" style="150" customWidth="1"/>
    <col min="11792" max="11792" width="16.42578125" style="150" customWidth="1"/>
    <col min="11793" max="11793" width="11.28515625" style="150" customWidth="1"/>
    <col min="11794" max="11794" width="10.28515625" style="150" customWidth="1"/>
    <col min="11795" max="11795" width="10" style="150" customWidth="1"/>
    <col min="11796" max="12031" width="9.140625" style="150"/>
    <col min="12032" max="12032" width="4" style="150" customWidth="1"/>
    <col min="12033" max="12033" width="15.140625" style="150" customWidth="1"/>
    <col min="12034" max="12034" width="13.85546875" style="150" customWidth="1"/>
    <col min="12035" max="12035" width="10.140625" style="150" customWidth="1"/>
    <col min="12036" max="12036" width="9.140625" style="150"/>
    <col min="12037" max="12037" width="3.42578125" style="150" customWidth="1"/>
    <col min="12038" max="12038" width="19.5703125" style="150" customWidth="1"/>
    <col min="12039" max="12039" width="12.28515625" style="150" customWidth="1"/>
    <col min="12040" max="12040" width="10.42578125" style="150" customWidth="1"/>
    <col min="12041" max="12041" width="9.140625" style="150"/>
    <col min="12042" max="12042" width="3.5703125" style="150" customWidth="1"/>
    <col min="12043" max="12043" width="16.42578125" style="150" customWidth="1"/>
    <col min="12044" max="12044" width="11.7109375" style="150" customWidth="1"/>
    <col min="12045" max="12045" width="10.140625" style="150" customWidth="1"/>
    <col min="12046" max="12046" width="15.85546875" style="150" customWidth="1"/>
    <col min="12047" max="12047" width="3.85546875" style="150" customWidth="1"/>
    <col min="12048" max="12048" width="16.42578125" style="150" customWidth="1"/>
    <col min="12049" max="12049" width="11.28515625" style="150" customWidth="1"/>
    <col min="12050" max="12050" width="10.28515625" style="150" customWidth="1"/>
    <col min="12051" max="12051" width="10" style="150" customWidth="1"/>
    <col min="12052" max="12287" width="9.140625" style="150"/>
    <col min="12288" max="12288" width="4" style="150" customWidth="1"/>
    <col min="12289" max="12289" width="15.140625" style="150" customWidth="1"/>
    <col min="12290" max="12290" width="13.85546875" style="150" customWidth="1"/>
    <col min="12291" max="12291" width="10.140625" style="150" customWidth="1"/>
    <col min="12292" max="12292" width="9.140625" style="150"/>
    <col min="12293" max="12293" width="3.42578125" style="150" customWidth="1"/>
    <col min="12294" max="12294" width="19.5703125" style="150" customWidth="1"/>
    <col min="12295" max="12295" width="12.28515625" style="150" customWidth="1"/>
    <col min="12296" max="12296" width="10.42578125" style="150" customWidth="1"/>
    <col min="12297" max="12297" width="9.140625" style="150"/>
    <col min="12298" max="12298" width="3.5703125" style="150" customWidth="1"/>
    <col min="12299" max="12299" width="16.42578125" style="150" customWidth="1"/>
    <col min="12300" max="12300" width="11.7109375" style="150" customWidth="1"/>
    <col min="12301" max="12301" width="10.140625" style="150" customWidth="1"/>
    <col min="12302" max="12302" width="15.85546875" style="150" customWidth="1"/>
    <col min="12303" max="12303" width="3.85546875" style="150" customWidth="1"/>
    <col min="12304" max="12304" width="16.42578125" style="150" customWidth="1"/>
    <col min="12305" max="12305" width="11.28515625" style="150" customWidth="1"/>
    <col min="12306" max="12306" width="10.28515625" style="150" customWidth="1"/>
    <col min="12307" max="12307" width="10" style="150" customWidth="1"/>
    <col min="12308" max="12543" width="9.140625" style="150"/>
    <col min="12544" max="12544" width="4" style="150" customWidth="1"/>
    <col min="12545" max="12545" width="15.140625" style="150" customWidth="1"/>
    <col min="12546" max="12546" width="13.85546875" style="150" customWidth="1"/>
    <col min="12547" max="12547" width="10.140625" style="150" customWidth="1"/>
    <col min="12548" max="12548" width="9.140625" style="150"/>
    <col min="12549" max="12549" width="3.42578125" style="150" customWidth="1"/>
    <col min="12550" max="12550" width="19.5703125" style="150" customWidth="1"/>
    <col min="12551" max="12551" width="12.28515625" style="150" customWidth="1"/>
    <col min="12552" max="12552" width="10.42578125" style="150" customWidth="1"/>
    <col min="12553" max="12553" width="9.140625" style="150"/>
    <col min="12554" max="12554" width="3.5703125" style="150" customWidth="1"/>
    <col min="12555" max="12555" width="16.42578125" style="150" customWidth="1"/>
    <col min="12556" max="12556" width="11.7109375" style="150" customWidth="1"/>
    <col min="12557" max="12557" width="10.140625" style="150" customWidth="1"/>
    <col min="12558" max="12558" width="15.85546875" style="150" customWidth="1"/>
    <col min="12559" max="12559" width="3.85546875" style="150" customWidth="1"/>
    <col min="12560" max="12560" width="16.42578125" style="150" customWidth="1"/>
    <col min="12561" max="12561" width="11.28515625" style="150" customWidth="1"/>
    <col min="12562" max="12562" width="10.28515625" style="150" customWidth="1"/>
    <col min="12563" max="12563" width="10" style="150" customWidth="1"/>
    <col min="12564" max="12799" width="9.140625" style="150"/>
    <col min="12800" max="12800" width="4" style="150" customWidth="1"/>
    <col min="12801" max="12801" width="15.140625" style="150" customWidth="1"/>
    <col min="12802" max="12802" width="13.85546875" style="150" customWidth="1"/>
    <col min="12803" max="12803" width="10.140625" style="150" customWidth="1"/>
    <col min="12804" max="12804" width="9.140625" style="150"/>
    <col min="12805" max="12805" width="3.42578125" style="150" customWidth="1"/>
    <col min="12806" max="12806" width="19.5703125" style="150" customWidth="1"/>
    <col min="12807" max="12807" width="12.28515625" style="150" customWidth="1"/>
    <col min="12808" max="12808" width="10.42578125" style="150" customWidth="1"/>
    <col min="12809" max="12809" width="9.140625" style="150"/>
    <col min="12810" max="12810" width="3.5703125" style="150" customWidth="1"/>
    <col min="12811" max="12811" width="16.42578125" style="150" customWidth="1"/>
    <col min="12812" max="12812" width="11.7109375" style="150" customWidth="1"/>
    <col min="12813" max="12813" width="10.140625" style="150" customWidth="1"/>
    <col min="12814" max="12814" width="15.85546875" style="150" customWidth="1"/>
    <col min="12815" max="12815" width="3.85546875" style="150" customWidth="1"/>
    <col min="12816" max="12816" width="16.42578125" style="150" customWidth="1"/>
    <col min="12817" max="12817" width="11.28515625" style="150" customWidth="1"/>
    <col min="12818" max="12818" width="10.28515625" style="150" customWidth="1"/>
    <col min="12819" max="12819" width="10" style="150" customWidth="1"/>
    <col min="12820" max="13055" width="9.140625" style="150"/>
    <col min="13056" max="13056" width="4" style="150" customWidth="1"/>
    <col min="13057" max="13057" width="15.140625" style="150" customWidth="1"/>
    <col min="13058" max="13058" width="13.85546875" style="150" customWidth="1"/>
    <col min="13059" max="13059" width="10.140625" style="150" customWidth="1"/>
    <col min="13060" max="13060" width="9.140625" style="150"/>
    <col min="13061" max="13061" width="3.42578125" style="150" customWidth="1"/>
    <col min="13062" max="13062" width="19.5703125" style="150" customWidth="1"/>
    <col min="13063" max="13063" width="12.28515625" style="150" customWidth="1"/>
    <col min="13064" max="13064" width="10.42578125" style="150" customWidth="1"/>
    <col min="13065" max="13065" width="9.140625" style="150"/>
    <col min="13066" max="13066" width="3.5703125" style="150" customWidth="1"/>
    <col min="13067" max="13067" width="16.42578125" style="150" customWidth="1"/>
    <col min="13068" max="13068" width="11.7109375" style="150" customWidth="1"/>
    <col min="13069" max="13069" width="10.140625" style="150" customWidth="1"/>
    <col min="13070" max="13070" width="15.85546875" style="150" customWidth="1"/>
    <col min="13071" max="13071" width="3.85546875" style="150" customWidth="1"/>
    <col min="13072" max="13072" width="16.42578125" style="150" customWidth="1"/>
    <col min="13073" max="13073" width="11.28515625" style="150" customWidth="1"/>
    <col min="13074" max="13074" width="10.28515625" style="150" customWidth="1"/>
    <col min="13075" max="13075" width="10" style="150" customWidth="1"/>
    <col min="13076" max="13311" width="9.140625" style="150"/>
    <col min="13312" max="13312" width="4" style="150" customWidth="1"/>
    <col min="13313" max="13313" width="15.140625" style="150" customWidth="1"/>
    <col min="13314" max="13314" width="13.85546875" style="150" customWidth="1"/>
    <col min="13315" max="13315" width="10.140625" style="150" customWidth="1"/>
    <col min="13316" max="13316" width="9.140625" style="150"/>
    <col min="13317" max="13317" width="3.42578125" style="150" customWidth="1"/>
    <col min="13318" max="13318" width="19.5703125" style="150" customWidth="1"/>
    <col min="13319" max="13319" width="12.28515625" style="150" customWidth="1"/>
    <col min="13320" max="13320" width="10.42578125" style="150" customWidth="1"/>
    <col min="13321" max="13321" width="9.140625" style="150"/>
    <col min="13322" max="13322" width="3.5703125" style="150" customWidth="1"/>
    <col min="13323" max="13323" width="16.42578125" style="150" customWidth="1"/>
    <col min="13324" max="13324" width="11.7109375" style="150" customWidth="1"/>
    <col min="13325" max="13325" width="10.140625" style="150" customWidth="1"/>
    <col min="13326" max="13326" width="15.85546875" style="150" customWidth="1"/>
    <col min="13327" max="13327" width="3.85546875" style="150" customWidth="1"/>
    <col min="13328" max="13328" width="16.42578125" style="150" customWidth="1"/>
    <col min="13329" max="13329" width="11.28515625" style="150" customWidth="1"/>
    <col min="13330" max="13330" width="10.28515625" style="150" customWidth="1"/>
    <col min="13331" max="13331" width="10" style="150" customWidth="1"/>
    <col min="13332" max="13567" width="9.140625" style="150"/>
    <col min="13568" max="13568" width="4" style="150" customWidth="1"/>
    <col min="13569" max="13569" width="15.140625" style="150" customWidth="1"/>
    <col min="13570" max="13570" width="13.85546875" style="150" customWidth="1"/>
    <col min="13571" max="13571" width="10.140625" style="150" customWidth="1"/>
    <col min="13572" max="13572" width="9.140625" style="150"/>
    <col min="13573" max="13573" width="3.42578125" style="150" customWidth="1"/>
    <col min="13574" max="13574" width="19.5703125" style="150" customWidth="1"/>
    <col min="13575" max="13575" width="12.28515625" style="150" customWidth="1"/>
    <col min="13576" max="13576" width="10.42578125" style="150" customWidth="1"/>
    <col min="13577" max="13577" width="9.140625" style="150"/>
    <col min="13578" max="13578" width="3.5703125" style="150" customWidth="1"/>
    <col min="13579" max="13579" width="16.42578125" style="150" customWidth="1"/>
    <col min="13580" max="13580" width="11.7109375" style="150" customWidth="1"/>
    <col min="13581" max="13581" width="10.140625" style="150" customWidth="1"/>
    <col min="13582" max="13582" width="15.85546875" style="150" customWidth="1"/>
    <col min="13583" max="13583" width="3.85546875" style="150" customWidth="1"/>
    <col min="13584" max="13584" width="16.42578125" style="150" customWidth="1"/>
    <col min="13585" max="13585" width="11.28515625" style="150" customWidth="1"/>
    <col min="13586" max="13586" width="10.28515625" style="150" customWidth="1"/>
    <col min="13587" max="13587" width="10" style="150" customWidth="1"/>
    <col min="13588" max="13823" width="9.140625" style="150"/>
    <col min="13824" max="13824" width="4" style="150" customWidth="1"/>
    <col min="13825" max="13825" width="15.140625" style="150" customWidth="1"/>
    <col min="13826" max="13826" width="13.85546875" style="150" customWidth="1"/>
    <col min="13827" max="13827" width="10.140625" style="150" customWidth="1"/>
    <col min="13828" max="13828" width="9.140625" style="150"/>
    <col min="13829" max="13829" width="3.42578125" style="150" customWidth="1"/>
    <col min="13830" max="13830" width="19.5703125" style="150" customWidth="1"/>
    <col min="13831" max="13831" width="12.28515625" style="150" customWidth="1"/>
    <col min="13832" max="13832" width="10.42578125" style="150" customWidth="1"/>
    <col min="13833" max="13833" width="9.140625" style="150"/>
    <col min="13834" max="13834" width="3.5703125" style="150" customWidth="1"/>
    <col min="13835" max="13835" width="16.42578125" style="150" customWidth="1"/>
    <col min="13836" max="13836" width="11.7109375" style="150" customWidth="1"/>
    <col min="13837" max="13837" width="10.140625" style="150" customWidth="1"/>
    <col min="13838" max="13838" width="15.85546875" style="150" customWidth="1"/>
    <col min="13839" max="13839" width="3.85546875" style="150" customWidth="1"/>
    <col min="13840" max="13840" width="16.42578125" style="150" customWidth="1"/>
    <col min="13841" max="13841" width="11.28515625" style="150" customWidth="1"/>
    <col min="13842" max="13842" width="10.28515625" style="150" customWidth="1"/>
    <col min="13843" max="13843" width="10" style="150" customWidth="1"/>
    <col min="13844" max="14079" width="9.140625" style="150"/>
    <col min="14080" max="14080" width="4" style="150" customWidth="1"/>
    <col min="14081" max="14081" width="15.140625" style="150" customWidth="1"/>
    <col min="14082" max="14082" width="13.85546875" style="150" customWidth="1"/>
    <col min="14083" max="14083" width="10.140625" style="150" customWidth="1"/>
    <col min="14084" max="14084" width="9.140625" style="150"/>
    <col min="14085" max="14085" width="3.42578125" style="150" customWidth="1"/>
    <col min="14086" max="14086" width="19.5703125" style="150" customWidth="1"/>
    <col min="14087" max="14087" width="12.28515625" style="150" customWidth="1"/>
    <col min="14088" max="14088" width="10.42578125" style="150" customWidth="1"/>
    <col min="14089" max="14089" width="9.140625" style="150"/>
    <col min="14090" max="14090" width="3.5703125" style="150" customWidth="1"/>
    <col min="14091" max="14091" width="16.42578125" style="150" customWidth="1"/>
    <col min="14092" max="14092" width="11.7109375" style="150" customWidth="1"/>
    <col min="14093" max="14093" width="10.140625" style="150" customWidth="1"/>
    <col min="14094" max="14094" width="15.85546875" style="150" customWidth="1"/>
    <col min="14095" max="14095" width="3.85546875" style="150" customWidth="1"/>
    <col min="14096" max="14096" width="16.42578125" style="150" customWidth="1"/>
    <col min="14097" max="14097" width="11.28515625" style="150" customWidth="1"/>
    <col min="14098" max="14098" width="10.28515625" style="150" customWidth="1"/>
    <col min="14099" max="14099" width="10" style="150" customWidth="1"/>
    <col min="14100" max="14335" width="9.140625" style="150"/>
    <col min="14336" max="14336" width="4" style="150" customWidth="1"/>
    <col min="14337" max="14337" width="15.140625" style="150" customWidth="1"/>
    <col min="14338" max="14338" width="13.85546875" style="150" customWidth="1"/>
    <col min="14339" max="14339" width="10.140625" style="150" customWidth="1"/>
    <col min="14340" max="14340" width="9.140625" style="150"/>
    <col min="14341" max="14341" width="3.42578125" style="150" customWidth="1"/>
    <col min="14342" max="14342" width="19.5703125" style="150" customWidth="1"/>
    <col min="14343" max="14343" width="12.28515625" style="150" customWidth="1"/>
    <col min="14344" max="14344" width="10.42578125" style="150" customWidth="1"/>
    <col min="14345" max="14345" width="9.140625" style="150"/>
    <col min="14346" max="14346" width="3.5703125" style="150" customWidth="1"/>
    <col min="14347" max="14347" width="16.42578125" style="150" customWidth="1"/>
    <col min="14348" max="14348" width="11.7109375" style="150" customWidth="1"/>
    <col min="14349" max="14349" width="10.140625" style="150" customWidth="1"/>
    <col min="14350" max="14350" width="15.85546875" style="150" customWidth="1"/>
    <col min="14351" max="14351" width="3.85546875" style="150" customWidth="1"/>
    <col min="14352" max="14352" width="16.42578125" style="150" customWidth="1"/>
    <col min="14353" max="14353" width="11.28515625" style="150" customWidth="1"/>
    <col min="14354" max="14354" width="10.28515625" style="150" customWidth="1"/>
    <col min="14355" max="14355" width="10" style="150" customWidth="1"/>
    <col min="14356" max="14591" width="9.140625" style="150"/>
    <col min="14592" max="14592" width="4" style="150" customWidth="1"/>
    <col min="14593" max="14593" width="15.140625" style="150" customWidth="1"/>
    <col min="14594" max="14594" width="13.85546875" style="150" customWidth="1"/>
    <col min="14595" max="14595" width="10.140625" style="150" customWidth="1"/>
    <col min="14596" max="14596" width="9.140625" style="150"/>
    <col min="14597" max="14597" width="3.42578125" style="150" customWidth="1"/>
    <col min="14598" max="14598" width="19.5703125" style="150" customWidth="1"/>
    <col min="14599" max="14599" width="12.28515625" style="150" customWidth="1"/>
    <col min="14600" max="14600" width="10.42578125" style="150" customWidth="1"/>
    <col min="14601" max="14601" width="9.140625" style="150"/>
    <col min="14602" max="14602" width="3.5703125" style="150" customWidth="1"/>
    <col min="14603" max="14603" width="16.42578125" style="150" customWidth="1"/>
    <col min="14604" max="14604" width="11.7109375" style="150" customWidth="1"/>
    <col min="14605" max="14605" width="10.140625" style="150" customWidth="1"/>
    <col min="14606" max="14606" width="15.85546875" style="150" customWidth="1"/>
    <col min="14607" max="14607" width="3.85546875" style="150" customWidth="1"/>
    <col min="14608" max="14608" width="16.42578125" style="150" customWidth="1"/>
    <col min="14609" max="14609" width="11.28515625" style="150" customWidth="1"/>
    <col min="14610" max="14610" width="10.28515625" style="150" customWidth="1"/>
    <col min="14611" max="14611" width="10" style="150" customWidth="1"/>
    <col min="14612" max="14847" width="9.140625" style="150"/>
    <col min="14848" max="14848" width="4" style="150" customWidth="1"/>
    <col min="14849" max="14849" width="15.140625" style="150" customWidth="1"/>
    <col min="14850" max="14850" width="13.85546875" style="150" customWidth="1"/>
    <col min="14851" max="14851" width="10.140625" style="150" customWidth="1"/>
    <col min="14852" max="14852" width="9.140625" style="150"/>
    <col min="14853" max="14853" width="3.42578125" style="150" customWidth="1"/>
    <col min="14854" max="14854" width="19.5703125" style="150" customWidth="1"/>
    <col min="14855" max="14855" width="12.28515625" style="150" customWidth="1"/>
    <col min="14856" max="14856" width="10.42578125" style="150" customWidth="1"/>
    <col min="14857" max="14857" width="9.140625" style="150"/>
    <col min="14858" max="14858" width="3.5703125" style="150" customWidth="1"/>
    <col min="14859" max="14859" width="16.42578125" style="150" customWidth="1"/>
    <col min="14860" max="14860" width="11.7109375" style="150" customWidth="1"/>
    <col min="14861" max="14861" width="10.140625" style="150" customWidth="1"/>
    <col min="14862" max="14862" width="15.85546875" style="150" customWidth="1"/>
    <col min="14863" max="14863" width="3.85546875" style="150" customWidth="1"/>
    <col min="14864" max="14864" width="16.42578125" style="150" customWidth="1"/>
    <col min="14865" max="14865" width="11.28515625" style="150" customWidth="1"/>
    <col min="14866" max="14866" width="10.28515625" style="150" customWidth="1"/>
    <col min="14867" max="14867" width="10" style="150" customWidth="1"/>
    <col min="14868" max="15103" width="9.140625" style="150"/>
    <col min="15104" max="15104" width="4" style="150" customWidth="1"/>
    <col min="15105" max="15105" width="15.140625" style="150" customWidth="1"/>
    <col min="15106" max="15106" width="13.85546875" style="150" customWidth="1"/>
    <col min="15107" max="15107" width="10.140625" style="150" customWidth="1"/>
    <col min="15108" max="15108" width="9.140625" style="150"/>
    <col min="15109" max="15109" width="3.42578125" style="150" customWidth="1"/>
    <col min="15110" max="15110" width="19.5703125" style="150" customWidth="1"/>
    <col min="15111" max="15111" width="12.28515625" style="150" customWidth="1"/>
    <col min="15112" max="15112" width="10.42578125" style="150" customWidth="1"/>
    <col min="15113" max="15113" width="9.140625" style="150"/>
    <col min="15114" max="15114" width="3.5703125" style="150" customWidth="1"/>
    <col min="15115" max="15115" width="16.42578125" style="150" customWidth="1"/>
    <col min="15116" max="15116" width="11.7109375" style="150" customWidth="1"/>
    <col min="15117" max="15117" width="10.140625" style="150" customWidth="1"/>
    <col min="15118" max="15118" width="15.85546875" style="150" customWidth="1"/>
    <col min="15119" max="15119" width="3.85546875" style="150" customWidth="1"/>
    <col min="15120" max="15120" width="16.42578125" style="150" customWidth="1"/>
    <col min="15121" max="15121" width="11.28515625" style="150" customWidth="1"/>
    <col min="15122" max="15122" width="10.28515625" style="150" customWidth="1"/>
    <col min="15123" max="15123" width="10" style="150" customWidth="1"/>
    <col min="15124" max="15359" width="9.140625" style="150"/>
    <col min="15360" max="15360" width="4" style="150" customWidth="1"/>
    <col min="15361" max="15361" width="15.140625" style="150" customWidth="1"/>
    <col min="15362" max="15362" width="13.85546875" style="150" customWidth="1"/>
    <col min="15363" max="15363" width="10.140625" style="150" customWidth="1"/>
    <col min="15364" max="15364" width="9.140625" style="150"/>
    <col min="15365" max="15365" width="3.42578125" style="150" customWidth="1"/>
    <col min="15366" max="15366" width="19.5703125" style="150" customWidth="1"/>
    <col min="15367" max="15367" width="12.28515625" style="150" customWidth="1"/>
    <col min="15368" max="15368" width="10.42578125" style="150" customWidth="1"/>
    <col min="15369" max="15369" width="9.140625" style="150"/>
    <col min="15370" max="15370" width="3.5703125" style="150" customWidth="1"/>
    <col min="15371" max="15371" width="16.42578125" style="150" customWidth="1"/>
    <col min="15372" max="15372" width="11.7109375" style="150" customWidth="1"/>
    <col min="15373" max="15373" width="10.140625" style="150" customWidth="1"/>
    <col min="15374" max="15374" width="15.85546875" style="150" customWidth="1"/>
    <col min="15375" max="15375" width="3.85546875" style="150" customWidth="1"/>
    <col min="15376" max="15376" width="16.42578125" style="150" customWidth="1"/>
    <col min="15377" max="15377" width="11.28515625" style="150" customWidth="1"/>
    <col min="15378" max="15378" width="10.28515625" style="150" customWidth="1"/>
    <col min="15379" max="15379" width="10" style="150" customWidth="1"/>
    <col min="15380" max="15615" width="9.140625" style="150"/>
    <col min="15616" max="15616" width="4" style="150" customWidth="1"/>
    <col min="15617" max="15617" width="15.140625" style="150" customWidth="1"/>
    <col min="15618" max="15618" width="13.85546875" style="150" customWidth="1"/>
    <col min="15619" max="15619" width="10.140625" style="150" customWidth="1"/>
    <col min="15620" max="15620" width="9.140625" style="150"/>
    <col min="15621" max="15621" width="3.42578125" style="150" customWidth="1"/>
    <col min="15622" max="15622" width="19.5703125" style="150" customWidth="1"/>
    <col min="15623" max="15623" width="12.28515625" style="150" customWidth="1"/>
    <col min="15624" max="15624" width="10.42578125" style="150" customWidth="1"/>
    <col min="15625" max="15625" width="9.140625" style="150"/>
    <col min="15626" max="15626" width="3.5703125" style="150" customWidth="1"/>
    <col min="15627" max="15627" width="16.42578125" style="150" customWidth="1"/>
    <col min="15628" max="15628" width="11.7109375" style="150" customWidth="1"/>
    <col min="15629" max="15629" width="10.140625" style="150" customWidth="1"/>
    <col min="15630" max="15630" width="15.85546875" style="150" customWidth="1"/>
    <col min="15631" max="15631" width="3.85546875" style="150" customWidth="1"/>
    <col min="15632" max="15632" width="16.42578125" style="150" customWidth="1"/>
    <col min="15633" max="15633" width="11.28515625" style="150" customWidth="1"/>
    <col min="15634" max="15634" width="10.28515625" style="150" customWidth="1"/>
    <col min="15635" max="15635" width="10" style="150" customWidth="1"/>
    <col min="15636" max="15871" width="9.140625" style="150"/>
    <col min="15872" max="15872" width="4" style="150" customWidth="1"/>
    <col min="15873" max="15873" width="15.140625" style="150" customWidth="1"/>
    <col min="15874" max="15874" width="13.85546875" style="150" customWidth="1"/>
    <col min="15875" max="15875" width="10.140625" style="150" customWidth="1"/>
    <col min="15876" max="15876" width="9.140625" style="150"/>
    <col min="15877" max="15877" width="3.42578125" style="150" customWidth="1"/>
    <col min="15878" max="15878" width="19.5703125" style="150" customWidth="1"/>
    <col min="15879" max="15879" width="12.28515625" style="150" customWidth="1"/>
    <col min="15880" max="15880" width="10.42578125" style="150" customWidth="1"/>
    <col min="15881" max="15881" width="9.140625" style="150"/>
    <col min="15882" max="15882" width="3.5703125" style="150" customWidth="1"/>
    <col min="15883" max="15883" width="16.42578125" style="150" customWidth="1"/>
    <col min="15884" max="15884" width="11.7109375" style="150" customWidth="1"/>
    <col min="15885" max="15885" width="10.140625" style="150" customWidth="1"/>
    <col min="15886" max="15886" width="15.85546875" style="150" customWidth="1"/>
    <col min="15887" max="15887" width="3.85546875" style="150" customWidth="1"/>
    <col min="15888" max="15888" width="16.42578125" style="150" customWidth="1"/>
    <col min="15889" max="15889" width="11.28515625" style="150" customWidth="1"/>
    <col min="15890" max="15890" width="10.28515625" style="150" customWidth="1"/>
    <col min="15891" max="15891" width="10" style="150" customWidth="1"/>
    <col min="15892" max="16127" width="9.140625" style="150"/>
    <col min="16128" max="16128" width="4" style="150" customWidth="1"/>
    <col min="16129" max="16129" width="15.140625" style="150" customWidth="1"/>
    <col min="16130" max="16130" width="13.85546875" style="150" customWidth="1"/>
    <col min="16131" max="16131" width="10.140625" style="150" customWidth="1"/>
    <col min="16132" max="16132" width="9.140625" style="150"/>
    <col min="16133" max="16133" width="3.42578125" style="150" customWidth="1"/>
    <col min="16134" max="16134" width="19.5703125" style="150" customWidth="1"/>
    <col min="16135" max="16135" width="12.28515625" style="150" customWidth="1"/>
    <col min="16136" max="16136" width="10.42578125" style="150" customWidth="1"/>
    <col min="16137" max="16137" width="9.140625" style="150"/>
    <col min="16138" max="16138" width="3.5703125" style="150" customWidth="1"/>
    <col min="16139" max="16139" width="16.42578125" style="150" customWidth="1"/>
    <col min="16140" max="16140" width="11.7109375" style="150" customWidth="1"/>
    <col min="16141" max="16141" width="10.140625" style="150" customWidth="1"/>
    <col min="16142" max="16142" width="15.85546875" style="150" customWidth="1"/>
    <col min="16143" max="16143" width="3.85546875" style="150" customWidth="1"/>
    <col min="16144" max="16144" width="16.42578125" style="150" customWidth="1"/>
    <col min="16145" max="16145" width="11.28515625" style="150" customWidth="1"/>
    <col min="16146" max="16146" width="10.28515625" style="150" customWidth="1"/>
    <col min="16147" max="16147" width="10" style="150" customWidth="1"/>
    <col min="16148" max="16384" width="9.140625" style="150"/>
  </cols>
  <sheetData>
    <row r="1" spans="1:27" ht="18.75">
      <c r="A1" s="39"/>
    </row>
    <row r="2" spans="1:27" ht="18" customHeight="1">
      <c r="A2" s="1329" t="s">
        <v>400</v>
      </c>
      <c r="B2" s="1329"/>
      <c r="C2" s="1329"/>
      <c r="D2" s="1329"/>
      <c r="E2" s="1329"/>
      <c r="F2" s="1329"/>
      <c r="G2" s="1329"/>
      <c r="H2" s="1329"/>
      <c r="I2" s="1329"/>
      <c r="J2" s="1329"/>
      <c r="K2" s="1329"/>
      <c r="L2" s="1329"/>
      <c r="M2" s="1329"/>
      <c r="N2" s="1329"/>
      <c r="O2" s="1329"/>
      <c r="P2" s="1329"/>
      <c r="Q2" s="1329"/>
      <c r="R2" s="1329"/>
      <c r="S2" s="1329"/>
      <c r="T2" s="1329"/>
      <c r="U2" s="1329"/>
      <c r="V2" s="1329"/>
      <c r="W2" s="1329"/>
      <c r="X2" s="1329"/>
      <c r="Y2" s="1329"/>
      <c r="Z2" s="1329"/>
      <c r="AA2" s="1329"/>
    </row>
    <row r="3" spans="1:27" ht="18" customHeight="1">
      <c r="A3" s="1335" t="s">
        <v>401</v>
      </c>
      <c r="B3" s="1335"/>
      <c r="C3" s="1335"/>
      <c r="D3" s="1335"/>
      <c r="E3" s="1335"/>
      <c r="F3" s="1335"/>
      <c r="G3" s="1335"/>
      <c r="H3" s="61"/>
      <c r="I3" s="61"/>
      <c r="J3" s="61"/>
      <c r="K3" s="61"/>
      <c r="L3" s="61"/>
      <c r="M3" s="61"/>
      <c r="N3" s="61"/>
      <c r="O3" s="61"/>
      <c r="P3" s="61"/>
      <c r="Q3" s="61"/>
      <c r="R3" s="61"/>
      <c r="S3" s="61"/>
      <c r="T3" s="61"/>
      <c r="U3" s="61"/>
      <c r="V3" s="61"/>
      <c r="W3" s="61"/>
      <c r="X3" s="61"/>
      <c r="Y3" s="61"/>
      <c r="Z3" s="61"/>
      <c r="AA3" s="61"/>
    </row>
    <row r="5" spans="1:27" s="62" customFormat="1" ht="30">
      <c r="A5" s="43" t="s">
        <v>124</v>
      </c>
      <c r="B5" s="43" t="s">
        <v>125</v>
      </c>
      <c r="C5" s="44"/>
      <c r="D5" s="44"/>
      <c r="E5" s="44"/>
      <c r="F5" s="43" t="s">
        <v>126</v>
      </c>
      <c r="G5" s="45" t="s">
        <v>127</v>
      </c>
      <c r="H5" s="44"/>
      <c r="I5" s="44"/>
      <c r="J5" s="44"/>
      <c r="K5" s="73" t="s">
        <v>128</v>
      </c>
      <c r="L5" s="46" t="s">
        <v>129</v>
      </c>
      <c r="M5" s="44"/>
      <c r="N5" s="47"/>
      <c r="O5" s="44"/>
      <c r="P5" s="43" t="s">
        <v>130</v>
      </c>
      <c r="Q5" s="46" t="s">
        <v>131</v>
      </c>
      <c r="R5" s="44"/>
      <c r="S5" s="44"/>
    </row>
    <row r="6" spans="1:27" ht="4.5" customHeight="1" thickBot="1"/>
    <row r="7" spans="1:27" ht="29.25" thickBot="1">
      <c r="A7" s="48" t="s">
        <v>132</v>
      </c>
      <c r="B7" s="49" t="s">
        <v>133</v>
      </c>
      <c r="C7" s="50" t="s">
        <v>134</v>
      </c>
      <c r="D7" s="51" t="s">
        <v>135</v>
      </c>
      <c r="E7" s="95"/>
      <c r="F7" s="48" t="s">
        <v>132</v>
      </c>
      <c r="G7" s="49" t="s">
        <v>133</v>
      </c>
      <c r="H7" s="50" t="s">
        <v>134</v>
      </c>
      <c r="I7" s="51" t="s">
        <v>135</v>
      </c>
      <c r="K7" s="48" t="s">
        <v>132</v>
      </c>
      <c r="L7" s="49" t="s">
        <v>133</v>
      </c>
      <c r="M7" s="50" t="s">
        <v>136</v>
      </c>
      <c r="N7" s="51" t="s">
        <v>135</v>
      </c>
      <c r="P7" s="48" t="s">
        <v>132</v>
      </c>
      <c r="Q7" s="49" t="s">
        <v>133</v>
      </c>
      <c r="R7" s="50" t="s">
        <v>136</v>
      </c>
      <c r="S7" s="51" t="s">
        <v>135</v>
      </c>
    </row>
    <row r="8" spans="1:27" ht="15.75">
      <c r="A8" s="96" t="s">
        <v>152</v>
      </c>
      <c r="B8" s="55">
        <v>16093.522999999999</v>
      </c>
      <c r="C8" s="55">
        <v>31691</v>
      </c>
      <c r="D8" s="81">
        <v>2.2894459587107936</v>
      </c>
      <c r="E8" s="97"/>
      <c r="F8" s="96" t="s">
        <v>155</v>
      </c>
      <c r="G8" s="55">
        <v>5607.6319999999996</v>
      </c>
      <c r="H8" s="118">
        <v>26439</v>
      </c>
      <c r="I8" s="119">
        <v>2.8975113766304088</v>
      </c>
      <c r="J8" s="71"/>
      <c r="K8" s="91" t="s">
        <v>146</v>
      </c>
      <c r="L8" s="55">
        <v>10807.004999999999</v>
      </c>
      <c r="M8" s="55">
        <v>3637.0129999999999</v>
      </c>
      <c r="N8" s="81">
        <v>2.9713957580025148</v>
      </c>
      <c r="O8" s="71"/>
      <c r="P8" s="91" t="s">
        <v>399</v>
      </c>
      <c r="Q8" s="55">
        <v>6858.8389999999999</v>
      </c>
      <c r="R8" s="55">
        <v>1378.8009999999999</v>
      </c>
      <c r="S8" s="81">
        <v>4.9744952317266957</v>
      </c>
    </row>
    <row r="9" spans="1:27" ht="15.75">
      <c r="A9" s="58" t="s">
        <v>155</v>
      </c>
      <c r="B9" s="57">
        <v>14277.847</v>
      </c>
      <c r="C9" s="57">
        <v>48971</v>
      </c>
      <c r="D9" s="68">
        <v>2.1122303412017889</v>
      </c>
      <c r="E9" s="98"/>
      <c r="F9" s="58" t="s">
        <v>152</v>
      </c>
      <c r="G9" s="57">
        <v>1384.1880000000001</v>
      </c>
      <c r="H9" s="57">
        <v>7645</v>
      </c>
      <c r="I9" s="68">
        <v>2.8503873446811667</v>
      </c>
      <c r="J9" s="71"/>
      <c r="K9" s="56" t="s">
        <v>140</v>
      </c>
      <c r="L9" s="57">
        <v>10272.005999999999</v>
      </c>
      <c r="M9" s="57">
        <v>2705.585</v>
      </c>
      <c r="N9" s="68">
        <v>3.7965933430293259</v>
      </c>
      <c r="O9" s="71"/>
      <c r="P9" s="56" t="s">
        <v>140</v>
      </c>
      <c r="Q9" s="57">
        <v>3953.721</v>
      </c>
      <c r="R9" s="57">
        <v>1105.203</v>
      </c>
      <c r="S9" s="68">
        <v>3.5773708540421985</v>
      </c>
    </row>
    <row r="10" spans="1:27" ht="15.75">
      <c r="A10" s="58" t="s">
        <v>151</v>
      </c>
      <c r="B10" s="57">
        <v>7723.9129999999996</v>
      </c>
      <c r="C10" s="57">
        <v>5139</v>
      </c>
      <c r="D10" s="68">
        <v>2.9816060167047476</v>
      </c>
      <c r="E10" s="97"/>
      <c r="F10" s="58" t="s">
        <v>157</v>
      </c>
      <c r="G10" s="57">
        <v>936.04499999999996</v>
      </c>
      <c r="H10" s="59">
        <v>4100</v>
      </c>
      <c r="I10" s="69">
        <v>3.8248069300862175</v>
      </c>
      <c r="J10" s="71"/>
      <c r="K10" s="56" t="s">
        <v>399</v>
      </c>
      <c r="L10" s="57">
        <v>6544.26</v>
      </c>
      <c r="M10" s="57">
        <v>1423.0550000000001</v>
      </c>
      <c r="N10" s="68">
        <v>4.598740034643777</v>
      </c>
      <c r="O10" s="71"/>
      <c r="P10" s="56" t="s">
        <v>142</v>
      </c>
      <c r="Q10" s="57">
        <v>3942.2060000000001</v>
      </c>
      <c r="R10" s="57">
        <v>1214.0619999999999</v>
      </c>
      <c r="S10" s="68">
        <v>3.2471208224950625</v>
      </c>
    </row>
    <row r="11" spans="1:27" ht="16.5" thickBot="1">
      <c r="A11" s="58" t="s">
        <v>399</v>
      </c>
      <c r="B11" s="57">
        <v>6995.2089999999998</v>
      </c>
      <c r="C11" s="57">
        <v>17580</v>
      </c>
      <c r="D11" s="68">
        <v>3.1061379359342114</v>
      </c>
      <c r="E11" s="98"/>
      <c r="F11" s="58" t="s">
        <v>399</v>
      </c>
      <c r="G11" s="57">
        <v>788.09199999999998</v>
      </c>
      <c r="H11" s="57">
        <v>5039</v>
      </c>
      <c r="I11" s="68">
        <v>2.2917978916757544</v>
      </c>
      <c r="J11" s="71"/>
      <c r="K11" s="56" t="s">
        <v>142</v>
      </c>
      <c r="L11" s="57">
        <v>6428.5460000000003</v>
      </c>
      <c r="M11" s="57">
        <v>1815.566</v>
      </c>
      <c r="N11" s="68">
        <v>3.5407944409622125</v>
      </c>
      <c r="O11" s="71"/>
      <c r="P11" s="56" t="s">
        <v>157</v>
      </c>
      <c r="Q11" s="57">
        <v>1496.451</v>
      </c>
      <c r="R11" s="57">
        <v>306.52999999999997</v>
      </c>
      <c r="S11" s="68">
        <v>4.8819071542752752</v>
      </c>
    </row>
    <row r="12" spans="1:27" ht="16.5" thickBot="1">
      <c r="A12" s="58" t="s">
        <v>140</v>
      </c>
      <c r="B12" s="57">
        <v>6284.7659999999996</v>
      </c>
      <c r="C12" s="57">
        <v>11132</v>
      </c>
      <c r="D12" s="68">
        <v>2.4288978885772621</v>
      </c>
      <c r="E12" s="98"/>
      <c r="F12" s="129" t="s">
        <v>224</v>
      </c>
      <c r="G12" s="60">
        <v>9499.8960000000006</v>
      </c>
      <c r="H12" s="60">
        <v>48910</v>
      </c>
      <c r="I12" s="80">
        <v>2.7988533414255454</v>
      </c>
      <c r="J12" s="71"/>
      <c r="K12" s="56" t="s">
        <v>157</v>
      </c>
      <c r="L12" s="57">
        <v>5423.92</v>
      </c>
      <c r="M12" s="57">
        <v>1220.4639999999999</v>
      </c>
      <c r="N12" s="68">
        <v>4.4441458330602135</v>
      </c>
      <c r="O12" s="71"/>
      <c r="P12" s="56" t="s">
        <v>139</v>
      </c>
      <c r="Q12" s="57">
        <v>1372.261</v>
      </c>
      <c r="R12" s="57">
        <v>232.54400000000001</v>
      </c>
      <c r="S12" s="68">
        <v>5.901081085730012</v>
      </c>
    </row>
    <row r="13" spans="1:27" ht="15.75">
      <c r="A13" s="58" t="s">
        <v>159</v>
      </c>
      <c r="B13" s="57">
        <v>5965.616</v>
      </c>
      <c r="C13" s="59">
        <v>14730</v>
      </c>
      <c r="D13" s="69">
        <v>1.8446224526585484</v>
      </c>
      <c r="E13" s="98"/>
      <c r="F13"/>
      <c r="G13"/>
      <c r="H13"/>
      <c r="I13"/>
      <c r="J13" s="71"/>
      <c r="K13" s="56" t="s">
        <v>137</v>
      </c>
      <c r="L13" s="57">
        <v>5258.55</v>
      </c>
      <c r="M13" s="57">
        <v>2173.6570000000002</v>
      </c>
      <c r="N13" s="68">
        <v>2.4192179354884416</v>
      </c>
      <c r="O13" s="71"/>
      <c r="P13" s="56" t="s">
        <v>151</v>
      </c>
      <c r="Q13" s="57">
        <v>1156.087</v>
      </c>
      <c r="R13" s="57">
        <v>395.66800000000001</v>
      </c>
      <c r="S13" s="68">
        <v>2.9218612574178349</v>
      </c>
    </row>
    <row r="14" spans="1:27" ht="15.75">
      <c r="A14" s="58" t="s">
        <v>142</v>
      </c>
      <c r="B14" s="57">
        <v>5374.6319999999996</v>
      </c>
      <c r="C14" s="57">
        <v>5403</v>
      </c>
      <c r="D14" s="68">
        <v>1.6129825323789022</v>
      </c>
      <c r="E14" s="98"/>
      <c r="F14"/>
      <c r="G14"/>
      <c r="H14"/>
      <c r="I14"/>
      <c r="J14" s="71"/>
      <c r="K14" s="56" t="s">
        <v>158</v>
      </c>
      <c r="L14" s="57">
        <v>3453.3939999999998</v>
      </c>
      <c r="M14" s="57">
        <v>1399.3009999999999</v>
      </c>
      <c r="N14" s="68">
        <v>2.4679422082882811</v>
      </c>
      <c r="O14" s="71"/>
      <c r="P14" s="56" t="s">
        <v>402</v>
      </c>
      <c r="Q14" s="57">
        <v>483.07799999999997</v>
      </c>
      <c r="R14" s="57">
        <v>89.262</v>
      </c>
      <c r="S14" s="68">
        <v>5.4119110035625457</v>
      </c>
    </row>
    <row r="15" spans="1:27" ht="15.75">
      <c r="A15" s="58" t="s">
        <v>156</v>
      </c>
      <c r="B15" s="57">
        <v>3238.556</v>
      </c>
      <c r="C15" s="57">
        <v>5521</v>
      </c>
      <c r="D15" s="68">
        <v>1.8731692306980436</v>
      </c>
      <c r="E15" s="98"/>
      <c r="F15"/>
      <c r="G15"/>
      <c r="H15"/>
      <c r="I15"/>
      <c r="J15" s="71"/>
      <c r="K15" s="56" t="s">
        <v>249</v>
      </c>
      <c r="L15" s="57">
        <v>3337.9380000000001</v>
      </c>
      <c r="M15" s="57">
        <v>1428.306</v>
      </c>
      <c r="N15" s="68">
        <v>2.3369908128930357</v>
      </c>
      <c r="O15" s="71"/>
      <c r="P15" s="56" t="s">
        <v>137</v>
      </c>
      <c r="Q15" s="57">
        <v>458.32600000000002</v>
      </c>
      <c r="R15" s="57">
        <v>99.350999999999999</v>
      </c>
      <c r="S15" s="68">
        <v>4.6131996658312451</v>
      </c>
    </row>
    <row r="16" spans="1:27" ht="15.75">
      <c r="A16" s="58" t="s">
        <v>150</v>
      </c>
      <c r="B16" s="57">
        <v>2834.1489999999999</v>
      </c>
      <c r="C16" s="57">
        <v>3204</v>
      </c>
      <c r="D16" s="68">
        <v>2.3337604258188933</v>
      </c>
      <c r="E16" s="98"/>
      <c r="J16" s="71"/>
      <c r="K16" s="56" t="s">
        <v>155</v>
      </c>
      <c r="L16" s="57">
        <v>2450.6590000000001</v>
      </c>
      <c r="M16" s="57">
        <v>976.43299999999999</v>
      </c>
      <c r="N16" s="68">
        <v>2.5098076365710704</v>
      </c>
      <c r="O16" s="71"/>
      <c r="P16" s="56" t="s">
        <v>146</v>
      </c>
      <c r="Q16" s="57">
        <v>402.01499999999999</v>
      </c>
      <c r="R16" s="57">
        <v>122.86</v>
      </c>
      <c r="S16" s="68">
        <v>3.2721390200227902</v>
      </c>
    </row>
    <row r="17" spans="1:19" ht="15.75">
      <c r="A17" s="58" t="s">
        <v>137</v>
      </c>
      <c r="B17" s="57">
        <v>2359.44</v>
      </c>
      <c r="C17" s="57">
        <v>9876</v>
      </c>
      <c r="D17" s="68">
        <v>2.9699896906827186</v>
      </c>
      <c r="E17" s="97"/>
      <c r="J17" s="71"/>
      <c r="K17" s="56" t="s">
        <v>150</v>
      </c>
      <c r="L17" s="57">
        <v>2093.0659999999998</v>
      </c>
      <c r="M17" s="57">
        <v>857.81600000000003</v>
      </c>
      <c r="N17" s="68">
        <v>2.4399941246141359</v>
      </c>
      <c r="O17" s="71"/>
      <c r="P17" s="130" t="s">
        <v>154</v>
      </c>
      <c r="Q17" s="124">
        <v>388.61500000000001</v>
      </c>
      <c r="R17" s="124">
        <v>97.712999999999994</v>
      </c>
      <c r="S17" s="131">
        <v>3.9771064239149347</v>
      </c>
    </row>
    <row r="18" spans="1:19" ht="16.5" thickBot="1">
      <c r="A18" s="58" t="s">
        <v>157</v>
      </c>
      <c r="B18" s="57">
        <v>1564.027</v>
      </c>
      <c r="C18" s="57">
        <v>5150</v>
      </c>
      <c r="D18" s="68">
        <v>2.928829181421357</v>
      </c>
      <c r="E18" s="99"/>
      <c r="F18" s="2"/>
      <c r="G18" s="2"/>
      <c r="H18" s="2"/>
      <c r="K18" s="56" t="s">
        <v>159</v>
      </c>
      <c r="L18" s="57">
        <v>1786.711</v>
      </c>
      <c r="M18" s="57">
        <v>744.899</v>
      </c>
      <c r="N18" s="68">
        <v>2.3985949773056481</v>
      </c>
      <c r="O18" s="71"/>
      <c r="P18" s="56" t="s">
        <v>138</v>
      </c>
      <c r="Q18" s="57">
        <v>376.79199999999997</v>
      </c>
      <c r="R18" s="57">
        <v>73.001999999999995</v>
      </c>
      <c r="S18" s="68">
        <v>5.1613928385523682</v>
      </c>
    </row>
    <row r="19" spans="1:19" ht="16.5" thickBot="1">
      <c r="A19" s="129" t="s">
        <v>224</v>
      </c>
      <c r="B19" s="60">
        <v>75246.404999999999</v>
      </c>
      <c r="C19" s="60">
        <v>161383</v>
      </c>
      <c r="D19" s="80">
        <v>2.2804212346848001</v>
      </c>
      <c r="E19" s="100"/>
      <c r="F19" s="2"/>
      <c r="G19" s="2"/>
      <c r="H19" s="2"/>
      <c r="J19" s="71"/>
      <c r="K19" s="56" t="s">
        <v>151</v>
      </c>
      <c r="L19" s="57">
        <v>1562.348</v>
      </c>
      <c r="M19" s="57">
        <v>314.66800000000001</v>
      </c>
      <c r="N19" s="68">
        <v>4.9650679446273527</v>
      </c>
      <c r="O19" s="71"/>
      <c r="P19" s="56" t="s">
        <v>322</v>
      </c>
      <c r="Q19" s="57">
        <v>339.60500000000002</v>
      </c>
      <c r="R19" s="57">
        <v>43.82</v>
      </c>
      <c r="S19" s="68">
        <v>7.75</v>
      </c>
    </row>
    <row r="20" spans="1:19" ht="15" customHeight="1" thickBot="1">
      <c r="A20"/>
      <c r="B20"/>
      <c r="C20"/>
      <c r="D20"/>
      <c r="E20" s="100"/>
      <c r="F20" s="2"/>
      <c r="G20" s="2"/>
      <c r="H20" s="2"/>
      <c r="J20" s="71"/>
      <c r="K20" s="125" t="s">
        <v>224</v>
      </c>
      <c r="L20" s="60">
        <v>62332.813000000002</v>
      </c>
      <c r="M20" s="60">
        <v>19137.920999999998</v>
      </c>
      <c r="N20" s="80">
        <v>3.2570315762093491</v>
      </c>
      <c r="O20" s="71"/>
      <c r="P20" s="125" t="s">
        <v>224</v>
      </c>
      <c r="Q20" s="60">
        <v>21570.731</v>
      </c>
      <c r="R20" s="60">
        <v>5243.3869999999997</v>
      </c>
      <c r="S20" s="80">
        <v>4.1138926041507142</v>
      </c>
    </row>
    <row r="21" spans="1:19">
      <c r="A21"/>
      <c r="B21"/>
      <c r="C21"/>
      <c r="D21"/>
      <c r="E21" s="101"/>
      <c r="F21" s="2"/>
      <c r="G21" s="2"/>
      <c r="H21" s="2"/>
      <c r="J21" s="71"/>
      <c r="K21"/>
      <c r="L21"/>
      <c r="M21"/>
      <c r="N21"/>
      <c r="P21"/>
      <c r="Q21"/>
      <c r="R21"/>
      <c r="S21"/>
    </row>
    <row r="22" spans="1:19">
      <c r="A22"/>
      <c r="B22"/>
      <c r="C22"/>
      <c r="D22"/>
      <c r="F22" s="2"/>
      <c r="G22" s="2"/>
      <c r="H22" s="2"/>
      <c r="K22"/>
      <c r="L22"/>
      <c r="M22"/>
      <c r="N22"/>
      <c r="P22"/>
      <c r="Q22"/>
      <c r="R22"/>
      <c r="S22"/>
    </row>
    <row r="23" spans="1:19">
      <c r="A23"/>
      <c r="B23"/>
      <c r="C23"/>
      <c r="D23"/>
      <c r="F23" s="2"/>
      <c r="G23" s="2"/>
      <c r="H23" s="2"/>
      <c r="K23"/>
      <c r="L23"/>
      <c r="M23"/>
      <c r="N23"/>
      <c r="P23"/>
      <c r="Q23"/>
      <c r="R23"/>
      <c r="S23"/>
    </row>
    <row r="24" spans="1:19">
      <c r="A24"/>
      <c r="B24"/>
      <c r="C24"/>
      <c r="D24"/>
      <c r="F24" s="2"/>
      <c r="G24" s="2"/>
      <c r="H24" s="2"/>
      <c r="P24"/>
      <c r="Q24"/>
      <c r="R24"/>
      <c r="S24"/>
    </row>
    <row r="25" spans="1:19">
      <c r="E25" s="2"/>
      <c r="F25" s="2"/>
      <c r="G25" s="2"/>
      <c r="H25" s="2"/>
      <c r="I25" s="2"/>
      <c r="K25"/>
      <c r="L25"/>
      <c r="M25"/>
      <c r="N25"/>
      <c r="P25"/>
      <c r="Q25"/>
      <c r="R25"/>
      <c r="S25"/>
    </row>
    <row r="26" spans="1:19">
      <c r="A26" s="2"/>
      <c r="B26" s="2"/>
      <c r="C26" s="2"/>
      <c r="D26" s="2"/>
      <c r="E26" s="2"/>
      <c r="F26" s="2"/>
      <c r="G26" s="2"/>
      <c r="H26" s="2"/>
      <c r="I26" s="2"/>
      <c r="K26"/>
      <c r="L26"/>
      <c r="M26"/>
      <c r="N26"/>
      <c r="P26"/>
      <c r="Q26"/>
      <c r="R26"/>
      <c r="S26"/>
    </row>
    <row r="27" spans="1:19">
      <c r="A27" s="2"/>
      <c r="B27" s="2"/>
      <c r="C27" s="2"/>
      <c r="D27" s="2"/>
      <c r="E27" s="2"/>
      <c r="F27" s="2"/>
      <c r="G27" s="2"/>
      <c r="H27" s="2"/>
      <c r="I27" s="2"/>
      <c r="J27" s="2"/>
      <c r="K27"/>
      <c r="L27"/>
      <c r="M27"/>
      <c r="N27"/>
      <c r="P27"/>
      <c r="Q27"/>
      <c r="R27"/>
      <c r="S27"/>
    </row>
    <row r="28" spans="1:19">
      <c r="A28" s="2"/>
      <c r="B28" s="2"/>
      <c r="C28" s="2"/>
      <c r="D28" s="2"/>
      <c r="E28" s="2"/>
      <c r="F28" s="2"/>
      <c r="G28" s="2"/>
      <c r="H28" s="2"/>
      <c r="I28" s="2"/>
      <c r="J28" s="2"/>
      <c r="K28"/>
      <c r="L28"/>
      <c r="M28"/>
      <c r="N28"/>
      <c r="P28"/>
      <c r="Q28"/>
      <c r="R28"/>
      <c r="S28"/>
    </row>
    <row r="29" spans="1:19">
      <c r="A29" s="2"/>
      <c r="B29" s="2"/>
      <c r="C29" s="2"/>
      <c r="D29" s="2"/>
      <c r="E29" s="2"/>
      <c r="F29" s="2"/>
      <c r="G29" s="2"/>
      <c r="H29" s="2"/>
      <c r="I29" s="2"/>
      <c r="J29" s="2"/>
      <c r="K29"/>
      <c r="L29"/>
      <c r="M29"/>
      <c r="N29"/>
      <c r="P29"/>
      <c r="Q29"/>
      <c r="R29"/>
      <c r="S29"/>
    </row>
    <row r="30" spans="1:19">
      <c r="A30" s="2"/>
      <c r="B30" s="2"/>
      <c r="C30" s="2"/>
      <c r="D30" s="2"/>
      <c r="E30" s="2"/>
      <c r="F30" s="2"/>
      <c r="G30" s="2"/>
      <c r="H30" s="2"/>
      <c r="I30" s="2"/>
      <c r="J30" s="2"/>
      <c r="K30"/>
      <c r="L30"/>
      <c r="M30"/>
      <c r="N30"/>
      <c r="P30"/>
      <c r="Q30"/>
      <c r="R30"/>
      <c r="S30"/>
    </row>
    <row r="31" spans="1:19">
      <c r="A31" s="2"/>
      <c r="B31" s="2"/>
      <c r="C31" s="2"/>
      <c r="D31" s="2"/>
      <c r="E31" s="2"/>
      <c r="F31" s="2"/>
      <c r="G31" s="2"/>
      <c r="H31" s="2"/>
      <c r="I31" s="2"/>
      <c r="J31" s="2"/>
      <c r="K31"/>
      <c r="L31"/>
      <c r="M31"/>
      <c r="N31"/>
      <c r="P31"/>
      <c r="Q31"/>
      <c r="R31"/>
      <c r="S31"/>
    </row>
    <row r="32" spans="1:19">
      <c r="A32" s="2"/>
      <c r="B32" s="2"/>
      <c r="C32" s="2"/>
      <c r="D32" s="2"/>
      <c r="E32" s="2"/>
      <c r="F32" s="2"/>
      <c r="G32" s="2"/>
      <c r="H32" s="2"/>
      <c r="I32" s="2"/>
      <c r="J32" s="2"/>
      <c r="K32"/>
      <c r="L32"/>
      <c r="M32"/>
      <c r="N32"/>
    </row>
    <row r="33" spans="1:19">
      <c r="A33"/>
      <c r="B33"/>
      <c r="C33"/>
      <c r="D33"/>
      <c r="E33"/>
      <c r="F33"/>
      <c r="G33"/>
      <c r="H33"/>
      <c r="I33"/>
      <c r="J33"/>
      <c r="K33"/>
      <c r="L33"/>
      <c r="M33"/>
      <c r="N33"/>
      <c r="P33" s="2"/>
      <c r="Q33" s="2"/>
      <c r="R33" s="2"/>
      <c r="S33" s="2"/>
    </row>
    <row r="34" spans="1:19">
      <c r="A34"/>
      <c r="B34"/>
      <c r="C34"/>
      <c r="D34"/>
      <c r="E34"/>
      <c r="F34"/>
      <c r="G34"/>
      <c r="H34"/>
      <c r="I34"/>
      <c r="J34"/>
      <c r="K34"/>
      <c r="L34"/>
      <c r="M34"/>
      <c r="N34"/>
      <c r="P34" s="2"/>
      <c r="Q34" s="2"/>
      <c r="R34" s="2"/>
      <c r="S34" s="2"/>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c r="M37"/>
      <c r="N37"/>
    </row>
    <row r="38" spans="1:19">
      <c r="A38"/>
      <c r="B38"/>
      <c r="C38"/>
      <c r="D38"/>
      <c r="E38"/>
      <c r="F38"/>
      <c r="G38"/>
      <c r="H38"/>
      <c r="I38"/>
      <c r="J38"/>
      <c r="K38"/>
      <c r="L38"/>
      <c r="M38"/>
      <c r="N38"/>
    </row>
    <row r="39" spans="1:19">
      <c r="A39"/>
      <c r="B39"/>
      <c r="C39"/>
      <c r="D39"/>
      <c r="E39"/>
      <c r="F39"/>
      <c r="G39"/>
      <c r="H39"/>
      <c r="I39"/>
      <c r="J39"/>
      <c r="K39"/>
      <c r="L39"/>
      <c r="M39"/>
      <c r="N39"/>
    </row>
    <row r="40" spans="1:19">
      <c r="A40"/>
      <c r="B40"/>
      <c r="C40"/>
      <c r="D40"/>
      <c r="E40"/>
      <c r="F40"/>
      <c r="G40"/>
      <c r="H40"/>
      <c r="I40"/>
      <c r="J40"/>
      <c r="K40"/>
    </row>
    <row r="41" spans="1:19">
      <c r="A41"/>
      <c r="B41"/>
      <c r="C41"/>
      <c r="D41"/>
      <c r="E41"/>
      <c r="F41"/>
      <c r="G41"/>
      <c r="H41"/>
      <c r="I41"/>
      <c r="J41"/>
      <c r="K41"/>
      <c r="L41" s="2"/>
    </row>
    <row r="42" spans="1:19">
      <c r="A42"/>
      <c r="B42"/>
      <c r="C42"/>
      <c r="D42"/>
      <c r="E42"/>
      <c r="F42"/>
      <c r="G42"/>
      <c r="H42"/>
      <c r="I42"/>
      <c r="J42"/>
      <c r="K42"/>
      <c r="L42" s="2"/>
    </row>
    <row r="43" spans="1:19">
      <c r="A43"/>
      <c r="B43"/>
      <c r="C43"/>
      <c r="D43"/>
      <c r="E43"/>
      <c r="F43"/>
      <c r="G43"/>
      <c r="H43"/>
      <c r="I43"/>
      <c r="J43"/>
      <c r="K43"/>
      <c r="L43" s="2"/>
    </row>
    <row r="44" spans="1:19">
      <c r="A44"/>
      <c r="B44"/>
      <c r="C44"/>
      <c r="D44"/>
      <c r="E44"/>
      <c r="F44"/>
      <c r="G44"/>
      <c r="H44"/>
      <c r="I44"/>
      <c r="J44"/>
      <c r="K44"/>
      <c r="L44" s="2"/>
    </row>
    <row r="45" spans="1:19">
      <c r="A45"/>
      <c r="B45"/>
      <c r="C45"/>
      <c r="D45"/>
      <c r="E45"/>
      <c r="F45"/>
      <c r="G45"/>
      <c r="H45"/>
      <c r="I45"/>
      <c r="J45"/>
      <c r="K45"/>
      <c r="L45" s="2"/>
    </row>
    <row r="46" spans="1:19">
      <c r="A46"/>
      <c r="B46"/>
      <c r="C46"/>
      <c r="D46"/>
      <c r="E46"/>
      <c r="F46"/>
      <c r="G46"/>
      <c r="H46"/>
      <c r="I46"/>
      <c r="J46"/>
      <c r="K46"/>
      <c r="L46" s="2"/>
    </row>
    <row r="47" spans="1:19">
      <c r="A47"/>
      <c r="B47"/>
      <c r="C47"/>
      <c r="D47"/>
      <c r="E47"/>
      <c r="F47"/>
      <c r="G47"/>
      <c r="H47"/>
      <c r="I47"/>
      <c r="J47"/>
      <c r="K47"/>
      <c r="L47" s="2"/>
    </row>
    <row r="48" spans="1:19">
      <c r="A48"/>
      <c r="B48"/>
      <c r="C48"/>
      <c r="D48"/>
      <c r="E48"/>
      <c r="F48"/>
      <c r="G48"/>
      <c r="H48"/>
      <c r="I48"/>
      <c r="J48"/>
      <c r="K48"/>
      <c r="L48" s="2"/>
    </row>
    <row r="49" spans="1:12">
      <c r="A49"/>
      <c r="B49"/>
      <c r="C49"/>
      <c r="D49"/>
      <c r="E49"/>
      <c r="F49"/>
      <c r="G49"/>
      <c r="H49"/>
      <c r="I49"/>
      <c r="J49"/>
      <c r="K49"/>
      <c r="L49" s="2"/>
    </row>
    <row r="50" spans="1:12">
      <c r="A50"/>
      <c r="B50"/>
      <c r="C50"/>
      <c r="D50"/>
      <c r="E50"/>
      <c r="F50"/>
      <c r="G50"/>
      <c r="H50"/>
      <c r="I50"/>
      <c r="J50"/>
      <c r="K50"/>
      <c r="L50" s="2"/>
    </row>
    <row r="51" spans="1:12">
      <c r="A51"/>
      <c r="B51"/>
      <c r="C51"/>
      <c r="D51"/>
      <c r="E51"/>
      <c r="F51"/>
      <c r="G51"/>
      <c r="H51"/>
      <c r="I51"/>
      <c r="J51"/>
      <c r="K51"/>
      <c r="L51" s="2"/>
    </row>
    <row r="52" spans="1:12">
      <c r="A52"/>
      <c r="B52"/>
      <c r="C52"/>
      <c r="D52"/>
      <c r="E52"/>
      <c r="F52"/>
      <c r="G52"/>
      <c r="H52"/>
      <c r="I52"/>
      <c r="J52"/>
      <c r="K52"/>
      <c r="L52" s="2"/>
    </row>
    <row r="53" spans="1:12">
      <c r="A53"/>
      <c r="B53"/>
      <c r="C53"/>
      <c r="D53"/>
      <c r="E53"/>
      <c r="F53"/>
      <c r="G53"/>
      <c r="H53"/>
      <c r="I53"/>
      <c r="J53"/>
      <c r="K53"/>
      <c r="L53" s="2"/>
    </row>
    <row r="54" spans="1:12">
      <c r="A54"/>
      <c r="B54"/>
      <c r="C54"/>
      <c r="D54"/>
      <c r="E54"/>
      <c r="F54"/>
      <c r="G54"/>
      <c r="H54"/>
      <c r="I54"/>
      <c r="J54"/>
      <c r="K54"/>
      <c r="L54" s="2"/>
    </row>
    <row r="55" spans="1:12">
      <c r="A55"/>
      <c r="B55"/>
      <c r="C55"/>
      <c r="D55"/>
      <c r="E55"/>
      <c r="F55"/>
      <c r="G55"/>
      <c r="H55"/>
      <c r="I55"/>
      <c r="J55"/>
      <c r="K55"/>
      <c r="L55" s="2"/>
    </row>
    <row r="56" spans="1:12">
      <c r="A56"/>
      <c r="B56"/>
      <c r="C56"/>
      <c r="D56"/>
      <c r="E56"/>
      <c r="F56"/>
      <c r="G56"/>
      <c r="H56"/>
      <c r="I56"/>
      <c r="J56"/>
      <c r="K56"/>
      <c r="L56" s="2"/>
    </row>
    <row r="57" spans="1:12">
      <c r="A57"/>
      <c r="B57"/>
      <c r="C57"/>
      <c r="D57"/>
      <c r="E57"/>
      <c r="F57"/>
      <c r="G57"/>
      <c r="H57"/>
      <c r="I57"/>
      <c r="J57"/>
      <c r="K57"/>
      <c r="L57" s="2"/>
    </row>
    <row r="58" spans="1:12">
      <c r="A58"/>
      <c r="B58"/>
      <c r="C58"/>
      <c r="D58"/>
      <c r="E58"/>
      <c r="F58"/>
      <c r="G58"/>
      <c r="H58"/>
      <c r="I58"/>
      <c r="J58"/>
      <c r="K58"/>
      <c r="L58" s="2"/>
    </row>
    <row r="59" spans="1:12">
      <c r="A59"/>
      <c r="B59"/>
      <c r="C59"/>
      <c r="D59"/>
      <c r="E59"/>
      <c r="F59"/>
      <c r="G59"/>
      <c r="H59"/>
      <c r="I59"/>
      <c r="J59"/>
      <c r="K59"/>
      <c r="L59" s="2"/>
    </row>
    <row r="60" spans="1:12">
      <c r="A60"/>
      <c r="B60"/>
      <c r="C60"/>
      <c r="D60"/>
      <c r="E60"/>
      <c r="F60"/>
      <c r="G60"/>
      <c r="H60"/>
      <c r="I60"/>
      <c r="J60"/>
      <c r="K60"/>
      <c r="L60" s="2"/>
    </row>
    <row r="61" spans="1:12">
      <c r="A61"/>
      <c r="B61"/>
      <c r="C61"/>
      <c r="D61"/>
      <c r="E61"/>
      <c r="F61"/>
      <c r="G61"/>
      <c r="H61"/>
      <c r="I61"/>
      <c r="J61"/>
      <c r="K61"/>
      <c r="L61" s="2"/>
    </row>
    <row r="62" spans="1:12">
      <c r="A62"/>
      <c r="B62"/>
      <c r="C62"/>
      <c r="D62"/>
      <c r="E62"/>
      <c r="F62"/>
      <c r="G62"/>
      <c r="H62"/>
      <c r="I62"/>
      <c r="J62"/>
      <c r="K62"/>
      <c r="L62" s="2"/>
    </row>
    <row r="63" spans="1:12">
      <c r="A63"/>
      <c r="B63"/>
      <c r="C63"/>
      <c r="D63"/>
      <c r="E63"/>
      <c r="F63"/>
      <c r="G63"/>
      <c r="H63"/>
      <c r="I63"/>
      <c r="J63"/>
      <c r="K63"/>
      <c r="L63" s="2"/>
    </row>
    <row r="64" spans="1:12">
      <c r="A64"/>
      <c r="B64"/>
      <c r="C64"/>
      <c r="D64"/>
      <c r="E64"/>
      <c r="F64"/>
      <c r="G64"/>
      <c r="H64"/>
      <c r="I64"/>
      <c r="J64"/>
      <c r="K64"/>
      <c r="L64" s="2"/>
    </row>
    <row r="65" spans="1:12">
      <c r="A65"/>
      <c r="B65"/>
      <c r="C65"/>
      <c r="D65"/>
      <c r="E65"/>
      <c r="F65"/>
      <c r="G65"/>
      <c r="H65"/>
      <c r="I65"/>
      <c r="J65"/>
      <c r="K65"/>
      <c r="L65" s="2"/>
    </row>
    <row r="66" spans="1:12">
      <c r="A66"/>
      <c r="B66"/>
      <c r="C66"/>
      <c r="D66"/>
      <c r="E66"/>
      <c r="F66"/>
      <c r="G66"/>
      <c r="H66"/>
      <c r="I66"/>
      <c r="J66"/>
      <c r="K66"/>
      <c r="L66" s="2"/>
    </row>
    <row r="67" spans="1:12">
      <c r="A67"/>
      <c r="B67"/>
      <c r="C67"/>
      <c r="D67"/>
      <c r="E67"/>
      <c r="F67"/>
      <c r="G67"/>
      <c r="H67"/>
      <c r="I67"/>
      <c r="J67"/>
      <c r="K67"/>
      <c r="L67" s="2"/>
    </row>
    <row r="68" spans="1:12">
      <c r="A68" s="2"/>
      <c r="B68" s="2"/>
      <c r="C68" s="2"/>
      <c r="D68" s="2"/>
      <c r="E68" s="2"/>
      <c r="F68" s="2"/>
      <c r="G68" s="2"/>
      <c r="H68" s="2"/>
      <c r="I68" s="2"/>
      <c r="J68" s="2"/>
      <c r="K68" s="2"/>
      <c r="L68" s="2"/>
    </row>
    <row r="69" spans="1:12">
      <c r="A69" s="2"/>
      <c r="B69" s="2"/>
      <c r="C69" s="2"/>
      <c r="D69" s="2"/>
      <c r="E69" s="2"/>
      <c r="F69" s="2"/>
      <c r="G69" s="2"/>
      <c r="H69" s="2"/>
      <c r="I69" s="2"/>
      <c r="J69" s="2"/>
      <c r="K69" s="2"/>
      <c r="L69" s="2"/>
    </row>
    <row r="70" spans="1:12">
      <c r="A70" s="2"/>
      <c r="B70" s="2"/>
      <c r="C70" s="2"/>
      <c r="D70" s="2"/>
      <c r="E70" s="2"/>
      <c r="F70" s="2"/>
      <c r="G70" s="2"/>
      <c r="H70" s="2"/>
      <c r="I70" s="2"/>
      <c r="J70" s="2"/>
      <c r="K70" s="2"/>
      <c r="L70" s="2"/>
    </row>
    <row r="71" spans="1:12">
      <c r="A71" s="2"/>
      <c r="B71" s="2"/>
      <c r="C71" s="2"/>
      <c r="D71" s="2"/>
      <c r="E71" s="2"/>
      <c r="F71" s="2"/>
      <c r="G71" s="2"/>
      <c r="H71" s="2"/>
      <c r="I71" s="2"/>
      <c r="J71" s="2"/>
      <c r="K71" s="2"/>
      <c r="L71" s="2"/>
    </row>
    <row r="72" spans="1:12">
      <c r="A72" s="2"/>
      <c r="B72" s="2"/>
      <c r="C72" s="2"/>
      <c r="D72" s="2"/>
      <c r="E72" s="2"/>
      <c r="F72" s="2"/>
      <c r="G72" s="2"/>
      <c r="H72" s="2"/>
      <c r="I72" s="2"/>
      <c r="J72" s="2"/>
      <c r="K72" s="2"/>
      <c r="L72" s="2"/>
    </row>
    <row r="73" spans="1:12">
      <c r="A73" s="2"/>
      <c r="B73" s="2"/>
      <c r="C73" s="2"/>
      <c r="D73" s="2"/>
      <c r="E73" s="2"/>
      <c r="F73" s="2"/>
      <c r="G73" s="2"/>
      <c r="H73" s="2"/>
      <c r="I73" s="2"/>
      <c r="J73" s="2"/>
      <c r="K73" s="2"/>
      <c r="L73" s="2"/>
    </row>
    <row r="74" spans="1:12">
      <c r="A74" s="2"/>
      <c r="B74" s="2"/>
      <c r="C74" s="2"/>
      <c r="D74" s="2"/>
      <c r="E74" s="2"/>
      <c r="F74" s="2"/>
      <c r="G74" s="2"/>
      <c r="H74" s="2"/>
      <c r="I74" s="2"/>
      <c r="J74" s="2"/>
      <c r="K74" s="2"/>
      <c r="L74" s="2"/>
    </row>
    <row r="75" spans="1:12">
      <c r="A75" s="2"/>
      <c r="B75" s="2"/>
      <c r="C75" s="2"/>
      <c r="D75" s="2"/>
      <c r="E75" s="2"/>
      <c r="F75" s="2"/>
      <c r="G75" s="2"/>
      <c r="H75" s="2"/>
      <c r="I75" s="2"/>
      <c r="J75" s="2"/>
      <c r="K75" s="2"/>
      <c r="L75" s="2"/>
    </row>
    <row r="76" spans="1:12">
      <c r="A76" s="2"/>
      <c r="B76" s="2"/>
      <c r="C76" s="2"/>
      <c r="D76" s="2"/>
      <c r="E76" s="2"/>
      <c r="F76" s="2"/>
      <c r="G76" s="2"/>
      <c r="H76" s="2"/>
      <c r="I76" s="2"/>
      <c r="J76" s="2"/>
      <c r="K76" s="2"/>
      <c r="L76" s="2"/>
    </row>
    <row r="77" spans="1:12">
      <c r="A77" s="2"/>
      <c r="B77" s="2"/>
      <c r="C77" s="2"/>
      <c r="D77" s="2"/>
      <c r="E77" s="2"/>
      <c r="F77" s="2"/>
      <c r="G77" s="2"/>
      <c r="H77" s="2"/>
      <c r="I77" s="2"/>
      <c r="J77" s="2"/>
      <c r="K77" s="2"/>
      <c r="L77" s="2"/>
    </row>
    <row r="78" spans="1:12">
      <c r="A78" s="2"/>
      <c r="B78" s="2"/>
      <c r="C78" s="2"/>
      <c r="D78" s="2"/>
      <c r="E78" s="2"/>
      <c r="F78" s="2"/>
      <c r="G78" s="2"/>
      <c r="H78" s="2"/>
      <c r="I78" s="2"/>
      <c r="J78" s="2"/>
      <c r="K78" s="2"/>
      <c r="L78" s="2"/>
    </row>
    <row r="79" spans="1:12">
      <c r="A79" s="2"/>
      <c r="B79" s="2"/>
      <c r="C79" s="2"/>
      <c r="D79" s="2"/>
      <c r="E79" s="2"/>
      <c r="F79" s="2"/>
      <c r="G79" s="2"/>
      <c r="H79" s="2"/>
      <c r="I79" s="2"/>
      <c r="J79" s="2"/>
      <c r="K79" s="2"/>
      <c r="L79" s="2"/>
    </row>
    <row r="80" spans="1:12">
      <c r="A80" s="2"/>
      <c r="B80" s="2"/>
      <c r="C80" s="2"/>
      <c r="D80" s="2"/>
      <c r="E80" s="2"/>
      <c r="F80" s="2"/>
      <c r="G80" s="2"/>
      <c r="H80" s="2"/>
      <c r="I80" s="2"/>
      <c r="J80" s="2"/>
      <c r="K80" s="2"/>
      <c r="L80" s="2"/>
    </row>
    <row r="81" spans="1:12">
      <c r="A81" s="2"/>
      <c r="B81" s="2"/>
      <c r="C81" s="2"/>
      <c r="D81" s="2"/>
      <c r="E81" s="2"/>
      <c r="F81" s="2"/>
      <c r="G81" s="2"/>
      <c r="H81" s="2"/>
      <c r="I81" s="2"/>
      <c r="J81" s="2"/>
      <c r="K81" s="2"/>
      <c r="L81" s="2"/>
    </row>
    <row r="82" spans="1:12">
      <c r="A82" s="2"/>
      <c r="B82" s="2"/>
      <c r="C82" s="2"/>
      <c r="D82" s="2"/>
      <c r="E82" s="2"/>
      <c r="F82" s="2"/>
      <c r="G82" s="2"/>
      <c r="H82" s="2"/>
      <c r="I82" s="2"/>
      <c r="J82" s="2"/>
      <c r="K82" s="2"/>
      <c r="L82" s="2"/>
    </row>
    <row r="83" spans="1:12">
      <c r="A83" s="2"/>
      <c r="B83" s="2"/>
      <c r="C83" s="2"/>
      <c r="D83" s="2"/>
      <c r="E83" s="2"/>
      <c r="F83" s="2"/>
      <c r="G83" s="2"/>
      <c r="H83" s="2"/>
      <c r="I83" s="2"/>
      <c r="J83" s="2"/>
      <c r="K83" s="2"/>
      <c r="L83" s="2"/>
    </row>
  </sheetData>
  <sortState ref="P8:S31">
    <sortCondition descending="1" ref="Q8:Q31"/>
  </sortState>
  <mergeCells count="2">
    <mergeCell ref="A2:AA2"/>
    <mergeCell ref="A3:G3"/>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3:N398"/>
  <sheetViews>
    <sheetView showGridLines="0" zoomScale="80" zoomScaleNormal="80" workbookViewId="0">
      <selection activeCell="O405" sqref="O405"/>
    </sheetView>
  </sheetViews>
  <sheetFormatPr defaultColWidth="13.5703125" defaultRowHeight="11.25"/>
  <cols>
    <col min="1" max="1" width="5.85546875" style="7" customWidth="1"/>
    <col min="2" max="13" width="13.5703125" style="7" customWidth="1"/>
    <col min="14" max="15" width="21" style="7" customWidth="1"/>
    <col min="16" max="16" width="15.140625" style="7" bestFit="1" customWidth="1"/>
    <col min="17" max="256" width="13.5703125" style="7"/>
    <col min="257" max="257" width="5.85546875" style="7" customWidth="1"/>
    <col min="258" max="269" width="13.5703125" style="7" customWidth="1"/>
    <col min="270" max="271" width="21" style="7" customWidth="1"/>
    <col min="272" max="512" width="13.5703125" style="7"/>
    <col min="513" max="513" width="5.85546875" style="7" customWidth="1"/>
    <col min="514" max="525" width="13.5703125" style="7" customWidth="1"/>
    <col min="526" max="527" width="21" style="7" customWidth="1"/>
    <col min="528" max="768" width="13.5703125" style="7"/>
    <col min="769" max="769" width="5.85546875" style="7" customWidth="1"/>
    <col min="770" max="781" width="13.5703125" style="7" customWidth="1"/>
    <col min="782" max="783" width="21" style="7" customWidth="1"/>
    <col min="784" max="1024" width="13.5703125" style="7"/>
    <col min="1025" max="1025" width="5.85546875" style="7" customWidth="1"/>
    <col min="1026" max="1037" width="13.5703125" style="7" customWidth="1"/>
    <col min="1038" max="1039" width="21" style="7" customWidth="1"/>
    <col min="1040" max="1280" width="13.5703125" style="7"/>
    <col min="1281" max="1281" width="5.85546875" style="7" customWidth="1"/>
    <col min="1282" max="1293" width="13.5703125" style="7" customWidth="1"/>
    <col min="1294" max="1295" width="21" style="7" customWidth="1"/>
    <col min="1296" max="1536" width="13.5703125" style="7"/>
    <col min="1537" max="1537" width="5.85546875" style="7" customWidth="1"/>
    <col min="1538" max="1549" width="13.5703125" style="7" customWidth="1"/>
    <col min="1550" max="1551" width="21" style="7" customWidth="1"/>
    <col min="1552" max="1792" width="13.5703125" style="7"/>
    <col min="1793" max="1793" width="5.85546875" style="7" customWidth="1"/>
    <col min="1794" max="1805" width="13.5703125" style="7" customWidth="1"/>
    <col min="1806" max="1807" width="21" style="7" customWidth="1"/>
    <col min="1808" max="2048" width="13.5703125" style="7"/>
    <col min="2049" max="2049" width="5.85546875" style="7" customWidth="1"/>
    <col min="2050" max="2061" width="13.5703125" style="7" customWidth="1"/>
    <col min="2062" max="2063" width="21" style="7" customWidth="1"/>
    <col min="2064" max="2304" width="13.5703125" style="7"/>
    <col min="2305" max="2305" width="5.85546875" style="7" customWidth="1"/>
    <col min="2306" max="2317" width="13.5703125" style="7" customWidth="1"/>
    <col min="2318" max="2319" width="21" style="7" customWidth="1"/>
    <col min="2320" max="2560" width="13.5703125" style="7"/>
    <col min="2561" max="2561" width="5.85546875" style="7" customWidth="1"/>
    <col min="2562" max="2573" width="13.5703125" style="7" customWidth="1"/>
    <col min="2574" max="2575" width="21" style="7" customWidth="1"/>
    <col min="2576" max="2816" width="13.5703125" style="7"/>
    <col min="2817" max="2817" width="5.85546875" style="7" customWidth="1"/>
    <col min="2818" max="2829" width="13.5703125" style="7" customWidth="1"/>
    <col min="2830" max="2831" width="21" style="7" customWidth="1"/>
    <col min="2832" max="3072" width="13.5703125" style="7"/>
    <col min="3073" max="3073" width="5.85546875" style="7" customWidth="1"/>
    <col min="3074" max="3085" width="13.5703125" style="7" customWidth="1"/>
    <col min="3086" max="3087" width="21" style="7" customWidth="1"/>
    <col min="3088" max="3328" width="13.5703125" style="7"/>
    <col min="3329" max="3329" width="5.85546875" style="7" customWidth="1"/>
    <col min="3330" max="3341" width="13.5703125" style="7" customWidth="1"/>
    <col min="3342" max="3343" width="21" style="7" customWidth="1"/>
    <col min="3344" max="3584" width="13.5703125" style="7"/>
    <col min="3585" max="3585" width="5.85546875" style="7" customWidth="1"/>
    <col min="3586" max="3597" width="13.5703125" style="7" customWidth="1"/>
    <col min="3598" max="3599" width="21" style="7" customWidth="1"/>
    <col min="3600" max="3840" width="13.5703125" style="7"/>
    <col min="3841" max="3841" width="5.85546875" style="7" customWidth="1"/>
    <col min="3842" max="3853" width="13.5703125" style="7" customWidth="1"/>
    <col min="3854" max="3855" width="21" style="7" customWidth="1"/>
    <col min="3856" max="4096" width="13.5703125" style="7"/>
    <col min="4097" max="4097" width="5.85546875" style="7" customWidth="1"/>
    <col min="4098" max="4109" width="13.5703125" style="7" customWidth="1"/>
    <col min="4110" max="4111" width="21" style="7" customWidth="1"/>
    <col min="4112" max="4352" width="13.5703125" style="7"/>
    <col min="4353" max="4353" width="5.85546875" style="7" customWidth="1"/>
    <col min="4354" max="4365" width="13.5703125" style="7" customWidth="1"/>
    <col min="4366" max="4367" width="21" style="7" customWidth="1"/>
    <col min="4368" max="4608" width="13.5703125" style="7"/>
    <col min="4609" max="4609" width="5.85546875" style="7" customWidth="1"/>
    <col min="4610" max="4621" width="13.5703125" style="7" customWidth="1"/>
    <col min="4622" max="4623" width="21" style="7" customWidth="1"/>
    <col min="4624" max="4864" width="13.5703125" style="7"/>
    <col min="4865" max="4865" width="5.85546875" style="7" customWidth="1"/>
    <col min="4866" max="4877" width="13.5703125" style="7" customWidth="1"/>
    <col min="4878" max="4879" width="21" style="7" customWidth="1"/>
    <col min="4880" max="5120" width="13.5703125" style="7"/>
    <col min="5121" max="5121" width="5.85546875" style="7" customWidth="1"/>
    <col min="5122" max="5133" width="13.5703125" style="7" customWidth="1"/>
    <col min="5134" max="5135" width="21" style="7" customWidth="1"/>
    <col min="5136" max="5376" width="13.5703125" style="7"/>
    <col min="5377" max="5377" width="5.85546875" style="7" customWidth="1"/>
    <col min="5378" max="5389" width="13.5703125" style="7" customWidth="1"/>
    <col min="5390" max="5391" width="21" style="7" customWidth="1"/>
    <col min="5392" max="5632" width="13.5703125" style="7"/>
    <col min="5633" max="5633" width="5.85546875" style="7" customWidth="1"/>
    <col min="5634" max="5645" width="13.5703125" style="7" customWidth="1"/>
    <col min="5646" max="5647" width="21" style="7" customWidth="1"/>
    <col min="5648" max="5888" width="13.5703125" style="7"/>
    <col min="5889" max="5889" width="5.85546875" style="7" customWidth="1"/>
    <col min="5890" max="5901" width="13.5703125" style="7" customWidth="1"/>
    <col min="5902" max="5903" width="21" style="7" customWidth="1"/>
    <col min="5904" max="6144" width="13.5703125" style="7"/>
    <col min="6145" max="6145" width="5.85546875" style="7" customWidth="1"/>
    <col min="6146" max="6157" width="13.5703125" style="7" customWidth="1"/>
    <col min="6158" max="6159" width="21" style="7" customWidth="1"/>
    <col min="6160" max="6400" width="13.5703125" style="7"/>
    <col min="6401" max="6401" width="5.85546875" style="7" customWidth="1"/>
    <col min="6402" max="6413" width="13.5703125" style="7" customWidth="1"/>
    <col min="6414" max="6415" width="21" style="7" customWidth="1"/>
    <col min="6416" max="6656" width="13.5703125" style="7"/>
    <col min="6657" max="6657" width="5.85546875" style="7" customWidth="1"/>
    <col min="6658" max="6669" width="13.5703125" style="7" customWidth="1"/>
    <col min="6670" max="6671" width="21" style="7" customWidth="1"/>
    <col min="6672" max="6912" width="13.5703125" style="7"/>
    <col min="6913" max="6913" width="5.85546875" style="7" customWidth="1"/>
    <col min="6914" max="6925" width="13.5703125" style="7" customWidth="1"/>
    <col min="6926" max="6927" width="21" style="7" customWidth="1"/>
    <col min="6928" max="7168" width="13.5703125" style="7"/>
    <col min="7169" max="7169" width="5.85546875" style="7" customWidth="1"/>
    <col min="7170" max="7181" width="13.5703125" style="7" customWidth="1"/>
    <col min="7182" max="7183" width="21" style="7" customWidth="1"/>
    <col min="7184" max="7424" width="13.5703125" style="7"/>
    <col min="7425" max="7425" width="5.85546875" style="7" customWidth="1"/>
    <col min="7426" max="7437" width="13.5703125" style="7" customWidth="1"/>
    <col min="7438" max="7439" width="21" style="7" customWidth="1"/>
    <col min="7440" max="7680" width="13.5703125" style="7"/>
    <col min="7681" max="7681" width="5.85546875" style="7" customWidth="1"/>
    <col min="7682" max="7693" width="13.5703125" style="7" customWidth="1"/>
    <col min="7694" max="7695" width="21" style="7" customWidth="1"/>
    <col min="7696" max="7936" width="13.5703125" style="7"/>
    <col min="7937" max="7937" width="5.85546875" style="7" customWidth="1"/>
    <col min="7938" max="7949" width="13.5703125" style="7" customWidth="1"/>
    <col min="7950" max="7951" width="21" style="7" customWidth="1"/>
    <col min="7952" max="8192" width="13.5703125" style="7"/>
    <col min="8193" max="8193" width="5.85546875" style="7" customWidth="1"/>
    <col min="8194" max="8205" width="13.5703125" style="7" customWidth="1"/>
    <col min="8206" max="8207" width="21" style="7" customWidth="1"/>
    <col min="8208" max="8448" width="13.5703125" style="7"/>
    <col min="8449" max="8449" width="5.85546875" style="7" customWidth="1"/>
    <col min="8450" max="8461" width="13.5703125" style="7" customWidth="1"/>
    <col min="8462" max="8463" width="21" style="7" customWidth="1"/>
    <col min="8464" max="8704" width="13.5703125" style="7"/>
    <col min="8705" max="8705" width="5.85546875" style="7" customWidth="1"/>
    <col min="8706" max="8717" width="13.5703125" style="7" customWidth="1"/>
    <col min="8718" max="8719" width="21" style="7" customWidth="1"/>
    <col min="8720" max="8960" width="13.5703125" style="7"/>
    <col min="8961" max="8961" width="5.85546875" style="7" customWidth="1"/>
    <col min="8962" max="8973" width="13.5703125" style="7" customWidth="1"/>
    <col min="8974" max="8975" width="21" style="7" customWidth="1"/>
    <col min="8976" max="9216" width="13.5703125" style="7"/>
    <col min="9217" max="9217" width="5.85546875" style="7" customWidth="1"/>
    <col min="9218" max="9229" width="13.5703125" style="7" customWidth="1"/>
    <col min="9230" max="9231" width="21" style="7" customWidth="1"/>
    <col min="9232" max="9472" width="13.5703125" style="7"/>
    <col min="9473" max="9473" width="5.85546875" style="7" customWidth="1"/>
    <col min="9474" max="9485" width="13.5703125" style="7" customWidth="1"/>
    <col min="9486" max="9487" width="21" style="7" customWidth="1"/>
    <col min="9488" max="9728" width="13.5703125" style="7"/>
    <col min="9729" max="9729" width="5.85546875" style="7" customWidth="1"/>
    <col min="9730" max="9741" width="13.5703125" style="7" customWidth="1"/>
    <col min="9742" max="9743" width="21" style="7" customWidth="1"/>
    <col min="9744" max="9984" width="13.5703125" style="7"/>
    <col min="9985" max="9985" width="5.85546875" style="7" customWidth="1"/>
    <col min="9986" max="9997" width="13.5703125" style="7" customWidth="1"/>
    <col min="9998" max="9999" width="21" style="7" customWidth="1"/>
    <col min="10000" max="10240" width="13.5703125" style="7"/>
    <col min="10241" max="10241" width="5.85546875" style="7" customWidth="1"/>
    <col min="10242" max="10253" width="13.5703125" style="7" customWidth="1"/>
    <col min="10254" max="10255" width="21" style="7" customWidth="1"/>
    <col min="10256" max="10496" width="13.5703125" style="7"/>
    <col min="10497" max="10497" width="5.85546875" style="7" customWidth="1"/>
    <col min="10498" max="10509" width="13.5703125" style="7" customWidth="1"/>
    <col min="10510" max="10511" width="21" style="7" customWidth="1"/>
    <col min="10512" max="10752" width="13.5703125" style="7"/>
    <col min="10753" max="10753" width="5.85546875" style="7" customWidth="1"/>
    <col min="10754" max="10765" width="13.5703125" style="7" customWidth="1"/>
    <col min="10766" max="10767" width="21" style="7" customWidth="1"/>
    <col min="10768" max="11008" width="13.5703125" style="7"/>
    <col min="11009" max="11009" width="5.85546875" style="7" customWidth="1"/>
    <col min="11010" max="11021" width="13.5703125" style="7" customWidth="1"/>
    <col min="11022" max="11023" width="21" style="7" customWidth="1"/>
    <col min="11024" max="11264" width="13.5703125" style="7"/>
    <col min="11265" max="11265" width="5.85546875" style="7" customWidth="1"/>
    <col min="11266" max="11277" width="13.5703125" style="7" customWidth="1"/>
    <col min="11278" max="11279" width="21" style="7" customWidth="1"/>
    <col min="11280" max="11520" width="13.5703125" style="7"/>
    <col min="11521" max="11521" width="5.85546875" style="7" customWidth="1"/>
    <col min="11522" max="11533" width="13.5703125" style="7" customWidth="1"/>
    <col min="11534" max="11535" width="21" style="7" customWidth="1"/>
    <col min="11536" max="11776" width="13.5703125" style="7"/>
    <col min="11777" max="11777" width="5.85546875" style="7" customWidth="1"/>
    <col min="11778" max="11789" width="13.5703125" style="7" customWidth="1"/>
    <col min="11790" max="11791" width="21" style="7" customWidth="1"/>
    <col min="11792" max="12032" width="13.5703125" style="7"/>
    <col min="12033" max="12033" width="5.85546875" style="7" customWidth="1"/>
    <col min="12034" max="12045" width="13.5703125" style="7" customWidth="1"/>
    <col min="12046" max="12047" width="21" style="7" customWidth="1"/>
    <col min="12048" max="12288" width="13.5703125" style="7"/>
    <col min="12289" max="12289" width="5.85546875" style="7" customWidth="1"/>
    <col min="12290" max="12301" width="13.5703125" style="7" customWidth="1"/>
    <col min="12302" max="12303" width="21" style="7" customWidth="1"/>
    <col min="12304" max="12544" width="13.5703125" style="7"/>
    <col min="12545" max="12545" width="5.85546875" style="7" customWidth="1"/>
    <col min="12546" max="12557" width="13.5703125" style="7" customWidth="1"/>
    <col min="12558" max="12559" width="21" style="7" customWidth="1"/>
    <col min="12560" max="12800" width="13.5703125" style="7"/>
    <col min="12801" max="12801" width="5.85546875" style="7" customWidth="1"/>
    <col min="12802" max="12813" width="13.5703125" style="7" customWidth="1"/>
    <col min="12814" max="12815" width="21" style="7" customWidth="1"/>
    <col min="12816" max="13056" width="13.5703125" style="7"/>
    <col min="13057" max="13057" width="5.85546875" style="7" customWidth="1"/>
    <col min="13058" max="13069" width="13.5703125" style="7" customWidth="1"/>
    <col min="13070" max="13071" width="21" style="7" customWidth="1"/>
    <col min="13072" max="13312" width="13.5703125" style="7"/>
    <col min="13313" max="13313" width="5.85546875" style="7" customWidth="1"/>
    <col min="13314" max="13325" width="13.5703125" style="7" customWidth="1"/>
    <col min="13326" max="13327" width="21" style="7" customWidth="1"/>
    <col min="13328" max="13568" width="13.5703125" style="7"/>
    <col min="13569" max="13569" width="5.85546875" style="7" customWidth="1"/>
    <col min="13570" max="13581" width="13.5703125" style="7" customWidth="1"/>
    <col min="13582" max="13583" width="21" style="7" customWidth="1"/>
    <col min="13584" max="13824" width="13.5703125" style="7"/>
    <col min="13825" max="13825" width="5.85546875" style="7" customWidth="1"/>
    <col min="13826" max="13837" width="13.5703125" style="7" customWidth="1"/>
    <col min="13838" max="13839" width="21" style="7" customWidth="1"/>
    <col min="13840" max="14080" width="13.5703125" style="7"/>
    <col min="14081" max="14081" width="5.85546875" style="7" customWidth="1"/>
    <col min="14082" max="14093" width="13.5703125" style="7" customWidth="1"/>
    <col min="14094" max="14095" width="21" style="7" customWidth="1"/>
    <col min="14096" max="14336" width="13.5703125" style="7"/>
    <col min="14337" max="14337" width="5.85546875" style="7" customWidth="1"/>
    <col min="14338" max="14349" width="13.5703125" style="7" customWidth="1"/>
    <col min="14350" max="14351" width="21" style="7" customWidth="1"/>
    <col min="14352" max="14592" width="13.5703125" style="7"/>
    <col min="14593" max="14593" width="5.85546875" style="7" customWidth="1"/>
    <col min="14594" max="14605" width="13.5703125" style="7" customWidth="1"/>
    <col min="14606" max="14607" width="21" style="7" customWidth="1"/>
    <col min="14608" max="14848" width="13.5703125" style="7"/>
    <col min="14849" max="14849" width="5.85546875" style="7" customWidth="1"/>
    <col min="14850" max="14861" width="13.5703125" style="7" customWidth="1"/>
    <col min="14862" max="14863" width="21" style="7" customWidth="1"/>
    <col min="14864" max="15104" width="13.5703125" style="7"/>
    <col min="15105" max="15105" width="5.85546875" style="7" customWidth="1"/>
    <col min="15106" max="15117" width="13.5703125" style="7" customWidth="1"/>
    <col min="15118" max="15119" width="21" style="7" customWidth="1"/>
    <col min="15120" max="15360" width="13.5703125" style="7"/>
    <col min="15361" max="15361" width="5.85546875" style="7" customWidth="1"/>
    <col min="15362" max="15373" width="13.5703125" style="7" customWidth="1"/>
    <col min="15374" max="15375" width="21" style="7" customWidth="1"/>
    <col min="15376" max="15616" width="13.5703125" style="7"/>
    <col min="15617" max="15617" width="5.85546875" style="7" customWidth="1"/>
    <col min="15618" max="15629" width="13.5703125" style="7" customWidth="1"/>
    <col min="15630" max="15631" width="21" style="7" customWidth="1"/>
    <col min="15632" max="15872" width="13.5703125" style="7"/>
    <col min="15873" max="15873" width="5.85546875" style="7" customWidth="1"/>
    <col min="15874" max="15885" width="13.5703125" style="7" customWidth="1"/>
    <col min="15886" max="15887" width="21" style="7" customWidth="1"/>
    <col min="15888" max="16128" width="13.5703125" style="7"/>
    <col min="16129" max="16129" width="5.85546875" style="7" customWidth="1"/>
    <col min="16130" max="16141" width="13.5703125" style="7" customWidth="1"/>
    <col min="16142" max="16143" width="21" style="7" customWidth="1"/>
    <col min="16144" max="16384" width="13.5703125" style="7"/>
  </cols>
  <sheetData>
    <row r="3" spans="2:12" ht="18">
      <c r="B3" s="8"/>
      <c r="C3" s="911"/>
      <c r="D3" s="911"/>
      <c r="E3" s="8" t="s">
        <v>246</v>
      </c>
      <c r="F3" s="911"/>
      <c r="G3" s="911"/>
    </row>
    <row r="4" spans="2:12" ht="12.75">
      <c r="B4"/>
      <c r="C4"/>
      <c r="D4"/>
      <c r="E4"/>
      <c r="F4"/>
      <c r="G4"/>
      <c r="H4"/>
      <c r="I4"/>
      <c r="J4"/>
      <c r="K4"/>
      <c r="L4"/>
    </row>
    <row r="5" spans="2:12" ht="12.75" customHeight="1" thickBot="1">
      <c r="B5" s="92"/>
      <c r="C5" s="92"/>
      <c r="D5" s="92"/>
      <c r="E5" s="92"/>
      <c r="F5" s="93" t="s">
        <v>186</v>
      </c>
      <c r="G5" s="92"/>
      <c r="H5" s="92"/>
      <c r="I5" s="92"/>
      <c r="J5" s="92"/>
      <c r="K5" s="92"/>
      <c r="L5"/>
    </row>
    <row r="6" spans="2:12" ht="14.25" customHeight="1">
      <c r="B6" s="1358" t="s">
        <v>187</v>
      </c>
      <c r="C6" s="1361" t="s">
        <v>18</v>
      </c>
      <c r="D6" s="1361" t="s">
        <v>188</v>
      </c>
      <c r="E6" s="1373" t="s">
        <v>189</v>
      </c>
      <c r="F6" s="1374"/>
      <c r="G6" s="1375"/>
      <c r="H6" s="1376" t="s">
        <v>190</v>
      </c>
      <c r="I6" s="1373" t="s">
        <v>191</v>
      </c>
      <c r="J6" s="1374"/>
      <c r="K6" s="1377"/>
      <c r="L6"/>
    </row>
    <row r="7" spans="2:12" ht="12.75" customHeight="1">
      <c r="B7" s="1359"/>
      <c r="C7" s="1343"/>
      <c r="D7" s="1343"/>
      <c r="E7" s="1352" t="s">
        <v>210</v>
      </c>
      <c r="F7" s="1342" t="s">
        <v>211</v>
      </c>
      <c r="G7" s="1342" t="s">
        <v>212</v>
      </c>
      <c r="H7" s="1348"/>
      <c r="I7" s="1352" t="s">
        <v>192</v>
      </c>
      <c r="J7" s="1352" t="s">
        <v>20</v>
      </c>
      <c r="K7" s="1355" t="s">
        <v>247</v>
      </c>
      <c r="L7"/>
    </row>
    <row r="8" spans="2:12" ht="12.75">
      <c r="B8" s="1359"/>
      <c r="C8" s="1343"/>
      <c r="D8" s="1343"/>
      <c r="E8" s="1353"/>
      <c r="F8" s="1343"/>
      <c r="G8" s="1343"/>
      <c r="H8" s="1348"/>
      <c r="I8" s="1353"/>
      <c r="J8" s="1353"/>
      <c r="K8" s="1368"/>
      <c r="L8"/>
    </row>
    <row r="9" spans="2:12" ht="12.75">
      <c r="B9" s="162">
        <v>0</v>
      </c>
      <c r="C9" s="74">
        <v>1</v>
      </c>
      <c r="D9" s="74">
        <v>2</v>
      </c>
      <c r="E9" s="75">
        <v>3</v>
      </c>
      <c r="F9" s="75">
        <v>4</v>
      </c>
      <c r="G9" s="74">
        <v>5</v>
      </c>
      <c r="H9" s="74">
        <v>6</v>
      </c>
      <c r="I9" s="74">
        <v>7</v>
      </c>
      <c r="J9" s="74">
        <v>8</v>
      </c>
      <c r="K9" s="163">
        <v>9</v>
      </c>
      <c r="L9"/>
    </row>
    <row r="10" spans="2:12" ht="12.75">
      <c r="B10" s="164"/>
      <c r="C10" s="76"/>
      <c r="D10" s="76"/>
      <c r="E10" s="76"/>
      <c r="F10" s="76"/>
      <c r="G10" s="76"/>
      <c r="H10" s="76"/>
      <c r="I10" s="76"/>
      <c r="J10" s="76"/>
      <c r="K10" s="165"/>
      <c r="L10"/>
    </row>
    <row r="11" spans="2:12" ht="14.25">
      <c r="B11" s="166"/>
      <c r="C11" s="1338" t="s">
        <v>194</v>
      </c>
      <c r="D11" s="1338"/>
      <c r="E11" s="1338"/>
      <c r="F11" s="1338"/>
      <c r="G11" s="1338"/>
      <c r="H11" s="1338"/>
      <c r="I11" s="1338"/>
      <c r="J11" s="1338"/>
      <c r="K11" s="1339"/>
      <c r="L11"/>
    </row>
    <row r="12" spans="2:12" ht="12.75">
      <c r="B12" s="164"/>
      <c r="C12" s="76"/>
      <c r="D12" s="76"/>
      <c r="E12" s="76"/>
      <c r="F12" s="76"/>
      <c r="G12" s="76"/>
      <c r="H12" s="76"/>
      <c r="I12" s="76"/>
      <c r="J12" s="76"/>
      <c r="K12" s="165"/>
      <c r="L12"/>
    </row>
    <row r="13" spans="2:12" ht="15">
      <c r="B13" s="908" t="s">
        <v>195</v>
      </c>
      <c r="C13" s="179">
        <v>160405</v>
      </c>
      <c r="D13" s="179">
        <v>4252</v>
      </c>
      <c r="E13" s="179">
        <v>1993</v>
      </c>
      <c r="F13" s="179">
        <v>1899</v>
      </c>
      <c r="G13" s="179">
        <v>360</v>
      </c>
      <c r="H13" s="179">
        <v>156153</v>
      </c>
      <c r="I13" s="179">
        <v>25576</v>
      </c>
      <c r="J13" s="179">
        <v>49577</v>
      </c>
      <c r="K13" s="190">
        <v>81000</v>
      </c>
      <c r="L13"/>
    </row>
    <row r="14" spans="2:12" ht="15">
      <c r="B14" s="908" t="s">
        <v>196</v>
      </c>
      <c r="C14" s="179">
        <v>118397</v>
      </c>
      <c r="D14" s="179">
        <v>3761</v>
      </c>
      <c r="E14" s="179">
        <v>1965</v>
      </c>
      <c r="F14" s="179">
        <v>1503</v>
      </c>
      <c r="G14" s="179">
        <v>293</v>
      </c>
      <c r="H14" s="179">
        <v>114636</v>
      </c>
      <c r="I14" s="179">
        <v>20407</v>
      </c>
      <c r="J14" s="179">
        <v>32761</v>
      </c>
      <c r="K14" s="190">
        <v>61468</v>
      </c>
      <c r="L14"/>
    </row>
    <row r="15" spans="2:12" ht="15">
      <c r="B15" s="908" t="s">
        <v>197</v>
      </c>
      <c r="C15" s="179">
        <v>154468</v>
      </c>
      <c r="D15" s="181">
        <v>4195</v>
      </c>
      <c r="E15" s="181">
        <v>2254</v>
      </c>
      <c r="F15" s="181">
        <v>1618</v>
      </c>
      <c r="G15" s="182">
        <v>323</v>
      </c>
      <c r="H15" s="179">
        <v>150273</v>
      </c>
      <c r="I15" s="181">
        <v>25918</v>
      </c>
      <c r="J15" s="181">
        <v>43821</v>
      </c>
      <c r="K15" s="191">
        <v>80534</v>
      </c>
      <c r="L15"/>
    </row>
    <row r="16" spans="2:12" ht="15">
      <c r="B16" s="908" t="s">
        <v>198</v>
      </c>
      <c r="C16" s="179">
        <v>147058</v>
      </c>
      <c r="D16" s="179">
        <v>4501</v>
      </c>
      <c r="E16" s="180">
        <v>2298</v>
      </c>
      <c r="F16" s="180">
        <v>1927</v>
      </c>
      <c r="G16" s="179">
        <v>276</v>
      </c>
      <c r="H16" s="179">
        <v>142557</v>
      </c>
      <c r="I16" s="179">
        <v>23715</v>
      </c>
      <c r="J16" s="179">
        <v>40827</v>
      </c>
      <c r="K16" s="190">
        <v>78015</v>
      </c>
      <c r="L16"/>
    </row>
    <row r="17" spans="2:12" ht="15">
      <c r="B17" s="908" t="s">
        <v>199</v>
      </c>
      <c r="C17" s="179">
        <v>161636</v>
      </c>
      <c r="D17" s="78">
        <v>4146</v>
      </c>
      <c r="E17" s="184">
        <v>2119</v>
      </c>
      <c r="F17" s="174">
        <v>1793</v>
      </c>
      <c r="G17" s="174">
        <v>234</v>
      </c>
      <c r="H17" s="78">
        <v>157490</v>
      </c>
      <c r="I17" s="184">
        <v>27516</v>
      </c>
      <c r="J17" s="184">
        <v>43584</v>
      </c>
      <c r="K17" s="192">
        <v>86390</v>
      </c>
      <c r="L17"/>
    </row>
    <row r="18" spans="2:12" ht="15">
      <c r="B18" s="908" t="s">
        <v>200</v>
      </c>
      <c r="C18" s="179">
        <v>148239</v>
      </c>
      <c r="D18" s="179">
        <v>3808</v>
      </c>
      <c r="E18" s="180">
        <v>1579</v>
      </c>
      <c r="F18" s="180">
        <v>1924</v>
      </c>
      <c r="G18" s="179">
        <v>305</v>
      </c>
      <c r="H18" s="179">
        <v>144431</v>
      </c>
      <c r="I18" s="179">
        <v>25807</v>
      </c>
      <c r="J18" s="179">
        <v>41213</v>
      </c>
      <c r="K18" s="190">
        <v>77411</v>
      </c>
      <c r="L18"/>
    </row>
    <row r="19" spans="2:12" ht="15">
      <c r="B19" s="908" t="s">
        <v>201</v>
      </c>
      <c r="C19" s="179">
        <v>164233</v>
      </c>
      <c r="D19" s="79">
        <v>4006</v>
      </c>
      <c r="E19" s="181">
        <v>1618</v>
      </c>
      <c r="F19" s="182">
        <v>2184</v>
      </c>
      <c r="G19" s="182">
        <v>204</v>
      </c>
      <c r="H19" s="179">
        <v>160227</v>
      </c>
      <c r="I19" s="181">
        <v>29167</v>
      </c>
      <c r="J19" s="181">
        <v>48974</v>
      </c>
      <c r="K19" s="191">
        <v>82086</v>
      </c>
      <c r="L19"/>
    </row>
    <row r="20" spans="2:12" ht="15">
      <c r="B20" s="908" t="s">
        <v>202</v>
      </c>
      <c r="C20" s="179">
        <v>158429</v>
      </c>
      <c r="D20" s="79">
        <v>4264</v>
      </c>
      <c r="E20" s="181">
        <v>1814</v>
      </c>
      <c r="F20" s="181">
        <v>2211</v>
      </c>
      <c r="G20" s="182">
        <v>239</v>
      </c>
      <c r="H20" s="179">
        <v>154165</v>
      </c>
      <c r="I20" s="181">
        <v>23293</v>
      </c>
      <c r="J20" s="181">
        <v>45921</v>
      </c>
      <c r="K20" s="191">
        <v>84951</v>
      </c>
      <c r="L20"/>
    </row>
    <row r="21" spans="2:12" ht="15">
      <c r="B21" s="908" t="s">
        <v>203</v>
      </c>
      <c r="C21" s="179">
        <v>165011</v>
      </c>
      <c r="D21" s="179">
        <v>4401</v>
      </c>
      <c r="E21" s="180">
        <v>1788</v>
      </c>
      <c r="F21" s="180">
        <v>2285</v>
      </c>
      <c r="G21" s="179">
        <v>328</v>
      </c>
      <c r="H21" s="179">
        <v>160610</v>
      </c>
      <c r="I21" s="179">
        <v>25702</v>
      </c>
      <c r="J21" s="179">
        <v>48609</v>
      </c>
      <c r="K21" s="190">
        <v>86299</v>
      </c>
      <c r="L21"/>
    </row>
    <row r="22" spans="2:12" ht="15">
      <c r="B22" s="908" t="s">
        <v>204</v>
      </c>
      <c r="C22" s="179">
        <v>175970</v>
      </c>
      <c r="D22" s="79">
        <v>4827</v>
      </c>
      <c r="E22" s="181">
        <v>1922</v>
      </c>
      <c r="F22" s="181">
        <v>2405</v>
      </c>
      <c r="G22" s="181">
        <v>500</v>
      </c>
      <c r="H22" s="180">
        <v>171143</v>
      </c>
      <c r="I22" s="181">
        <v>28318</v>
      </c>
      <c r="J22" s="181">
        <v>60364</v>
      </c>
      <c r="K22" s="191">
        <v>82461</v>
      </c>
      <c r="L22"/>
    </row>
    <row r="23" spans="2:12" ht="15">
      <c r="B23" s="909" t="s">
        <v>205</v>
      </c>
      <c r="C23" s="179">
        <v>158698</v>
      </c>
      <c r="D23" s="181">
        <v>4572</v>
      </c>
      <c r="E23" s="181">
        <v>1754</v>
      </c>
      <c r="F23" s="181">
        <v>2398</v>
      </c>
      <c r="G23" s="181">
        <v>420</v>
      </c>
      <c r="H23" s="181">
        <v>154126</v>
      </c>
      <c r="I23" s="181">
        <v>24642</v>
      </c>
      <c r="J23" s="181">
        <v>50394</v>
      </c>
      <c r="K23" s="191">
        <v>79090</v>
      </c>
      <c r="L23"/>
    </row>
    <row r="24" spans="2:12" ht="15">
      <c r="B24" s="909" t="s">
        <v>206</v>
      </c>
      <c r="C24" s="179">
        <v>143199</v>
      </c>
      <c r="D24" s="181">
        <v>4050</v>
      </c>
      <c r="E24" s="181">
        <v>1792</v>
      </c>
      <c r="F24" s="181">
        <v>1951</v>
      </c>
      <c r="G24" s="181">
        <v>307</v>
      </c>
      <c r="H24" s="181">
        <v>139149</v>
      </c>
      <c r="I24" s="181">
        <v>22028</v>
      </c>
      <c r="J24" s="181">
        <v>43577</v>
      </c>
      <c r="K24" s="191">
        <v>73544</v>
      </c>
      <c r="L24"/>
    </row>
    <row r="25" spans="2:12" ht="15">
      <c r="B25" s="195"/>
      <c r="C25" s="180"/>
      <c r="D25" s="180"/>
      <c r="E25" s="180"/>
      <c r="F25" s="180"/>
      <c r="G25" s="180"/>
      <c r="H25" s="180"/>
      <c r="I25" s="180"/>
      <c r="J25" s="180"/>
      <c r="K25" s="196"/>
      <c r="L25"/>
    </row>
    <row r="26" spans="2:12" ht="12.75">
      <c r="B26" s="197">
        <v>2019</v>
      </c>
      <c r="C26" s="173">
        <v>1855743</v>
      </c>
      <c r="D26" s="173">
        <v>50783</v>
      </c>
      <c r="E26" s="173">
        <v>22896</v>
      </c>
      <c r="F26" s="173">
        <v>24098</v>
      </c>
      <c r="G26" s="173">
        <v>3789</v>
      </c>
      <c r="H26" s="173">
        <v>1804960</v>
      </c>
      <c r="I26" s="173">
        <v>302089</v>
      </c>
      <c r="J26" s="173">
        <v>549622</v>
      </c>
      <c r="K26" s="198">
        <v>953249</v>
      </c>
      <c r="L26"/>
    </row>
    <row r="27" spans="2:12" ht="12.75">
      <c r="B27" s="166"/>
      <c r="C27" s="167"/>
      <c r="D27" s="167"/>
      <c r="E27" s="167"/>
      <c r="F27" s="167"/>
      <c r="G27" s="167"/>
      <c r="H27" s="167"/>
      <c r="I27" s="167"/>
      <c r="J27" s="167"/>
      <c r="K27" s="199"/>
      <c r="L27"/>
    </row>
    <row r="28" spans="2:12" ht="12.75">
      <c r="B28" s="166"/>
      <c r="C28" s="1336" t="s">
        <v>207</v>
      </c>
      <c r="D28" s="1336"/>
      <c r="E28" s="1336"/>
      <c r="F28" s="1336"/>
      <c r="G28" s="1336"/>
      <c r="H28" s="1336"/>
      <c r="I28" s="1336"/>
      <c r="J28" s="1336"/>
      <c r="K28" s="1337"/>
      <c r="L28"/>
    </row>
    <row r="29" spans="2:12" ht="12.75">
      <c r="B29" s="164"/>
      <c r="C29" s="167"/>
      <c r="D29" s="167"/>
      <c r="E29" s="167"/>
      <c r="F29" s="167"/>
      <c r="G29" s="167"/>
      <c r="H29" s="167"/>
      <c r="I29" s="167"/>
      <c r="J29" s="167"/>
      <c r="K29" s="199"/>
      <c r="L29"/>
    </row>
    <row r="30" spans="2:12" ht="12.75">
      <c r="B30" s="200" t="s">
        <v>195</v>
      </c>
      <c r="C30" s="179">
        <v>49128195</v>
      </c>
      <c r="D30" s="179">
        <v>226689</v>
      </c>
      <c r="E30" s="179">
        <v>68974</v>
      </c>
      <c r="F30" s="179">
        <v>109268</v>
      </c>
      <c r="G30" s="179">
        <v>48447</v>
      </c>
      <c r="H30" s="179">
        <v>48901506</v>
      </c>
      <c r="I30" s="179">
        <v>7017848</v>
      </c>
      <c r="J30" s="179">
        <v>13675018</v>
      </c>
      <c r="K30" s="190">
        <v>28208640</v>
      </c>
      <c r="L30"/>
    </row>
    <row r="31" spans="2:12" ht="12.75">
      <c r="B31" s="200" t="s">
        <v>196</v>
      </c>
      <c r="C31" s="179">
        <v>36008767</v>
      </c>
      <c r="D31" s="179">
        <v>193480</v>
      </c>
      <c r="E31" s="179">
        <v>70783</v>
      </c>
      <c r="F31" s="179">
        <v>85595</v>
      </c>
      <c r="G31" s="179">
        <v>37102</v>
      </c>
      <c r="H31" s="179">
        <v>35815287</v>
      </c>
      <c r="I31" s="179">
        <v>5626521</v>
      </c>
      <c r="J31" s="179">
        <v>9142502</v>
      </c>
      <c r="K31" s="190">
        <v>21046264</v>
      </c>
      <c r="L31"/>
    </row>
    <row r="32" spans="2:12" ht="12.75">
      <c r="B32" s="200" t="s">
        <v>197</v>
      </c>
      <c r="C32" s="179">
        <v>47017379</v>
      </c>
      <c r="D32" s="181">
        <v>213319</v>
      </c>
      <c r="E32" s="181">
        <v>80814</v>
      </c>
      <c r="F32" s="181">
        <v>94000</v>
      </c>
      <c r="G32" s="182">
        <v>38505</v>
      </c>
      <c r="H32" s="179">
        <v>46804060</v>
      </c>
      <c r="I32" s="181">
        <v>7062525</v>
      </c>
      <c r="J32" s="181">
        <v>12295509</v>
      </c>
      <c r="K32" s="191">
        <v>27446026</v>
      </c>
      <c r="L32"/>
    </row>
    <row r="33" spans="2:12" ht="12.75">
      <c r="B33" s="200" t="s">
        <v>198</v>
      </c>
      <c r="C33" s="179">
        <v>45318921</v>
      </c>
      <c r="D33" s="179">
        <v>214619</v>
      </c>
      <c r="E33" s="180">
        <v>78379</v>
      </c>
      <c r="F33" s="180">
        <v>102218</v>
      </c>
      <c r="G33" s="179">
        <v>34022</v>
      </c>
      <c r="H33" s="179">
        <v>45104302</v>
      </c>
      <c r="I33" s="179">
        <v>6540916</v>
      </c>
      <c r="J33" s="179">
        <v>11552622</v>
      </c>
      <c r="K33" s="190">
        <v>27010764</v>
      </c>
      <c r="L33"/>
    </row>
    <row r="34" spans="2:12" ht="12.75">
      <c r="B34" s="200" t="s">
        <v>199</v>
      </c>
      <c r="C34" s="179">
        <v>49995394</v>
      </c>
      <c r="D34" s="184">
        <v>206386</v>
      </c>
      <c r="E34" s="184">
        <v>74601</v>
      </c>
      <c r="F34" s="184">
        <v>100338</v>
      </c>
      <c r="G34" s="184">
        <v>31447</v>
      </c>
      <c r="H34" s="184">
        <v>49789008</v>
      </c>
      <c r="I34" s="184">
        <v>7476937</v>
      </c>
      <c r="J34" s="184">
        <v>12116420</v>
      </c>
      <c r="K34" s="192">
        <v>30195651</v>
      </c>
      <c r="L34"/>
    </row>
    <row r="35" spans="2:12" ht="12.75">
      <c r="B35" s="200" t="s">
        <v>200</v>
      </c>
      <c r="C35" s="179">
        <v>45108919</v>
      </c>
      <c r="D35" s="179">
        <v>202740</v>
      </c>
      <c r="E35" s="180">
        <v>55064</v>
      </c>
      <c r="F35" s="180">
        <v>110221</v>
      </c>
      <c r="G35" s="179">
        <v>37455</v>
      </c>
      <c r="H35" s="179">
        <v>44906179</v>
      </c>
      <c r="I35" s="179">
        <v>6786887</v>
      </c>
      <c r="J35" s="179">
        <v>11328083</v>
      </c>
      <c r="K35" s="190">
        <v>26791209</v>
      </c>
      <c r="L35"/>
    </row>
    <row r="36" spans="2:12" ht="12.75">
      <c r="B36" s="200" t="s">
        <v>201</v>
      </c>
      <c r="C36" s="179">
        <v>47874514</v>
      </c>
      <c r="D36" s="181">
        <v>227478</v>
      </c>
      <c r="E36" s="181">
        <v>59800</v>
      </c>
      <c r="F36" s="181">
        <v>136375</v>
      </c>
      <c r="G36" s="182">
        <v>31303</v>
      </c>
      <c r="H36" s="179">
        <v>47647036</v>
      </c>
      <c r="I36" s="181">
        <v>7592833</v>
      </c>
      <c r="J36" s="181">
        <v>12788320</v>
      </c>
      <c r="K36" s="191">
        <v>27265883</v>
      </c>
      <c r="L36"/>
    </row>
    <row r="37" spans="2:12" ht="12.75">
      <c r="B37" s="200" t="s">
        <v>202</v>
      </c>
      <c r="C37" s="179">
        <v>47480426</v>
      </c>
      <c r="D37" s="181">
        <v>229651</v>
      </c>
      <c r="E37" s="181">
        <v>65516</v>
      </c>
      <c r="F37" s="181">
        <v>130295</v>
      </c>
      <c r="G37" s="182">
        <v>33840</v>
      </c>
      <c r="H37" s="179">
        <v>47250775</v>
      </c>
      <c r="I37" s="181">
        <v>6189426</v>
      </c>
      <c r="J37" s="181">
        <v>12351422</v>
      </c>
      <c r="K37" s="191">
        <v>28709927</v>
      </c>
      <c r="L37"/>
    </row>
    <row r="38" spans="2:12" ht="12.75">
      <c r="B38" s="200" t="s">
        <v>203</v>
      </c>
      <c r="C38" s="179">
        <v>49405724</v>
      </c>
      <c r="D38" s="181">
        <v>240065</v>
      </c>
      <c r="E38" s="181">
        <v>65009</v>
      </c>
      <c r="F38" s="181">
        <v>132898</v>
      </c>
      <c r="G38" s="182">
        <v>42158</v>
      </c>
      <c r="H38" s="179">
        <v>49165659</v>
      </c>
      <c r="I38" s="181">
        <v>6865131</v>
      </c>
      <c r="J38" s="181">
        <v>12986779</v>
      </c>
      <c r="K38" s="191">
        <v>29313749</v>
      </c>
      <c r="L38"/>
    </row>
    <row r="39" spans="2:12" ht="12.75">
      <c r="B39" s="200" t="s">
        <v>204</v>
      </c>
      <c r="C39" s="179">
        <v>52389818</v>
      </c>
      <c r="D39" s="181">
        <v>275406</v>
      </c>
      <c r="E39" s="181">
        <v>68794</v>
      </c>
      <c r="F39" s="181">
        <v>141009</v>
      </c>
      <c r="G39" s="181">
        <v>65603</v>
      </c>
      <c r="H39" s="180">
        <v>52114412</v>
      </c>
      <c r="I39" s="181">
        <v>7666382</v>
      </c>
      <c r="J39" s="181">
        <v>16884614</v>
      </c>
      <c r="K39" s="191">
        <v>27563416</v>
      </c>
      <c r="L39"/>
    </row>
    <row r="40" spans="2:12" ht="12.75">
      <c r="B40" s="200" t="s">
        <v>205</v>
      </c>
      <c r="C40" s="179">
        <v>47669255</v>
      </c>
      <c r="D40" s="181">
        <v>249071</v>
      </c>
      <c r="E40" s="181">
        <v>61984</v>
      </c>
      <c r="F40" s="181">
        <v>132617</v>
      </c>
      <c r="G40" s="181">
        <v>54470</v>
      </c>
      <c r="H40" s="181">
        <v>47420184</v>
      </c>
      <c r="I40" s="181">
        <v>6592748</v>
      </c>
      <c r="J40" s="181">
        <v>13791228</v>
      </c>
      <c r="K40" s="191">
        <v>27036208</v>
      </c>
      <c r="L40"/>
    </row>
    <row r="41" spans="2:12" ht="12.75">
      <c r="B41" s="200" t="s">
        <v>206</v>
      </c>
      <c r="C41" s="179">
        <v>43516517</v>
      </c>
      <c r="D41" s="181">
        <v>220161</v>
      </c>
      <c r="E41" s="181">
        <v>61712</v>
      </c>
      <c r="F41" s="181">
        <v>116252</v>
      </c>
      <c r="G41" s="181">
        <v>42197</v>
      </c>
      <c r="H41" s="181">
        <v>43296356</v>
      </c>
      <c r="I41" s="181">
        <v>5996644</v>
      </c>
      <c r="J41" s="181">
        <v>12021100</v>
      </c>
      <c r="K41" s="191">
        <v>25278612</v>
      </c>
      <c r="L41"/>
    </row>
    <row r="42" spans="2:12" ht="12.75">
      <c r="B42" s="166"/>
      <c r="C42" s="180"/>
      <c r="D42" s="180"/>
      <c r="E42" s="180"/>
      <c r="F42" s="180"/>
      <c r="G42" s="180"/>
      <c r="H42" s="180"/>
      <c r="I42" s="180"/>
      <c r="J42" s="180"/>
      <c r="K42" s="196"/>
      <c r="L42"/>
    </row>
    <row r="43" spans="2:12" ht="12.75">
      <c r="B43" s="197">
        <v>2019</v>
      </c>
      <c r="C43" s="173">
        <v>560913829</v>
      </c>
      <c r="D43" s="173">
        <v>2699065</v>
      </c>
      <c r="E43" s="173">
        <v>811430</v>
      </c>
      <c r="F43" s="173">
        <v>1391086</v>
      </c>
      <c r="G43" s="173">
        <v>496549</v>
      </c>
      <c r="H43" s="173">
        <v>558214764</v>
      </c>
      <c r="I43" s="173">
        <v>81414798</v>
      </c>
      <c r="J43" s="173">
        <v>150933617</v>
      </c>
      <c r="K43" s="198">
        <v>325866349</v>
      </c>
      <c r="L43"/>
    </row>
    <row r="44" spans="2:12" ht="12.75" customHeight="1">
      <c r="B44" s="201"/>
      <c r="C44" s="168"/>
      <c r="D44" s="168"/>
      <c r="E44" s="168"/>
      <c r="F44" s="168"/>
      <c r="G44" s="168"/>
      <c r="H44" s="168"/>
      <c r="I44" s="168"/>
      <c r="J44" s="168"/>
      <c r="K44" s="202"/>
      <c r="L44"/>
    </row>
    <row r="45" spans="2:12" ht="12.75" customHeight="1">
      <c r="B45" s="1340" t="s">
        <v>187</v>
      </c>
      <c r="C45" s="1342" t="s">
        <v>18</v>
      </c>
      <c r="D45" s="1342" t="s">
        <v>188</v>
      </c>
      <c r="E45" s="1344" t="s">
        <v>189</v>
      </c>
      <c r="F45" s="1345"/>
      <c r="G45" s="1346"/>
      <c r="H45" s="1342" t="s">
        <v>190</v>
      </c>
      <c r="I45" s="1344" t="s">
        <v>191</v>
      </c>
      <c r="J45" s="1345"/>
      <c r="K45" s="1372"/>
      <c r="L45"/>
    </row>
    <row r="46" spans="2:12" ht="12.75" customHeight="1">
      <c r="B46" s="1341"/>
      <c r="C46" s="1343"/>
      <c r="D46" s="1343"/>
      <c r="E46" s="1352" t="s">
        <v>210</v>
      </c>
      <c r="F46" s="1342" t="s">
        <v>211</v>
      </c>
      <c r="G46" s="1342" t="s">
        <v>212</v>
      </c>
      <c r="H46" s="1343"/>
      <c r="I46" s="1352" t="s">
        <v>192</v>
      </c>
      <c r="J46" s="1352" t="s">
        <v>20</v>
      </c>
      <c r="K46" s="1355" t="s">
        <v>193</v>
      </c>
      <c r="L46"/>
    </row>
    <row r="47" spans="2:12" ht="12.75" customHeight="1">
      <c r="B47" s="1370"/>
      <c r="C47" s="1371"/>
      <c r="D47" s="1371"/>
      <c r="E47" s="1354"/>
      <c r="F47" s="1371"/>
      <c r="G47" s="1371"/>
      <c r="H47" s="1371"/>
      <c r="I47" s="1354"/>
      <c r="J47" s="1354"/>
      <c r="K47" s="1356"/>
      <c r="L47"/>
    </row>
    <row r="48" spans="2:12" ht="12.75">
      <c r="B48" s="162">
        <v>0</v>
      </c>
      <c r="C48" s="169">
        <v>1</v>
      </c>
      <c r="D48" s="169">
        <v>2</v>
      </c>
      <c r="E48" s="170">
        <v>3</v>
      </c>
      <c r="F48" s="170">
        <v>4</v>
      </c>
      <c r="G48" s="169">
        <v>5</v>
      </c>
      <c r="H48" s="169">
        <v>6</v>
      </c>
      <c r="I48" s="169">
        <v>7</v>
      </c>
      <c r="J48" s="169">
        <v>8</v>
      </c>
      <c r="K48" s="203">
        <v>9</v>
      </c>
      <c r="L48"/>
    </row>
    <row r="49" spans="2:12" ht="12.75">
      <c r="B49" s="164"/>
      <c r="C49" s="167"/>
      <c r="D49" s="167"/>
      <c r="E49" s="167"/>
      <c r="F49" s="167"/>
      <c r="G49" s="167"/>
      <c r="H49" s="167"/>
      <c r="I49" s="167"/>
      <c r="J49" s="167"/>
      <c r="K49" s="199"/>
      <c r="L49"/>
    </row>
    <row r="50" spans="2:12" ht="12.75">
      <c r="B50" s="166"/>
      <c r="C50" s="1336" t="s">
        <v>208</v>
      </c>
      <c r="D50" s="1336"/>
      <c r="E50" s="1336"/>
      <c r="F50" s="1336"/>
      <c r="G50" s="1336"/>
      <c r="H50" s="1336"/>
      <c r="I50" s="1336"/>
      <c r="J50" s="1336"/>
      <c r="K50" s="1337"/>
      <c r="L50"/>
    </row>
    <row r="51" spans="2:12" ht="12.75">
      <c r="B51" s="166"/>
      <c r="C51" s="171"/>
      <c r="D51" s="171"/>
      <c r="E51" s="171"/>
      <c r="F51" s="171"/>
      <c r="G51" s="171"/>
      <c r="H51" s="171"/>
      <c r="I51" s="171"/>
      <c r="J51" s="171"/>
      <c r="K51" s="204"/>
      <c r="L51"/>
    </row>
    <row r="52" spans="2:12" ht="12.75">
      <c r="B52" s="200" t="s">
        <v>195</v>
      </c>
      <c r="C52" s="179">
        <v>97042744</v>
      </c>
      <c r="D52" s="179">
        <v>397525</v>
      </c>
      <c r="E52" s="179">
        <v>123027</v>
      </c>
      <c r="F52" s="179">
        <v>190820</v>
      </c>
      <c r="G52" s="179">
        <v>83678</v>
      </c>
      <c r="H52" s="179">
        <v>96645219</v>
      </c>
      <c r="I52" s="179">
        <v>13890672</v>
      </c>
      <c r="J52" s="179">
        <v>28529726</v>
      </c>
      <c r="K52" s="190">
        <v>54224821</v>
      </c>
      <c r="L52"/>
    </row>
    <row r="53" spans="2:12" ht="12.75">
      <c r="B53" s="200" t="s">
        <v>196</v>
      </c>
      <c r="C53" s="179">
        <v>71080437</v>
      </c>
      <c r="D53" s="179">
        <v>338786</v>
      </c>
      <c r="E53" s="179">
        <v>123131</v>
      </c>
      <c r="F53" s="179">
        <v>150015</v>
      </c>
      <c r="G53" s="179">
        <v>65640</v>
      </c>
      <c r="H53" s="179">
        <v>70741651</v>
      </c>
      <c r="I53" s="179">
        <v>11152641</v>
      </c>
      <c r="J53" s="179">
        <v>19000308</v>
      </c>
      <c r="K53" s="190">
        <v>40588702</v>
      </c>
      <c r="L53"/>
    </row>
    <row r="54" spans="2:12" ht="12.75">
      <c r="B54" s="200" t="s">
        <v>197</v>
      </c>
      <c r="C54" s="179">
        <v>94326127</v>
      </c>
      <c r="D54" s="181">
        <v>370021</v>
      </c>
      <c r="E54" s="181">
        <v>141070</v>
      </c>
      <c r="F54" s="181">
        <v>162127</v>
      </c>
      <c r="G54" s="182">
        <v>66824</v>
      </c>
      <c r="H54" s="179">
        <v>93956106</v>
      </c>
      <c r="I54" s="181">
        <v>14326353</v>
      </c>
      <c r="J54" s="181">
        <v>25473371</v>
      </c>
      <c r="K54" s="191">
        <v>54156382</v>
      </c>
      <c r="L54"/>
    </row>
    <row r="55" spans="2:12" ht="12.75">
      <c r="B55" s="200" t="s">
        <v>198</v>
      </c>
      <c r="C55" s="179">
        <v>90179542</v>
      </c>
      <c r="D55" s="179">
        <v>377198</v>
      </c>
      <c r="E55" s="180">
        <v>138987</v>
      </c>
      <c r="F55" s="180">
        <v>177400</v>
      </c>
      <c r="G55" s="180">
        <v>60811</v>
      </c>
      <c r="H55" s="179">
        <v>89802344</v>
      </c>
      <c r="I55" s="180">
        <v>13026121</v>
      </c>
      <c r="J55" s="180">
        <v>24019148</v>
      </c>
      <c r="K55" s="196">
        <v>52757075</v>
      </c>
      <c r="L55"/>
    </row>
    <row r="56" spans="2:12" ht="12.75">
      <c r="B56" s="200" t="s">
        <v>199</v>
      </c>
      <c r="C56" s="179">
        <v>98348767</v>
      </c>
      <c r="D56" s="184">
        <v>365543</v>
      </c>
      <c r="E56" s="184">
        <v>134256</v>
      </c>
      <c r="F56" s="184">
        <v>176108</v>
      </c>
      <c r="G56" s="184">
        <v>55179</v>
      </c>
      <c r="H56" s="184">
        <v>97983224</v>
      </c>
      <c r="I56" s="184">
        <v>14778485</v>
      </c>
      <c r="J56" s="184">
        <v>25000492</v>
      </c>
      <c r="K56" s="192">
        <v>58204247</v>
      </c>
      <c r="L56"/>
    </row>
    <row r="57" spans="2:12" ht="12.75">
      <c r="B57" s="200" t="s">
        <v>200</v>
      </c>
      <c r="C57" s="179">
        <v>89668731</v>
      </c>
      <c r="D57" s="179">
        <v>358330</v>
      </c>
      <c r="E57" s="180">
        <v>97987</v>
      </c>
      <c r="F57" s="180">
        <v>193201</v>
      </c>
      <c r="G57" s="180">
        <v>67142</v>
      </c>
      <c r="H57" s="179">
        <v>89310401</v>
      </c>
      <c r="I57" s="180">
        <v>13566128</v>
      </c>
      <c r="J57" s="180">
        <v>23364570</v>
      </c>
      <c r="K57" s="196">
        <v>52379703</v>
      </c>
      <c r="L57"/>
    </row>
    <row r="58" spans="2:12" ht="12.75">
      <c r="B58" s="200" t="s">
        <v>201</v>
      </c>
      <c r="C58" s="179">
        <v>94814223</v>
      </c>
      <c r="D58" s="181">
        <v>399597</v>
      </c>
      <c r="E58" s="181">
        <v>105945</v>
      </c>
      <c r="F58" s="181">
        <v>239181</v>
      </c>
      <c r="G58" s="182">
        <v>54471</v>
      </c>
      <c r="H58" s="179">
        <v>94414626</v>
      </c>
      <c r="I58" s="181">
        <v>15092121</v>
      </c>
      <c r="J58" s="181">
        <v>26639045</v>
      </c>
      <c r="K58" s="191">
        <v>52683460</v>
      </c>
      <c r="L58"/>
    </row>
    <row r="59" spans="2:12" ht="12.75">
      <c r="B59" s="200" t="s">
        <v>202</v>
      </c>
      <c r="C59" s="179">
        <v>94523431</v>
      </c>
      <c r="D59" s="181">
        <v>403191</v>
      </c>
      <c r="E59" s="181">
        <v>115093</v>
      </c>
      <c r="F59" s="181">
        <v>229415</v>
      </c>
      <c r="G59" s="182">
        <v>58683</v>
      </c>
      <c r="H59" s="179">
        <v>94120240</v>
      </c>
      <c r="I59" s="181">
        <v>12344055</v>
      </c>
      <c r="J59" s="181">
        <v>25664712</v>
      </c>
      <c r="K59" s="191">
        <v>56111473</v>
      </c>
      <c r="L59"/>
    </row>
    <row r="60" spans="2:12" ht="12.75">
      <c r="B60" s="200" t="s">
        <v>203</v>
      </c>
      <c r="C60" s="179">
        <v>98036717</v>
      </c>
      <c r="D60" s="179">
        <v>422394</v>
      </c>
      <c r="E60" s="180">
        <v>114069</v>
      </c>
      <c r="F60" s="180">
        <v>234214</v>
      </c>
      <c r="G60" s="180">
        <v>74111</v>
      </c>
      <c r="H60" s="179">
        <v>97614323</v>
      </c>
      <c r="I60" s="180">
        <v>13669245</v>
      </c>
      <c r="J60" s="180">
        <v>26923250</v>
      </c>
      <c r="K60" s="196">
        <v>57021828</v>
      </c>
      <c r="L60"/>
    </row>
    <row r="61" spans="2:12" ht="12.75">
      <c r="B61" s="200" t="s">
        <v>204</v>
      </c>
      <c r="C61" s="179">
        <v>98036717</v>
      </c>
      <c r="D61" s="181">
        <v>422394</v>
      </c>
      <c r="E61" s="181">
        <v>114069</v>
      </c>
      <c r="F61" s="181">
        <v>234214</v>
      </c>
      <c r="G61" s="181">
        <v>74111</v>
      </c>
      <c r="H61" s="180">
        <v>97614323</v>
      </c>
      <c r="I61" s="181">
        <v>13669245</v>
      </c>
      <c r="J61" s="181">
        <v>26923250</v>
      </c>
      <c r="K61" s="191">
        <v>57021828</v>
      </c>
      <c r="L61"/>
    </row>
    <row r="62" spans="2:12" ht="12.75">
      <c r="B62" s="200" t="s">
        <v>205</v>
      </c>
      <c r="C62" s="179">
        <v>93991382</v>
      </c>
      <c r="D62" s="181">
        <v>442529</v>
      </c>
      <c r="E62" s="181">
        <v>110487</v>
      </c>
      <c r="F62" s="181">
        <v>234875</v>
      </c>
      <c r="G62" s="182">
        <v>97167</v>
      </c>
      <c r="H62" s="183">
        <v>93548853</v>
      </c>
      <c r="I62" s="181">
        <v>13082164</v>
      </c>
      <c r="J62" s="181">
        <v>28328455</v>
      </c>
      <c r="K62" s="191">
        <v>52138234</v>
      </c>
      <c r="L62"/>
    </row>
    <row r="63" spans="2:12" ht="12.75">
      <c r="B63" s="200" t="s">
        <v>206</v>
      </c>
      <c r="C63" s="179">
        <v>85303687</v>
      </c>
      <c r="D63" s="181">
        <v>382900</v>
      </c>
      <c r="E63" s="181">
        <v>110310</v>
      </c>
      <c r="F63" s="181">
        <v>202029</v>
      </c>
      <c r="G63" s="182">
        <v>70561</v>
      </c>
      <c r="H63" s="183">
        <v>84920787</v>
      </c>
      <c r="I63" s="181">
        <v>11813818</v>
      </c>
      <c r="J63" s="181">
        <v>24635137</v>
      </c>
      <c r="K63" s="191">
        <v>48471832</v>
      </c>
      <c r="L63"/>
    </row>
    <row r="64" spans="2:12" ht="12.75">
      <c r="B64" s="200"/>
      <c r="C64" s="178"/>
      <c r="D64" s="175"/>
      <c r="E64" s="176"/>
      <c r="F64" s="176"/>
      <c r="G64" s="176"/>
      <c r="H64" s="175"/>
      <c r="I64" s="176"/>
      <c r="J64" s="176"/>
      <c r="K64" s="205"/>
      <c r="L64"/>
    </row>
    <row r="65" spans="2:12" ht="12.75">
      <c r="B65" s="197">
        <v>2019</v>
      </c>
      <c r="C65" s="177">
        <v>1105352505</v>
      </c>
      <c r="D65" s="177">
        <v>4680408</v>
      </c>
      <c r="E65" s="177">
        <v>1428431</v>
      </c>
      <c r="F65" s="177">
        <v>2423599</v>
      </c>
      <c r="G65" s="177">
        <v>828378</v>
      </c>
      <c r="H65" s="177">
        <v>1100672097</v>
      </c>
      <c r="I65" s="177">
        <v>160411048</v>
      </c>
      <c r="J65" s="177">
        <v>304501464</v>
      </c>
      <c r="K65" s="206">
        <v>635759585</v>
      </c>
      <c r="L65"/>
    </row>
    <row r="66" spans="2:12" ht="12.75">
      <c r="B66" s="166"/>
      <c r="C66" s="172"/>
      <c r="D66" s="172"/>
      <c r="E66" s="172"/>
      <c r="F66" s="172"/>
      <c r="G66" s="172"/>
      <c r="H66" s="172"/>
      <c r="I66" s="172"/>
      <c r="J66" s="172"/>
      <c r="K66" s="210"/>
      <c r="L66"/>
    </row>
    <row r="67" spans="2:12" ht="18.75">
      <c r="B67" s="166"/>
      <c r="C67" s="172"/>
      <c r="D67" s="172"/>
      <c r="E67" s="172"/>
      <c r="F67" s="910"/>
      <c r="G67" s="910"/>
      <c r="H67" s="910"/>
      <c r="I67" s="910"/>
      <c r="J67" s="172"/>
      <c r="K67" s="210"/>
      <c r="L67"/>
    </row>
    <row r="68" spans="2:12" ht="20.25" thickBot="1">
      <c r="B68" s="166"/>
      <c r="C68" s="172"/>
      <c r="D68" s="172"/>
      <c r="E68" s="207"/>
      <c r="F68" s="208" t="s">
        <v>209</v>
      </c>
      <c r="G68" s="208"/>
      <c r="H68" s="208"/>
      <c r="I68" s="208"/>
      <c r="J68" s="209"/>
      <c r="K68" s="210"/>
      <c r="L68"/>
    </row>
    <row r="69" spans="2:12" ht="15.75">
      <c r="B69" s="14" t="s">
        <v>195</v>
      </c>
      <c r="C69" s="16">
        <f>C52/C13</f>
        <v>604.98577974502041</v>
      </c>
      <c r="D69" s="16">
        <f t="shared" ref="D69:K69" si="0">D52/D13</f>
        <v>93.491298212605827</v>
      </c>
      <c r="E69" s="16">
        <f t="shared" si="0"/>
        <v>61.729553437029601</v>
      </c>
      <c r="F69" s="16">
        <f t="shared" si="0"/>
        <v>100.48446550816219</v>
      </c>
      <c r="G69" s="16">
        <f t="shared" si="0"/>
        <v>232.4388888888889</v>
      </c>
      <c r="H69" s="16">
        <f t="shared" si="0"/>
        <v>618.91362317726851</v>
      </c>
      <c r="I69" s="16">
        <f t="shared" si="0"/>
        <v>543.11354394745069</v>
      </c>
      <c r="J69" s="16">
        <f t="shared" si="0"/>
        <v>575.46293644230184</v>
      </c>
      <c r="K69" s="158">
        <f t="shared" si="0"/>
        <v>669.44223456790121</v>
      </c>
      <c r="L69"/>
    </row>
    <row r="70" spans="2:12" ht="15.75">
      <c r="B70" s="13" t="s">
        <v>196</v>
      </c>
      <c r="C70" s="17">
        <f>C53/C14</f>
        <v>600.35674045795076</v>
      </c>
      <c r="D70" s="17">
        <f t="shared" ref="D70:K70" si="1">D53/D14</f>
        <v>90.078702472746613</v>
      </c>
      <c r="E70" s="17">
        <f t="shared" si="1"/>
        <v>62.662086513994907</v>
      </c>
      <c r="F70" s="17">
        <f t="shared" si="1"/>
        <v>99.810379241516969</v>
      </c>
      <c r="G70" s="17">
        <f t="shared" si="1"/>
        <v>224.0273037542662</v>
      </c>
      <c r="H70" s="17">
        <f t="shared" si="1"/>
        <v>617.09804075508566</v>
      </c>
      <c r="I70" s="17">
        <f t="shared" si="1"/>
        <v>546.51056010192576</v>
      </c>
      <c r="J70" s="17">
        <f t="shared" si="1"/>
        <v>579.96727816611212</v>
      </c>
      <c r="K70" s="159">
        <f t="shared" si="1"/>
        <v>660.32247673586255</v>
      </c>
      <c r="L70"/>
    </row>
    <row r="71" spans="2:12" ht="15.75">
      <c r="B71" s="13" t="s">
        <v>197</v>
      </c>
      <c r="C71" s="17">
        <f t="shared" ref="C71:K71" si="2">C54/C15</f>
        <v>610.65157184659608</v>
      </c>
      <c r="D71" s="17">
        <f t="shared" si="2"/>
        <v>88.205244338498218</v>
      </c>
      <c r="E71" s="17">
        <f t="shared" si="2"/>
        <v>62.586512866015973</v>
      </c>
      <c r="F71" s="17">
        <f t="shared" si="2"/>
        <v>100.20210135970333</v>
      </c>
      <c r="G71" s="17">
        <f t="shared" si="2"/>
        <v>206.88544891640868</v>
      </c>
      <c r="H71" s="17">
        <f t="shared" si="2"/>
        <v>625.23611027929167</v>
      </c>
      <c r="I71" s="17">
        <f t="shared" si="2"/>
        <v>552.7568871054865</v>
      </c>
      <c r="J71" s="17">
        <f t="shared" si="2"/>
        <v>581.30510485840125</v>
      </c>
      <c r="K71" s="159">
        <f t="shared" si="2"/>
        <v>672.46606402264877</v>
      </c>
      <c r="L71"/>
    </row>
    <row r="72" spans="2:12" ht="15.75">
      <c r="B72" s="13" t="s">
        <v>198</v>
      </c>
      <c r="C72" s="17">
        <f t="shared" ref="C72:K72" si="3">C55/C16</f>
        <v>613.22431965619012</v>
      </c>
      <c r="D72" s="17">
        <f t="shared" si="3"/>
        <v>83.803154854476787</v>
      </c>
      <c r="E72" s="17">
        <f t="shared" si="3"/>
        <v>60.481723237597912</v>
      </c>
      <c r="F72" s="17">
        <f t="shared" si="3"/>
        <v>92.060197197716661</v>
      </c>
      <c r="G72" s="17">
        <f t="shared" si="3"/>
        <v>220.32971014492753</v>
      </c>
      <c r="H72" s="17">
        <f t="shared" si="3"/>
        <v>629.93991175459644</v>
      </c>
      <c r="I72" s="17">
        <f t="shared" si="3"/>
        <v>549.27771452667093</v>
      </c>
      <c r="J72" s="17">
        <f t="shared" si="3"/>
        <v>588.31528155387366</v>
      </c>
      <c r="K72" s="159">
        <f t="shared" si="3"/>
        <v>676.24270973530736</v>
      </c>
      <c r="L72"/>
    </row>
    <row r="73" spans="2:12" ht="15.75">
      <c r="B73" s="13" t="s">
        <v>199</v>
      </c>
      <c r="C73" s="17">
        <f t="shared" ref="C73:K73" si="4">C56/C17</f>
        <v>608.45830755524764</v>
      </c>
      <c r="D73" s="17">
        <f t="shared" si="4"/>
        <v>88.167631452001928</v>
      </c>
      <c r="E73" s="17">
        <f t="shared" si="4"/>
        <v>63.358187824445494</v>
      </c>
      <c r="F73" s="17">
        <f t="shared" si="4"/>
        <v>98.219743446737311</v>
      </c>
      <c r="G73" s="17">
        <f t="shared" si="4"/>
        <v>235.80769230769232</v>
      </c>
      <c r="H73" s="17">
        <f t="shared" si="4"/>
        <v>622.15520985459398</v>
      </c>
      <c r="I73" s="17">
        <f t="shared" si="4"/>
        <v>537.08696758249744</v>
      </c>
      <c r="J73" s="17">
        <f t="shared" si="4"/>
        <v>573.6162812041116</v>
      </c>
      <c r="K73" s="159">
        <f t="shared" si="4"/>
        <v>673.73824516726472</v>
      </c>
      <c r="L73"/>
    </row>
    <row r="74" spans="2:12" ht="15.75">
      <c r="B74" s="13" t="s">
        <v>200</v>
      </c>
      <c r="C74" s="17">
        <f t="shared" ref="C74:K74" si="5">C57/C18</f>
        <v>604.89298362779027</v>
      </c>
      <c r="D74" s="17">
        <f t="shared" si="5"/>
        <v>94.099264705882348</v>
      </c>
      <c r="E74" s="17">
        <f t="shared" si="5"/>
        <v>62.056364787840408</v>
      </c>
      <c r="F74" s="17">
        <f t="shared" si="5"/>
        <v>100.41632016632016</v>
      </c>
      <c r="G74" s="17">
        <f t="shared" si="5"/>
        <v>220.1377049180328</v>
      </c>
      <c r="H74" s="17">
        <f t="shared" si="5"/>
        <v>618.36033123082996</v>
      </c>
      <c r="I74" s="17">
        <f t="shared" si="5"/>
        <v>525.6762893788507</v>
      </c>
      <c r="J74" s="17">
        <f t="shared" si="5"/>
        <v>566.922330332662</v>
      </c>
      <c r="K74" s="159">
        <f t="shared" si="5"/>
        <v>676.64418493495759</v>
      </c>
      <c r="L74"/>
    </row>
    <row r="75" spans="2:12" ht="15.75">
      <c r="B75" s="13" t="s">
        <v>201</v>
      </c>
      <c r="C75" s="17">
        <f t="shared" ref="C75:K75" si="6">C58/C19</f>
        <v>577.31529595148356</v>
      </c>
      <c r="D75" s="17">
        <f t="shared" si="6"/>
        <v>99.74962556165751</v>
      </c>
      <c r="E75" s="17">
        <f t="shared" si="6"/>
        <v>65.478986402966626</v>
      </c>
      <c r="F75" s="17">
        <f t="shared" si="6"/>
        <v>109.51510989010988</v>
      </c>
      <c r="G75" s="17">
        <f t="shared" si="6"/>
        <v>267.01470588235293</v>
      </c>
      <c r="H75" s="17">
        <f t="shared" si="6"/>
        <v>589.25540639218104</v>
      </c>
      <c r="I75" s="17">
        <f t="shared" si="6"/>
        <v>517.4382349916001</v>
      </c>
      <c r="J75" s="17">
        <f t="shared" si="6"/>
        <v>543.94260219708417</v>
      </c>
      <c r="K75" s="159">
        <f t="shared" si="6"/>
        <v>641.80810369612357</v>
      </c>
      <c r="L75"/>
    </row>
    <row r="76" spans="2:12" ht="15.75">
      <c r="B76" s="13" t="s">
        <v>202</v>
      </c>
      <c r="C76" s="17">
        <f t="shared" ref="C76:K76" si="7">C59/C20</f>
        <v>596.62960064129675</v>
      </c>
      <c r="D76" s="17">
        <f t="shared" si="7"/>
        <v>94.55698874296435</v>
      </c>
      <c r="E76" s="17">
        <f t="shared" si="7"/>
        <v>63.447078280044103</v>
      </c>
      <c r="F76" s="17">
        <f t="shared" si="7"/>
        <v>103.76074174581638</v>
      </c>
      <c r="G76" s="17">
        <f t="shared" si="7"/>
        <v>245.53556485355648</v>
      </c>
      <c r="H76" s="17">
        <f t="shared" si="7"/>
        <v>610.51626504070316</v>
      </c>
      <c r="I76" s="17">
        <f t="shared" si="7"/>
        <v>529.94697977933288</v>
      </c>
      <c r="J76" s="17">
        <f t="shared" si="7"/>
        <v>558.88835173450059</v>
      </c>
      <c r="K76" s="159">
        <f t="shared" si="7"/>
        <v>660.5157443702841</v>
      </c>
      <c r="L76"/>
    </row>
    <row r="77" spans="2:12" ht="15.75">
      <c r="B77" s="13" t="s">
        <v>203</v>
      </c>
      <c r="C77" s="17">
        <f t="shared" ref="C77:K77" si="8">C60/C21</f>
        <v>594.12231305791738</v>
      </c>
      <c r="D77" s="17">
        <f t="shared" si="8"/>
        <v>95.976823449216084</v>
      </c>
      <c r="E77" s="17">
        <f t="shared" si="8"/>
        <v>63.79697986577181</v>
      </c>
      <c r="F77" s="17">
        <f t="shared" si="8"/>
        <v>102.50065645514223</v>
      </c>
      <c r="G77" s="17">
        <f t="shared" si="8"/>
        <v>225.94817073170731</v>
      </c>
      <c r="H77" s="17">
        <f t="shared" si="8"/>
        <v>607.77238652636822</v>
      </c>
      <c r="I77" s="17">
        <f t="shared" si="8"/>
        <v>531.8358493502451</v>
      </c>
      <c r="J77" s="17">
        <f t="shared" si="8"/>
        <v>553.87376823222041</v>
      </c>
      <c r="K77" s="159">
        <f t="shared" si="8"/>
        <v>660.74726242482529</v>
      </c>
      <c r="L77"/>
    </row>
    <row r="78" spans="2:12" ht="15.75">
      <c r="B78" s="13" t="s">
        <v>204</v>
      </c>
      <c r="C78" s="17">
        <f t="shared" ref="C78:K78" si="9">C61/C22</f>
        <v>557.12176507359209</v>
      </c>
      <c r="D78" s="17">
        <f t="shared" si="9"/>
        <v>87.506525792417648</v>
      </c>
      <c r="E78" s="17">
        <f t="shared" si="9"/>
        <v>59.349115504682622</v>
      </c>
      <c r="F78" s="17">
        <f t="shared" si="9"/>
        <v>97.386278586278593</v>
      </c>
      <c r="G78" s="17">
        <f t="shared" si="9"/>
        <v>148.22200000000001</v>
      </c>
      <c r="H78" s="17">
        <f t="shared" si="9"/>
        <v>570.3670205617525</v>
      </c>
      <c r="I78" s="17">
        <f t="shared" si="9"/>
        <v>482.70516985662829</v>
      </c>
      <c r="J78" s="17">
        <f t="shared" si="9"/>
        <v>446.01500894572922</v>
      </c>
      <c r="K78" s="159">
        <f t="shared" si="9"/>
        <v>691.50056390293594</v>
      </c>
      <c r="L78"/>
    </row>
    <row r="79" spans="2:12" ht="15.75">
      <c r="B79" s="13" t="s">
        <v>205</v>
      </c>
      <c r="C79" s="17">
        <f t="shared" ref="C79:K80" si="10">C62/C23</f>
        <v>592.26569963074519</v>
      </c>
      <c r="D79" s="17">
        <f t="shared" si="10"/>
        <v>96.791119860017503</v>
      </c>
      <c r="E79" s="17">
        <f t="shared" si="10"/>
        <v>62.991448118586092</v>
      </c>
      <c r="F79" s="17">
        <f t="shared" si="10"/>
        <v>97.946205170975816</v>
      </c>
      <c r="G79" s="17">
        <f t="shared" si="10"/>
        <v>231.35</v>
      </c>
      <c r="H79" s="17">
        <f t="shared" si="10"/>
        <v>606.96347793363873</v>
      </c>
      <c r="I79" s="17">
        <f t="shared" si="10"/>
        <v>530.88888888888891</v>
      </c>
      <c r="J79" s="17">
        <f t="shared" si="10"/>
        <v>562.1394412033178</v>
      </c>
      <c r="K79" s="159">
        <f t="shared" si="10"/>
        <v>659.22662789227468</v>
      </c>
      <c r="L79"/>
    </row>
    <row r="80" spans="2:12" ht="16.5" thickBot="1">
      <c r="B80" s="15" t="s">
        <v>206</v>
      </c>
      <c r="C80" s="18">
        <f t="shared" si="10"/>
        <v>595.7002981864398</v>
      </c>
      <c r="D80" s="18">
        <f>D63/D24</f>
        <v>94.543209876543216</v>
      </c>
      <c r="E80" s="18">
        <f t="shared" ref="E80:K80" si="11">E63/E24</f>
        <v>61.556919642857146</v>
      </c>
      <c r="F80" s="18">
        <f t="shared" si="11"/>
        <v>103.55151204510507</v>
      </c>
      <c r="G80" s="18">
        <f t="shared" si="11"/>
        <v>229.84039087947883</v>
      </c>
      <c r="H80" s="18">
        <f t="shared" si="11"/>
        <v>610.28672142810944</v>
      </c>
      <c r="I80" s="18">
        <f t="shared" si="11"/>
        <v>536.3091519883784</v>
      </c>
      <c r="J80" s="18">
        <f t="shared" si="11"/>
        <v>565.32429951579957</v>
      </c>
      <c r="K80" s="161">
        <f t="shared" si="11"/>
        <v>659.08615250734249</v>
      </c>
    </row>
    <row r="84" spans="2:11" ht="18">
      <c r="B84" s="1357" t="s">
        <v>329</v>
      </c>
      <c r="C84" s="1357"/>
      <c r="D84" s="1357"/>
      <c r="E84" s="1357"/>
      <c r="F84" s="1357"/>
      <c r="G84" s="1357"/>
      <c r="H84" s="1357"/>
      <c r="I84" s="1357"/>
      <c r="J84" s="1357"/>
      <c r="K84" s="1357"/>
    </row>
    <row r="85" spans="2:11" ht="18.75" thickBot="1">
      <c r="B85" s="92"/>
      <c r="C85" s="92"/>
      <c r="D85" s="92"/>
      <c r="E85" s="92"/>
      <c r="F85" s="93" t="s">
        <v>186</v>
      </c>
      <c r="G85" s="92"/>
      <c r="H85" s="92"/>
      <c r="I85" s="92"/>
      <c r="J85" s="92"/>
      <c r="K85" s="92"/>
    </row>
    <row r="86" spans="2:11" ht="12.75" customHeight="1">
      <c r="B86" s="1358" t="s">
        <v>187</v>
      </c>
      <c r="C86" s="1361" t="s">
        <v>18</v>
      </c>
      <c r="D86" s="1361" t="s">
        <v>188</v>
      </c>
      <c r="E86" s="1373" t="s">
        <v>189</v>
      </c>
      <c r="F86" s="1374"/>
      <c r="G86" s="1375"/>
      <c r="H86" s="1376" t="s">
        <v>190</v>
      </c>
      <c r="I86" s="1373" t="s">
        <v>191</v>
      </c>
      <c r="J86" s="1374"/>
      <c r="K86" s="1377"/>
    </row>
    <row r="87" spans="2:11" ht="11.25" customHeight="1">
      <c r="B87" s="1359"/>
      <c r="C87" s="1343"/>
      <c r="D87" s="1343"/>
      <c r="E87" s="1352" t="s">
        <v>210</v>
      </c>
      <c r="F87" s="1342" t="s">
        <v>211</v>
      </c>
      <c r="G87" s="1342" t="s">
        <v>212</v>
      </c>
      <c r="H87" s="1348"/>
      <c r="I87" s="1352" t="s">
        <v>192</v>
      </c>
      <c r="J87" s="1352" t="s">
        <v>20</v>
      </c>
      <c r="K87" s="1355" t="s">
        <v>247</v>
      </c>
    </row>
    <row r="88" spans="2:11" ht="11.25" customHeight="1">
      <c r="B88" s="1359"/>
      <c r="C88" s="1343"/>
      <c r="D88" s="1343"/>
      <c r="E88" s="1353"/>
      <c r="F88" s="1343"/>
      <c r="G88" s="1343"/>
      <c r="H88" s="1348"/>
      <c r="I88" s="1353"/>
      <c r="J88" s="1353"/>
      <c r="K88" s="1368"/>
    </row>
    <row r="89" spans="2:11" ht="12.75">
      <c r="B89" s="162">
        <v>0</v>
      </c>
      <c r="C89" s="74">
        <v>1</v>
      </c>
      <c r="D89" s="74">
        <v>2</v>
      </c>
      <c r="E89" s="75">
        <v>3</v>
      </c>
      <c r="F89" s="75">
        <v>4</v>
      </c>
      <c r="G89" s="74">
        <v>5</v>
      </c>
      <c r="H89" s="74">
        <v>6</v>
      </c>
      <c r="I89" s="74">
        <v>7</v>
      </c>
      <c r="J89" s="74">
        <v>8</v>
      </c>
      <c r="K89" s="163">
        <v>9</v>
      </c>
    </row>
    <row r="90" spans="2:11" ht="12.75">
      <c r="B90" s="164"/>
      <c r="C90" s="76"/>
      <c r="D90" s="76"/>
      <c r="E90" s="76"/>
      <c r="F90" s="76"/>
      <c r="G90" s="76"/>
      <c r="H90" s="76"/>
      <c r="I90" s="76"/>
      <c r="J90" s="76"/>
      <c r="K90" s="165"/>
    </row>
    <row r="91" spans="2:11" ht="14.25">
      <c r="B91" s="166"/>
      <c r="C91" s="1338" t="s">
        <v>194</v>
      </c>
      <c r="D91" s="1338"/>
      <c r="E91" s="1338"/>
      <c r="F91" s="1338"/>
      <c r="G91" s="1338"/>
      <c r="H91" s="1338"/>
      <c r="I91" s="1338"/>
      <c r="J91" s="1338"/>
      <c r="K91" s="1339"/>
    </row>
    <row r="92" spans="2:11" ht="12.75">
      <c r="B92" s="164"/>
      <c r="C92" s="76"/>
      <c r="D92" s="76"/>
      <c r="E92" s="76"/>
      <c r="F92" s="76"/>
      <c r="G92" s="76"/>
      <c r="H92" s="76"/>
      <c r="I92" s="76"/>
      <c r="J92" s="76"/>
      <c r="K92" s="165"/>
    </row>
    <row r="93" spans="2:11" ht="12.75">
      <c r="B93" s="189" t="s">
        <v>195</v>
      </c>
      <c r="C93" s="179">
        <f>SUM(D93+H93)</f>
        <v>163247</v>
      </c>
      <c r="D93" s="179">
        <v>4183</v>
      </c>
      <c r="E93" s="179">
        <v>1936</v>
      </c>
      <c r="F93" s="179">
        <v>1878</v>
      </c>
      <c r="G93" s="179">
        <v>369</v>
      </c>
      <c r="H93" s="179">
        <v>159064</v>
      </c>
      <c r="I93" s="179">
        <v>25823</v>
      </c>
      <c r="J93" s="179">
        <v>47119</v>
      </c>
      <c r="K93" s="190">
        <v>86122</v>
      </c>
    </row>
    <row r="94" spans="2:11" ht="12.75">
      <c r="B94" s="189" t="s">
        <v>196</v>
      </c>
      <c r="C94" s="179">
        <f t="shared" ref="C94:C104" si="12">SUM(D94+H94)</f>
        <v>154797</v>
      </c>
      <c r="D94" s="179">
        <v>3855</v>
      </c>
      <c r="E94" s="179">
        <v>1652</v>
      </c>
      <c r="F94" s="179">
        <v>1884</v>
      </c>
      <c r="G94" s="179">
        <v>319</v>
      </c>
      <c r="H94" s="179">
        <v>150942</v>
      </c>
      <c r="I94" s="179">
        <v>24820</v>
      </c>
      <c r="J94" s="179">
        <v>41251</v>
      </c>
      <c r="K94" s="190">
        <v>84871</v>
      </c>
    </row>
    <row r="95" spans="2:11" ht="12.75">
      <c r="B95" s="189" t="s">
        <v>197</v>
      </c>
      <c r="C95" s="179">
        <f t="shared" si="12"/>
        <v>151453</v>
      </c>
      <c r="D95" s="181">
        <v>3672</v>
      </c>
      <c r="E95" s="181">
        <v>1511</v>
      </c>
      <c r="F95" s="181">
        <v>1781</v>
      </c>
      <c r="G95" s="182">
        <v>380</v>
      </c>
      <c r="H95" s="179">
        <v>147781</v>
      </c>
      <c r="I95" s="181">
        <v>22185</v>
      </c>
      <c r="J95" s="181">
        <v>39306</v>
      </c>
      <c r="K95" s="191">
        <v>86290</v>
      </c>
    </row>
    <row r="96" spans="2:11" ht="12.75">
      <c r="B96" s="189" t="s">
        <v>198</v>
      </c>
      <c r="C96" s="179">
        <f>SUM(D96+H96)</f>
        <v>123387</v>
      </c>
      <c r="D96" s="179">
        <v>2579</v>
      </c>
      <c r="E96" s="180">
        <v>1048</v>
      </c>
      <c r="F96" s="180">
        <v>1175</v>
      </c>
      <c r="G96" s="179">
        <v>356</v>
      </c>
      <c r="H96" s="179">
        <v>120808</v>
      </c>
      <c r="I96" s="179">
        <v>18805</v>
      </c>
      <c r="J96" s="179">
        <v>35098</v>
      </c>
      <c r="K96" s="190">
        <v>66905</v>
      </c>
    </row>
    <row r="97" spans="2:11" ht="12.75">
      <c r="B97" s="189" t="s">
        <v>199</v>
      </c>
      <c r="C97" s="179">
        <f>SUM(D97+H97)</f>
        <v>141955</v>
      </c>
      <c r="D97" s="78">
        <v>3254</v>
      </c>
      <c r="E97" s="184">
        <v>1374</v>
      </c>
      <c r="F97" s="174">
        <v>1580</v>
      </c>
      <c r="G97" s="174">
        <v>300</v>
      </c>
      <c r="H97" s="78">
        <v>138701</v>
      </c>
      <c r="I97" s="184">
        <v>23058</v>
      </c>
      <c r="J97" s="184">
        <v>36148</v>
      </c>
      <c r="K97" s="192">
        <v>79495</v>
      </c>
    </row>
    <row r="98" spans="2:11" ht="12.75">
      <c r="B98" s="189" t="s">
        <v>200</v>
      </c>
      <c r="C98" s="179">
        <f t="shared" si="12"/>
        <v>166759</v>
      </c>
      <c r="D98" s="179">
        <v>3740</v>
      </c>
      <c r="E98" s="180">
        <v>1503</v>
      </c>
      <c r="F98" s="180">
        <v>2000</v>
      </c>
      <c r="G98" s="179">
        <v>237</v>
      </c>
      <c r="H98" s="179">
        <v>163019</v>
      </c>
      <c r="I98" s="179">
        <v>27394</v>
      </c>
      <c r="J98" s="179">
        <v>41041</v>
      </c>
      <c r="K98" s="190">
        <v>94584</v>
      </c>
    </row>
    <row r="99" spans="2:11" ht="12.75">
      <c r="B99" s="189" t="s">
        <v>201</v>
      </c>
      <c r="C99" s="179">
        <f>SUM(D99+H99)</f>
        <v>176233</v>
      </c>
      <c r="D99" s="79">
        <v>4202</v>
      </c>
      <c r="E99" s="181">
        <v>1869</v>
      </c>
      <c r="F99" s="182">
        <v>2029</v>
      </c>
      <c r="G99" s="182">
        <v>304</v>
      </c>
      <c r="H99" s="179">
        <v>172031</v>
      </c>
      <c r="I99" s="181">
        <v>31264</v>
      </c>
      <c r="J99" s="181">
        <v>50784</v>
      </c>
      <c r="K99" s="191">
        <v>89983</v>
      </c>
    </row>
    <row r="100" spans="2:11" ht="12.75">
      <c r="B100" s="189" t="s">
        <v>202</v>
      </c>
      <c r="C100" s="179">
        <f t="shared" si="12"/>
        <v>151920</v>
      </c>
      <c r="D100" s="79">
        <v>4257</v>
      </c>
      <c r="E100" s="181">
        <v>1568</v>
      </c>
      <c r="F100" s="181">
        <v>2117</v>
      </c>
      <c r="G100" s="182">
        <v>572</v>
      </c>
      <c r="H100" s="179">
        <v>147663</v>
      </c>
      <c r="I100" s="181">
        <v>24922</v>
      </c>
      <c r="J100" s="181">
        <v>43850</v>
      </c>
      <c r="K100" s="191">
        <v>78891</v>
      </c>
    </row>
    <row r="101" spans="2:11" ht="12.75">
      <c r="B101" s="189" t="s">
        <v>203</v>
      </c>
      <c r="C101" s="179">
        <f t="shared" si="12"/>
        <v>168873</v>
      </c>
      <c r="D101" s="179">
        <v>4787</v>
      </c>
      <c r="E101" s="180">
        <v>2244</v>
      </c>
      <c r="F101" s="180">
        <v>2284</v>
      </c>
      <c r="G101" s="179">
        <v>259</v>
      </c>
      <c r="H101" s="179">
        <v>164086</v>
      </c>
      <c r="I101" s="179">
        <v>25977</v>
      </c>
      <c r="J101" s="179">
        <v>49066</v>
      </c>
      <c r="K101" s="190">
        <v>89043</v>
      </c>
    </row>
    <row r="102" spans="2:11" ht="12.75">
      <c r="B102" s="193" t="s">
        <v>204</v>
      </c>
      <c r="C102" s="179">
        <f>SUM(D102+H102)</f>
        <v>167227</v>
      </c>
      <c r="D102" s="79">
        <v>4810</v>
      </c>
      <c r="E102" s="181">
        <v>2454</v>
      </c>
      <c r="F102" s="181">
        <v>1999</v>
      </c>
      <c r="G102" s="181">
        <v>357</v>
      </c>
      <c r="H102" s="180">
        <v>162417</v>
      </c>
      <c r="I102" s="181">
        <v>27314</v>
      </c>
      <c r="J102" s="181">
        <v>55182</v>
      </c>
      <c r="K102" s="191">
        <v>79921</v>
      </c>
    </row>
    <row r="103" spans="2:11" ht="12.75">
      <c r="B103" s="194" t="s">
        <v>205</v>
      </c>
      <c r="C103" s="179">
        <f>SUM(D103+H103)</f>
        <v>137617</v>
      </c>
      <c r="D103" s="181">
        <v>3779</v>
      </c>
      <c r="E103" s="181">
        <v>1461</v>
      </c>
      <c r="F103" s="181">
        <v>1884</v>
      </c>
      <c r="G103" s="181">
        <v>434</v>
      </c>
      <c r="H103" s="181">
        <v>133838</v>
      </c>
      <c r="I103" s="181">
        <v>22269</v>
      </c>
      <c r="J103" s="181">
        <v>45841</v>
      </c>
      <c r="K103" s="191">
        <v>65728</v>
      </c>
    </row>
    <row r="104" spans="2:11" ht="12.75">
      <c r="B104" s="194" t="s">
        <v>206</v>
      </c>
      <c r="C104" s="179">
        <f t="shared" si="12"/>
        <v>149450</v>
      </c>
      <c r="D104" s="181">
        <v>4271</v>
      </c>
      <c r="E104" s="181">
        <v>1935</v>
      </c>
      <c r="F104" s="181">
        <v>1913</v>
      </c>
      <c r="G104" s="181">
        <v>423</v>
      </c>
      <c r="H104" s="181">
        <v>145179</v>
      </c>
      <c r="I104" s="181">
        <v>23304</v>
      </c>
      <c r="J104" s="181">
        <v>47671</v>
      </c>
      <c r="K104" s="191">
        <v>74204</v>
      </c>
    </row>
    <row r="105" spans="2:11" ht="15">
      <c r="B105" s="195"/>
      <c r="C105" s="180"/>
      <c r="D105" s="180"/>
      <c r="E105" s="180"/>
      <c r="F105" s="180"/>
      <c r="G105" s="180"/>
      <c r="H105" s="180"/>
      <c r="I105" s="180"/>
      <c r="J105" s="180"/>
      <c r="K105" s="196"/>
    </row>
    <row r="106" spans="2:11" ht="12.75">
      <c r="B106" s="197">
        <v>2020</v>
      </c>
      <c r="C106" s="173">
        <f t="shared" ref="C106:K106" si="13">SUM(C93:C104)</f>
        <v>1852918</v>
      </c>
      <c r="D106" s="173">
        <f>SUM(D93:D104)</f>
        <v>47389</v>
      </c>
      <c r="E106" s="173">
        <f t="shared" si="13"/>
        <v>20555</v>
      </c>
      <c r="F106" s="173">
        <f t="shared" si="13"/>
        <v>22524</v>
      </c>
      <c r="G106" s="173">
        <f>SUM(G93:G104)</f>
        <v>4310</v>
      </c>
      <c r="H106" s="173">
        <f t="shared" si="13"/>
        <v>1805529</v>
      </c>
      <c r="I106" s="173">
        <f t="shared" si="13"/>
        <v>297135</v>
      </c>
      <c r="J106" s="173">
        <f t="shared" si="13"/>
        <v>532357</v>
      </c>
      <c r="K106" s="198">
        <f t="shared" si="13"/>
        <v>976037</v>
      </c>
    </row>
    <row r="107" spans="2:11" ht="12.75">
      <c r="B107" s="166"/>
      <c r="C107" s="167"/>
      <c r="D107" s="167"/>
      <c r="E107" s="167"/>
      <c r="F107" s="167"/>
      <c r="G107" s="167"/>
      <c r="H107" s="167"/>
      <c r="I107" s="167"/>
      <c r="J107" s="167"/>
      <c r="K107" s="199"/>
    </row>
    <row r="108" spans="2:11" ht="12.75">
      <c r="B108" s="166"/>
      <c r="C108" s="1336" t="s">
        <v>207</v>
      </c>
      <c r="D108" s="1336"/>
      <c r="E108" s="1336"/>
      <c r="F108" s="1336"/>
      <c r="G108" s="1336"/>
      <c r="H108" s="1336"/>
      <c r="I108" s="1336"/>
      <c r="J108" s="1336"/>
      <c r="K108" s="1337"/>
    </row>
    <row r="109" spans="2:11" ht="12.75">
      <c r="B109" s="164"/>
      <c r="C109" s="167"/>
      <c r="D109" s="167"/>
      <c r="E109" s="167"/>
      <c r="F109" s="167"/>
      <c r="G109" s="167"/>
      <c r="H109" s="167"/>
      <c r="I109" s="167"/>
      <c r="J109" s="167"/>
      <c r="K109" s="199"/>
    </row>
    <row r="110" spans="2:11" ht="12.75">
      <c r="B110" s="200" t="s">
        <v>195</v>
      </c>
      <c r="C110" s="179">
        <f t="shared" ref="C110:C121" si="14">SUM(D110+H110)</f>
        <v>49960551</v>
      </c>
      <c r="D110" s="179">
        <v>235967</v>
      </c>
      <c r="E110" s="179">
        <v>69271</v>
      </c>
      <c r="F110" s="179">
        <v>111895</v>
      </c>
      <c r="G110" s="179">
        <v>54801</v>
      </c>
      <c r="H110" s="179">
        <v>49724584</v>
      </c>
      <c r="I110" s="179">
        <v>7150936</v>
      </c>
      <c r="J110" s="179">
        <v>13108259</v>
      </c>
      <c r="K110" s="190">
        <v>29465389</v>
      </c>
    </row>
    <row r="111" spans="2:11" ht="12.75">
      <c r="B111" s="200" t="s">
        <v>196</v>
      </c>
      <c r="C111" s="179">
        <f t="shared" si="14"/>
        <v>47617324</v>
      </c>
      <c r="D111" s="179">
        <v>208840</v>
      </c>
      <c r="E111" s="179">
        <v>57340</v>
      </c>
      <c r="F111" s="179">
        <v>107364</v>
      </c>
      <c r="G111" s="179">
        <v>44136</v>
      </c>
      <c r="H111" s="179">
        <v>47408484</v>
      </c>
      <c r="I111" s="179">
        <v>6893452</v>
      </c>
      <c r="J111" s="179">
        <v>11453223</v>
      </c>
      <c r="K111" s="190">
        <v>29061809</v>
      </c>
    </row>
    <row r="112" spans="2:11" ht="12.75">
      <c r="B112" s="200" t="s">
        <v>197</v>
      </c>
      <c r="C112" s="179">
        <f t="shared" si="14"/>
        <v>45810921</v>
      </c>
      <c r="D112" s="181">
        <v>212047</v>
      </c>
      <c r="E112" s="181">
        <v>52722</v>
      </c>
      <c r="F112" s="181">
        <v>104528</v>
      </c>
      <c r="G112" s="182">
        <v>54797</v>
      </c>
      <c r="H112" s="179">
        <v>45598874</v>
      </c>
      <c r="I112" s="181">
        <v>6206047</v>
      </c>
      <c r="J112" s="181">
        <v>10978459</v>
      </c>
      <c r="K112" s="191">
        <v>28414368</v>
      </c>
    </row>
    <row r="113" spans="2:14" ht="12.75">
      <c r="B113" s="200" t="s">
        <v>198</v>
      </c>
      <c r="C113" s="179">
        <f t="shared" si="14"/>
        <v>37947488</v>
      </c>
      <c r="D113" s="179">
        <v>152361</v>
      </c>
      <c r="E113" s="180">
        <v>38008</v>
      </c>
      <c r="F113" s="180">
        <v>67675</v>
      </c>
      <c r="G113" s="179">
        <v>46678</v>
      </c>
      <c r="H113" s="179">
        <v>37795127</v>
      </c>
      <c r="I113" s="179">
        <v>5250323</v>
      </c>
      <c r="J113" s="179">
        <v>9742524</v>
      </c>
      <c r="K113" s="190">
        <v>22802280</v>
      </c>
    </row>
    <row r="114" spans="2:14" ht="12.75">
      <c r="B114" s="200" t="s">
        <v>199</v>
      </c>
      <c r="C114" s="179">
        <f t="shared" si="14"/>
        <v>43850100</v>
      </c>
      <c r="D114" s="184">
        <v>182406</v>
      </c>
      <c r="E114" s="184">
        <v>49999</v>
      </c>
      <c r="F114" s="184">
        <v>89839</v>
      </c>
      <c r="G114" s="184">
        <v>42568</v>
      </c>
      <c r="H114" s="184">
        <v>43667694</v>
      </c>
      <c r="I114" s="184">
        <v>6427358</v>
      </c>
      <c r="J114" s="184">
        <v>9965046</v>
      </c>
      <c r="K114" s="192">
        <v>27275290</v>
      </c>
    </row>
    <row r="115" spans="2:14" ht="12.75">
      <c r="B115" s="200" t="s">
        <v>200</v>
      </c>
      <c r="C115" s="179">
        <f t="shared" si="14"/>
        <v>52025091</v>
      </c>
      <c r="D115" s="179">
        <v>205453</v>
      </c>
      <c r="E115" s="180">
        <v>52679</v>
      </c>
      <c r="F115" s="180">
        <v>121156</v>
      </c>
      <c r="G115" s="179">
        <v>31618</v>
      </c>
      <c r="H115" s="179">
        <v>51819638</v>
      </c>
      <c r="I115" s="179">
        <v>7514997</v>
      </c>
      <c r="J115" s="179">
        <v>11510571</v>
      </c>
      <c r="K115" s="190">
        <v>32794070</v>
      </c>
    </row>
    <row r="116" spans="2:14" ht="12.75">
      <c r="B116" s="200" t="s">
        <v>201</v>
      </c>
      <c r="C116" s="179">
        <f t="shared" si="14"/>
        <v>54051147</v>
      </c>
      <c r="D116" s="181">
        <v>228220</v>
      </c>
      <c r="E116" s="181">
        <v>67664</v>
      </c>
      <c r="F116" s="181">
        <v>124553</v>
      </c>
      <c r="G116" s="182">
        <v>36003</v>
      </c>
      <c r="H116" s="179">
        <v>53822927</v>
      </c>
      <c r="I116" s="181">
        <v>8725344</v>
      </c>
      <c r="J116" s="181">
        <v>14051630</v>
      </c>
      <c r="K116" s="191">
        <v>31045953</v>
      </c>
    </row>
    <row r="117" spans="2:14" ht="12.75">
      <c r="B117" s="200" t="s">
        <v>202</v>
      </c>
      <c r="C117" s="179">
        <f t="shared" si="14"/>
        <v>45879866</v>
      </c>
      <c r="D117" s="181">
        <v>235692</v>
      </c>
      <c r="E117" s="181">
        <v>57242</v>
      </c>
      <c r="F117" s="181">
        <v>115636</v>
      </c>
      <c r="G117" s="182">
        <v>62814</v>
      </c>
      <c r="H117" s="179">
        <v>45644174</v>
      </c>
      <c r="I117" s="181">
        <v>6814064</v>
      </c>
      <c r="J117" s="181">
        <v>12095543</v>
      </c>
      <c r="K117" s="191">
        <v>26734567</v>
      </c>
    </row>
    <row r="118" spans="2:14" ht="12.75">
      <c r="B118" s="200" t="s">
        <v>203</v>
      </c>
      <c r="C118" s="179">
        <f t="shared" si="14"/>
        <v>50006709</v>
      </c>
      <c r="D118" s="181">
        <v>255535</v>
      </c>
      <c r="E118" s="181">
        <v>81414</v>
      </c>
      <c r="F118" s="181">
        <v>142799</v>
      </c>
      <c r="G118" s="182">
        <v>31322</v>
      </c>
      <c r="H118" s="179">
        <v>49751174</v>
      </c>
      <c r="I118" s="181">
        <v>7098072</v>
      </c>
      <c r="J118" s="181">
        <v>13203179</v>
      </c>
      <c r="K118" s="191">
        <v>29449923</v>
      </c>
    </row>
    <row r="119" spans="2:14" ht="12.75">
      <c r="B119" s="200" t="s">
        <v>204</v>
      </c>
      <c r="C119" s="179">
        <f>SUM(D119+H119)</f>
        <v>49388258</v>
      </c>
      <c r="D119" s="181">
        <v>269010</v>
      </c>
      <c r="E119" s="181">
        <v>93543</v>
      </c>
      <c r="F119" s="181">
        <v>130959</v>
      </c>
      <c r="G119" s="181">
        <v>44508</v>
      </c>
      <c r="H119" s="180">
        <v>49119248</v>
      </c>
      <c r="I119" s="181">
        <v>7503226</v>
      </c>
      <c r="J119" s="181">
        <v>14927985</v>
      </c>
      <c r="K119" s="191">
        <v>26688037</v>
      </c>
    </row>
    <row r="120" spans="2:14" ht="12.75">
      <c r="B120" s="200" t="s">
        <v>205</v>
      </c>
      <c r="C120" s="179">
        <f>SUM(D120+H120)</f>
        <v>38901473</v>
      </c>
      <c r="D120" s="181">
        <v>222167</v>
      </c>
      <c r="E120" s="181">
        <v>52668</v>
      </c>
      <c r="F120" s="181">
        <v>117595</v>
      </c>
      <c r="G120" s="181">
        <v>51904</v>
      </c>
      <c r="H120" s="180">
        <v>38679306</v>
      </c>
      <c r="I120" s="181">
        <v>6116907</v>
      </c>
      <c r="J120" s="181">
        <v>12771724</v>
      </c>
      <c r="K120" s="191">
        <v>19790675</v>
      </c>
    </row>
    <row r="121" spans="2:14" ht="12.75">
      <c r="B121" s="200" t="s">
        <v>206</v>
      </c>
      <c r="C121" s="179">
        <f t="shared" si="14"/>
        <v>44379143</v>
      </c>
      <c r="D121" s="181">
        <v>235538</v>
      </c>
      <c r="E121" s="181">
        <v>68088</v>
      </c>
      <c r="F121" s="181">
        <v>114816</v>
      </c>
      <c r="G121" s="181">
        <v>52634</v>
      </c>
      <c r="H121" s="181">
        <v>44143605</v>
      </c>
      <c r="I121" s="181">
        <v>6396462</v>
      </c>
      <c r="J121" s="181">
        <v>13181865</v>
      </c>
      <c r="K121" s="191">
        <v>24565278</v>
      </c>
    </row>
    <row r="122" spans="2:14" ht="12.75">
      <c r="B122" s="166"/>
      <c r="C122" s="180"/>
      <c r="D122" s="180"/>
      <c r="E122" s="180"/>
      <c r="F122" s="180"/>
      <c r="G122" s="180"/>
      <c r="H122" s="180"/>
      <c r="I122" s="180"/>
      <c r="J122" s="180"/>
      <c r="K122" s="196"/>
    </row>
    <row r="123" spans="2:14" ht="12.75">
      <c r="B123" s="197">
        <v>2020</v>
      </c>
      <c r="C123" s="173">
        <f t="shared" ref="C123:K123" si="15">SUM(C110:C121)</f>
        <v>559818071</v>
      </c>
      <c r="D123" s="173">
        <f t="shared" si="15"/>
        <v>2643236</v>
      </c>
      <c r="E123" s="173">
        <f t="shared" si="15"/>
        <v>740638</v>
      </c>
      <c r="F123" s="173">
        <f t="shared" si="15"/>
        <v>1348815</v>
      </c>
      <c r="G123" s="173">
        <f t="shared" si="15"/>
        <v>553783</v>
      </c>
      <c r="H123" s="173">
        <f t="shared" si="15"/>
        <v>557174835</v>
      </c>
      <c r="I123" s="173">
        <f t="shared" si="15"/>
        <v>82097188</v>
      </c>
      <c r="J123" s="173">
        <f t="shared" si="15"/>
        <v>146990008</v>
      </c>
      <c r="K123" s="198">
        <f t="shared" si="15"/>
        <v>328087639</v>
      </c>
      <c r="N123" s="7" t="s">
        <v>374</v>
      </c>
    </row>
    <row r="124" spans="2:14" ht="12.75">
      <c r="B124" s="201"/>
      <c r="C124" s="168"/>
      <c r="D124" s="168"/>
      <c r="E124" s="168"/>
      <c r="F124" s="168"/>
      <c r="G124" s="168"/>
      <c r="H124" s="168"/>
      <c r="I124" s="168"/>
      <c r="J124" s="168"/>
      <c r="K124" s="202"/>
    </row>
    <row r="125" spans="2:14" ht="12.75" customHeight="1">
      <c r="B125" s="1340" t="s">
        <v>187</v>
      </c>
      <c r="C125" s="1342" t="s">
        <v>18</v>
      </c>
      <c r="D125" s="1342" t="s">
        <v>188</v>
      </c>
      <c r="E125" s="1344" t="s">
        <v>189</v>
      </c>
      <c r="F125" s="1345"/>
      <c r="G125" s="1346"/>
      <c r="H125" s="1347" t="s">
        <v>190</v>
      </c>
      <c r="I125" s="1349" t="s">
        <v>191</v>
      </c>
      <c r="J125" s="1350"/>
      <c r="K125" s="1351"/>
    </row>
    <row r="126" spans="2:14" ht="11.25" customHeight="1">
      <c r="B126" s="1341"/>
      <c r="C126" s="1343"/>
      <c r="D126" s="1343"/>
      <c r="E126" s="1352" t="s">
        <v>210</v>
      </c>
      <c r="F126" s="1342" t="s">
        <v>211</v>
      </c>
      <c r="G126" s="1342" t="s">
        <v>212</v>
      </c>
      <c r="H126" s="1348"/>
      <c r="I126" s="1352" t="s">
        <v>192</v>
      </c>
      <c r="J126" s="1352" t="s">
        <v>20</v>
      </c>
      <c r="K126" s="1355" t="s">
        <v>193</v>
      </c>
    </row>
    <row r="127" spans="2:14" ht="11.25" customHeight="1">
      <c r="B127" s="1341"/>
      <c r="C127" s="1343"/>
      <c r="D127" s="1343"/>
      <c r="E127" s="1353"/>
      <c r="F127" s="1343"/>
      <c r="G127" s="1343"/>
      <c r="H127" s="1348"/>
      <c r="I127" s="1354"/>
      <c r="J127" s="1354"/>
      <c r="K127" s="1356"/>
    </row>
    <row r="128" spans="2:14" ht="12.75">
      <c r="B128" s="162">
        <v>0</v>
      </c>
      <c r="C128" s="169">
        <v>1</v>
      </c>
      <c r="D128" s="169">
        <v>2</v>
      </c>
      <c r="E128" s="170">
        <v>3</v>
      </c>
      <c r="F128" s="170">
        <v>4</v>
      </c>
      <c r="G128" s="169">
        <v>5</v>
      </c>
      <c r="H128" s="169">
        <v>6</v>
      </c>
      <c r="I128" s="169">
        <v>7</v>
      </c>
      <c r="J128" s="169">
        <v>8</v>
      </c>
      <c r="K128" s="203">
        <v>9</v>
      </c>
    </row>
    <row r="129" spans="2:11" ht="12.75">
      <c r="B129" s="164"/>
      <c r="C129" s="167"/>
      <c r="D129" s="167"/>
      <c r="E129" s="167"/>
      <c r="F129" s="167"/>
      <c r="G129" s="167"/>
      <c r="H129" s="167"/>
      <c r="I129" s="167"/>
      <c r="J129" s="167"/>
      <c r="K129" s="199"/>
    </row>
    <row r="130" spans="2:11" ht="12.75">
      <c r="B130" s="166"/>
      <c r="C130" s="1336" t="s">
        <v>208</v>
      </c>
      <c r="D130" s="1336"/>
      <c r="E130" s="1336"/>
      <c r="F130" s="1336"/>
      <c r="G130" s="1336"/>
      <c r="H130" s="1336"/>
      <c r="I130" s="1336"/>
      <c r="J130" s="1336"/>
      <c r="K130" s="1337"/>
    </row>
    <row r="131" spans="2:11" ht="12.75">
      <c r="B131" s="166"/>
      <c r="C131" s="171"/>
      <c r="D131" s="171"/>
      <c r="E131" s="171"/>
      <c r="F131" s="171"/>
      <c r="G131" s="171"/>
      <c r="H131" s="171"/>
      <c r="I131" s="171"/>
      <c r="J131" s="171"/>
      <c r="K131" s="204"/>
    </row>
    <row r="132" spans="2:11" ht="12.75">
      <c r="B132" s="200" t="s">
        <v>195</v>
      </c>
      <c r="C132" s="179">
        <f>SUM(D132+H132)</f>
        <v>98406751</v>
      </c>
      <c r="D132" s="179">
        <v>415255</v>
      </c>
      <c r="E132" s="179">
        <v>121753</v>
      </c>
      <c r="F132" s="179">
        <v>197678</v>
      </c>
      <c r="G132" s="179">
        <v>95824</v>
      </c>
      <c r="H132" s="179">
        <v>97991496</v>
      </c>
      <c r="I132" s="179">
        <v>14011279</v>
      </c>
      <c r="J132" s="179">
        <v>27307209</v>
      </c>
      <c r="K132" s="190">
        <v>56673008</v>
      </c>
    </row>
    <row r="133" spans="2:11" ht="12.75">
      <c r="B133" s="200" t="s">
        <v>196</v>
      </c>
      <c r="C133" s="179">
        <f t="shared" ref="C133:C143" si="16">SUM(D133+H133)</f>
        <v>94273400</v>
      </c>
      <c r="D133" s="179">
        <v>371528</v>
      </c>
      <c r="E133" s="179">
        <v>101380</v>
      </c>
      <c r="F133" s="179">
        <v>190031</v>
      </c>
      <c r="G133" s="179">
        <v>80117</v>
      </c>
      <c r="H133" s="179">
        <v>93901872</v>
      </c>
      <c r="I133" s="179">
        <v>13706847</v>
      </c>
      <c r="J133" s="179">
        <v>24084327</v>
      </c>
      <c r="K133" s="190">
        <v>56110698</v>
      </c>
    </row>
    <row r="134" spans="2:11" ht="12.75">
      <c r="B134" s="200" t="s">
        <v>197</v>
      </c>
      <c r="C134" s="179">
        <f t="shared" si="16"/>
        <v>89717346</v>
      </c>
      <c r="D134" s="181">
        <v>372120</v>
      </c>
      <c r="E134" s="181">
        <v>93526</v>
      </c>
      <c r="F134" s="181">
        <v>183035</v>
      </c>
      <c r="G134" s="182">
        <v>95559</v>
      </c>
      <c r="H134" s="179">
        <v>89345226</v>
      </c>
      <c r="I134" s="181">
        <v>12115715</v>
      </c>
      <c r="J134" s="181">
        <v>22514649</v>
      </c>
      <c r="K134" s="191">
        <v>54714862</v>
      </c>
    </row>
    <row r="135" spans="2:11" ht="12.75">
      <c r="B135" s="200" t="s">
        <v>198</v>
      </c>
      <c r="C135" s="179">
        <f t="shared" si="16"/>
        <v>74393739</v>
      </c>
      <c r="D135" s="179">
        <v>265878</v>
      </c>
      <c r="E135" s="180">
        <v>66178</v>
      </c>
      <c r="F135" s="180">
        <v>117616</v>
      </c>
      <c r="G135" s="180">
        <v>82084</v>
      </c>
      <c r="H135" s="179">
        <v>74127861</v>
      </c>
      <c r="I135" s="180">
        <v>10308616</v>
      </c>
      <c r="J135" s="180">
        <v>20143556</v>
      </c>
      <c r="K135" s="196">
        <v>43675689</v>
      </c>
    </row>
    <row r="136" spans="2:11" ht="12.75">
      <c r="B136" s="200" t="s">
        <v>199</v>
      </c>
      <c r="C136" s="179">
        <f t="shared" si="16"/>
        <v>86208498</v>
      </c>
      <c r="D136" s="184">
        <v>319898</v>
      </c>
      <c r="E136" s="184">
        <v>87279</v>
      </c>
      <c r="F136" s="184">
        <v>156470</v>
      </c>
      <c r="G136" s="184">
        <v>76149</v>
      </c>
      <c r="H136" s="184">
        <v>85888600</v>
      </c>
      <c r="I136" s="184">
        <v>12659354</v>
      </c>
      <c r="J136" s="184">
        <v>20656790</v>
      </c>
      <c r="K136" s="192">
        <v>52572456</v>
      </c>
    </row>
    <row r="137" spans="2:11" ht="12.75">
      <c r="B137" s="200" t="s">
        <v>200</v>
      </c>
      <c r="C137" s="179">
        <f t="shared" si="16"/>
        <v>101889130</v>
      </c>
      <c r="D137" s="179">
        <v>360681</v>
      </c>
      <c r="E137" s="180">
        <v>93221</v>
      </c>
      <c r="F137" s="180">
        <v>211996</v>
      </c>
      <c r="G137" s="180">
        <v>55464</v>
      </c>
      <c r="H137" s="179">
        <v>101528449</v>
      </c>
      <c r="I137" s="180">
        <v>15174672</v>
      </c>
      <c r="J137" s="180">
        <v>23731496</v>
      </c>
      <c r="K137" s="196">
        <v>62622281</v>
      </c>
    </row>
    <row r="138" spans="2:11" ht="12.75">
      <c r="B138" s="200" t="s">
        <v>201</v>
      </c>
      <c r="C138" s="179">
        <f>SUM(D138+H138)</f>
        <v>105672362</v>
      </c>
      <c r="D138" s="181">
        <v>403511</v>
      </c>
      <c r="E138" s="181">
        <v>119182</v>
      </c>
      <c r="F138" s="181">
        <v>221232</v>
      </c>
      <c r="G138" s="182">
        <v>63097</v>
      </c>
      <c r="H138" s="179">
        <v>105268851</v>
      </c>
      <c r="I138" s="181">
        <v>17023118</v>
      </c>
      <c r="J138" s="181">
        <v>28928872</v>
      </c>
      <c r="K138" s="191">
        <v>59316861</v>
      </c>
    </row>
    <row r="139" spans="2:11" ht="12.75">
      <c r="B139" s="200" t="s">
        <v>202</v>
      </c>
      <c r="C139" s="179">
        <f>SUM(D139+H139)</f>
        <v>89888573</v>
      </c>
      <c r="D139" s="181">
        <v>413288</v>
      </c>
      <c r="E139" s="181">
        <v>100914</v>
      </c>
      <c r="F139" s="181">
        <v>202818</v>
      </c>
      <c r="G139" s="182">
        <v>109556</v>
      </c>
      <c r="H139" s="179">
        <v>89475285</v>
      </c>
      <c r="I139" s="181">
        <v>13419764</v>
      </c>
      <c r="J139" s="181">
        <v>24879574</v>
      </c>
      <c r="K139" s="191">
        <v>51175947</v>
      </c>
    </row>
    <row r="140" spans="2:11" ht="12.75">
      <c r="B140" s="200" t="s">
        <v>203</v>
      </c>
      <c r="C140" s="179">
        <f t="shared" si="16"/>
        <v>98776814</v>
      </c>
      <c r="D140" s="179">
        <v>449742</v>
      </c>
      <c r="E140" s="180">
        <v>142399</v>
      </c>
      <c r="F140" s="180">
        <v>252641</v>
      </c>
      <c r="G140" s="180">
        <v>54702</v>
      </c>
      <c r="H140" s="179">
        <v>98327072</v>
      </c>
      <c r="I140" s="180">
        <v>13985215</v>
      </c>
      <c r="J140" s="180">
        <v>27586425</v>
      </c>
      <c r="K140" s="196">
        <v>56755432</v>
      </c>
    </row>
    <row r="141" spans="2:11" ht="12.75">
      <c r="B141" s="200" t="s">
        <v>204</v>
      </c>
      <c r="C141" s="179">
        <f t="shared" si="16"/>
        <v>97774164</v>
      </c>
      <c r="D141" s="181">
        <v>478145</v>
      </c>
      <c r="E141" s="181">
        <v>164762</v>
      </c>
      <c r="F141" s="181">
        <v>235023</v>
      </c>
      <c r="G141" s="181">
        <v>78360</v>
      </c>
      <c r="H141" s="180">
        <v>97296019</v>
      </c>
      <c r="I141" s="181">
        <v>14828737</v>
      </c>
      <c r="J141" s="181">
        <v>31240799</v>
      </c>
      <c r="K141" s="191">
        <v>51226483</v>
      </c>
    </row>
    <row r="142" spans="2:11" ht="12.75">
      <c r="B142" s="200" t="s">
        <v>205</v>
      </c>
      <c r="C142" s="179">
        <f t="shared" si="16"/>
        <v>81593253</v>
      </c>
      <c r="D142" s="181">
        <v>392463</v>
      </c>
      <c r="E142" s="181">
        <v>92244</v>
      </c>
      <c r="F142" s="181">
        <v>209689</v>
      </c>
      <c r="G142" s="181">
        <v>90530</v>
      </c>
      <c r="H142" s="180">
        <v>81200790</v>
      </c>
      <c r="I142" s="181">
        <v>12068851</v>
      </c>
      <c r="J142" s="181">
        <v>26605968</v>
      </c>
      <c r="K142" s="191">
        <v>42525971</v>
      </c>
    </row>
    <row r="143" spans="2:11" ht="12.75">
      <c r="B143" s="200" t="s">
        <v>206</v>
      </c>
      <c r="C143" s="179">
        <f t="shared" si="16"/>
        <v>87937614</v>
      </c>
      <c r="D143" s="181">
        <v>416595</v>
      </c>
      <c r="E143" s="181">
        <v>118762</v>
      </c>
      <c r="F143" s="181">
        <v>204236</v>
      </c>
      <c r="G143" s="182">
        <v>93597</v>
      </c>
      <c r="H143" s="183">
        <v>87521019</v>
      </c>
      <c r="I143" s="181">
        <v>12604337</v>
      </c>
      <c r="J143" s="181">
        <v>27520655</v>
      </c>
      <c r="K143" s="191">
        <v>47396027</v>
      </c>
    </row>
    <row r="144" spans="2:11" ht="12.75">
      <c r="B144" s="200"/>
      <c r="C144" s="178"/>
      <c r="D144" s="175"/>
      <c r="E144" s="176"/>
      <c r="F144" s="176"/>
      <c r="G144" s="176"/>
      <c r="H144" s="175"/>
      <c r="I144" s="176"/>
      <c r="J144" s="176"/>
      <c r="K144" s="205"/>
    </row>
    <row r="145" spans="2:12" ht="12.75">
      <c r="B145" s="197">
        <v>2020</v>
      </c>
      <c r="C145" s="177">
        <f t="shared" ref="C145:K145" si="17">SUM(C132:C143)</f>
        <v>1106531644</v>
      </c>
      <c r="D145" s="177">
        <f t="shared" si="17"/>
        <v>4659104</v>
      </c>
      <c r="E145" s="177">
        <f t="shared" si="17"/>
        <v>1301600</v>
      </c>
      <c r="F145" s="177">
        <f t="shared" si="17"/>
        <v>2382465</v>
      </c>
      <c r="G145" s="177">
        <f t="shared" si="17"/>
        <v>975039</v>
      </c>
      <c r="H145" s="177">
        <f t="shared" si="17"/>
        <v>1101872540</v>
      </c>
      <c r="I145" s="177">
        <f t="shared" si="17"/>
        <v>161906505</v>
      </c>
      <c r="J145" s="177">
        <f t="shared" si="17"/>
        <v>305200320</v>
      </c>
      <c r="K145" s="206">
        <f t="shared" si="17"/>
        <v>634765715</v>
      </c>
    </row>
    <row r="146" spans="2:12">
      <c r="B146" s="11"/>
      <c r="C146" s="10"/>
      <c r="D146" s="10"/>
      <c r="E146" s="10"/>
      <c r="F146" s="10"/>
      <c r="G146" s="10"/>
      <c r="H146" s="10"/>
      <c r="I146" s="10"/>
      <c r="J146" s="10"/>
      <c r="K146" s="12"/>
    </row>
    <row r="147" spans="2:12">
      <c r="B147" s="11"/>
      <c r="C147" s="10"/>
      <c r="D147" s="10"/>
      <c r="E147" s="10"/>
      <c r="F147" s="10"/>
      <c r="G147" s="10"/>
      <c r="H147" s="10"/>
      <c r="I147" s="10"/>
      <c r="J147" s="10"/>
      <c r="K147" s="12"/>
    </row>
    <row r="148" spans="2:12" ht="20.25" thickBot="1">
      <c r="B148" s="166"/>
      <c r="C148" s="172"/>
      <c r="D148" s="172"/>
      <c r="E148" s="207"/>
      <c r="F148" s="208" t="s">
        <v>209</v>
      </c>
      <c r="G148" s="208"/>
      <c r="H148" s="208"/>
      <c r="I148" s="208"/>
      <c r="J148" s="209"/>
      <c r="K148" s="210"/>
    </row>
    <row r="149" spans="2:12" ht="15.75">
      <c r="B149" s="14" t="s">
        <v>195</v>
      </c>
      <c r="C149" s="16">
        <f>C132/C93</f>
        <v>602.80893982737814</v>
      </c>
      <c r="D149" s="16">
        <f t="shared" ref="D149:K149" si="18">D132/D93</f>
        <v>99.272053550083669</v>
      </c>
      <c r="E149" s="16">
        <f t="shared" si="18"/>
        <v>62.888946280991739</v>
      </c>
      <c r="F149" s="16">
        <f t="shared" si="18"/>
        <v>105.25985090521831</v>
      </c>
      <c r="G149" s="16">
        <f t="shared" si="18"/>
        <v>259.68563685636855</v>
      </c>
      <c r="H149" s="16">
        <f t="shared" si="18"/>
        <v>616.05074686918476</v>
      </c>
      <c r="I149" s="16">
        <f t="shared" si="18"/>
        <v>542.58912597296978</v>
      </c>
      <c r="J149" s="16">
        <f t="shared" si="18"/>
        <v>579.53710817292392</v>
      </c>
      <c r="K149" s="158">
        <f t="shared" si="18"/>
        <v>658.05494531014142</v>
      </c>
    </row>
    <row r="150" spans="2:12" ht="15.75">
      <c r="B150" s="13" t="s">
        <v>196</v>
      </c>
      <c r="C150" s="17">
        <f t="shared" ref="C150:G153" si="19">C133/C94</f>
        <v>609.01309456901618</v>
      </c>
      <c r="D150" s="17">
        <f t="shared" si="19"/>
        <v>96.375616083009078</v>
      </c>
      <c r="E150" s="17">
        <f t="shared" si="19"/>
        <v>61.368038740920099</v>
      </c>
      <c r="F150" s="17">
        <f t="shared" si="19"/>
        <v>100.86571125265392</v>
      </c>
      <c r="G150" s="17">
        <f t="shared" si="19"/>
        <v>251.15047021943573</v>
      </c>
      <c r="H150" s="17">
        <f>H133/H94</f>
        <v>622.10565647732244</v>
      </c>
      <c r="I150" s="17">
        <f t="shared" ref="I150:K153" si="20">I133/I94</f>
        <v>552.25008058017727</v>
      </c>
      <c r="J150" s="17">
        <f t="shared" si="20"/>
        <v>583.84831882863443</v>
      </c>
      <c r="K150" s="159">
        <f t="shared" si="20"/>
        <v>661.12921963921713</v>
      </c>
    </row>
    <row r="151" spans="2:12" ht="15.75">
      <c r="B151" s="13" t="s">
        <v>197</v>
      </c>
      <c r="C151" s="17">
        <f t="shared" si="19"/>
        <v>592.3774768410002</v>
      </c>
      <c r="D151" s="17">
        <f t="shared" si="19"/>
        <v>101.33986928104575</v>
      </c>
      <c r="E151" s="17">
        <f t="shared" si="19"/>
        <v>61.89675711449371</v>
      </c>
      <c r="F151" s="17">
        <f t="shared" si="19"/>
        <v>102.77091521617069</v>
      </c>
      <c r="G151" s="17">
        <f t="shared" si="19"/>
        <v>251.47105263157894</v>
      </c>
      <c r="H151" s="17">
        <f>H134/H95</f>
        <v>604.5785723469188</v>
      </c>
      <c r="I151" s="17">
        <f t="shared" si="20"/>
        <v>546.12192923146267</v>
      </c>
      <c r="J151" s="17">
        <f t="shared" si="20"/>
        <v>572.80438101053278</v>
      </c>
      <c r="K151" s="159">
        <f t="shared" si="20"/>
        <v>634.08114497624285</v>
      </c>
      <c r="L151"/>
    </row>
    <row r="152" spans="2:12" ht="15.75">
      <c r="B152" s="13" t="s">
        <v>198</v>
      </c>
      <c r="C152" s="17">
        <f>C135/C96</f>
        <v>602.93012229813519</v>
      </c>
      <c r="D152" s="17">
        <f t="shared" si="19"/>
        <v>103.09344707250872</v>
      </c>
      <c r="E152" s="17">
        <f t="shared" si="19"/>
        <v>63.146946564885496</v>
      </c>
      <c r="F152" s="17">
        <f t="shared" si="19"/>
        <v>100.09872340425532</v>
      </c>
      <c r="G152" s="17">
        <f t="shared" si="19"/>
        <v>230.57303370786516</v>
      </c>
      <c r="H152" s="17">
        <f>H135/H96</f>
        <v>613.60059764254027</v>
      </c>
      <c r="I152" s="17">
        <f>I135/I96</f>
        <v>548.18484445626166</v>
      </c>
      <c r="J152" s="17">
        <f t="shared" si="20"/>
        <v>573.92318650635366</v>
      </c>
      <c r="K152" s="159">
        <f t="shared" si="20"/>
        <v>652.80156938943276</v>
      </c>
      <c r="L152"/>
    </row>
    <row r="153" spans="2:12" ht="15.75">
      <c r="B153" s="13" t="s">
        <v>199</v>
      </c>
      <c r="C153" s="17">
        <f>C136/C97</f>
        <v>607.29455109013418</v>
      </c>
      <c r="D153" s="17">
        <f t="shared" si="19"/>
        <v>98.309157959434543</v>
      </c>
      <c r="E153" s="17">
        <f t="shared" si="19"/>
        <v>63.521834061135372</v>
      </c>
      <c r="F153" s="17">
        <f t="shared" si="19"/>
        <v>99.031645569620252</v>
      </c>
      <c r="G153" s="17">
        <f t="shared" si="19"/>
        <v>253.83</v>
      </c>
      <c r="H153" s="17">
        <f>H136/H97</f>
        <v>619.23562194937313</v>
      </c>
      <c r="I153" s="17">
        <f>I136/I97</f>
        <v>549.02220487466388</v>
      </c>
      <c r="J153" s="17">
        <f t="shared" si="20"/>
        <v>571.45042602633612</v>
      </c>
      <c r="K153" s="159">
        <f t="shared" si="20"/>
        <v>661.3303478206177</v>
      </c>
      <c r="L153"/>
    </row>
    <row r="154" spans="2:12" ht="15.75">
      <c r="B154" s="13" t="s">
        <v>200</v>
      </c>
      <c r="C154" s="17">
        <f t="shared" ref="C154:K154" si="21">C137/C98</f>
        <v>610.9962880564168</v>
      </c>
      <c r="D154" s="17">
        <f t="shared" si="21"/>
        <v>96.438770053475935</v>
      </c>
      <c r="E154" s="17">
        <f t="shared" si="21"/>
        <v>62.023286759813708</v>
      </c>
      <c r="F154" s="17">
        <f t="shared" si="21"/>
        <v>105.998</v>
      </c>
      <c r="G154" s="17">
        <f t="shared" si="21"/>
        <v>234.02531645569621</v>
      </c>
      <c r="H154" s="17">
        <f t="shared" si="21"/>
        <v>622.80132377207565</v>
      </c>
      <c r="I154" s="17">
        <f t="shared" si="21"/>
        <v>553.94144703219683</v>
      </c>
      <c r="J154" s="17">
        <f t="shared" si="21"/>
        <v>578.23873687288324</v>
      </c>
      <c r="K154" s="159">
        <f t="shared" si="21"/>
        <v>662.08112365727823</v>
      </c>
      <c r="L154"/>
    </row>
    <row r="155" spans="2:12" ht="15.75">
      <c r="B155" s="13" t="s">
        <v>201</v>
      </c>
      <c r="C155" s="17">
        <f t="shared" ref="C155:K155" si="22">C138/C99</f>
        <v>599.61733614022341</v>
      </c>
      <c r="D155" s="17">
        <f t="shared" si="22"/>
        <v>96.028319847691577</v>
      </c>
      <c r="E155" s="17">
        <f t="shared" si="22"/>
        <v>63.767790262172284</v>
      </c>
      <c r="F155" s="17">
        <f t="shared" si="22"/>
        <v>109.03499260719566</v>
      </c>
      <c r="G155" s="17">
        <f t="shared" si="22"/>
        <v>207.55592105263159</v>
      </c>
      <c r="H155" s="17">
        <f t="shared" si="22"/>
        <v>611.91791595700772</v>
      </c>
      <c r="I155" s="17">
        <f t="shared" si="22"/>
        <v>544.4958418628454</v>
      </c>
      <c r="J155" s="17">
        <f t="shared" si="22"/>
        <v>569.6454001260239</v>
      </c>
      <c r="K155" s="159">
        <f t="shared" si="22"/>
        <v>659.20074903037244</v>
      </c>
      <c r="L155"/>
    </row>
    <row r="156" spans="2:12" ht="15.75">
      <c r="B156" s="13" t="s">
        <v>202</v>
      </c>
      <c r="C156" s="17">
        <f t="shared" ref="C156:K156" si="23">C139/C100</f>
        <v>591.68360321221701</v>
      </c>
      <c r="D156" s="17">
        <f t="shared" si="23"/>
        <v>97.084331688982857</v>
      </c>
      <c r="E156" s="17">
        <f t="shared" si="23"/>
        <v>64.358418367346943</v>
      </c>
      <c r="F156" s="17">
        <f t="shared" si="23"/>
        <v>95.804440245630616</v>
      </c>
      <c r="G156" s="17">
        <f t="shared" si="23"/>
        <v>191.53146853146853</v>
      </c>
      <c r="H156" s="17">
        <f t="shared" si="23"/>
        <v>605.94248389914878</v>
      </c>
      <c r="I156" s="17">
        <f t="shared" si="23"/>
        <v>538.47058823529414</v>
      </c>
      <c r="J156" s="17">
        <f t="shared" si="23"/>
        <v>567.37911060433294</v>
      </c>
      <c r="K156" s="159">
        <f t="shared" si="23"/>
        <v>648.69182796516714</v>
      </c>
      <c r="L156"/>
    </row>
    <row r="157" spans="2:12" ht="15.75">
      <c r="B157" s="13" t="s">
        <v>203</v>
      </c>
      <c r="C157" s="17">
        <f t="shared" ref="C157:K157" si="24">C140/C101</f>
        <v>584.91774291923514</v>
      </c>
      <c r="D157" s="17">
        <f t="shared" si="24"/>
        <v>93.950699811990802</v>
      </c>
      <c r="E157" s="17">
        <f t="shared" si="24"/>
        <v>63.457664884135475</v>
      </c>
      <c r="F157" s="17">
        <f t="shared" si="24"/>
        <v>110.61339754816112</v>
      </c>
      <c r="G157" s="17">
        <f t="shared" si="24"/>
        <v>211.20463320463321</v>
      </c>
      <c r="H157" s="17">
        <f t="shared" si="24"/>
        <v>599.24108089660297</v>
      </c>
      <c r="I157" s="17">
        <f t="shared" si="24"/>
        <v>538.36913423413023</v>
      </c>
      <c r="J157" s="17">
        <f t="shared" si="24"/>
        <v>562.23097460563326</v>
      </c>
      <c r="K157" s="159">
        <f t="shared" si="24"/>
        <v>637.39352896914977</v>
      </c>
      <c r="L157"/>
    </row>
    <row r="158" spans="2:12" ht="15.75">
      <c r="B158" s="13" t="s">
        <v>204</v>
      </c>
      <c r="C158" s="17">
        <f t="shared" ref="C158:K158" si="25">C141/C102</f>
        <v>584.67929221955785</v>
      </c>
      <c r="D158" s="17">
        <f t="shared" si="25"/>
        <v>99.406444906444904</v>
      </c>
      <c r="E158" s="17">
        <f t="shared" si="25"/>
        <v>67.140179299103508</v>
      </c>
      <c r="F158" s="17">
        <f t="shared" si="25"/>
        <v>117.57028514257128</v>
      </c>
      <c r="G158" s="17">
        <f t="shared" si="25"/>
        <v>219.49579831932772</v>
      </c>
      <c r="H158" s="17">
        <f t="shared" si="25"/>
        <v>599.05070897750852</v>
      </c>
      <c r="I158" s="17">
        <f t="shared" si="25"/>
        <v>542.89876986160948</v>
      </c>
      <c r="J158" s="17">
        <f t="shared" si="25"/>
        <v>566.14111485629371</v>
      </c>
      <c r="K158" s="159">
        <f t="shared" si="25"/>
        <v>640.96398943957161</v>
      </c>
      <c r="L158"/>
    </row>
    <row r="159" spans="2:12" ht="15.75">
      <c r="B159" s="13" t="s">
        <v>205</v>
      </c>
      <c r="C159" s="17">
        <f t="shared" ref="C159:K159" si="26">C142/C103</f>
        <v>592.90097153694671</v>
      </c>
      <c r="D159" s="17">
        <f t="shared" si="26"/>
        <v>103.8536649907383</v>
      </c>
      <c r="E159" s="17">
        <f t="shared" si="26"/>
        <v>63.137577002053391</v>
      </c>
      <c r="F159" s="17">
        <f t="shared" si="26"/>
        <v>111.29989384288747</v>
      </c>
      <c r="G159" s="17">
        <f t="shared" si="26"/>
        <v>208.59447004608296</v>
      </c>
      <c r="H159" s="17">
        <f t="shared" si="26"/>
        <v>606.70952943110331</v>
      </c>
      <c r="I159" s="17">
        <f t="shared" si="26"/>
        <v>541.95747451614352</v>
      </c>
      <c r="J159" s="17">
        <f t="shared" si="26"/>
        <v>580.39676272332633</v>
      </c>
      <c r="K159" s="159">
        <f t="shared" si="26"/>
        <v>646.99931536027259</v>
      </c>
      <c r="L159"/>
    </row>
    <row r="160" spans="2:12" ht="16.5" thickBot="1">
      <c r="B160" s="15" t="s">
        <v>206</v>
      </c>
      <c r="C160" s="18">
        <f>C143/C104</f>
        <v>588.40825694212106</v>
      </c>
      <c r="D160" s="18">
        <f>D143/D104</f>
        <v>97.540388667759302</v>
      </c>
      <c r="E160" s="18">
        <f t="shared" ref="E160:K160" si="27">E143/E104</f>
        <v>61.375710594315244</v>
      </c>
      <c r="F160" s="18">
        <f t="shared" si="27"/>
        <v>106.76215368531103</v>
      </c>
      <c r="G160" s="18">
        <f t="shared" si="27"/>
        <v>221.26950354609929</v>
      </c>
      <c r="H160" s="18">
        <f t="shared" si="27"/>
        <v>602.84902775194757</v>
      </c>
      <c r="I160" s="18">
        <f t="shared" si="27"/>
        <v>540.86581702711976</v>
      </c>
      <c r="J160" s="18">
        <f t="shared" si="27"/>
        <v>577.30391642717791</v>
      </c>
      <c r="K160" s="161">
        <f t="shared" si="27"/>
        <v>638.72603902754565</v>
      </c>
      <c r="L160"/>
    </row>
    <row r="161" spans="2:12" ht="12.75">
      <c r="B161" s="2"/>
      <c r="C161" s="2"/>
      <c r="D161" s="2"/>
      <c r="E161" s="2"/>
      <c r="F161" s="2"/>
      <c r="G161" s="2"/>
      <c r="H161" s="2"/>
      <c r="I161" s="2"/>
      <c r="J161" s="2"/>
      <c r="K161" s="2"/>
      <c r="L161"/>
    </row>
    <row r="162" spans="2:12" ht="12.75">
      <c r="B162" s="2"/>
      <c r="C162" s="2"/>
      <c r="D162" s="2"/>
      <c r="E162" s="2"/>
      <c r="F162" s="2"/>
      <c r="G162" s="2"/>
      <c r="H162" s="2"/>
      <c r="I162" s="2"/>
      <c r="J162" s="2"/>
      <c r="K162" s="2"/>
      <c r="L162"/>
    </row>
    <row r="163" spans="2:12" ht="18">
      <c r="B163" s="1357" t="s">
        <v>375</v>
      </c>
      <c r="C163" s="1357"/>
      <c r="D163" s="1357"/>
      <c r="E163" s="1357"/>
      <c r="F163" s="1357"/>
      <c r="G163" s="1357"/>
      <c r="H163" s="1357"/>
      <c r="I163" s="1357"/>
      <c r="J163" s="1357"/>
      <c r="K163" s="1357"/>
      <c r="L163"/>
    </row>
    <row r="164" spans="2:12" ht="18.75" thickBot="1">
      <c r="B164" s="188"/>
      <c r="C164" s="188"/>
      <c r="D164" s="188"/>
      <c r="E164" s="188"/>
      <c r="F164" s="93" t="s">
        <v>186</v>
      </c>
      <c r="G164" s="188"/>
      <c r="H164" s="188"/>
      <c r="I164" s="188"/>
      <c r="J164" s="188"/>
      <c r="K164" s="188"/>
    </row>
    <row r="165" spans="2:12" ht="12.75" customHeight="1">
      <c r="B165" s="1358" t="s">
        <v>187</v>
      </c>
      <c r="C165" s="1361" t="s">
        <v>18</v>
      </c>
      <c r="D165" s="1361" t="s">
        <v>188</v>
      </c>
      <c r="E165" s="1363" t="s">
        <v>189</v>
      </c>
      <c r="F165" s="1364"/>
      <c r="G165" s="1365"/>
      <c r="H165" s="1361" t="s">
        <v>190</v>
      </c>
      <c r="I165" s="1363" t="s">
        <v>191</v>
      </c>
      <c r="J165" s="1364"/>
      <c r="K165" s="1366"/>
    </row>
    <row r="166" spans="2:12" ht="11.25" customHeight="1">
      <c r="B166" s="1359"/>
      <c r="C166" s="1343"/>
      <c r="D166" s="1343"/>
      <c r="E166" s="1353" t="s">
        <v>210</v>
      </c>
      <c r="F166" s="1343" t="s">
        <v>211</v>
      </c>
      <c r="G166" s="1343" t="s">
        <v>212</v>
      </c>
      <c r="H166" s="1343"/>
      <c r="I166" s="1353" t="s">
        <v>192</v>
      </c>
      <c r="J166" s="1353" t="s">
        <v>20</v>
      </c>
      <c r="K166" s="1368" t="s">
        <v>247</v>
      </c>
    </row>
    <row r="167" spans="2:12" ht="17.25" customHeight="1">
      <c r="B167" s="1359"/>
      <c r="C167" s="1343"/>
      <c r="D167" s="1343"/>
      <c r="E167" s="1353"/>
      <c r="F167" s="1343"/>
      <c r="G167" s="1343"/>
      <c r="H167" s="1343"/>
      <c r="I167" s="1353"/>
      <c r="J167" s="1353"/>
      <c r="K167" s="1368"/>
    </row>
    <row r="168" spans="2:12" ht="11.25" customHeight="1">
      <c r="B168" s="263">
        <v>0</v>
      </c>
      <c r="C168" s="77">
        <v>1</v>
      </c>
      <c r="D168" s="77">
        <v>2</v>
      </c>
      <c r="E168" s="264">
        <v>3</v>
      </c>
      <c r="F168" s="264">
        <v>4</v>
      </c>
      <c r="G168" s="77">
        <v>5</v>
      </c>
      <c r="H168" s="77">
        <v>6</v>
      </c>
      <c r="I168" s="77">
        <v>7</v>
      </c>
      <c r="J168" s="77">
        <v>8</v>
      </c>
      <c r="K168" s="265">
        <v>9</v>
      </c>
    </row>
    <row r="169" spans="2:12" ht="12.75">
      <c r="B169" s="164"/>
      <c r="C169" s="76"/>
      <c r="D169" s="76"/>
      <c r="E169" s="76"/>
      <c r="F169" s="76"/>
      <c r="G169" s="76"/>
      <c r="H169" s="76"/>
      <c r="I169" s="76"/>
      <c r="J169" s="76"/>
      <c r="K169" s="165"/>
    </row>
    <row r="170" spans="2:12" ht="14.25">
      <c r="B170" s="166"/>
      <c r="C170" s="1338" t="s">
        <v>194</v>
      </c>
      <c r="D170" s="1338"/>
      <c r="E170" s="1338"/>
      <c r="F170" s="1338"/>
      <c r="G170" s="1338"/>
      <c r="H170" s="1338"/>
      <c r="I170" s="1338"/>
      <c r="J170" s="1338"/>
      <c r="K170" s="1339"/>
    </row>
    <row r="171" spans="2:12" ht="12.75">
      <c r="B171" s="164"/>
      <c r="C171" s="76"/>
      <c r="D171" s="76"/>
      <c r="E171" s="76"/>
      <c r="F171" s="76"/>
      <c r="G171" s="76"/>
      <c r="H171" s="76"/>
      <c r="I171" s="76"/>
      <c r="J171" s="76"/>
      <c r="K171" s="165"/>
    </row>
    <row r="172" spans="2:12" ht="12.75">
      <c r="B172" s="189" t="s">
        <v>195</v>
      </c>
      <c r="C172" s="179">
        <f>SUM(D172+H172)</f>
        <v>131487</v>
      </c>
      <c r="D172" s="179">
        <v>4212</v>
      </c>
      <c r="E172" s="179">
        <v>1884</v>
      </c>
      <c r="F172" s="179">
        <v>1881</v>
      </c>
      <c r="G172" s="179">
        <v>447</v>
      </c>
      <c r="H172" s="179">
        <v>127275</v>
      </c>
      <c r="I172" s="179">
        <v>20665</v>
      </c>
      <c r="J172" s="179">
        <v>40603</v>
      </c>
      <c r="K172" s="190">
        <v>66007</v>
      </c>
    </row>
    <row r="173" spans="2:12" ht="12.75">
      <c r="B173" s="189" t="s">
        <v>196</v>
      </c>
      <c r="C173" s="179">
        <f t="shared" ref="C173:C183" si="28">SUM(D173+H173)</f>
        <v>139761</v>
      </c>
      <c r="D173" s="179">
        <v>4061</v>
      </c>
      <c r="E173" s="179">
        <v>2090</v>
      </c>
      <c r="F173" s="179">
        <v>1541</v>
      </c>
      <c r="G173" s="179">
        <v>430</v>
      </c>
      <c r="H173" s="179">
        <v>135700</v>
      </c>
      <c r="I173" s="179">
        <v>22172</v>
      </c>
      <c r="J173" s="179">
        <v>39787</v>
      </c>
      <c r="K173" s="190">
        <v>73741</v>
      </c>
    </row>
    <row r="174" spans="2:12" ht="12.75">
      <c r="B174" s="189" t="s">
        <v>197</v>
      </c>
      <c r="C174" s="179">
        <f t="shared" si="28"/>
        <v>169682</v>
      </c>
      <c r="D174" s="181">
        <v>5140</v>
      </c>
      <c r="E174" s="181">
        <v>2472</v>
      </c>
      <c r="F174" s="181">
        <v>2072</v>
      </c>
      <c r="G174" s="182">
        <v>596</v>
      </c>
      <c r="H174" s="179">
        <v>164542</v>
      </c>
      <c r="I174" s="181">
        <v>28740</v>
      </c>
      <c r="J174" s="181">
        <v>46840</v>
      </c>
      <c r="K174" s="191">
        <v>88962</v>
      </c>
    </row>
    <row r="175" spans="2:12" ht="12.75">
      <c r="B175" s="189" t="s">
        <v>198</v>
      </c>
      <c r="C175" s="179">
        <f>SUM(D175+H175)</f>
        <v>147812</v>
      </c>
      <c r="D175" s="179">
        <v>3534</v>
      </c>
      <c r="E175" s="180">
        <v>1611</v>
      </c>
      <c r="F175" s="180">
        <v>1644</v>
      </c>
      <c r="G175" s="179">
        <v>279</v>
      </c>
      <c r="H175" s="179">
        <v>144278</v>
      </c>
      <c r="I175" s="179">
        <v>24602</v>
      </c>
      <c r="J175" s="179">
        <v>37994</v>
      </c>
      <c r="K175" s="190">
        <v>81682</v>
      </c>
    </row>
    <row r="176" spans="2:12" ht="12.75">
      <c r="B176" s="189" t="s">
        <v>199</v>
      </c>
      <c r="C176" s="179">
        <f>SUM(D176+H176)</f>
        <v>152123</v>
      </c>
      <c r="D176" s="78">
        <v>3693</v>
      </c>
      <c r="E176" s="184">
        <v>1713</v>
      </c>
      <c r="F176" s="174">
        <v>1740</v>
      </c>
      <c r="G176" s="174">
        <v>240</v>
      </c>
      <c r="H176" s="78">
        <v>148430</v>
      </c>
      <c r="I176" s="184">
        <v>26209</v>
      </c>
      <c r="J176" s="184">
        <v>40210</v>
      </c>
      <c r="K176" s="192">
        <v>82011</v>
      </c>
    </row>
    <row r="177" spans="2:11" ht="12.75">
      <c r="B177" s="189" t="s">
        <v>200</v>
      </c>
      <c r="C177" s="179">
        <f t="shared" si="28"/>
        <v>166014</v>
      </c>
      <c r="D177" s="179">
        <v>4176</v>
      </c>
      <c r="E177" s="180">
        <v>1863</v>
      </c>
      <c r="F177" s="180">
        <v>1929</v>
      </c>
      <c r="G177" s="179">
        <v>384</v>
      </c>
      <c r="H177" s="179">
        <v>161838</v>
      </c>
      <c r="I177" s="179">
        <v>29003</v>
      </c>
      <c r="J177" s="179">
        <v>42927</v>
      </c>
      <c r="K177" s="190">
        <v>89908</v>
      </c>
    </row>
    <row r="178" spans="2:11" ht="12.75">
      <c r="B178" s="189" t="s">
        <v>201</v>
      </c>
      <c r="C178" s="179">
        <f>SUM(D178+H178)</f>
        <v>185533</v>
      </c>
      <c r="D178" s="79">
        <v>4807</v>
      </c>
      <c r="E178" s="181">
        <v>2536</v>
      </c>
      <c r="F178" s="182">
        <v>1934</v>
      </c>
      <c r="G178" s="182">
        <v>337</v>
      </c>
      <c r="H178" s="179">
        <v>180726</v>
      </c>
      <c r="I178" s="181">
        <v>29597</v>
      </c>
      <c r="J178" s="181">
        <v>50983</v>
      </c>
      <c r="K178" s="191">
        <v>100146</v>
      </c>
    </row>
    <row r="179" spans="2:11" ht="12.75">
      <c r="B179" s="189" t="s">
        <v>202</v>
      </c>
      <c r="C179" s="179">
        <f t="shared" si="28"/>
        <v>154946</v>
      </c>
      <c r="D179" s="79">
        <v>5163</v>
      </c>
      <c r="E179" s="181">
        <v>2773</v>
      </c>
      <c r="F179" s="181">
        <v>1809</v>
      </c>
      <c r="G179" s="182">
        <v>581</v>
      </c>
      <c r="H179" s="179">
        <v>149783</v>
      </c>
      <c r="I179" s="181">
        <v>24934</v>
      </c>
      <c r="J179" s="181">
        <v>46560</v>
      </c>
      <c r="K179" s="191">
        <v>78289</v>
      </c>
    </row>
    <row r="180" spans="2:11" ht="12.75">
      <c r="B180" s="189" t="s">
        <v>203</v>
      </c>
      <c r="C180" s="179">
        <f t="shared" si="28"/>
        <v>159994</v>
      </c>
      <c r="D180" s="179">
        <v>5157</v>
      </c>
      <c r="E180" s="180">
        <v>2557</v>
      </c>
      <c r="F180" s="180">
        <v>2220</v>
      </c>
      <c r="G180" s="179">
        <v>380</v>
      </c>
      <c r="H180" s="179">
        <v>154837</v>
      </c>
      <c r="I180" s="179">
        <v>27153</v>
      </c>
      <c r="J180" s="179">
        <v>50573</v>
      </c>
      <c r="K180" s="190">
        <v>77111</v>
      </c>
    </row>
    <row r="181" spans="2:11" ht="12.75">
      <c r="B181" s="193" t="s">
        <v>204</v>
      </c>
      <c r="C181" s="179">
        <f>SUM(D181+H181)</f>
        <v>157624</v>
      </c>
      <c r="D181" s="79">
        <v>4946</v>
      </c>
      <c r="E181" s="181">
        <v>2081</v>
      </c>
      <c r="F181" s="181">
        <v>2172</v>
      </c>
      <c r="G181" s="181">
        <v>693</v>
      </c>
      <c r="H181" s="180">
        <v>152678</v>
      </c>
      <c r="I181" s="181">
        <v>27404</v>
      </c>
      <c r="J181" s="181">
        <v>53995</v>
      </c>
      <c r="K181" s="191">
        <v>71279</v>
      </c>
    </row>
    <row r="182" spans="2:11" ht="12.75">
      <c r="B182" s="194" t="s">
        <v>205</v>
      </c>
      <c r="C182" s="179">
        <f>SUM(D182+H182)</f>
        <v>153027</v>
      </c>
      <c r="D182" s="181">
        <v>3583</v>
      </c>
      <c r="E182" s="181">
        <v>1512</v>
      </c>
      <c r="F182" s="181">
        <v>1540</v>
      </c>
      <c r="G182" s="181">
        <v>531</v>
      </c>
      <c r="H182" s="181">
        <v>149444</v>
      </c>
      <c r="I182" s="181">
        <v>26016</v>
      </c>
      <c r="J182" s="181">
        <v>53618</v>
      </c>
      <c r="K182" s="191">
        <v>69810</v>
      </c>
    </row>
    <row r="183" spans="2:11" ht="12.75">
      <c r="B183" s="194" t="s">
        <v>206</v>
      </c>
      <c r="C183" s="179">
        <f t="shared" si="28"/>
        <v>148481</v>
      </c>
      <c r="D183" s="181">
        <v>3581</v>
      </c>
      <c r="E183" s="181">
        <v>1769</v>
      </c>
      <c r="F183" s="181">
        <v>1378</v>
      </c>
      <c r="G183" s="181">
        <v>434</v>
      </c>
      <c r="H183" s="181">
        <v>144900</v>
      </c>
      <c r="I183" s="181">
        <v>24386</v>
      </c>
      <c r="J183" s="181">
        <v>51130</v>
      </c>
      <c r="K183" s="191">
        <v>69384</v>
      </c>
    </row>
    <row r="184" spans="2:11" ht="15">
      <c r="B184" s="195"/>
      <c r="C184" s="180"/>
      <c r="D184" s="180"/>
      <c r="E184" s="180"/>
      <c r="F184" s="180"/>
      <c r="G184" s="180"/>
      <c r="H184" s="180"/>
      <c r="I184" s="180"/>
      <c r="J184" s="180"/>
      <c r="K184" s="196"/>
    </row>
    <row r="185" spans="2:11" ht="12.75">
      <c r="B185" s="197">
        <v>2021</v>
      </c>
      <c r="C185" s="173">
        <f t="shared" ref="C185:K185" si="29">SUM(C172:C183)</f>
        <v>1866484</v>
      </c>
      <c r="D185" s="173">
        <f>SUM(D172:D183)</f>
        <v>52053</v>
      </c>
      <c r="E185" s="173">
        <f t="shared" si="29"/>
        <v>24861</v>
      </c>
      <c r="F185" s="173">
        <f t="shared" si="29"/>
        <v>21860</v>
      </c>
      <c r="G185" s="173">
        <f>SUM(G172:G183)</f>
        <v>5332</v>
      </c>
      <c r="H185" s="173">
        <f t="shared" si="29"/>
        <v>1814431</v>
      </c>
      <c r="I185" s="173">
        <f t="shared" si="29"/>
        <v>310881</v>
      </c>
      <c r="J185" s="173">
        <f t="shared" si="29"/>
        <v>555220</v>
      </c>
      <c r="K185" s="198">
        <f t="shared" si="29"/>
        <v>948330</v>
      </c>
    </row>
    <row r="186" spans="2:11" ht="12.75">
      <c r="B186" s="166"/>
      <c r="C186" s="167"/>
      <c r="D186" s="167"/>
      <c r="E186" s="167"/>
      <c r="F186" s="167"/>
      <c r="G186" s="167"/>
      <c r="H186" s="167"/>
      <c r="I186" s="167"/>
      <c r="J186" s="167"/>
      <c r="K186" s="199"/>
    </row>
    <row r="187" spans="2:11" ht="12.75">
      <c r="B187" s="166"/>
      <c r="C187" s="1336" t="s">
        <v>207</v>
      </c>
      <c r="D187" s="1336"/>
      <c r="E187" s="1336"/>
      <c r="F187" s="1336"/>
      <c r="G187" s="1336"/>
      <c r="H187" s="1336"/>
      <c r="I187" s="1336"/>
      <c r="J187" s="1336"/>
      <c r="K187" s="1337"/>
    </row>
    <row r="188" spans="2:11" ht="12.75">
      <c r="B188" s="164"/>
      <c r="C188" s="167"/>
      <c r="D188" s="167"/>
      <c r="E188" s="167"/>
      <c r="F188" s="167"/>
      <c r="G188" s="167"/>
      <c r="H188" s="167"/>
      <c r="I188" s="167"/>
      <c r="J188" s="167"/>
      <c r="K188" s="199"/>
    </row>
    <row r="189" spans="2:11" ht="12.75">
      <c r="B189" s="200" t="s">
        <v>195</v>
      </c>
      <c r="C189" s="179">
        <f t="shared" ref="C189:C200" si="30">SUM(D189+H189)</f>
        <v>39741341</v>
      </c>
      <c r="D189" s="179">
        <v>237362</v>
      </c>
      <c r="E189" s="179">
        <v>66223</v>
      </c>
      <c r="F189" s="179">
        <v>109472</v>
      </c>
      <c r="G189" s="179">
        <v>61667</v>
      </c>
      <c r="H189" s="179">
        <v>39503979</v>
      </c>
      <c r="I189" s="179">
        <v>5747629</v>
      </c>
      <c r="J189" s="179">
        <v>11340717</v>
      </c>
      <c r="K189" s="190">
        <v>22415633</v>
      </c>
    </row>
    <row r="190" spans="2:11" ht="12.75">
      <c r="B190" s="200" t="s">
        <v>196</v>
      </c>
      <c r="C190" s="179">
        <f t="shared" si="30"/>
        <v>42585604</v>
      </c>
      <c r="D190" s="179">
        <v>225646</v>
      </c>
      <c r="E190" s="179">
        <v>74893</v>
      </c>
      <c r="F190" s="179">
        <v>91386</v>
      </c>
      <c r="G190" s="179">
        <v>59367</v>
      </c>
      <c r="H190" s="179">
        <v>42359958</v>
      </c>
      <c r="I190" s="179">
        <v>6173809</v>
      </c>
      <c r="J190" s="179">
        <v>11233624</v>
      </c>
      <c r="K190" s="190">
        <v>24952525</v>
      </c>
    </row>
    <row r="191" spans="2:11" ht="12.75">
      <c r="B191" s="200" t="s">
        <v>197</v>
      </c>
      <c r="C191" s="179">
        <f t="shared" si="30"/>
        <v>51669516</v>
      </c>
      <c r="D191" s="181">
        <v>269170</v>
      </c>
      <c r="E191" s="181">
        <v>75705</v>
      </c>
      <c r="F191" s="181">
        <v>120949</v>
      </c>
      <c r="G191" s="182">
        <v>72516</v>
      </c>
      <c r="H191" s="179">
        <v>51400346</v>
      </c>
      <c r="I191" s="181">
        <v>8040952</v>
      </c>
      <c r="J191" s="181">
        <v>13263981</v>
      </c>
      <c r="K191" s="191">
        <v>30095413</v>
      </c>
    </row>
    <row r="192" spans="2:11" ht="12.75">
      <c r="B192" s="200" t="s">
        <v>198</v>
      </c>
      <c r="C192" s="179">
        <f t="shared" si="30"/>
        <v>46021458</v>
      </c>
      <c r="D192" s="179">
        <v>203453</v>
      </c>
      <c r="E192" s="180">
        <v>56947</v>
      </c>
      <c r="F192" s="180">
        <v>106856</v>
      </c>
      <c r="G192" s="179">
        <v>39650</v>
      </c>
      <c r="H192" s="179">
        <v>45818005</v>
      </c>
      <c r="I192" s="179">
        <v>6937605</v>
      </c>
      <c r="J192" s="179">
        <v>10743705</v>
      </c>
      <c r="K192" s="190">
        <v>28136695</v>
      </c>
    </row>
    <row r="193" spans="2:11" ht="12.75">
      <c r="B193" s="200" t="s">
        <v>199</v>
      </c>
      <c r="C193" s="179">
        <f t="shared" si="30"/>
        <v>46571427</v>
      </c>
      <c r="D193" s="184">
        <v>212169</v>
      </c>
      <c r="E193" s="184">
        <v>64706</v>
      </c>
      <c r="F193" s="184">
        <v>114698</v>
      </c>
      <c r="G193" s="184">
        <v>32765</v>
      </c>
      <c r="H193" s="184">
        <v>46359258</v>
      </c>
      <c r="I193" s="184">
        <v>7426484</v>
      </c>
      <c r="J193" s="184">
        <v>11153429</v>
      </c>
      <c r="K193" s="192">
        <v>27779345</v>
      </c>
    </row>
    <row r="194" spans="2:11" ht="12.75">
      <c r="B194" s="200" t="s">
        <v>200</v>
      </c>
      <c r="C194" s="179">
        <f t="shared" si="30"/>
        <v>50546758</v>
      </c>
      <c r="D194" s="179">
        <v>230190</v>
      </c>
      <c r="E194" s="180">
        <v>64238</v>
      </c>
      <c r="F194" s="180">
        <v>119347</v>
      </c>
      <c r="G194" s="179">
        <v>46605</v>
      </c>
      <c r="H194" s="179">
        <v>50316568</v>
      </c>
      <c r="I194" s="179">
        <v>8234522</v>
      </c>
      <c r="J194" s="179">
        <v>11657127</v>
      </c>
      <c r="K194" s="190">
        <v>30424919</v>
      </c>
    </row>
    <row r="195" spans="2:11" ht="12.75">
      <c r="B195" s="200" t="s">
        <v>201</v>
      </c>
      <c r="C195" s="179">
        <f t="shared" si="30"/>
        <v>49773277</v>
      </c>
      <c r="D195" s="181">
        <v>259662</v>
      </c>
      <c r="E195" s="181">
        <v>89587</v>
      </c>
      <c r="F195" s="181">
        <v>122756</v>
      </c>
      <c r="G195" s="182">
        <v>47319</v>
      </c>
      <c r="H195" s="179">
        <v>49513615</v>
      </c>
      <c r="I195" s="181">
        <v>8220789</v>
      </c>
      <c r="J195" s="181">
        <v>13988860</v>
      </c>
      <c r="K195" s="191">
        <v>27303966</v>
      </c>
    </row>
    <row r="196" spans="2:11" ht="12.75">
      <c r="B196" s="200" t="s">
        <v>202</v>
      </c>
      <c r="C196" s="179">
        <f t="shared" si="30"/>
        <v>46010365</v>
      </c>
      <c r="D196" s="181">
        <v>287087</v>
      </c>
      <c r="E196" s="181">
        <v>98165</v>
      </c>
      <c r="F196" s="181">
        <v>115259</v>
      </c>
      <c r="G196" s="182">
        <v>73663</v>
      </c>
      <c r="H196" s="179">
        <v>45723278</v>
      </c>
      <c r="I196" s="181">
        <v>6832506</v>
      </c>
      <c r="J196" s="181">
        <v>12656962</v>
      </c>
      <c r="K196" s="191">
        <v>26233810</v>
      </c>
    </row>
    <row r="197" spans="2:11" ht="12.75">
      <c r="B197" s="200" t="s">
        <v>203</v>
      </c>
      <c r="C197" s="179">
        <f t="shared" si="30"/>
        <v>47074285</v>
      </c>
      <c r="D197" s="181">
        <v>280407</v>
      </c>
      <c r="E197" s="181">
        <v>87972</v>
      </c>
      <c r="F197" s="181">
        <v>143839</v>
      </c>
      <c r="G197" s="182">
        <v>48596</v>
      </c>
      <c r="H197" s="179">
        <v>46793878</v>
      </c>
      <c r="I197" s="181">
        <v>7338139</v>
      </c>
      <c r="J197" s="181">
        <v>14008821</v>
      </c>
      <c r="K197" s="191">
        <v>25446918</v>
      </c>
    </row>
    <row r="198" spans="2:11" ht="12.75">
      <c r="B198" s="200" t="s">
        <v>204</v>
      </c>
      <c r="C198" s="179">
        <f>SUM(D198+H198)</f>
        <v>46072566</v>
      </c>
      <c r="D198" s="181">
        <v>285761</v>
      </c>
      <c r="E198" s="181">
        <v>72051</v>
      </c>
      <c r="F198" s="181">
        <v>119761</v>
      </c>
      <c r="G198" s="181">
        <v>93949</v>
      </c>
      <c r="H198" s="180">
        <v>45786805</v>
      </c>
      <c r="I198" s="181">
        <v>7425733</v>
      </c>
      <c r="J198" s="181">
        <v>15007067</v>
      </c>
      <c r="K198" s="191">
        <v>23354005</v>
      </c>
    </row>
    <row r="199" spans="2:11" ht="12.75">
      <c r="B199" s="200" t="s">
        <v>205</v>
      </c>
      <c r="C199" s="179">
        <f>SUM(D199+H199)</f>
        <v>45343150</v>
      </c>
      <c r="D199" s="181">
        <v>221738</v>
      </c>
      <c r="E199" s="181">
        <v>51591</v>
      </c>
      <c r="F199" s="181">
        <v>93040</v>
      </c>
      <c r="G199" s="181">
        <v>77107</v>
      </c>
      <c r="H199" s="180">
        <v>45121412</v>
      </c>
      <c r="I199" s="181">
        <v>7075285</v>
      </c>
      <c r="J199" s="181">
        <v>15101194</v>
      </c>
      <c r="K199" s="191">
        <v>22944933</v>
      </c>
    </row>
    <row r="200" spans="2:11" ht="12.75">
      <c r="B200" s="200" t="s">
        <v>206</v>
      </c>
      <c r="C200" s="179">
        <f t="shared" si="30"/>
        <v>44112072</v>
      </c>
      <c r="D200" s="181">
        <v>209996</v>
      </c>
      <c r="E200" s="181">
        <v>59984</v>
      </c>
      <c r="F200" s="181">
        <v>84647</v>
      </c>
      <c r="G200" s="181">
        <v>65365</v>
      </c>
      <c r="H200" s="181">
        <v>43902076</v>
      </c>
      <c r="I200" s="181">
        <v>6509276</v>
      </c>
      <c r="J200" s="181">
        <v>14526488</v>
      </c>
      <c r="K200" s="191">
        <v>22866312</v>
      </c>
    </row>
    <row r="201" spans="2:11" ht="12.75">
      <c r="B201" s="166"/>
      <c r="C201" s="180"/>
      <c r="D201" s="180"/>
      <c r="E201" s="180"/>
      <c r="F201" s="180"/>
      <c r="G201" s="180"/>
      <c r="H201" s="180"/>
      <c r="I201" s="180"/>
      <c r="J201" s="180"/>
      <c r="K201" s="196"/>
    </row>
    <row r="202" spans="2:11" ht="12.75">
      <c r="B202" s="197">
        <v>2021</v>
      </c>
      <c r="C202" s="173">
        <f t="shared" ref="C202:K202" si="31">SUM(C189:C200)</f>
        <v>555521819</v>
      </c>
      <c r="D202" s="173">
        <f t="shared" si="31"/>
        <v>2922641</v>
      </c>
      <c r="E202" s="173">
        <f t="shared" si="31"/>
        <v>862062</v>
      </c>
      <c r="F202" s="173">
        <f t="shared" si="31"/>
        <v>1342010</v>
      </c>
      <c r="G202" s="173">
        <f t="shared" si="31"/>
        <v>718569</v>
      </c>
      <c r="H202" s="173">
        <f t="shared" si="31"/>
        <v>552599178</v>
      </c>
      <c r="I202" s="173">
        <f t="shared" si="31"/>
        <v>85962729</v>
      </c>
      <c r="J202" s="173">
        <f t="shared" si="31"/>
        <v>154681975</v>
      </c>
      <c r="K202" s="198">
        <f t="shared" si="31"/>
        <v>311954474</v>
      </c>
    </row>
    <row r="203" spans="2:11" ht="12.75">
      <c r="B203" s="201"/>
      <c r="C203" s="168"/>
      <c r="D203" s="168"/>
      <c r="E203" s="168"/>
      <c r="F203" s="168"/>
      <c r="G203" s="168"/>
      <c r="H203" s="168"/>
      <c r="I203" s="168"/>
      <c r="J203" s="168"/>
      <c r="K203" s="202"/>
    </row>
    <row r="204" spans="2:11" ht="12.75" customHeight="1">
      <c r="B204" s="1340" t="s">
        <v>187</v>
      </c>
      <c r="C204" s="1342" t="s">
        <v>18</v>
      </c>
      <c r="D204" s="1342" t="s">
        <v>188</v>
      </c>
      <c r="E204" s="1344" t="s">
        <v>189</v>
      </c>
      <c r="F204" s="1345"/>
      <c r="G204" s="1346"/>
      <c r="H204" s="1347" t="s">
        <v>190</v>
      </c>
      <c r="I204" s="1349" t="s">
        <v>191</v>
      </c>
      <c r="J204" s="1350"/>
      <c r="K204" s="1351"/>
    </row>
    <row r="205" spans="2:11" ht="11.25" customHeight="1">
      <c r="B205" s="1341"/>
      <c r="C205" s="1343"/>
      <c r="D205" s="1343"/>
      <c r="E205" s="1352" t="s">
        <v>210</v>
      </c>
      <c r="F205" s="1342" t="s">
        <v>211</v>
      </c>
      <c r="G205" s="1342" t="s">
        <v>212</v>
      </c>
      <c r="H205" s="1348"/>
      <c r="I205" s="1352" t="s">
        <v>192</v>
      </c>
      <c r="J205" s="1352" t="s">
        <v>20</v>
      </c>
      <c r="K205" s="1355" t="s">
        <v>193</v>
      </c>
    </row>
    <row r="206" spans="2:11" ht="11.25" customHeight="1">
      <c r="B206" s="1341"/>
      <c r="C206" s="1343"/>
      <c r="D206" s="1343"/>
      <c r="E206" s="1353"/>
      <c r="F206" s="1343"/>
      <c r="G206" s="1343"/>
      <c r="H206" s="1348"/>
      <c r="I206" s="1354"/>
      <c r="J206" s="1354"/>
      <c r="K206" s="1356"/>
    </row>
    <row r="207" spans="2:11" ht="12.75">
      <c r="B207" s="162">
        <v>0</v>
      </c>
      <c r="C207" s="169">
        <v>1</v>
      </c>
      <c r="D207" s="169">
        <v>2</v>
      </c>
      <c r="E207" s="170">
        <v>3</v>
      </c>
      <c r="F207" s="170">
        <v>4</v>
      </c>
      <c r="G207" s="169">
        <v>5</v>
      </c>
      <c r="H207" s="169">
        <v>6</v>
      </c>
      <c r="I207" s="169">
        <v>7</v>
      </c>
      <c r="J207" s="169">
        <v>8</v>
      </c>
      <c r="K207" s="203">
        <v>9</v>
      </c>
    </row>
    <row r="208" spans="2:11" ht="12.75">
      <c r="B208" s="164"/>
      <c r="C208" s="167"/>
      <c r="D208" s="167"/>
      <c r="E208" s="167"/>
      <c r="F208" s="167"/>
      <c r="G208" s="167"/>
      <c r="H208" s="167"/>
      <c r="I208" s="167"/>
      <c r="J208" s="167"/>
      <c r="K208" s="199"/>
    </row>
    <row r="209" spans="2:11" ht="12.75">
      <c r="B209" s="166"/>
      <c r="C209" s="1336" t="s">
        <v>208</v>
      </c>
      <c r="D209" s="1336"/>
      <c r="E209" s="1336"/>
      <c r="F209" s="1336"/>
      <c r="G209" s="1336"/>
      <c r="H209" s="1336"/>
      <c r="I209" s="1336"/>
      <c r="J209" s="1336"/>
      <c r="K209" s="1337"/>
    </row>
    <row r="210" spans="2:11" ht="12.75">
      <c r="B210" s="166"/>
      <c r="C210" s="171"/>
      <c r="D210" s="171"/>
      <c r="E210" s="171"/>
      <c r="F210" s="171"/>
      <c r="G210" s="171"/>
      <c r="H210" s="171"/>
      <c r="I210" s="171"/>
      <c r="J210" s="171"/>
      <c r="K210" s="204"/>
    </row>
    <row r="211" spans="2:11" ht="12.75">
      <c r="B211" s="200" t="s">
        <v>195</v>
      </c>
      <c r="C211" s="179">
        <f>SUM(D211+H211)</f>
        <v>78109600</v>
      </c>
      <c r="D211" s="179">
        <v>415757</v>
      </c>
      <c r="E211" s="179">
        <v>115249</v>
      </c>
      <c r="F211" s="179">
        <v>192404</v>
      </c>
      <c r="G211" s="179">
        <v>108104</v>
      </c>
      <c r="H211" s="179">
        <v>77693843</v>
      </c>
      <c r="I211" s="179">
        <v>11243403</v>
      </c>
      <c r="J211" s="179">
        <v>23582450</v>
      </c>
      <c r="K211" s="190">
        <v>42867990</v>
      </c>
    </row>
    <row r="212" spans="2:11" ht="12.75">
      <c r="B212" s="200" t="s">
        <v>196</v>
      </c>
      <c r="C212" s="179">
        <f t="shared" ref="C212:C222" si="32">SUM(D212+H212)</f>
        <v>84091107</v>
      </c>
      <c r="D212" s="179">
        <v>393972</v>
      </c>
      <c r="E212" s="179">
        <v>130879</v>
      </c>
      <c r="F212" s="179">
        <v>159588</v>
      </c>
      <c r="G212" s="179">
        <v>103505</v>
      </c>
      <c r="H212" s="179">
        <v>83697135</v>
      </c>
      <c r="I212" s="179">
        <v>12177076</v>
      </c>
      <c r="J212" s="179">
        <v>23317616</v>
      </c>
      <c r="K212" s="190">
        <v>48202443</v>
      </c>
    </row>
    <row r="213" spans="2:11" ht="12.75">
      <c r="B213" s="200" t="s">
        <v>197</v>
      </c>
      <c r="C213" s="179">
        <f t="shared" si="32"/>
        <v>102461148</v>
      </c>
      <c r="D213" s="181">
        <v>472364</v>
      </c>
      <c r="E213" s="181">
        <v>133618</v>
      </c>
      <c r="F213" s="181">
        <v>212699</v>
      </c>
      <c r="G213" s="182">
        <v>126047</v>
      </c>
      <c r="H213" s="179">
        <v>101988784</v>
      </c>
      <c r="I213" s="181">
        <v>15849028</v>
      </c>
      <c r="J213" s="181">
        <v>27673719</v>
      </c>
      <c r="K213" s="191">
        <v>58466037</v>
      </c>
    </row>
    <row r="214" spans="2:11" ht="12.75">
      <c r="B214" s="200" t="s">
        <v>198</v>
      </c>
      <c r="C214" s="179">
        <f t="shared" si="32"/>
        <v>89783783</v>
      </c>
      <c r="D214" s="179">
        <v>360230</v>
      </c>
      <c r="E214" s="180">
        <v>100047</v>
      </c>
      <c r="F214" s="180">
        <v>192268</v>
      </c>
      <c r="G214" s="180">
        <v>67915</v>
      </c>
      <c r="H214" s="179">
        <v>89423553</v>
      </c>
      <c r="I214" s="180">
        <v>13563784</v>
      </c>
      <c r="J214" s="180">
        <v>22215821</v>
      </c>
      <c r="K214" s="196">
        <v>53643948</v>
      </c>
    </row>
    <row r="215" spans="2:11" ht="12.75">
      <c r="B215" s="200" t="s">
        <v>199</v>
      </c>
      <c r="C215" s="179">
        <f t="shared" si="32"/>
        <v>91368131</v>
      </c>
      <c r="D215" s="184">
        <v>376395</v>
      </c>
      <c r="E215" s="184">
        <v>114763</v>
      </c>
      <c r="F215" s="184">
        <v>205460</v>
      </c>
      <c r="G215" s="184">
        <v>56172</v>
      </c>
      <c r="H215" s="184">
        <v>90991736</v>
      </c>
      <c r="I215" s="184">
        <v>14560960</v>
      </c>
      <c r="J215" s="184">
        <v>23348822</v>
      </c>
      <c r="K215" s="192">
        <v>53081954</v>
      </c>
    </row>
    <row r="216" spans="2:11" ht="12.75">
      <c r="B216" s="200" t="s">
        <v>200</v>
      </c>
      <c r="C216" s="179">
        <f t="shared" si="32"/>
        <v>99584261</v>
      </c>
      <c r="D216" s="179">
        <v>409711</v>
      </c>
      <c r="E216" s="180">
        <v>113176</v>
      </c>
      <c r="F216" s="180">
        <v>212213</v>
      </c>
      <c r="G216" s="180">
        <v>84322</v>
      </c>
      <c r="H216" s="179">
        <v>99174550</v>
      </c>
      <c r="I216" s="180">
        <v>16143401</v>
      </c>
      <c r="J216" s="180">
        <v>24372903</v>
      </c>
      <c r="K216" s="196">
        <v>58658246</v>
      </c>
    </row>
    <row r="217" spans="2:11" ht="12.75">
      <c r="B217" s="200" t="s">
        <v>201</v>
      </c>
      <c r="C217" s="179">
        <f>SUM(D217+H217)</f>
        <v>97936639</v>
      </c>
      <c r="D217" s="181">
        <v>463172</v>
      </c>
      <c r="E217" s="181">
        <v>157219</v>
      </c>
      <c r="F217" s="181">
        <v>221210</v>
      </c>
      <c r="G217" s="182">
        <v>84743</v>
      </c>
      <c r="H217" s="179">
        <v>97473467</v>
      </c>
      <c r="I217" s="181">
        <v>16134948</v>
      </c>
      <c r="J217" s="181">
        <v>29010696</v>
      </c>
      <c r="K217" s="191">
        <v>52327823</v>
      </c>
    </row>
    <row r="218" spans="2:11" ht="12.75">
      <c r="B218" s="200" t="s">
        <v>202</v>
      </c>
      <c r="C218" s="179">
        <f>SUM(D218+H218)</f>
        <v>90347661</v>
      </c>
      <c r="D218" s="181">
        <v>506165</v>
      </c>
      <c r="E218" s="181">
        <v>172138</v>
      </c>
      <c r="F218" s="181">
        <v>205839</v>
      </c>
      <c r="G218" s="182">
        <v>128188</v>
      </c>
      <c r="H218" s="179">
        <v>89841496</v>
      </c>
      <c r="I218" s="181">
        <v>13379420</v>
      </c>
      <c r="J218" s="181">
        <v>26379670</v>
      </c>
      <c r="K218" s="191">
        <v>50082406</v>
      </c>
    </row>
    <row r="219" spans="2:11" ht="12.75">
      <c r="B219" s="200" t="s">
        <v>203</v>
      </c>
      <c r="C219" s="179">
        <f t="shared" si="32"/>
        <v>92736838</v>
      </c>
      <c r="D219" s="179">
        <v>498464</v>
      </c>
      <c r="E219" s="180">
        <v>155328</v>
      </c>
      <c r="F219" s="180">
        <v>258397</v>
      </c>
      <c r="G219" s="180">
        <v>84739</v>
      </c>
      <c r="H219" s="179">
        <v>92238374</v>
      </c>
      <c r="I219" s="180">
        <v>14500535</v>
      </c>
      <c r="J219" s="180">
        <v>28611254</v>
      </c>
      <c r="K219" s="196">
        <v>49126585</v>
      </c>
    </row>
    <row r="220" spans="2:11" ht="12.75">
      <c r="B220" s="200" t="s">
        <v>204</v>
      </c>
      <c r="C220" s="179">
        <f t="shared" si="32"/>
        <v>91063370</v>
      </c>
      <c r="D220" s="181">
        <v>499340</v>
      </c>
      <c r="E220" s="181">
        <v>126691</v>
      </c>
      <c r="F220" s="181">
        <v>209408</v>
      </c>
      <c r="G220" s="181">
        <v>163241</v>
      </c>
      <c r="H220" s="180">
        <v>90564030</v>
      </c>
      <c r="I220" s="181">
        <v>14582999</v>
      </c>
      <c r="J220" s="181">
        <v>30907506</v>
      </c>
      <c r="K220" s="191">
        <v>45073525</v>
      </c>
    </row>
    <row r="221" spans="2:11" ht="12.75">
      <c r="B221" s="200" t="s">
        <v>205</v>
      </c>
      <c r="C221" s="179">
        <f t="shared" si="32"/>
        <v>90002890</v>
      </c>
      <c r="D221" s="181">
        <v>388410</v>
      </c>
      <c r="E221" s="181">
        <v>91354</v>
      </c>
      <c r="F221" s="181">
        <v>162741</v>
      </c>
      <c r="G221" s="181">
        <v>134315</v>
      </c>
      <c r="H221" s="180">
        <v>89614480</v>
      </c>
      <c r="I221" s="181">
        <v>13880364</v>
      </c>
      <c r="J221" s="181">
        <v>31315926</v>
      </c>
      <c r="K221" s="191">
        <v>44418190</v>
      </c>
    </row>
    <row r="222" spans="2:11" ht="12.75">
      <c r="B222" s="200" t="s">
        <v>206</v>
      </c>
      <c r="C222" s="179">
        <f t="shared" si="32"/>
        <v>87779993</v>
      </c>
      <c r="D222" s="181">
        <v>372490</v>
      </c>
      <c r="E222" s="181">
        <v>106517</v>
      </c>
      <c r="F222" s="181">
        <v>149483</v>
      </c>
      <c r="G222" s="182">
        <v>116490</v>
      </c>
      <c r="H222" s="183">
        <v>87407503</v>
      </c>
      <c r="I222" s="181">
        <v>13264826</v>
      </c>
      <c r="J222" s="181">
        <v>29875108</v>
      </c>
      <c r="K222" s="191">
        <v>44267569</v>
      </c>
    </row>
    <row r="223" spans="2:11" ht="12.75">
      <c r="B223" s="200"/>
      <c r="C223" s="178"/>
      <c r="D223" s="175"/>
      <c r="E223" s="176"/>
      <c r="F223" s="176"/>
      <c r="G223" s="176"/>
      <c r="H223" s="175"/>
      <c r="I223" s="176"/>
      <c r="J223" s="176"/>
      <c r="K223" s="205"/>
    </row>
    <row r="224" spans="2:11" ht="12.75">
      <c r="B224" s="197">
        <v>2021</v>
      </c>
      <c r="C224" s="177">
        <f t="shared" ref="C224:K224" si="33">SUM(C211:C222)</f>
        <v>1095265421</v>
      </c>
      <c r="D224" s="177">
        <f t="shared" si="33"/>
        <v>5156470</v>
      </c>
      <c r="E224" s="177">
        <f t="shared" si="33"/>
        <v>1516979</v>
      </c>
      <c r="F224" s="177">
        <f t="shared" si="33"/>
        <v>2381710</v>
      </c>
      <c r="G224" s="177">
        <f t="shared" si="33"/>
        <v>1257781</v>
      </c>
      <c r="H224" s="177">
        <f t="shared" si="33"/>
        <v>1090108951</v>
      </c>
      <c r="I224" s="177">
        <f t="shared" si="33"/>
        <v>169280744</v>
      </c>
      <c r="J224" s="177">
        <f t="shared" si="33"/>
        <v>320611491</v>
      </c>
      <c r="K224" s="206">
        <f t="shared" si="33"/>
        <v>600216716</v>
      </c>
    </row>
    <row r="225" spans="2:11">
      <c r="B225" s="11"/>
      <c r="C225" s="10"/>
      <c r="D225" s="10"/>
      <c r="E225" s="10"/>
      <c r="F225" s="10"/>
      <c r="G225" s="10"/>
      <c r="H225" s="10"/>
      <c r="I225" s="10"/>
      <c r="J225" s="10"/>
      <c r="K225" s="12"/>
    </row>
    <row r="226" spans="2:11">
      <c r="B226" s="11"/>
      <c r="C226" s="10"/>
      <c r="D226" s="10"/>
      <c r="E226" s="10"/>
      <c r="F226" s="10"/>
      <c r="G226" s="10"/>
      <c r="H226" s="10"/>
      <c r="I226" s="10"/>
      <c r="J226" s="10"/>
      <c r="K226" s="12"/>
    </row>
    <row r="227" spans="2:11" ht="19.5">
      <c r="B227" s="166"/>
      <c r="C227" s="172"/>
      <c r="D227" s="172"/>
      <c r="E227" s="207"/>
      <c r="F227" s="208" t="s">
        <v>209</v>
      </c>
      <c r="G227" s="208"/>
      <c r="H227" s="208"/>
      <c r="I227" s="208"/>
      <c r="J227" s="209"/>
      <c r="K227" s="210"/>
    </row>
    <row r="228" spans="2:11" ht="15.75">
      <c r="B228" s="13" t="s">
        <v>195</v>
      </c>
      <c r="C228" s="17">
        <f>C211/C172</f>
        <v>594.0480807988622</v>
      </c>
      <c r="D228" s="17">
        <f t="shared" ref="D228:K228" si="34">D211/D172</f>
        <v>98.707739791073124</v>
      </c>
      <c r="E228" s="17">
        <f t="shared" si="34"/>
        <v>61.172505307855623</v>
      </c>
      <c r="F228" s="17">
        <f t="shared" si="34"/>
        <v>102.28814460393407</v>
      </c>
      <c r="G228" s="17">
        <f t="shared" si="34"/>
        <v>241.84340044742729</v>
      </c>
      <c r="H228" s="17">
        <f t="shared" si="34"/>
        <v>610.44072284423487</v>
      </c>
      <c r="I228" s="17">
        <f t="shared" si="34"/>
        <v>544.07950641180742</v>
      </c>
      <c r="J228" s="17">
        <f t="shared" si="34"/>
        <v>580.80560549713073</v>
      </c>
      <c r="K228" s="159">
        <f t="shared" si="34"/>
        <v>649.44611935097794</v>
      </c>
    </row>
    <row r="229" spans="2:11" ht="15.75">
      <c r="B229" s="13" t="s">
        <v>196</v>
      </c>
      <c r="C229" s="17">
        <f>C212/C173</f>
        <v>601.67791443965052</v>
      </c>
      <c r="D229" s="17">
        <f t="shared" ref="D229:K232" si="35">D212/D173</f>
        <v>97.013543462201426</v>
      </c>
      <c r="E229" s="17">
        <f t="shared" si="35"/>
        <v>62.621531100478471</v>
      </c>
      <c r="F229" s="17">
        <f t="shared" si="35"/>
        <v>103.56132381570409</v>
      </c>
      <c r="G229" s="17">
        <f t="shared" si="35"/>
        <v>240.7093023255814</v>
      </c>
      <c r="H229" s="17">
        <f t="shared" si="35"/>
        <v>616.78065585851141</v>
      </c>
      <c r="I229" s="17">
        <f t="shared" si="35"/>
        <v>549.20963377232545</v>
      </c>
      <c r="J229" s="17">
        <f t="shared" si="35"/>
        <v>586.06117576092697</v>
      </c>
      <c r="K229" s="159">
        <f t="shared" si="35"/>
        <v>653.67221762655777</v>
      </c>
    </row>
    <row r="230" spans="2:11" ht="15.75">
      <c r="B230" s="13" t="s">
        <v>197</v>
      </c>
      <c r="C230" s="17">
        <f>C213/C174</f>
        <v>603.84217536332665</v>
      </c>
      <c r="D230" s="17">
        <f t="shared" si="35"/>
        <v>91.899610894941631</v>
      </c>
      <c r="E230" s="17">
        <f t="shared" si="35"/>
        <v>54.052588996763753</v>
      </c>
      <c r="F230" s="17">
        <f t="shared" si="35"/>
        <v>102.65395752895753</v>
      </c>
      <c r="G230" s="17">
        <f t="shared" si="35"/>
        <v>211.48825503355704</v>
      </c>
      <c r="H230" s="17">
        <f t="shared" si="35"/>
        <v>619.8343523234189</v>
      </c>
      <c r="I230" s="17">
        <f t="shared" si="35"/>
        <v>551.46235212247734</v>
      </c>
      <c r="J230" s="17">
        <f t="shared" si="35"/>
        <v>590.81381298035865</v>
      </c>
      <c r="K230" s="159">
        <f t="shared" si="35"/>
        <v>657.20236730289332</v>
      </c>
    </row>
    <row r="231" spans="2:11" ht="15.75">
      <c r="B231" s="13" t="s">
        <v>198</v>
      </c>
      <c r="C231" s="17">
        <f>C214/C175</f>
        <v>607.41876843558032</v>
      </c>
      <c r="D231" s="17">
        <f t="shared" si="35"/>
        <v>101.93265421618563</v>
      </c>
      <c r="E231" s="17">
        <f t="shared" si="35"/>
        <v>62.102420856610799</v>
      </c>
      <c r="F231" s="17">
        <f t="shared" si="35"/>
        <v>116.95133819951339</v>
      </c>
      <c r="G231" s="17">
        <f t="shared" si="35"/>
        <v>243.42293906810036</v>
      </c>
      <c r="H231" s="17">
        <f t="shared" si="35"/>
        <v>619.80033684969294</v>
      </c>
      <c r="I231" s="17">
        <f t="shared" si="35"/>
        <v>551.32850987724578</v>
      </c>
      <c r="J231" s="17">
        <f t="shared" si="35"/>
        <v>584.71919250407961</v>
      </c>
      <c r="K231" s="159">
        <f t="shared" si="35"/>
        <v>656.74136284615952</v>
      </c>
    </row>
    <row r="232" spans="2:11" ht="15.75">
      <c r="B232" s="13" t="s">
        <v>199</v>
      </c>
      <c r="C232" s="17">
        <f>C215/C176</f>
        <v>600.62009689527554</v>
      </c>
      <c r="D232" s="17">
        <f t="shared" si="35"/>
        <v>101.92120227457352</v>
      </c>
      <c r="E232" s="17">
        <f t="shared" si="35"/>
        <v>66.995329830706368</v>
      </c>
      <c r="F232" s="17">
        <f t="shared" si="35"/>
        <v>118.08045977011494</v>
      </c>
      <c r="G232" s="17">
        <f t="shared" si="35"/>
        <v>234.05</v>
      </c>
      <c r="H232" s="17">
        <f t="shared" si="35"/>
        <v>613.02793235868762</v>
      </c>
      <c r="I232" s="17">
        <f t="shared" si="35"/>
        <v>555.57098706551187</v>
      </c>
      <c r="J232" s="17">
        <f t="shared" si="35"/>
        <v>580.67202188510316</v>
      </c>
      <c r="K232" s="159">
        <f t="shared" si="35"/>
        <v>647.25407567277557</v>
      </c>
    </row>
    <row r="233" spans="2:11" ht="15.75">
      <c r="B233" s="13" t="s">
        <v>200</v>
      </c>
      <c r="C233" s="17">
        <f t="shared" ref="C233:K233" si="36">C216/C177</f>
        <v>599.85459660028675</v>
      </c>
      <c r="D233" s="17">
        <f t="shared" si="36"/>
        <v>98.110871647509583</v>
      </c>
      <c r="E233" s="17">
        <f t="shared" si="36"/>
        <v>60.749329039184111</v>
      </c>
      <c r="F233" s="17">
        <f t="shared" si="36"/>
        <v>110.01192327630896</v>
      </c>
      <c r="G233" s="17">
        <f t="shared" si="36"/>
        <v>219.58854166666666</v>
      </c>
      <c r="H233" s="17">
        <f t="shared" si="36"/>
        <v>612.80138162854212</v>
      </c>
      <c r="I233" s="17">
        <f t="shared" si="36"/>
        <v>556.61141950832678</v>
      </c>
      <c r="J233" s="17">
        <f t="shared" si="36"/>
        <v>567.77559577888042</v>
      </c>
      <c r="K233" s="159">
        <f t="shared" si="36"/>
        <v>652.42521243938245</v>
      </c>
    </row>
    <row r="234" spans="2:11" ht="15.75">
      <c r="B234" s="13" t="s">
        <v>201</v>
      </c>
      <c r="C234" s="17">
        <f t="shared" ref="C234:K234" si="37">C217/C178</f>
        <v>527.86641190515968</v>
      </c>
      <c r="D234" s="17">
        <f t="shared" si="37"/>
        <v>96.353650925733305</v>
      </c>
      <c r="E234" s="17">
        <f t="shared" si="37"/>
        <v>61.994873817034701</v>
      </c>
      <c r="F234" s="17">
        <f t="shared" si="37"/>
        <v>114.37952430196484</v>
      </c>
      <c r="G234" s="17">
        <f t="shared" si="37"/>
        <v>251.46290801186944</v>
      </c>
      <c r="H234" s="17">
        <f t="shared" si="37"/>
        <v>539.34390735146019</v>
      </c>
      <c r="I234" s="17">
        <f t="shared" si="37"/>
        <v>545.15484677501104</v>
      </c>
      <c r="J234" s="17">
        <f t="shared" si="37"/>
        <v>569.02685208795094</v>
      </c>
      <c r="K234" s="159">
        <f t="shared" si="37"/>
        <v>522.51535757793624</v>
      </c>
    </row>
    <row r="235" spans="2:11" ht="15.75">
      <c r="B235" s="13" t="s">
        <v>202</v>
      </c>
      <c r="C235" s="17">
        <f t="shared" ref="C235:K235" si="38">C218/C179</f>
        <v>583.09127696100575</v>
      </c>
      <c r="D235" s="17">
        <f t="shared" si="38"/>
        <v>98.036993995738911</v>
      </c>
      <c r="E235" s="17">
        <f t="shared" si="38"/>
        <v>62.076451496574109</v>
      </c>
      <c r="F235" s="17">
        <f t="shared" si="38"/>
        <v>113.7860696517413</v>
      </c>
      <c r="G235" s="17">
        <f t="shared" si="38"/>
        <v>220.63339070567986</v>
      </c>
      <c r="H235" s="17">
        <f t="shared" si="38"/>
        <v>599.81103329483324</v>
      </c>
      <c r="I235" s="17">
        <f t="shared" si="38"/>
        <v>536.5934065934066</v>
      </c>
      <c r="J235" s="17">
        <f t="shared" si="38"/>
        <v>566.57366838487974</v>
      </c>
      <c r="K235" s="159">
        <f t="shared" si="38"/>
        <v>639.71191355107362</v>
      </c>
    </row>
    <row r="236" spans="2:11" ht="15.75">
      <c r="B236" s="13" t="s">
        <v>203</v>
      </c>
      <c r="C236" s="17">
        <f t="shared" ref="C236:K236" si="39">C219/C180</f>
        <v>579.62697351150666</v>
      </c>
      <c r="D236" s="17">
        <f t="shared" si="39"/>
        <v>96.657746751987588</v>
      </c>
      <c r="E236" s="17">
        <f t="shared" si="39"/>
        <v>60.746186937817754</v>
      </c>
      <c r="F236" s="17">
        <f t="shared" si="39"/>
        <v>116.39504504504505</v>
      </c>
      <c r="G236" s="17">
        <f t="shared" si="39"/>
        <v>222.99736842105264</v>
      </c>
      <c r="H236" s="17">
        <f t="shared" si="39"/>
        <v>595.71274307820477</v>
      </c>
      <c r="I236" s="17">
        <f t="shared" si="39"/>
        <v>534.03067800979636</v>
      </c>
      <c r="J236" s="17">
        <f t="shared" si="39"/>
        <v>565.74168034326613</v>
      </c>
      <c r="K236" s="159">
        <f t="shared" si="39"/>
        <v>637.08919609394252</v>
      </c>
    </row>
    <row r="237" spans="2:11" ht="15.75">
      <c r="B237" s="13" t="s">
        <v>204</v>
      </c>
      <c r="C237" s="17">
        <f t="shared" ref="C237:K237" si="40">C220/C181</f>
        <v>577.72528295183474</v>
      </c>
      <c r="D237" s="17">
        <f t="shared" si="40"/>
        <v>100.95835018196523</v>
      </c>
      <c r="E237" s="17">
        <f t="shared" si="40"/>
        <v>60.879865449303217</v>
      </c>
      <c r="F237" s="17">
        <f t="shared" si="40"/>
        <v>96.412523020257822</v>
      </c>
      <c r="G237" s="17">
        <f t="shared" si="40"/>
        <v>235.55699855699856</v>
      </c>
      <c r="H237" s="17">
        <f t="shared" si="40"/>
        <v>593.17013584144411</v>
      </c>
      <c r="I237" s="17">
        <f t="shared" si="40"/>
        <v>532.1485549554809</v>
      </c>
      <c r="J237" s="17">
        <f t="shared" si="40"/>
        <v>572.41422353921655</v>
      </c>
      <c r="K237" s="159">
        <f t="shared" si="40"/>
        <v>632.35349822528372</v>
      </c>
    </row>
    <row r="238" spans="2:11" ht="15.75">
      <c r="B238" s="13" t="s">
        <v>205</v>
      </c>
      <c r="C238" s="17">
        <f t="shared" ref="C238:K239" si="41">C221/C182</f>
        <v>588.15039176093103</v>
      </c>
      <c r="D238" s="17">
        <f t="shared" si="41"/>
        <v>108.40357242534189</v>
      </c>
      <c r="E238" s="17">
        <f t="shared" si="41"/>
        <v>60.419312169312171</v>
      </c>
      <c r="F238" s="17">
        <f t="shared" si="41"/>
        <v>105.67597402597403</v>
      </c>
      <c r="G238" s="17">
        <f t="shared" si="41"/>
        <v>252.94726930320149</v>
      </c>
      <c r="H238" s="17">
        <f t="shared" si="41"/>
        <v>599.65257889242798</v>
      </c>
      <c r="I238" s="17">
        <f t="shared" si="41"/>
        <v>533.53182656826573</v>
      </c>
      <c r="J238" s="17">
        <f t="shared" si="41"/>
        <v>584.05621246596297</v>
      </c>
      <c r="K238" s="159">
        <f t="shared" si="41"/>
        <v>636.27259704913331</v>
      </c>
    </row>
    <row r="239" spans="2:11" ht="16.5" thickBot="1">
      <c r="B239" s="15" t="s">
        <v>206</v>
      </c>
      <c r="C239" s="18">
        <f t="shared" si="41"/>
        <v>591.18670402273688</v>
      </c>
      <c r="D239" s="18">
        <f>D222/D183</f>
        <v>104.01843060597598</v>
      </c>
      <c r="E239" s="18">
        <f t="shared" ref="E239:K239" si="42">E222/E183</f>
        <v>60.213114754098363</v>
      </c>
      <c r="F239" s="18">
        <f t="shared" si="42"/>
        <v>108.47822931785196</v>
      </c>
      <c r="G239" s="18">
        <f t="shared" si="42"/>
        <v>268.41013824884794</v>
      </c>
      <c r="H239" s="18">
        <f t="shared" si="42"/>
        <v>603.22638371290543</v>
      </c>
      <c r="I239" s="18">
        <f t="shared" si="42"/>
        <v>543.95251373739029</v>
      </c>
      <c r="J239" s="18">
        <f t="shared" si="42"/>
        <v>584.29704674359471</v>
      </c>
      <c r="K239" s="161">
        <f t="shared" si="42"/>
        <v>638.00831603827976</v>
      </c>
    </row>
    <row r="243" spans="2:11" ht="18">
      <c r="B243" s="1357" t="s">
        <v>436</v>
      </c>
      <c r="C243" s="1357"/>
      <c r="D243" s="1357"/>
      <c r="E243" s="1357"/>
      <c r="F243" s="1357"/>
      <c r="G243" s="1357"/>
      <c r="H243" s="1357"/>
      <c r="I243" s="1357"/>
      <c r="J243" s="1357"/>
      <c r="K243" s="1357"/>
    </row>
    <row r="244" spans="2:11" ht="18.75" thickBot="1">
      <c r="B244" s="269"/>
      <c r="C244" s="269"/>
      <c r="D244" s="269"/>
      <c r="E244" s="269"/>
      <c r="F244" s="93" t="s">
        <v>186</v>
      </c>
      <c r="G244" s="269"/>
      <c r="H244" s="269"/>
      <c r="I244" s="269"/>
      <c r="J244" s="269"/>
      <c r="K244" s="269"/>
    </row>
    <row r="245" spans="2:11" ht="12.75">
      <c r="B245" s="1358" t="s">
        <v>187</v>
      </c>
      <c r="C245" s="1361" t="s">
        <v>18</v>
      </c>
      <c r="D245" s="1361" t="s">
        <v>188</v>
      </c>
      <c r="E245" s="1363" t="s">
        <v>189</v>
      </c>
      <c r="F245" s="1364"/>
      <c r="G245" s="1365"/>
      <c r="H245" s="1361" t="s">
        <v>190</v>
      </c>
      <c r="I245" s="1363" t="s">
        <v>191</v>
      </c>
      <c r="J245" s="1364"/>
      <c r="K245" s="1366"/>
    </row>
    <row r="246" spans="2:11">
      <c r="B246" s="1359"/>
      <c r="C246" s="1343"/>
      <c r="D246" s="1343"/>
      <c r="E246" s="1353" t="s">
        <v>210</v>
      </c>
      <c r="F246" s="1343" t="s">
        <v>211</v>
      </c>
      <c r="G246" s="1343" t="s">
        <v>212</v>
      </c>
      <c r="H246" s="1343"/>
      <c r="I246" s="1353" t="s">
        <v>192</v>
      </c>
      <c r="J246" s="1353" t="s">
        <v>20</v>
      </c>
      <c r="K246" s="1368" t="s">
        <v>247</v>
      </c>
    </row>
    <row r="247" spans="2:11" ht="12" thickBot="1">
      <c r="B247" s="1360"/>
      <c r="C247" s="1362"/>
      <c r="D247" s="1362"/>
      <c r="E247" s="1367"/>
      <c r="F247" s="1362"/>
      <c r="G247" s="1362"/>
      <c r="H247" s="1362"/>
      <c r="I247" s="1367"/>
      <c r="J247" s="1367"/>
      <c r="K247" s="1369"/>
    </row>
    <row r="248" spans="2:11" ht="13.5" thickBot="1">
      <c r="B248" s="270">
        <v>0</v>
      </c>
      <c r="C248" s="271">
        <v>1</v>
      </c>
      <c r="D248" s="271">
        <v>2</v>
      </c>
      <c r="E248" s="272">
        <v>3</v>
      </c>
      <c r="F248" s="272">
        <v>4</v>
      </c>
      <c r="G248" s="271">
        <v>5</v>
      </c>
      <c r="H248" s="271">
        <v>6</v>
      </c>
      <c r="I248" s="271">
        <v>7</v>
      </c>
      <c r="J248" s="271">
        <v>8</v>
      </c>
      <c r="K248" s="273">
        <v>9</v>
      </c>
    </row>
    <row r="249" spans="2:11" ht="12.75">
      <c r="B249" s="164"/>
      <c r="C249" s="76"/>
      <c r="D249" s="76"/>
      <c r="E249" s="76"/>
      <c r="F249" s="76"/>
      <c r="G249" s="76"/>
      <c r="H249" s="76"/>
      <c r="I249" s="76"/>
      <c r="J249" s="76"/>
      <c r="K249" s="165"/>
    </row>
    <row r="250" spans="2:11" ht="14.25">
      <c r="B250" s="166"/>
      <c r="C250" s="1338" t="s">
        <v>194</v>
      </c>
      <c r="D250" s="1338"/>
      <c r="E250" s="1338"/>
      <c r="F250" s="1338"/>
      <c r="G250" s="1338"/>
      <c r="H250" s="1338"/>
      <c r="I250" s="1338"/>
      <c r="J250" s="1338"/>
      <c r="K250" s="1339"/>
    </row>
    <row r="251" spans="2:11" ht="12.75">
      <c r="B251" s="164"/>
      <c r="C251" s="76"/>
      <c r="D251" s="76"/>
      <c r="E251" s="76"/>
      <c r="F251" s="76"/>
      <c r="G251" s="76"/>
      <c r="H251" s="76"/>
      <c r="I251" s="76"/>
      <c r="J251" s="76"/>
      <c r="K251" s="165"/>
    </row>
    <row r="252" spans="2:11" ht="12.75">
      <c r="B252" s="189" t="s">
        <v>195</v>
      </c>
      <c r="C252" s="179">
        <f>SUM(D252+H252)</f>
        <v>136548</v>
      </c>
      <c r="D252" s="179">
        <v>3929</v>
      </c>
      <c r="E252" s="179">
        <v>1797</v>
      </c>
      <c r="F252" s="179">
        <v>1634</v>
      </c>
      <c r="G252" s="179">
        <v>498</v>
      </c>
      <c r="H252" s="179">
        <v>132619</v>
      </c>
      <c r="I252" s="179">
        <v>22626</v>
      </c>
      <c r="J252" s="179">
        <v>43264</v>
      </c>
      <c r="K252" s="190">
        <v>66729</v>
      </c>
    </row>
    <row r="253" spans="2:11" ht="12.75">
      <c r="B253" s="189" t="s">
        <v>196</v>
      </c>
      <c r="C253" s="179">
        <f t="shared" ref="C253:C263" si="43">SUM(D253+H253)</f>
        <v>145755</v>
      </c>
      <c r="D253" s="179">
        <v>3630</v>
      </c>
      <c r="E253" s="179">
        <v>1663</v>
      </c>
      <c r="F253" s="179">
        <v>1564</v>
      </c>
      <c r="G253" s="179">
        <v>403</v>
      </c>
      <c r="H253" s="179">
        <v>142125</v>
      </c>
      <c r="I253" s="179">
        <v>25418</v>
      </c>
      <c r="J253" s="179">
        <v>42207</v>
      </c>
      <c r="K253" s="190">
        <v>74500</v>
      </c>
    </row>
    <row r="254" spans="2:11" ht="12.75">
      <c r="B254" s="189" t="s">
        <v>197</v>
      </c>
      <c r="C254" s="179">
        <f t="shared" si="43"/>
        <v>171713</v>
      </c>
      <c r="D254" s="181">
        <v>3501</v>
      </c>
      <c r="E254" s="181">
        <v>1634</v>
      </c>
      <c r="F254" s="181">
        <v>1235</v>
      </c>
      <c r="G254" s="182">
        <v>632</v>
      </c>
      <c r="H254" s="179">
        <v>168212</v>
      </c>
      <c r="I254" s="181">
        <v>29512</v>
      </c>
      <c r="J254" s="181">
        <v>49145</v>
      </c>
      <c r="K254" s="191">
        <v>89555</v>
      </c>
    </row>
    <row r="255" spans="2:11" ht="12.75">
      <c r="B255" s="189" t="s">
        <v>198</v>
      </c>
      <c r="C255" s="179">
        <f>SUM(D255+H255)</f>
        <v>145602</v>
      </c>
      <c r="D255" s="179">
        <v>3291</v>
      </c>
      <c r="E255" s="180">
        <v>1621</v>
      </c>
      <c r="F255" s="180">
        <v>1390</v>
      </c>
      <c r="G255" s="179">
        <v>280</v>
      </c>
      <c r="H255" s="179">
        <v>142311</v>
      </c>
      <c r="I255" s="179">
        <v>25191</v>
      </c>
      <c r="J255" s="179">
        <v>41794</v>
      </c>
      <c r="K255" s="190">
        <v>75326</v>
      </c>
    </row>
    <row r="256" spans="2:11" ht="12.75">
      <c r="B256" s="189" t="s">
        <v>199</v>
      </c>
      <c r="C256" s="179">
        <f>SUM(D256+H256)</f>
        <v>150373</v>
      </c>
      <c r="D256" s="78">
        <v>2826</v>
      </c>
      <c r="E256" s="184">
        <v>1233</v>
      </c>
      <c r="F256" s="174">
        <v>1118</v>
      </c>
      <c r="G256" s="174">
        <v>475</v>
      </c>
      <c r="H256" s="78">
        <v>147547</v>
      </c>
      <c r="I256" s="184">
        <v>28306</v>
      </c>
      <c r="J256" s="184">
        <v>40535</v>
      </c>
      <c r="K256" s="192">
        <v>78706</v>
      </c>
    </row>
    <row r="257" spans="2:11" ht="12.75">
      <c r="B257" s="189" t="s">
        <v>200</v>
      </c>
      <c r="C257" s="179">
        <f t="shared" si="43"/>
        <v>157880</v>
      </c>
      <c r="D257" s="179">
        <v>3242</v>
      </c>
      <c r="E257" s="180">
        <v>1632</v>
      </c>
      <c r="F257" s="180">
        <v>1361</v>
      </c>
      <c r="G257" s="179">
        <v>249</v>
      </c>
      <c r="H257" s="179">
        <v>154638</v>
      </c>
      <c r="I257" s="179">
        <v>30478</v>
      </c>
      <c r="J257" s="179">
        <v>43813</v>
      </c>
      <c r="K257" s="190">
        <v>80347</v>
      </c>
    </row>
    <row r="258" spans="2:11" ht="12.75">
      <c r="B258" s="189" t="s">
        <v>201</v>
      </c>
      <c r="C258" s="179">
        <f>SUM(D258+H258)</f>
        <v>143062</v>
      </c>
      <c r="D258" s="79">
        <v>3380</v>
      </c>
      <c r="E258" s="181">
        <v>1705</v>
      </c>
      <c r="F258" s="182">
        <v>1237</v>
      </c>
      <c r="G258" s="182">
        <v>438</v>
      </c>
      <c r="H258" s="179">
        <v>139682</v>
      </c>
      <c r="I258" s="181">
        <v>26891</v>
      </c>
      <c r="J258" s="181">
        <v>45026</v>
      </c>
      <c r="K258" s="191">
        <v>67765</v>
      </c>
    </row>
    <row r="259" spans="2:11" ht="12.75">
      <c r="B259" s="189" t="s">
        <v>202</v>
      </c>
      <c r="C259" s="179">
        <f t="shared" si="43"/>
        <v>150735</v>
      </c>
      <c r="D259" s="79">
        <v>3542</v>
      </c>
      <c r="E259" s="181">
        <v>1475</v>
      </c>
      <c r="F259" s="181">
        <v>1669</v>
      </c>
      <c r="G259" s="182">
        <v>398</v>
      </c>
      <c r="H259" s="179">
        <v>147193</v>
      </c>
      <c r="I259" s="181">
        <v>24660</v>
      </c>
      <c r="J259" s="181">
        <v>45770</v>
      </c>
      <c r="K259" s="191">
        <v>76763</v>
      </c>
    </row>
    <row r="260" spans="2:11" ht="12.75">
      <c r="B260" s="189" t="s">
        <v>203</v>
      </c>
      <c r="C260" s="179">
        <f t="shared" si="43"/>
        <v>153716</v>
      </c>
      <c r="D260" s="179">
        <v>3971</v>
      </c>
      <c r="E260" s="180">
        <v>1882</v>
      </c>
      <c r="F260" s="180">
        <v>1766</v>
      </c>
      <c r="G260" s="179">
        <v>323</v>
      </c>
      <c r="H260" s="179">
        <v>149745</v>
      </c>
      <c r="I260" s="179">
        <v>26122</v>
      </c>
      <c r="J260" s="179">
        <v>51264</v>
      </c>
      <c r="K260" s="190">
        <v>72359</v>
      </c>
    </row>
    <row r="261" spans="2:11" ht="12.75">
      <c r="B261" s="193" t="s">
        <v>204</v>
      </c>
      <c r="C261" s="179">
        <f>SUM(D261+H261)</f>
        <v>141811</v>
      </c>
      <c r="D261" s="79">
        <v>3613</v>
      </c>
      <c r="E261" s="181">
        <v>1762</v>
      </c>
      <c r="F261" s="181">
        <v>1478</v>
      </c>
      <c r="G261" s="181">
        <v>373</v>
      </c>
      <c r="H261" s="180">
        <v>138198</v>
      </c>
      <c r="I261" s="181">
        <v>24782</v>
      </c>
      <c r="J261" s="181">
        <v>47887</v>
      </c>
      <c r="K261" s="191">
        <v>65529</v>
      </c>
    </row>
    <row r="262" spans="2:11" ht="12.75">
      <c r="B262" s="194" t="s">
        <v>205</v>
      </c>
      <c r="C262" s="179">
        <f>SUM(D262+H262)</f>
        <v>160182</v>
      </c>
      <c r="D262" s="181">
        <v>3525</v>
      </c>
      <c r="E262" s="181">
        <v>1413</v>
      </c>
      <c r="F262" s="181">
        <v>1694</v>
      </c>
      <c r="G262" s="181">
        <v>418</v>
      </c>
      <c r="H262" s="181">
        <v>156657</v>
      </c>
      <c r="I262" s="181">
        <v>26273</v>
      </c>
      <c r="J262" s="181">
        <v>53250</v>
      </c>
      <c r="K262" s="191">
        <v>77134</v>
      </c>
    </row>
    <row r="263" spans="2:11" ht="12.75">
      <c r="B263" s="194" t="s">
        <v>206</v>
      </c>
      <c r="C263" s="179">
        <f t="shared" si="43"/>
        <v>132948</v>
      </c>
      <c r="D263" s="181">
        <v>4099</v>
      </c>
      <c r="E263" s="181">
        <v>2454</v>
      </c>
      <c r="F263" s="181">
        <v>1331</v>
      </c>
      <c r="G263" s="181">
        <v>314</v>
      </c>
      <c r="H263" s="181">
        <v>128849</v>
      </c>
      <c r="I263" s="181">
        <v>23103</v>
      </c>
      <c r="J263" s="181">
        <v>43279</v>
      </c>
      <c r="K263" s="191">
        <v>62467</v>
      </c>
    </row>
    <row r="264" spans="2:11" ht="15">
      <c r="B264" s="195"/>
      <c r="C264" s="180"/>
      <c r="D264" s="180"/>
      <c r="E264" s="180"/>
      <c r="F264" s="180"/>
      <c r="G264" s="180"/>
      <c r="H264" s="180"/>
      <c r="I264" s="180"/>
      <c r="J264" s="180"/>
      <c r="K264" s="196"/>
    </row>
    <row r="265" spans="2:11" ht="12.75">
      <c r="B265" s="197">
        <v>2022</v>
      </c>
      <c r="C265" s="173">
        <f t="shared" ref="C265:K265" si="44">SUM(C252:C263)</f>
        <v>1790325</v>
      </c>
      <c r="D265" s="173">
        <f>SUM(D252:D263)</f>
        <v>42549</v>
      </c>
      <c r="E265" s="173">
        <f t="shared" si="44"/>
        <v>20271</v>
      </c>
      <c r="F265" s="173">
        <f t="shared" si="44"/>
        <v>17477</v>
      </c>
      <c r="G265" s="173">
        <f>SUM(G252:G263)</f>
        <v>4801</v>
      </c>
      <c r="H265" s="173">
        <f t="shared" si="44"/>
        <v>1747776</v>
      </c>
      <c r="I265" s="173">
        <f t="shared" si="44"/>
        <v>313362</v>
      </c>
      <c r="J265" s="173">
        <f t="shared" si="44"/>
        <v>547234</v>
      </c>
      <c r="K265" s="198">
        <f t="shared" si="44"/>
        <v>887180</v>
      </c>
    </row>
    <row r="266" spans="2:11" ht="12.75">
      <c r="B266" s="166"/>
      <c r="C266" s="167"/>
      <c r="D266" s="167"/>
      <c r="E266" s="167"/>
      <c r="F266" s="167"/>
      <c r="G266" s="167"/>
      <c r="H266" s="167"/>
      <c r="I266" s="167"/>
      <c r="J266" s="167"/>
      <c r="K266" s="199"/>
    </row>
    <row r="267" spans="2:11" ht="12.75">
      <c r="B267" s="166"/>
      <c r="C267" s="1336" t="s">
        <v>207</v>
      </c>
      <c r="D267" s="1336"/>
      <c r="E267" s="1336"/>
      <c r="F267" s="1336"/>
      <c r="G267" s="1336"/>
      <c r="H267" s="1336"/>
      <c r="I267" s="1336"/>
      <c r="J267" s="1336"/>
      <c r="K267" s="1337"/>
    </row>
    <row r="268" spans="2:11" ht="12.75">
      <c r="B268" s="164"/>
      <c r="C268" s="167"/>
      <c r="D268" s="167"/>
      <c r="E268" s="167"/>
      <c r="F268" s="167"/>
      <c r="G268" s="167"/>
      <c r="H268" s="167"/>
      <c r="I268" s="167"/>
      <c r="J268" s="167"/>
      <c r="K268" s="199"/>
    </row>
    <row r="269" spans="2:11" ht="12.75">
      <c r="B269" s="200" t="s">
        <v>195</v>
      </c>
      <c r="C269" s="179">
        <f t="shared" ref="C269:C280" si="45">SUM(D269+H269)</f>
        <v>41417613</v>
      </c>
      <c r="D269" s="179">
        <v>218194</v>
      </c>
      <c r="E269" s="179">
        <v>60008</v>
      </c>
      <c r="F269" s="179">
        <v>88025</v>
      </c>
      <c r="G269" s="179">
        <v>70161</v>
      </c>
      <c r="H269" s="179">
        <v>41199419</v>
      </c>
      <c r="I269" s="179">
        <v>6311434</v>
      </c>
      <c r="J269" s="179">
        <v>12395663</v>
      </c>
      <c r="K269" s="190">
        <v>22492322</v>
      </c>
    </row>
    <row r="270" spans="2:11" ht="12.75">
      <c r="B270" s="200" t="s">
        <v>196</v>
      </c>
      <c r="C270" s="179">
        <f t="shared" si="45"/>
        <v>44315521</v>
      </c>
      <c r="D270" s="179">
        <v>207947</v>
      </c>
      <c r="E270" s="179">
        <v>57220</v>
      </c>
      <c r="F270" s="179">
        <v>93239</v>
      </c>
      <c r="G270" s="179">
        <v>57488</v>
      </c>
      <c r="H270" s="179">
        <v>44107574</v>
      </c>
      <c r="I270" s="179">
        <v>6984362</v>
      </c>
      <c r="J270" s="179">
        <v>12039817</v>
      </c>
      <c r="K270" s="190">
        <v>25083395</v>
      </c>
    </row>
    <row r="271" spans="2:11" ht="12.75">
      <c r="B271" s="200" t="s">
        <v>197</v>
      </c>
      <c r="C271" s="179">
        <f t="shared" si="45"/>
        <v>52715184</v>
      </c>
      <c r="D271" s="181">
        <v>217652</v>
      </c>
      <c r="E271" s="181">
        <v>55251</v>
      </c>
      <c r="F271" s="181">
        <v>71208</v>
      </c>
      <c r="G271" s="182">
        <v>91193</v>
      </c>
      <c r="H271" s="179">
        <v>52497532</v>
      </c>
      <c r="I271" s="181">
        <v>8127831</v>
      </c>
      <c r="J271" s="181">
        <v>14165091</v>
      </c>
      <c r="K271" s="191">
        <v>30204610</v>
      </c>
    </row>
    <row r="272" spans="2:11" ht="12.75">
      <c r="B272" s="200" t="s">
        <v>198</v>
      </c>
      <c r="C272" s="179">
        <f t="shared" si="45"/>
        <v>44374800</v>
      </c>
      <c r="D272" s="179">
        <v>186238</v>
      </c>
      <c r="E272" s="180">
        <v>54803</v>
      </c>
      <c r="F272" s="180">
        <v>88023</v>
      </c>
      <c r="G272" s="179">
        <v>43412</v>
      </c>
      <c r="H272" s="179">
        <v>44188562</v>
      </c>
      <c r="I272" s="179">
        <v>7004264</v>
      </c>
      <c r="J272" s="179">
        <v>12007379</v>
      </c>
      <c r="K272" s="190">
        <v>25176919</v>
      </c>
    </row>
    <row r="273" spans="2:11" ht="12.75">
      <c r="B273" s="200" t="s">
        <v>199</v>
      </c>
      <c r="C273" s="179">
        <f t="shared" si="45"/>
        <v>45801623</v>
      </c>
      <c r="D273" s="184">
        <v>173560</v>
      </c>
      <c r="E273" s="184">
        <v>41398</v>
      </c>
      <c r="F273" s="184">
        <v>64805</v>
      </c>
      <c r="G273" s="184">
        <v>67357</v>
      </c>
      <c r="H273" s="184">
        <v>45628063</v>
      </c>
      <c r="I273" s="184">
        <v>7902441</v>
      </c>
      <c r="J273" s="184">
        <v>11652113</v>
      </c>
      <c r="K273" s="192">
        <v>26073509</v>
      </c>
    </row>
    <row r="274" spans="2:11" ht="12.75">
      <c r="B274" s="200" t="s">
        <v>200</v>
      </c>
      <c r="C274" s="179">
        <f t="shared" si="45"/>
        <v>47759774</v>
      </c>
      <c r="D274" s="179">
        <v>179412</v>
      </c>
      <c r="E274" s="180">
        <v>55060</v>
      </c>
      <c r="F274" s="180">
        <v>84608</v>
      </c>
      <c r="G274" s="179">
        <v>39744</v>
      </c>
      <c r="H274" s="179">
        <v>47580362</v>
      </c>
      <c r="I274" s="179">
        <v>8498078</v>
      </c>
      <c r="J274" s="179">
        <v>12333698</v>
      </c>
      <c r="K274" s="190">
        <v>26748586</v>
      </c>
    </row>
    <row r="275" spans="2:11" ht="12.75">
      <c r="B275" s="200" t="s">
        <v>201</v>
      </c>
      <c r="C275" s="179">
        <f t="shared" si="45"/>
        <v>43234539</v>
      </c>
      <c r="D275" s="181">
        <v>195648</v>
      </c>
      <c r="E275" s="181">
        <v>59628</v>
      </c>
      <c r="F275" s="181">
        <v>73706</v>
      </c>
      <c r="G275" s="182">
        <v>62314</v>
      </c>
      <c r="H275" s="179">
        <v>43038891</v>
      </c>
      <c r="I275" s="181">
        <v>7333368</v>
      </c>
      <c r="J275" s="181">
        <v>12653809</v>
      </c>
      <c r="K275" s="191">
        <v>23051714</v>
      </c>
    </row>
    <row r="276" spans="2:11" ht="12.75">
      <c r="B276" s="200" t="s">
        <v>202</v>
      </c>
      <c r="C276" s="179">
        <f t="shared" si="45"/>
        <v>45662512</v>
      </c>
      <c r="D276" s="181">
        <v>200897</v>
      </c>
      <c r="E276" s="181">
        <v>49821</v>
      </c>
      <c r="F276" s="181">
        <v>95483</v>
      </c>
      <c r="G276" s="182">
        <v>55593</v>
      </c>
      <c r="H276" s="179">
        <v>45461615</v>
      </c>
      <c r="I276" s="181">
        <v>6651598</v>
      </c>
      <c r="J276" s="181">
        <v>12888844</v>
      </c>
      <c r="K276" s="191">
        <v>25921173</v>
      </c>
    </row>
    <row r="277" spans="2:11" ht="12.75">
      <c r="B277" s="200" t="s">
        <v>203</v>
      </c>
      <c r="C277" s="179">
        <f t="shared" si="45"/>
        <v>45320520</v>
      </c>
      <c r="D277" s="181">
        <v>216155</v>
      </c>
      <c r="E277" s="181">
        <v>63461</v>
      </c>
      <c r="F277" s="181">
        <v>105215</v>
      </c>
      <c r="G277" s="182">
        <v>47479</v>
      </c>
      <c r="H277" s="179">
        <v>45104365</v>
      </c>
      <c r="I277" s="181">
        <v>7009204</v>
      </c>
      <c r="J277" s="181">
        <v>13890386</v>
      </c>
      <c r="K277" s="191">
        <v>24204775</v>
      </c>
    </row>
    <row r="278" spans="2:11" ht="12.75">
      <c r="B278" s="200" t="s">
        <v>204</v>
      </c>
      <c r="C278" s="179">
        <f>SUM(D278+H278)</f>
        <v>42133413</v>
      </c>
      <c r="D278" s="181">
        <v>195121</v>
      </c>
      <c r="E278" s="181">
        <v>60390</v>
      </c>
      <c r="F278" s="181">
        <v>91985</v>
      </c>
      <c r="G278" s="181">
        <v>42746</v>
      </c>
      <c r="H278" s="180">
        <v>41938292</v>
      </c>
      <c r="I278" s="181">
        <v>6745125</v>
      </c>
      <c r="J278" s="181">
        <v>13325675</v>
      </c>
      <c r="K278" s="191">
        <v>21867492</v>
      </c>
    </row>
    <row r="279" spans="2:11" ht="12.75">
      <c r="B279" s="200" t="s">
        <v>205</v>
      </c>
      <c r="C279" s="179">
        <f>SUM(D279+H279)</f>
        <v>48529107</v>
      </c>
      <c r="D279" s="181">
        <v>215596</v>
      </c>
      <c r="E279" s="181">
        <v>48730</v>
      </c>
      <c r="F279" s="181">
        <v>104899</v>
      </c>
      <c r="G279" s="181">
        <v>61967</v>
      </c>
      <c r="H279" s="180">
        <v>48313511</v>
      </c>
      <c r="I279" s="181">
        <v>7047896</v>
      </c>
      <c r="J279" s="181">
        <v>15011518</v>
      </c>
      <c r="K279" s="191">
        <v>26254097</v>
      </c>
    </row>
    <row r="280" spans="2:11" ht="12.75">
      <c r="B280" s="200" t="s">
        <v>206</v>
      </c>
      <c r="C280" s="179">
        <f t="shared" si="45"/>
        <v>39712145</v>
      </c>
      <c r="D280" s="181">
        <v>218354</v>
      </c>
      <c r="E280" s="181">
        <v>83464</v>
      </c>
      <c r="F280" s="181">
        <v>85972</v>
      </c>
      <c r="G280" s="181">
        <v>48918</v>
      </c>
      <c r="H280" s="181">
        <v>39493791</v>
      </c>
      <c r="I280" s="181">
        <v>6317303</v>
      </c>
      <c r="J280" s="181">
        <v>12322075</v>
      </c>
      <c r="K280" s="191">
        <v>20854413</v>
      </c>
    </row>
    <row r="281" spans="2:11" ht="12.75">
      <c r="B281" s="166"/>
      <c r="C281" s="180"/>
      <c r="D281" s="180"/>
      <c r="E281" s="180"/>
      <c r="F281" s="180"/>
      <c r="G281" s="180"/>
      <c r="H281" s="180"/>
      <c r="I281" s="180"/>
      <c r="J281" s="180"/>
      <c r="K281" s="196"/>
    </row>
    <row r="282" spans="2:11" ht="12.75">
      <c r="B282" s="197">
        <v>2022</v>
      </c>
      <c r="C282" s="173">
        <f t="shared" ref="C282:K282" si="46">SUM(C269:C280)</f>
        <v>540976751</v>
      </c>
      <c r="D282" s="173">
        <f t="shared" si="46"/>
        <v>2424774</v>
      </c>
      <c r="E282" s="173">
        <f t="shared" si="46"/>
        <v>689234</v>
      </c>
      <c r="F282" s="173">
        <f t="shared" si="46"/>
        <v>1047168</v>
      </c>
      <c r="G282" s="173">
        <f t="shared" si="46"/>
        <v>688372</v>
      </c>
      <c r="H282" s="173">
        <f t="shared" si="46"/>
        <v>538551977</v>
      </c>
      <c r="I282" s="173">
        <f t="shared" si="46"/>
        <v>85932904</v>
      </c>
      <c r="J282" s="173">
        <f t="shared" si="46"/>
        <v>154686068</v>
      </c>
      <c r="K282" s="198">
        <f t="shared" si="46"/>
        <v>297933005</v>
      </c>
    </row>
    <row r="283" spans="2:11" ht="12.75">
      <c r="B283" s="201"/>
      <c r="C283" s="168"/>
      <c r="D283" s="168"/>
      <c r="E283" s="168"/>
      <c r="F283" s="168"/>
      <c r="G283" s="168"/>
      <c r="H283" s="168"/>
      <c r="I283" s="168"/>
      <c r="J283" s="168"/>
      <c r="K283" s="202"/>
    </row>
    <row r="284" spans="2:11" ht="12.75" customHeight="1">
      <c r="B284" s="1340" t="s">
        <v>187</v>
      </c>
      <c r="C284" s="1342" t="s">
        <v>18</v>
      </c>
      <c r="D284" s="1342" t="s">
        <v>188</v>
      </c>
      <c r="E284" s="1344" t="s">
        <v>189</v>
      </c>
      <c r="F284" s="1345"/>
      <c r="G284" s="1346"/>
      <c r="H284" s="1347" t="s">
        <v>190</v>
      </c>
      <c r="I284" s="1349" t="s">
        <v>191</v>
      </c>
      <c r="J284" s="1350"/>
      <c r="K284" s="1351"/>
    </row>
    <row r="285" spans="2:11" ht="11.25" customHeight="1">
      <c r="B285" s="1341"/>
      <c r="C285" s="1343"/>
      <c r="D285" s="1343"/>
      <c r="E285" s="1352" t="s">
        <v>210</v>
      </c>
      <c r="F285" s="1342" t="s">
        <v>211</v>
      </c>
      <c r="G285" s="1342" t="s">
        <v>212</v>
      </c>
      <c r="H285" s="1348"/>
      <c r="I285" s="1352" t="s">
        <v>192</v>
      </c>
      <c r="J285" s="1352" t="s">
        <v>20</v>
      </c>
      <c r="K285" s="1355" t="s">
        <v>193</v>
      </c>
    </row>
    <row r="286" spans="2:11" ht="11.25" customHeight="1">
      <c r="B286" s="1341"/>
      <c r="C286" s="1343"/>
      <c r="D286" s="1343"/>
      <c r="E286" s="1353"/>
      <c r="F286" s="1343"/>
      <c r="G286" s="1343"/>
      <c r="H286" s="1348"/>
      <c r="I286" s="1354"/>
      <c r="J286" s="1354"/>
      <c r="K286" s="1356"/>
    </row>
    <row r="287" spans="2:11" ht="12.75">
      <c r="B287" s="162">
        <v>0</v>
      </c>
      <c r="C287" s="169">
        <v>1</v>
      </c>
      <c r="D287" s="169">
        <v>2</v>
      </c>
      <c r="E287" s="170">
        <v>3</v>
      </c>
      <c r="F287" s="170">
        <v>4</v>
      </c>
      <c r="G287" s="169">
        <v>5</v>
      </c>
      <c r="H287" s="169">
        <v>6</v>
      </c>
      <c r="I287" s="169">
        <v>7</v>
      </c>
      <c r="J287" s="169">
        <v>8</v>
      </c>
      <c r="K287" s="203">
        <v>9</v>
      </c>
    </row>
    <row r="288" spans="2:11" ht="12.75">
      <c r="B288" s="164"/>
      <c r="C288" s="167"/>
      <c r="D288" s="167"/>
      <c r="E288" s="167"/>
      <c r="F288" s="167"/>
      <c r="G288" s="167"/>
      <c r="H288" s="167"/>
      <c r="I288" s="167"/>
      <c r="J288" s="167"/>
      <c r="K288" s="199"/>
    </row>
    <row r="289" spans="2:11" ht="12.75">
      <c r="B289" s="166"/>
      <c r="C289" s="1336" t="s">
        <v>208</v>
      </c>
      <c r="D289" s="1336"/>
      <c r="E289" s="1336"/>
      <c r="F289" s="1336"/>
      <c r="G289" s="1336"/>
      <c r="H289" s="1336"/>
      <c r="I289" s="1336"/>
      <c r="J289" s="1336"/>
      <c r="K289" s="1337"/>
    </row>
    <row r="290" spans="2:11" ht="12.75">
      <c r="B290" s="166"/>
      <c r="C290" s="171"/>
      <c r="D290" s="171"/>
      <c r="E290" s="171"/>
      <c r="F290" s="171"/>
      <c r="G290" s="171"/>
      <c r="H290" s="171"/>
      <c r="I290" s="171"/>
      <c r="J290" s="171"/>
      <c r="K290" s="204"/>
    </row>
    <row r="291" spans="2:11" ht="12.75">
      <c r="B291" s="200" t="s">
        <v>195</v>
      </c>
      <c r="C291" s="179">
        <f>SUM(D291+H291)</f>
        <v>81540312</v>
      </c>
      <c r="D291" s="179">
        <v>383441</v>
      </c>
      <c r="E291" s="179">
        <v>105618</v>
      </c>
      <c r="F291" s="179">
        <v>154926</v>
      </c>
      <c r="G291" s="179">
        <v>122897</v>
      </c>
      <c r="H291" s="179">
        <v>81156871</v>
      </c>
      <c r="I291" s="179">
        <v>12406999</v>
      </c>
      <c r="J291" s="179">
        <v>25423507</v>
      </c>
      <c r="K291" s="190">
        <v>43326365</v>
      </c>
    </row>
    <row r="292" spans="2:11" ht="12.75">
      <c r="B292" s="200" t="s">
        <v>196</v>
      </c>
      <c r="C292" s="179">
        <f t="shared" ref="C292:C302" si="47">SUM(D292+H292)</f>
        <v>86937401</v>
      </c>
      <c r="D292" s="179">
        <v>363670</v>
      </c>
      <c r="E292" s="179">
        <v>101110</v>
      </c>
      <c r="F292" s="179">
        <v>162776</v>
      </c>
      <c r="G292" s="179">
        <v>99784</v>
      </c>
      <c r="H292" s="179">
        <v>86573731</v>
      </c>
      <c r="I292" s="179">
        <v>13786907</v>
      </c>
      <c r="J292" s="179">
        <v>24464422</v>
      </c>
      <c r="K292" s="190">
        <v>48322402</v>
      </c>
    </row>
    <row r="293" spans="2:11" ht="12.75">
      <c r="B293" s="200" t="s">
        <v>197</v>
      </c>
      <c r="C293" s="179">
        <f t="shared" si="47"/>
        <v>103051210</v>
      </c>
      <c r="D293" s="181">
        <v>382119</v>
      </c>
      <c r="E293" s="181">
        <v>98278</v>
      </c>
      <c r="F293" s="181">
        <v>124804</v>
      </c>
      <c r="G293" s="182">
        <v>159037</v>
      </c>
      <c r="H293" s="179">
        <v>102669091</v>
      </c>
      <c r="I293" s="181">
        <v>15805014</v>
      </c>
      <c r="J293" s="181">
        <v>28954294</v>
      </c>
      <c r="K293" s="191">
        <v>57909783</v>
      </c>
    </row>
    <row r="294" spans="2:11" ht="12.75">
      <c r="B294" s="200" t="s">
        <v>198</v>
      </c>
      <c r="C294" s="179">
        <f t="shared" si="47"/>
        <v>87053121</v>
      </c>
      <c r="D294" s="179">
        <v>329773</v>
      </c>
      <c r="E294" s="180">
        <v>97499</v>
      </c>
      <c r="F294" s="180">
        <v>155766</v>
      </c>
      <c r="G294" s="180">
        <v>76508</v>
      </c>
      <c r="H294" s="179">
        <v>86723348</v>
      </c>
      <c r="I294" s="180">
        <v>13774817</v>
      </c>
      <c r="J294" s="180">
        <v>24579121</v>
      </c>
      <c r="K294" s="196">
        <v>48369410</v>
      </c>
    </row>
    <row r="295" spans="2:11" ht="12.75">
      <c r="B295" s="200" t="s">
        <v>199</v>
      </c>
      <c r="C295" s="179">
        <f t="shared" si="47"/>
        <v>89056072</v>
      </c>
      <c r="D295" s="184">
        <v>304934</v>
      </c>
      <c r="E295" s="184">
        <v>73562</v>
      </c>
      <c r="F295" s="184">
        <v>115029</v>
      </c>
      <c r="G295" s="184">
        <v>116343</v>
      </c>
      <c r="H295" s="184">
        <v>88751138</v>
      </c>
      <c r="I295" s="184">
        <v>15396025</v>
      </c>
      <c r="J295" s="184">
        <v>23625439</v>
      </c>
      <c r="K295" s="192">
        <v>49729674</v>
      </c>
    </row>
    <row r="296" spans="2:11" ht="12.75">
      <c r="B296" s="200" t="s">
        <v>200</v>
      </c>
      <c r="C296" s="179">
        <f t="shared" si="47"/>
        <v>93687430</v>
      </c>
      <c r="D296" s="179">
        <v>317337</v>
      </c>
      <c r="E296" s="180">
        <v>97932</v>
      </c>
      <c r="F296" s="180">
        <v>148082</v>
      </c>
      <c r="G296" s="180">
        <v>71323</v>
      </c>
      <c r="H296" s="179">
        <v>93370093</v>
      </c>
      <c r="I296" s="180">
        <v>16766104</v>
      </c>
      <c r="J296" s="180">
        <v>25076984</v>
      </c>
      <c r="K296" s="196">
        <v>51527005</v>
      </c>
    </row>
    <row r="297" spans="2:11" ht="12.75">
      <c r="B297" s="200" t="s">
        <v>201</v>
      </c>
      <c r="C297" s="179">
        <f>SUM(D297+H297)</f>
        <v>85038985</v>
      </c>
      <c r="D297" s="181">
        <v>342222</v>
      </c>
      <c r="E297" s="181">
        <v>103425</v>
      </c>
      <c r="F297" s="181">
        <v>128169</v>
      </c>
      <c r="G297" s="182">
        <v>110628</v>
      </c>
      <c r="H297" s="179">
        <v>84696763</v>
      </c>
      <c r="I297" s="181">
        <v>14565486</v>
      </c>
      <c r="J297" s="181">
        <v>25746411</v>
      </c>
      <c r="K297" s="191">
        <v>44384866</v>
      </c>
    </row>
    <row r="298" spans="2:11" ht="12.75">
      <c r="B298" s="200" t="s">
        <v>202</v>
      </c>
      <c r="C298" s="179">
        <f>SUM(D298+H298)</f>
        <v>89548694</v>
      </c>
      <c r="D298" s="181">
        <v>353745</v>
      </c>
      <c r="E298" s="181">
        <v>87553</v>
      </c>
      <c r="F298" s="181">
        <v>166829</v>
      </c>
      <c r="G298" s="182">
        <v>99363</v>
      </c>
      <c r="H298" s="179">
        <v>89194949</v>
      </c>
      <c r="I298" s="181">
        <v>13197437</v>
      </c>
      <c r="J298" s="181">
        <v>26156739</v>
      </c>
      <c r="K298" s="191">
        <v>49840773</v>
      </c>
    </row>
    <row r="299" spans="2:11" ht="12.75">
      <c r="B299" s="200" t="s">
        <v>203</v>
      </c>
      <c r="C299" s="179">
        <f t="shared" si="47"/>
        <v>89482874</v>
      </c>
      <c r="D299" s="179">
        <v>380405</v>
      </c>
      <c r="E299" s="180">
        <v>112486</v>
      </c>
      <c r="F299" s="180">
        <v>183824</v>
      </c>
      <c r="G299" s="180">
        <v>84095</v>
      </c>
      <c r="H299" s="179">
        <v>89102469</v>
      </c>
      <c r="I299" s="180">
        <v>13855411</v>
      </c>
      <c r="J299" s="180">
        <v>28815167</v>
      </c>
      <c r="K299" s="196">
        <v>46431891</v>
      </c>
    </row>
    <row r="300" spans="2:11" ht="12.75">
      <c r="B300" s="200" t="s">
        <v>204</v>
      </c>
      <c r="C300" s="179">
        <f t="shared" si="47"/>
        <v>82599771</v>
      </c>
      <c r="D300" s="181">
        <v>347817</v>
      </c>
      <c r="E300" s="181">
        <v>107294</v>
      </c>
      <c r="F300" s="181">
        <v>165045</v>
      </c>
      <c r="G300" s="181">
        <v>75478</v>
      </c>
      <c r="H300" s="180">
        <v>82251954</v>
      </c>
      <c r="I300" s="181">
        <v>13173978</v>
      </c>
      <c r="J300" s="181">
        <v>27140711</v>
      </c>
      <c r="K300" s="191">
        <v>41937265</v>
      </c>
    </row>
    <row r="301" spans="2:11" ht="12.75">
      <c r="B301" s="200" t="s">
        <v>205</v>
      </c>
      <c r="C301" s="179">
        <f t="shared" si="47"/>
        <v>95899993</v>
      </c>
      <c r="D301" s="181">
        <v>378723</v>
      </c>
      <c r="E301" s="181">
        <v>85883</v>
      </c>
      <c r="F301" s="181">
        <v>183907</v>
      </c>
      <c r="G301" s="181">
        <v>108933</v>
      </c>
      <c r="H301" s="180">
        <v>95521270</v>
      </c>
      <c r="I301" s="181">
        <v>14100167</v>
      </c>
      <c r="J301" s="181">
        <v>30680146</v>
      </c>
      <c r="K301" s="191">
        <v>50740957</v>
      </c>
    </row>
    <row r="302" spans="2:11" ht="12.75">
      <c r="B302" s="200" t="s">
        <v>206</v>
      </c>
      <c r="C302" s="179">
        <f t="shared" si="47"/>
        <v>78613452</v>
      </c>
      <c r="D302" s="181">
        <v>378787</v>
      </c>
      <c r="E302" s="181">
        <v>145111</v>
      </c>
      <c r="F302" s="181">
        <v>148850</v>
      </c>
      <c r="G302" s="182">
        <v>84826</v>
      </c>
      <c r="H302" s="183">
        <v>78234665</v>
      </c>
      <c r="I302" s="181">
        <v>12419798</v>
      </c>
      <c r="J302" s="181">
        <v>25385359</v>
      </c>
      <c r="K302" s="191">
        <v>40429508</v>
      </c>
    </row>
    <row r="303" spans="2:11" ht="12.75">
      <c r="B303" s="200"/>
      <c r="C303" s="178"/>
      <c r="D303" s="175"/>
      <c r="E303" s="176"/>
      <c r="F303" s="176"/>
      <c r="G303" s="176"/>
      <c r="H303" s="175"/>
      <c r="I303" s="176"/>
      <c r="J303" s="176"/>
      <c r="K303" s="205"/>
    </row>
    <row r="304" spans="2:11" ht="12.75">
      <c r="B304" s="197">
        <v>2022</v>
      </c>
      <c r="C304" s="177">
        <f t="shared" ref="C304:K304" si="48">SUM(C291:C302)</f>
        <v>1062509315</v>
      </c>
      <c r="D304" s="177">
        <f t="shared" si="48"/>
        <v>4262973</v>
      </c>
      <c r="E304" s="177">
        <f t="shared" si="48"/>
        <v>1215751</v>
      </c>
      <c r="F304" s="177">
        <f t="shared" si="48"/>
        <v>1838007</v>
      </c>
      <c r="G304" s="177">
        <f t="shared" si="48"/>
        <v>1209215</v>
      </c>
      <c r="H304" s="177">
        <f t="shared" si="48"/>
        <v>1058246342</v>
      </c>
      <c r="I304" s="177">
        <f t="shared" si="48"/>
        <v>169248143</v>
      </c>
      <c r="J304" s="177">
        <f t="shared" si="48"/>
        <v>316048300</v>
      </c>
      <c r="K304" s="206">
        <f t="shared" si="48"/>
        <v>572949899</v>
      </c>
    </row>
    <row r="305" spans="2:11">
      <c r="B305" s="11"/>
      <c r="C305" s="10"/>
      <c r="D305" s="10"/>
      <c r="E305" s="10"/>
      <c r="F305" s="10"/>
      <c r="G305" s="10"/>
      <c r="H305" s="10"/>
      <c r="I305" s="10"/>
      <c r="J305" s="10"/>
      <c r="K305" s="12"/>
    </row>
    <row r="306" spans="2:11">
      <c r="B306" s="11"/>
      <c r="C306" s="10"/>
      <c r="D306" s="10"/>
      <c r="E306" s="10"/>
      <c r="F306" s="10"/>
      <c r="G306" s="10"/>
      <c r="H306" s="10"/>
      <c r="I306" s="10"/>
      <c r="J306" s="10"/>
      <c r="K306" s="12"/>
    </row>
    <row r="307" spans="2:11" ht="19.5">
      <c r="B307" s="166"/>
      <c r="C307" s="172"/>
      <c r="D307" s="172"/>
      <c r="E307" s="207"/>
      <c r="F307" s="208" t="s">
        <v>209</v>
      </c>
      <c r="G307" s="208"/>
      <c r="H307" s="208"/>
      <c r="I307" s="208"/>
      <c r="J307" s="209"/>
      <c r="K307" s="210"/>
    </row>
    <row r="308" spans="2:11" ht="15.75">
      <c r="B308" s="13" t="s">
        <v>195</v>
      </c>
      <c r="C308" s="17">
        <f>C291/C252</f>
        <v>597.1549345285174</v>
      </c>
      <c r="D308" s="17">
        <f t="shared" ref="D308:K308" si="49">D291/D252</f>
        <v>97.592517179944011</v>
      </c>
      <c r="E308" s="17">
        <f t="shared" si="49"/>
        <v>58.774624373956591</v>
      </c>
      <c r="F308" s="17">
        <f t="shared" si="49"/>
        <v>94.813953488372093</v>
      </c>
      <c r="G308" s="17">
        <f t="shared" si="49"/>
        <v>246.78112449799198</v>
      </c>
      <c r="H308" s="17">
        <f t="shared" si="49"/>
        <v>611.95508185101687</v>
      </c>
      <c r="I308" s="17">
        <f t="shared" si="49"/>
        <v>548.35140988243609</v>
      </c>
      <c r="J308" s="17">
        <f t="shared" si="49"/>
        <v>587.63653383875737</v>
      </c>
      <c r="K308" s="159">
        <f t="shared" si="49"/>
        <v>649.28839035501801</v>
      </c>
    </row>
    <row r="309" spans="2:11" ht="15.75">
      <c r="B309" s="13" t="s">
        <v>196</v>
      </c>
      <c r="C309" s="17">
        <f>C292/C253</f>
        <v>596.46256389146174</v>
      </c>
      <c r="D309" s="17">
        <f t="shared" ref="D309:K309" si="50">D292/D253</f>
        <v>100.18457300275482</v>
      </c>
      <c r="E309" s="17">
        <f t="shared" si="50"/>
        <v>60.799759470835838</v>
      </c>
      <c r="F309" s="17">
        <f t="shared" si="50"/>
        <v>104.076726342711</v>
      </c>
      <c r="G309" s="17">
        <f t="shared" si="50"/>
        <v>247.6029776674938</v>
      </c>
      <c r="H309" s="17">
        <f t="shared" si="50"/>
        <v>609.13794898856645</v>
      </c>
      <c r="I309" s="17">
        <f t="shared" si="50"/>
        <v>542.4072310960737</v>
      </c>
      <c r="J309" s="17">
        <f t="shared" si="50"/>
        <v>579.62949273817139</v>
      </c>
      <c r="K309" s="159">
        <f t="shared" si="50"/>
        <v>648.62284563758385</v>
      </c>
    </row>
    <row r="310" spans="2:11" ht="15.75">
      <c r="B310" s="13" t="s">
        <v>197</v>
      </c>
      <c r="C310" s="17">
        <f>C293/C254</f>
        <v>600.13633213559831</v>
      </c>
      <c r="D310" s="17">
        <f t="shared" ref="D310:K310" si="51">D293/D254</f>
        <v>109.14567266495287</v>
      </c>
      <c r="E310" s="17">
        <f t="shared" si="51"/>
        <v>60.145654834761324</v>
      </c>
      <c r="F310" s="17">
        <f t="shared" si="51"/>
        <v>101.05587044534413</v>
      </c>
      <c r="G310" s="17">
        <f t="shared" si="51"/>
        <v>251.64082278481013</v>
      </c>
      <c r="H310" s="17">
        <f t="shared" si="51"/>
        <v>610.35533136755998</v>
      </c>
      <c r="I310" s="17">
        <f t="shared" si="51"/>
        <v>535.54533748983465</v>
      </c>
      <c r="J310" s="17">
        <f t="shared" si="51"/>
        <v>589.16052497710859</v>
      </c>
      <c r="K310" s="159">
        <f t="shared" si="51"/>
        <v>646.63930545474852</v>
      </c>
    </row>
    <row r="311" spans="2:11" ht="15.75">
      <c r="B311" s="13" t="s">
        <v>198</v>
      </c>
      <c r="C311" s="17">
        <f>C294/C255</f>
        <v>597.88410186673264</v>
      </c>
      <c r="D311" s="17">
        <f t="shared" ref="D311:K311" si="52">D294/D255</f>
        <v>100.20449711333941</v>
      </c>
      <c r="E311" s="17">
        <f t="shared" si="52"/>
        <v>60.147439851943247</v>
      </c>
      <c r="F311" s="17">
        <f t="shared" si="52"/>
        <v>112.06187050359712</v>
      </c>
      <c r="G311" s="17">
        <f t="shared" si="52"/>
        <v>273.24285714285713</v>
      </c>
      <c r="H311" s="17">
        <f t="shared" si="52"/>
        <v>609.39314599714714</v>
      </c>
      <c r="I311" s="17">
        <f t="shared" si="52"/>
        <v>546.81501329840023</v>
      </c>
      <c r="J311" s="17">
        <f t="shared" si="52"/>
        <v>588.10166531081018</v>
      </c>
      <c r="K311" s="159">
        <f t="shared" si="52"/>
        <v>642.13432281018504</v>
      </c>
    </row>
    <row r="312" spans="2:11" ht="15.75">
      <c r="B312" s="13" t="s">
        <v>199</v>
      </c>
      <c r="C312" s="17">
        <f>C295/C256</f>
        <v>592.234456983634</v>
      </c>
      <c r="D312" s="17">
        <f t="shared" ref="D312:K312" si="53">D295/D256</f>
        <v>107.90304317055909</v>
      </c>
      <c r="E312" s="17">
        <f t="shared" si="53"/>
        <v>59.660989456609897</v>
      </c>
      <c r="F312" s="17">
        <f t="shared" si="53"/>
        <v>102.8881932021467</v>
      </c>
      <c r="G312" s="17">
        <f t="shared" si="53"/>
        <v>244.93263157894737</v>
      </c>
      <c r="H312" s="17">
        <f t="shared" si="53"/>
        <v>601.51096260852478</v>
      </c>
      <c r="I312" s="17">
        <f t="shared" si="53"/>
        <v>543.913834522716</v>
      </c>
      <c r="J312" s="17">
        <f t="shared" si="53"/>
        <v>582.84048353274943</v>
      </c>
      <c r="K312" s="159">
        <f t="shared" si="53"/>
        <v>631.8409524051533</v>
      </c>
    </row>
    <row r="313" spans="2:11" ht="15.75">
      <c r="B313" s="13" t="s">
        <v>200</v>
      </c>
      <c r="C313" s="17">
        <f t="shared" ref="C313:K313" si="54">C296/C257</f>
        <v>593.40910818343048</v>
      </c>
      <c r="D313" s="17">
        <f t="shared" si="54"/>
        <v>97.883096853793958</v>
      </c>
      <c r="E313" s="17">
        <f t="shared" si="54"/>
        <v>60.007352941176471</v>
      </c>
      <c r="F313" s="17">
        <f t="shared" si="54"/>
        <v>108.80382072005878</v>
      </c>
      <c r="G313" s="17">
        <f t="shared" si="54"/>
        <v>286.43775100401604</v>
      </c>
      <c r="H313" s="17">
        <f t="shared" si="54"/>
        <v>603.79785693037934</v>
      </c>
      <c r="I313" s="17">
        <f t="shared" si="54"/>
        <v>550.10512500820266</v>
      </c>
      <c r="J313" s="17">
        <f t="shared" si="54"/>
        <v>572.36400155205081</v>
      </c>
      <c r="K313" s="159">
        <f t="shared" si="54"/>
        <v>641.30589816670192</v>
      </c>
    </row>
    <row r="314" spans="2:11" ht="15.75">
      <c r="B314" s="13" t="s">
        <v>201</v>
      </c>
      <c r="C314" s="17">
        <f t="shared" ref="C314:K314" si="55">C297/C258</f>
        <v>594.42049600872349</v>
      </c>
      <c r="D314" s="17">
        <f t="shared" si="55"/>
        <v>101.24911242603551</v>
      </c>
      <c r="E314" s="17">
        <f t="shared" si="55"/>
        <v>60.659824046920818</v>
      </c>
      <c r="F314" s="17">
        <f t="shared" si="55"/>
        <v>103.61277283751011</v>
      </c>
      <c r="G314" s="17">
        <f t="shared" si="55"/>
        <v>252.57534246575344</v>
      </c>
      <c r="H314" s="17">
        <f t="shared" si="55"/>
        <v>606.35416875474289</v>
      </c>
      <c r="I314" s="17">
        <f t="shared" si="55"/>
        <v>541.64910193001379</v>
      </c>
      <c r="J314" s="17">
        <f t="shared" si="55"/>
        <v>571.81208635010887</v>
      </c>
      <c r="K314" s="159">
        <f t="shared" si="55"/>
        <v>654.98215893160182</v>
      </c>
    </row>
    <row r="315" spans="2:11" ht="15.75">
      <c r="B315" s="13" t="s">
        <v>202</v>
      </c>
      <c r="C315" s="17">
        <f t="shared" ref="C315:K315" si="56">C298/C259</f>
        <v>594.0802998639997</v>
      </c>
      <c r="D315" s="17">
        <f t="shared" si="56"/>
        <v>99.871541501976282</v>
      </c>
      <c r="E315" s="17">
        <f t="shared" si="56"/>
        <v>59.357966101694913</v>
      </c>
      <c r="F315" s="17">
        <f t="shared" si="56"/>
        <v>99.957459556620734</v>
      </c>
      <c r="G315" s="17">
        <f t="shared" si="56"/>
        <v>249.65577889447235</v>
      </c>
      <c r="H315" s="17">
        <f t="shared" si="56"/>
        <v>605.97276365044536</v>
      </c>
      <c r="I315" s="17">
        <f t="shared" si="56"/>
        <v>535.1758718572587</v>
      </c>
      <c r="J315" s="17">
        <f t="shared" si="56"/>
        <v>571.48217172820625</v>
      </c>
      <c r="K315" s="159">
        <f t="shared" si="56"/>
        <v>649.2812031838256</v>
      </c>
    </row>
    <row r="316" spans="2:11" ht="15.75">
      <c r="B316" s="13" t="s">
        <v>203</v>
      </c>
      <c r="C316" s="17">
        <f t="shared" ref="C316:K316" si="57">C299/C260</f>
        <v>582.13116396471412</v>
      </c>
      <c r="D316" s="17">
        <f t="shared" si="57"/>
        <v>95.79576932762528</v>
      </c>
      <c r="E316" s="17">
        <f t="shared" si="57"/>
        <v>59.769394261424019</v>
      </c>
      <c r="F316" s="17">
        <f t="shared" si="57"/>
        <v>104.09060022650057</v>
      </c>
      <c r="G316" s="17">
        <f t="shared" si="57"/>
        <v>260.35603715170276</v>
      </c>
      <c r="H316" s="17">
        <f t="shared" si="57"/>
        <v>595.02800761294202</v>
      </c>
      <c r="I316" s="17">
        <f t="shared" si="57"/>
        <v>530.41156879258858</v>
      </c>
      <c r="J316" s="17">
        <f t="shared" si="57"/>
        <v>562.09361345193508</v>
      </c>
      <c r="K316" s="159">
        <f t="shared" si="57"/>
        <v>641.68784809076965</v>
      </c>
    </row>
    <row r="317" spans="2:11" ht="15.75">
      <c r="B317" s="13" t="s">
        <v>204</v>
      </c>
      <c r="C317" s="17">
        <f t="shared" ref="C317:K317" si="58">C300/C261</f>
        <v>582.46377925548791</v>
      </c>
      <c r="D317" s="17">
        <f t="shared" si="58"/>
        <v>96.268198173263215</v>
      </c>
      <c r="E317" s="17">
        <f t="shared" si="58"/>
        <v>60.893303064699204</v>
      </c>
      <c r="F317" s="17">
        <f t="shared" si="58"/>
        <v>111.66779431664412</v>
      </c>
      <c r="G317" s="17">
        <f t="shared" si="58"/>
        <v>202.35388739946382</v>
      </c>
      <c r="H317" s="17">
        <f t="shared" si="58"/>
        <v>595.17470585681417</v>
      </c>
      <c r="I317" s="17">
        <f t="shared" si="58"/>
        <v>531.59462513114352</v>
      </c>
      <c r="J317" s="17">
        <f t="shared" si="58"/>
        <v>566.76574018000713</v>
      </c>
      <c r="K317" s="159">
        <f t="shared" si="58"/>
        <v>639.98023775732884</v>
      </c>
    </row>
    <row r="318" spans="2:11" ht="15.75">
      <c r="B318" s="13" t="s">
        <v>205</v>
      </c>
      <c r="C318" s="17">
        <f t="shared" ref="C318:K318" si="59">C301/C262</f>
        <v>598.69394189109892</v>
      </c>
      <c r="D318" s="17">
        <f t="shared" si="59"/>
        <v>107.43914893617021</v>
      </c>
      <c r="E318" s="17">
        <f t="shared" si="59"/>
        <v>60.780608634111822</v>
      </c>
      <c r="F318" s="17">
        <f t="shared" si="59"/>
        <v>108.56375442739079</v>
      </c>
      <c r="G318" s="17">
        <f t="shared" si="59"/>
        <v>260.60526315789474</v>
      </c>
      <c r="H318" s="17">
        <f t="shared" si="59"/>
        <v>609.74785678265255</v>
      </c>
      <c r="I318" s="17">
        <f t="shared" si="59"/>
        <v>536.67898603128685</v>
      </c>
      <c r="J318" s="17">
        <f t="shared" si="59"/>
        <v>576.1529765258216</v>
      </c>
      <c r="K318" s="159">
        <f t="shared" si="59"/>
        <v>657.82867477377033</v>
      </c>
    </row>
    <row r="319" spans="2:11" ht="16.5" thickBot="1">
      <c r="B319" s="15" t="s">
        <v>206</v>
      </c>
      <c r="C319" s="18">
        <f>C302/C263</f>
        <v>591.30977525047388</v>
      </c>
      <c r="D319" s="18">
        <f>D302/D263</f>
        <v>92.409612100512319</v>
      </c>
      <c r="E319" s="18">
        <f t="shared" ref="E319:K319" si="60">E302/E263</f>
        <v>59.13243683781581</v>
      </c>
      <c r="F319" s="18">
        <f t="shared" si="60"/>
        <v>111.83320811419985</v>
      </c>
      <c r="G319" s="18">
        <f t="shared" si="60"/>
        <v>270.14649681528664</v>
      </c>
      <c r="H319" s="18">
        <f t="shared" si="60"/>
        <v>607.18100256889852</v>
      </c>
      <c r="I319" s="18">
        <f t="shared" si="60"/>
        <v>537.58377699865821</v>
      </c>
      <c r="J319" s="18">
        <f t="shared" si="60"/>
        <v>586.55142216779495</v>
      </c>
      <c r="K319" s="161">
        <f t="shared" si="60"/>
        <v>647.21385691645185</v>
      </c>
    </row>
    <row r="322" spans="2:11" ht="12" thickBot="1"/>
    <row r="323" spans="2:11" ht="18.75" thickBot="1">
      <c r="B323" s="1378" t="s">
        <v>467</v>
      </c>
      <c r="C323" s="1379"/>
      <c r="D323" s="1379"/>
      <c r="E323" s="1379"/>
      <c r="F323" s="1379"/>
      <c r="G323" s="1379"/>
      <c r="H323" s="1379"/>
      <c r="I323" s="1379"/>
      <c r="J323" s="1379"/>
      <c r="K323" s="1380"/>
    </row>
    <row r="324" spans="2:11" ht="18">
      <c r="B324" s="912"/>
      <c r="C324" s="913"/>
      <c r="D324" s="913"/>
      <c r="E324" s="913"/>
      <c r="F324" s="515" t="s">
        <v>186</v>
      </c>
      <c r="G324" s="913"/>
      <c r="H324" s="913"/>
      <c r="I324" s="913"/>
      <c r="J324" s="913"/>
      <c r="K324" s="914"/>
    </row>
    <row r="325" spans="2:11" ht="12.75">
      <c r="B325" s="1381" t="s">
        <v>187</v>
      </c>
      <c r="C325" s="1342" t="s">
        <v>18</v>
      </c>
      <c r="D325" s="1342" t="s">
        <v>188</v>
      </c>
      <c r="E325" s="1344" t="s">
        <v>189</v>
      </c>
      <c r="F325" s="1345"/>
      <c r="G325" s="1346"/>
      <c r="H325" s="1347" t="s">
        <v>190</v>
      </c>
      <c r="I325" s="1344" t="s">
        <v>191</v>
      </c>
      <c r="J325" s="1345"/>
      <c r="K325" s="1372"/>
    </row>
    <row r="326" spans="2:11">
      <c r="B326" s="1359"/>
      <c r="C326" s="1343"/>
      <c r="D326" s="1343"/>
      <c r="E326" s="1352" t="s">
        <v>210</v>
      </c>
      <c r="F326" s="1342" t="s">
        <v>211</v>
      </c>
      <c r="G326" s="1342" t="s">
        <v>212</v>
      </c>
      <c r="H326" s="1348"/>
      <c r="I326" s="1352" t="s">
        <v>192</v>
      </c>
      <c r="J326" s="1352" t="s">
        <v>20</v>
      </c>
      <c r="K326" s="1355" t="s">
        <v>247</v>
      </c>
    </row>
    <row r="327" spans="2:11">
      <c r="B327" s="1359"/>
      <c r="C327" s="1343"/>
      <c r="D327" s="1343"/>
      <c r="E327" s="1353"/>
      <c r="F327" s="1343"/>
      <c r="G327" s="1343"/>
      <c r="H327" s="1348"/>
      <c r="I327" s="1353"/>
      <c r="J327" s="1353"/>
      <c r="K327" s="1368"/>
    </row>
    <row r="328" spans="2:11" ht="12.75">
      <c r="B328" s="162">
        <v>0</v>
      </c>
      <c r="C328" s="74">
        <v>1</v>
      </c>
      <c r="D328" s="74">
        <v>2</v>
      </c>
      <c r="E328" s="75">
        <v>3</v>
      </c>
      <c r="F328" s="75">
        <v>4</v>
      </c>
      <c r="G328" s="74">
        <v>5</v>
      </c>
      <c r="H328" s="74">
        <v>6</v>
      </c>
      <c r="I328" s="74">
        <v>7</v>
      </c>
      <c r="J328" s="74">
        <v>8</v>
      </c>
      <c r="K328" s="163">
        <v>9</v>
      </c>
    </row>
    <row r="329" spans="2:11" ht="12.75">
      <c r="B329" s="164"/>
      <c r="C329" s="76"/>
      <c r="D329" s="76"/>
      <c r="E329" s="76"/>
      <c r="F329" s="76"/>
      <c r="G329" s="76"/>
      <c r="H329" s="76"/>
      <c r="I329" s="76"/>
      <c r="J329" s="76"/>
      <c r="K329" s="165"/>
    </row>
    <row r="330" spans="2:11" ht="14.25">
      <c r="B330" s="166"/>
      <c r="C330" s="1338" t="s">
        <v>194</v>
      </c>
      <c r="D330" s="1338"/>
      <c r="E330" s="1338"/>
      <c r="F330" s="1338"/>
      <c r="G330" s="1338"/>
      <c r="H330" s="1338"/>
      <c r="I330" s="1338"/>
      <c r="J330" s="1338"/>
      <c r="K330" s="1339"/>
    </row>
    <row r="331" spans="2:11" ht="12.75">
      <c r="B331" s="164"/>
      <c r="C331" s="76"/>
      <c r="D331" s="76"/>
      <c r="E331" s="76"/>
      <c r="F331" s="76"/>
      <c r="G331" s="76"/>
      <c r="H331" s="76"/>
      <c r="I331" s="76"/>
      <c r="J331" s="76"/>
      <c r="K331" s="165"/>
    </row>
    <row r="332" spans="2:11" ht="12.75">
      <c r="B332" s="189" t="s">
        <v>195</v>
      </c>
      <c r="C332" s="179">
        <f>SUM(D332+H332)</f>
        <v>136406</v>
      </c>
      <c r="D332" s="179">
        <v>2862</v>
      </c>
      <c r="E332" s="179">
        <v>1106</v>
      </c>
      <c r="F332" s="179">
        <v>1311</v>
      </c>
      <c r="G332" s="179">
        <v>445</v>
      </c>
      <c r="H332" s="179">
        <v>133544</v>
      </c>
      <c r="I332" s="179">
        <v>24250</v>
      </c>
      <c r="J332" s="179">
        <v>40380</v>
      </c>
      <c r="K332" s="196">
        <v>68914</v>
      </c>
    </row>
    <row r="333" spans="2:11" ht="12.75">
      <c r="B333" s="189" t="s">
        <v>196</v>
      </c>
      <c r="C333" s="179">
        <f t="shared" ref="C333:C343" si="61">SUM(D333+H333)</f>
        <v>142255</v>
      </c>
      <c r="D333" s="179">
        <v>3597</v>
      </c>
      <c r="E333" s="179">
        <v>2031</v>
      </c>
      <c r="F333" s="179">
        <v>1290</v>
      </c>
      <c r="G333" s="179">
        <v>276</v>
      </c>
      <c r="H333" s="179">
        <v>138658</v>
      </c>
      <c r="I333" s="179">
        <v>24835</v>
      </c>
      <c r="J333" s="179">
        <v>39907</v>
      </c>
      <c r="K333" s="196">
        <v>73916</v>
      </c>
    </row>
    <row r="334" spans="2:11" ht="12.75">
      <c r="B334" s="189" t="s">
        <v>197</v>
      </c>
      <c r="C334" s="179">
        <f t="shared" si="61"/>
        <v>170008</v>
      </c>
      <c r="D334" s="181">
        <v>3972</v>
      </c>
      <c r="E334" s="181">
        <v>2161</v>
      </c>
      <c r="F334" s="181">
        <v>1402</v>
      </c>
      <c r="G334" s="182">
        <v>409</v>
      </c>
      <c r="H334" s="179">
        <v>166036</v>
      </c>
      <c r="I334" s="181">
        <v>28907</v>
      </c>
      <c r="J334" s="181">
        <v>44929</v>
      </c>
      <c r="K334" s="191">
        <v>92200</v>
      </c>
    </row>
    <row r="335" spans="2:11" ht="12.75">
      <c r="B335" s="189" t="s">
        <v>198</v>
      </c>
      <c r="C335" s="179">
        <f>SUM(D335+H335)</f>
        <v>124444</v>
      </c>
      <c r="D335" s="179">
        <v>2810</v>
      </c>
      <c r="E335" s="180">
        <v>1441</v>
      </c>
      <c r="F335" s="180">
        <v>987</v>
      </c>
      <c r="G335" s="179">
        <v>382</v>
      </c>
      <c r="H335" s="179">
        <v>121634</v>
      </c>
      <c r="I335" s="179">
        <v>20977</v>
      </c>
      <c r="J335" s="179">
        <v>36045</v>
      </c>
      <c r="K335" s="196">
        <v>64612</v>
      </c>
    </row>
    <row r="336" spans="2:11" ht="12.75">
      <c r="B336" s="189" t="s">
        <v>199</v>
      </c>
      <c r="C336" s="179">
        <f>SUM(D336+H336)</f>
        <v>151047</v>
      </c>
      <c r="D336" s="878">
        <v>2945</v>
      </c>
      <c r="E336" s="547">
        <v>1490</v>
      </c>
      <c r="F336" s="548">
        <v>1101</v>
      </c>
      <c r="G336" s="548">
        <v>354</v>
      </c>
      <c r="H336" s="878">
        <v>148102</v>
      </c>
      <c r="I336" s="547">
        <v>27100</v>
      </c>
      <c r="J336" s="547">
        <v>38353</v>
      </c>
      <c r="K336" s="879">
        <v>82649</v>
      </c>
    </row>
    <row r="337" spans="2:11" ht="12.75">
      <c r="B337" s="189" t="s">
        <v>200</v>
      </c>
      <c r="C337" s="179">
        <f t="shared" si="61"/>
        <v>147309</v>
      </c>
      <c r="D337" s="179">
        <v>3287</v>
      </c>
      <c r="E337" s="180">
        <v>1703</v>
      </c>
      <c r="F337" s="180">
        <v>1175</v>
      </c>
      <c r="G337" s="179">
        <v>409</v>
      </c>
      <c r="H337" s="179">
        <v>144022</v>
      </c>
      <c r="I337" s="179">
        <v>27906</v>
      </c>
      <c r="J337" s="179">
        <v>39280</v>
      </c>
      <c r="K337" s="196">
        <v>76836</v>
      </c>
    </row>
    <row r="338" spans="2:11" ht="12.75">
      <c r="B338" s="189" t="s">
        <v>201</v>
      </c>
      <c r="C338" s="179">
        <f>SUM(D338+H338)</f>
        <v>114652</v>
      </c>
      <c r="D338" s="79">
        <v>2668</v>
      </c>
      <c r="E338" s="181">
        <v>1596</v>
      </c>
      <c r="F338" s="182">
        <v>843</v>
      </c>
      <c r="G338" s="182">
        <v>229</v>
      </c>
      <c r="H338" s="179">
        <v>111984</v>
      </c>
      <c r="I338" s="181">
        <v>20935</v>
      </c>
      <c r="J338" s="181">
        <v>33872</v>
      </c>
      <c r="K338" s="191">
        <v>57177</v>
      </c>
    </row>
    <row r="339" spans="2:11" ht="12.75">
      <c r="B339" s="189" t="s">
        <v>202</v>
      </c>
      <c r="C339" s="179">
        <f t="shared" si="61"/>
        <v>153768</v>
      </c>
      <c r="D339" s="79">
        <v>4721</v>
      </c>
      <c r="E339" s="181">
        <v>2979</v>
      </c>
      <c r="F339" s="181">
        <v>1478</v>
      </c>
      <c r="G339" s="182">
        <v>264</v>
      </c>
      <c r="H339" s="179">
        <v>149047</v>
      </c>
      <c r="I339" s="181">
        <v>25537</v>
      </c>
      <c r="J339" s="181">
        <v>47842</v>
      </c>
      <c r="K339" s="191">
        <v>75668</v>
      </c>
    </row>
    <row r="340" spans="2:11" ht="12.75">
      <c r="B340" s="189" t="s">
        <v>203</v>
      </c>
      <c r="C340" s="179">
        <f t="shared" si="61"/>
        <v>147951</v>
      </c>
      <c r="D340" s="179">
        <v>4816</v>
      </c>
      <c r="E340" s="180">
        <v>2506</v>
      </c>
      <c r="F340" s="180">
        <v>2026</v>
      </c>
      <c r="G340" s="179">
        <v>284</v>
      </c>
      <c r="H340" s="179">
        <v>143135</v>
      </c>
      <c r="I340" s="179">
        <v>24522</v>
      </c>
      <c r="J340" s="179">
        <v>47621</v>
      </c>
      <c r="K340" s="196">
        <v>70992</v>
      </c>
    </row>
    <row r="341" spans="2:11" ht="12.75">
      <c r="B341" s="194" t="s">
        <v>204</v>
      </c>
      <c r="C341" s="179">
        <f>SUM(D341+H341)</f>
        <v>158309</v>
      </c>
      <c r="D341" s="79">
        <v>4413</v>
      </c>
      <c r="E341" s="181">
        <v>2190</v>
      </c>
      <c r="F341" s="181">
        <v>1960</v>
      </c>
      <c r="G341" s="181">
        <v>263</v>
      </c>
      <c r="H341" s="180">
        <v>153896</v>
      </c>
      <c r="I341" s="181">
        <v>26643</v>
      </c>
      <c r="J341" s="181">
        <v>52393</v>
      </c>
      <c r="K341" s="191">
        <v>74860</v>
      </c>
    </row>
    <row r="342" spans="2:11" ht="12.75">
      <c r="B342" s="194" t="s">
        <v>205</v>
      </c>
      <c r="C342" s="179">
        <f>SUM(D342+H342)</f>
        <v>150128</v>
      </c>
      <c r="D342" s="181">
        <v>4496</v>
      </c>
      <c r="E342" s="181">
        <v>2577</v>
      </c>
      <c r="F342" s="181">
        <v>1678</v>
      </c>
      <c r="G342" s="181">
        <v>241</v>
      </c>
      <c r="H342" s="181">
        <v>145632</v>
      </c>
      <c r="I342" s="181">
        <v>26044</v>
      </c>
      <c r="J342" s="181">
        <v>50043</v>
      </c>
      <c r="K342" s="191">
        <v>69545</v>
      </c>
    </row>
    <row r="343" spans="2:11" ht="12.75">
      <c r="B343" s="194" t="s">
        <v>206</v>
      </c>
      <c r="C343" s="179">
        <f t="shared" si="61"/>
        <v>127362</v>
      </c>
      <c r="D343" s="181">
        <v>4298</v>
      </c>
      <c r="E343" s="181">
        <v>2552</v>
      </c>
      <c r="F343" s="181">
        <v>1476</v>
      </c>
      <c r="G343" s="181">
        <v>270</v>
      </c>
      <c r="H343" s="181">
        <v>123064</v>
      </c>
      <c r="I343" s="181">
        <v>20572</v>
      </c>
      <c r="J343" s="181">
        <v>40956</v>
      </c>
      <c r="K343" s="191">
        <v>61536</v>
      </c>
    </row>
    <row r="344" spans="2:11" ht="15">
      <c r="B344" s="195"/>
      <c r="C344" s="180"/>
      <c r="D344" s="180"/>
      <c r="E344" s="180"/>
      <c r="F344" s="180"/>
      <c r="G344" s="180"/>
      <c r="H344" s="180"/>
      <c r="I344" s="180"/>
      <c r="J344" s="180"/>
      <c r="K344" s="196"/>
    </row>
    <row r="345" spans="2:11" ht="12.75">
      <c r="B345" s="197">
        <v>2023</v>
      </c>
      <c r="C345" s="173">
        <f t="shared" ref="C345:K345" si="62">SUM(C332:C343)</f>
        <v>1723639</v>
      </c>
      <c r="D345" s="173">
        <f>SUM(D332:D343)</f>
        <v>44885</v>
      </c>
      <c r="E345" s="173">
        <f t="shared" si="62"/>
        <v>24332</v>
      </c>
      <c r="F345" s="173">
        <f t="shared" si="62"/>
        <v>16727</v>
      </c>
      <c r="G345" s="173">
        <f>SUM(G332:G343)</f>
        <v>3826</v>
      </c>
      <c r="H345" s="173">
        <f t="shared" si="62"/>
        <v>1678754</v>
      </c>
      <c r="I345" s="173">
        <f t="shared" si="62"/>
        <v>298228</v>
      </c>
      <c r="J345" s="173">
        <f t="shared" si="62"/>
        <v>511621</v>
      </c>
      <c r="K345" s="198">
        <f t="shared" si="62"/>
        <v>868905</v>
      </c>
    </row>
    <row r="346" spans="2:11" ht="12.75">
      <c r="B346" s="166"/>
      <c r="C346" s="167"/>
      <c r="D346" s="167"/>
      <c r="E346" s="167"/>
      <c r="F346" s="167"/>
      <c r="G346" s="167"/>
      <c r="H346" s="167"/>
      <c r="I346" s="167"/>
      <c r="J346" s="167"/>
      <c r="K346" s="199"/>
    </row>
    <row r="347" spans="2:11" ht="12.75">
      <c r="B347" s="166"/>
      <c r="C347" s="1336" t="s">
        <v>207</v>
      </c>
      <c r="D347" s="1336"/>
      <c r="E347" s="1336"/>
      <c r="F347" s="1336"/>
      <c r="G347" s="1336"/>
      <c r="H347" s="1336"/>
      <c r="I347" s="1336"/>
      <c r="J347" s="1336"/>
      <c r="K347" s="1337"/>
    </row>
    <row r="348" spans="2:11" ht="12.75">
      <c r="B348" s="164"/>
      <c r="C348" s="167"/>
      <c r="D348" s="167"/>
      <c r="E348" s="167"/>
      <c r="F348" s="167"/>
      <c r="G348" s="167"/>
      <c r="H348" s="167"/>
      <c r="I348" s="167"/>
      <c r="J348" s="167"/>
      <c r="K348" s="199"/>
    </row>
    <row r="349" spans="2:11" ht="12.75">
      <c r="B349" s="200" t="s">
        <v>195</v>
      </c>
      <c r="C349" s="179">
        <f t="shared" ref="C349:C360" si="63">SUM(D349+H349)</f>
        <v>41875161</v>
      </c>
      <c r="D349" s="179">
        <v>166464</v>
      </c>
      <c r="E349" s="179">
        <v>37540</v>
      </c>
      <c r="F349" s="179">
        <v>69789</v>
      </c>
      <c r="G349" s="179">
        <v>59135</v>
      </c>
      <c r="H349" s="179">
        <v>41708697</v>
      </c>
      <c r="I349" s="179">
        <v>6589712</v>
      </c>
      <c r="J349" s="179">
        <v>11200727</v>
      </c>
      <c r="K349" s="196">
        <v>23918258</v>
      </c>
    </row>
    <row r="350" spans="2:11" ht="12.75">
      <c r="B350" s="200" t="s">
        <v>196</v>
      </c>
      <c r="C350" s="179">
        <f t="shared" si="63"/>
        <v>43603104</v>
      </c>
      <c r="D350" s="179">
        <v>190586</v>
      </c>
      <c r="E350" s="179">
        <v>71187</v>
      </c>
      <c r="F350" s="179">
        <v>81341</v>
      </c>
      <c r="G350" s="179">
        <v>38058</v>
      </c>
      <c r="H350" s="179">
        <v>43412518</v>
      </c>
      <c r="I350" s="179">
        <v>6818261</v>
      </c>
      <c r="J350" s="179">
        <v>11488074</v>
      </c>
      <c r="K350" s="196">
        <v>25106183</v>
      </c>
    </row>
    <row r="351" spans="2:11" ht="12.75">
      <c r="B351" s="200" t="s">
        <v>197</v>
      </c>
      <c r="C351" s="179">
        <f t="shared" si="63"/>
        <v>52008659</v>
      </c>
      <c r="D351" s="181">
        <v>219548</v>
      </c>
      <c r="E351" s="181">
        <v>73576</v>
      </c>
      <c r="F351" s="181">
        <v>84974</v>
      </c>
      <c r="G351" s="182">
        <v>60998</v>
      </c>
      <c r="H351" s="179">
        <v>51789111</v>
      </c>
      <c r="I351" s="181">
        <v>7941153</v>
      </c>
      <c r="J351" s="181">
        <v>12679449</v>
      </c>
      <c r="K351" s="191">
        <v>31168509</v>
      </c>
    </row>
    <row r="352" spans="2:11" ht="12.75">
      <c r="B352" s="200" t="s">
        <v>198</v>
      </c>
      <c r="C352" s="179">
        <f t="shared" si="63"/>
        <v>37386240</v>
      </c>
      <c r="D352" s="179">
        <v>157815</v>
      </c>
      <c r="E352" s="180">
        <v>49559</v>
      </c>
      <c r="F352" s="180">
        <v>55423</v>
      </c>
      <c r="G352" s="179">
        <v>52833</v>
      </c>
      <c r="H352" s="179">
        <v>37228425</v>
      </c>
      <c r="I352" s="179">
        <v>5723266</v>
      </c>
      <c r="J352" s="179">
        <v>10257464</v>
      </c>
      <c r="K352" s="196">
        <v>21247695</v>
      </c>
    </row>
    <row r="353" spans="2:11" ht="12.75">
      <c r="B353" s="200" t="s">
        <v>199</v>
      </c>
      <c r="C353" s="179">
        <f t="shared" si="63"/>
        <v>45856347</v>
      </c>
      <c r="D353" s="547">
        <v>162284</v>
      </c>
      <c r="E353" s="547">
        <v>51355</v>
      </c>
      <c r="F353" s="547">
        <v>63157</v>
      </c>
      <c r="G353" s="547">
        <v>47772</v>
      </c>
      <c r="H353" s="547">
        <v>45694063</v>
      </c>
      <c r="I353" s="547">
        <v>7461819</v>
      </c>
      <c r="J353" s="547">
        <v>10755546</v>
      </c>
      <c r="K353" s="879">
        <v>27476698</v>
      </c>
    </row>
    <row r="354" spans="2:11" ht="12.75">
      <c r="B354" s="200" t="s">
        <v>200</v>
      </c>
      <c r="C354" s="179">
        <f t="shared" si="63"/>
        <v>44416300</v>
      </c>
      <c r="D354" s="179">
        <v>186959</v>
      </c>
      <c r="E354" s="180">
        <v>59830</v>
      </c>
      <c r="F354" s="180">
        <v>66966</v>
      </c>
      <c r="G354" s="179">
        <v>60163</v>
      </c>
      <c r="H354" s="179">
        <v>44229341</v>
      </c>
      <c r="I354" s="179">
        <v>7717640</v>
      </c>
      <c r="J354" s="179">
        <v>10956225</v>
      </c>
      <c r="K354" s="196">
        <v>25555476</v>
      </c>
    </row>
    <row r="355" spans="2:11" ht="12.75">
      <c r="B355" s="200" t="s">
        <v>201</v>
      </c>
      <c r="C355" s="179">
        <f t="shared" si="63"/>
        <v>34088970</v>
      </c>
      <c r="D355" s="181">
        <v>145531</v>
      </c>
      <c r="E355" s="181">
        <v>56488</v>
      </c>
      <c r="F355" s="181">
        <v>54073</v>
      </c>
      <c r="G355" s="182">
        <v>34970</v>
      </c>
      <c r="H355" s="179">
        <v>33943439</v>
      </c>
      <c r="I355" s="181">
        <v>5731809</v>
      </c>
      <c r="J355" s="181">
        <v>9205678</v>
      </c>
      <c r="K355" s="191">
        <v>19005952</v>
      </c>
    </row>
    <row r="356" spans="2:11" ht="12.75">
      <c r="B356" s="200" t="s">
        <v>202</v>
      </c>
      <c r="C356" s="179">
        <f t="shared" si="63"/>
        <v>44345158</v>
      </c>
      <c r="D356" s="181">
        <v>235600</v>
      </c>
      <c r="E356" s="181">
        <v>104752</v>
      </c>
      <c r="F356" s="181">
        <v>89155</v>
      </c>
      <c r="G356" s="182">
        <v>41693</v>
      </c>
      <c r="H356" s="179">
        <v>44109558</v>
      </c>
      <c r="I356" s="181">
        <v>6929909</v>
      </c>
      <c r="J356" s="181">
        <v>13061277</v>
      </c>
      <c r="K356" s="191">
        <v>24118372</v>
      </c>
    </row>
    <row r="357" spans="2:11" ht="12.75">
      <c r="B357" s="200" t="s">
        <v>203</v>
      </c>
      <c r="C357" s="179">
        <f t="shared" si="63"/>
        <v>43014730</v>
      </c>
      <c r="D357" s="181">
        <v>238111</v>
      </c>
      <c r="E357" s="181">
        <v>85028</v>
      </c>
      <c r="F357" s="181">
        <v>112456</v>
      </c>
      <c r="G357" s="182">
        <v>40627</v>
      </c>
      <c r="H357" s="179">
        <v>42776619</v>
      </c>
      <c r="I357" s="181">
        <v>6581453</v>
      </c>
      <c r="J357" s="181">
        <v>13017944</v>
      </c>
      <c r="K357" s="191">
        <v>23177222</v>
      </c>
    </row>
    <row r="358" spans="2:11" ht="12.75">
      <c r="B358" s="200" t="s">
        <v>204</v>
      </c>
      <c r="C358" s="179">
        <f>SUM(D358+H358)</f>
        <v>45960353</v>
      </c>
      <c r="D358" s="181">
        <v>222743</v>
      </c>
      <c r="E358" s="181">
        <v>70275</v>
      </c>
      <c r="F358" s="181">
        <v>109087</v>
      </c>
      <c r="G358" s="181">
        <v>43381</v>
      </c>
      <c r="H358" s="180">
        <v>45737610</v>
      </c>
      <c r="I358" s="181">
        <v>6685809</v>
      </c>
      <c r="J358" s="181">
        <v>14432323</v>
      </c>
      <c r="K358" s="191">
        <v>24619478</v>
      </c>
    </row>
    <row r="359" spans="2:11" ht="12.75">
      <c r="B359" s="200" t="s">
        <v>205</v>
      </c>
      <c r="C359" s="179">
        <f>SUM(D359+H359)</f>
        <v>44707242</v>
      </c>
      <c r="D359" s="181">
        <v>210085</v>
      </c>
      <c r="E359" s="181">
        <v>80335</v>
      </c>
      <c r="F359" s="181">
        <v>97708</v>
      </c>
      <c r="G359" s="181">
        <v>32042</v>
      </c>
      <c r="H359" s="180">
        <v>44497157</v>
      </c>
      <c r="I359" s="181">
        <v>7112649</v>
      </c>
      <c r="J359" s="181">
        <v>14040276</v>
      </c>
      <c r="K359" s="191">
        <v>23344232</v>
      </c>
    </row>
    <row r="360" spans="2:11" ht="12.75">
      <c r="B360" s="200" t="s">
        <v>206</v>
      </c>
      <c r="C360" s="179">
        <f t="shared" si="63"/>
        <v>37780686</v>
      </c>
      <c r="D360" s="181">
        <v>203569</v>
      </c>
      <c r="E360" s="181">
        <v>80407</v>
      </c>
      <c r="F360" s="181">
        <v>86244</v>
      </c>
      <c r="G360" s="181">
        <v>36918</v>
      </c>
      <c r="H360" s="181">
        <v>37577117</v>
      </c>
      <c r="I360" s="181">
        <v>5545278</v>
      </c>
      <c r="J360" s="181">
        <v>11599745</v>
      </c>
      <c r="K360" s="191">
        <v>20432094</v>
      </c>
    </row>
    <row r="361" spans="2:11" ht="12.75">
      <c r="B361" s="166"/>
      <c r="C361" s="180"/>
      <c r="D361" s="180"/>
      <c r="E361" s="180"/>
      <c r="F361" s="180"/>
      <c r="G361" s="180"/>
      <c r="H361" s="180"/>
      <c r="I361" s="180"/>
      <c r="J361" s="180"/>
      <c r="K361" s="196"/>
    </row>
    <row r="362" spans="2:11" ht="12.75">
      <c r="B362" s="197">
        <v>2023</v>
      </c>
      <c r="C362" s="173">
        <f t="shared" ref="C362:K362" si="64">SUM(C349:C360)</f>
        <v>515042950</v>
      </c>
      <c r="D362" s="173">
        <f t="shared" si="64"/>
        <v>2339295</v>
      </c>
      <c r="E362" s="173">
        <f t="shared" si="64"/>
        <v>820332</v>
      </c>
      <c r="F362" s="173">
        <f t="shared" si="64"/>
        <v>970373</v>
      </c>
      <c r="G362" s="173">
        <f t="shared" si="64"/>
        <v>548590</v>
      </c>
      <c r="H362" s="173">
        <f t="shared" si="64"/>
        <v>512703655</v>
      </c>
      <c r="I362" s="173">
        <f t="shared" si="64"/>
        <v>80838758</v>
      </c>
      <c r="J362" s="173">
        <f t="shared" si="64"/>
        <v>142694728</v>
      </c>
      <c r="K362" s="198">
        <f t="shared" si="64"/>
        <v>289170169</v>
      </c>
    </row>
    <row r="363" spans="2:11" ht="12.75">
      <c r="B363" s="201"/>
      <c r="C363" s="168"/>
      <c r="D363" s="168"/>
      <c r="E363" s="168"/>
      <c r="F363" s="168"/>
      <c r="G363" s="168"/>
      <c r="H363" s="168"/>
      <c r="I363" s="168"/>
      <c r="J363" s="168"/>
      <c r="K363" s="202"/>
    </row>
    <row r="364" spans="2:11" ht="12.75" customHeight="1">
      <c r="B364" s="1340" t="s">
        <v>187</v>
      </c>
      <c r="C364" s="1342" t="s">
        <v>18</v>
      </c>
      <c r="D364" s="1342" t="s">
        <v>188</v>
      </c>
      <c r="E364" s="1344" t="s">
        <v>189</v>
      </c>
      <c r="F364" s="1345"/>
      <c r="G364" s="1346"/>
      <c r="H364" s="1347" t="s">
        <v>190</v>
      </c>
      <c r="I364" s="1349" t="s">
        <v>191</v>
      </c>
      <c r="J364" s="1350"/>
      <c r="K364" s="1351"/>
    </row>
    <row r="365" spans="2:11" ht="11.25" customHeight="1">
      <c r="B365" s="1341"/>
      <c r="C365" s="1343"/>
      <c r="D365" s="1343"/>
      <c r="E365" s="1352" t="s">
        <v>210</v>
      </c>
      <c r="F365" s="1342" t="s">
        <v>211</v>
      </c>
      <c r="G365" s="1342" t="s">
        <v>212</v>
      </c>
      <c r="H365" s="1348"/>
      <c r="I365" s="1352" t="s">
        <v>192</v>
      </c>
      <c r="J365" s="1352" t="s">
        <v>20</v>
      </c>
      <c r="K365" s="1355" t="s">
        <v>193</v>
      </c>
    </row>
    <row r="366" spans="2:11" ht="11.25" customHeight="1">
      <c r="B366" s="1341"/>
      <c r="C366" s="1343"/>
      <c r="D366" s="1343"/>
      <c r="E366" s="1353"/>
      <c r="F366" s="1343"/>
      <c r="G366" s="1343"/>
      <c r="H366" s="1348"/>
      <c r="I366" s="1354"/>
      <c r="J366" s="1354"/>
      <c r="K366" s="1356"/>
    </row>
    <row r="367" spans="2:11" ht="12.75">
      <c r="B367" s="162">
        <v>0</v>
      </c>
      <c r="C367" s="169">
        <v>1</v>
      </c>
      <c r="D367" s="169">
        <v>2</v>
      </c>
      <c r="E367" s="170">
        <v>3</v>
      </c>
      <c r="F367" s="170">
        <v>4</v>
      </c>
      <c r="G367" s="169">
        <v>5</v>
      </c>
      <c r="H367" s="169">
        <v>6</v>
      </c>
      <c r="I367" s="169">
        <v>7</v>
      </c>
      <c r="J367" s="169">
        <v>8</v>
      </c>
      <c r="K367" s="203">
        <v>9</v>
      </c>
    </row>
    <row r="368" spans="2:11" ht="12.75">
      <c r="B368" s="164"/>
      <c r="C368" s="167"/>
      <c r="D368" s="167"/>
      <c r="E368" s="167"/>
      <c r="F368" s="167"/>
      <c r="G368" s="167"/>
      <c r="H368" s="167"/>
      <c r="I368" s="167"/>
      <c r="J368" s="167"/>
      <c r="K368" s="199"/>
    </row>
    <row r="369" spans="2:11" ht="12.75">
      <c r="B369" s="166"/>
      <c r="C369" s="1336" t="s">
        <v>208</v>
      </c>
      <c r="D369" s="1336"/>
      <c r="E369" s="1336"/>
      <c r="F369" s="1336"/>
      <c r="G369" s="1336"/>
      <c r="H369" s="1336"/>
      <c r="I369" s="1336"/>
      <c r="J369" s="1336"/>
      <c r="K369" s="1337"/>
    </row>
    <row r="370" spans="2:11" ht="12.75">
      <c r="B370" s="166"/>
      <c r="C370" s="171"/>
      <c r="D370" s="171"/>
      <c r="E370" s="171"/>
      <c r="F370" s="171"/>
      <c r="G370" s="171"/>
      <c r="H370" s="171"/>
      <c r="I370" s="171"/>
      <c r="J370" s="171"/>
      <c r="K370" s="204"/>
    </row>
    <row r="371" spans="2:11" ht="12.75">
      <c r="B371" s="200" t="s">
        <v>195</v>
      </c>
      <c r="C371" s="179">
        <f>SUM(D371+H371)</f>
        <v>82232796</v>
      </c>
      <c r="D371" s="179">
        <v>292452</v>
      </c>
      <c r="E371" s="179">
        <v>66662</v>
      </c>
      <c r="F371" s="179">
        <v>122698</v>
      </c>
      <c r="G371" s="179">
        <v>103092</v>
      </c>
      <c r="H371" s="179">
        <v>81940344</v>
      </c>
      <c r="I371" s="179">
        <v>12916031</v>
      </c>
      <c r="J371" s="179">
        <v>23130603</v>
      </c>
      <c r="K371" s="196">
        <v>45893710</v>
      </c>
    </row>
    <row r="372" spans="2:11" ht="12.75">
      <c r="B372" s="200" t="s">
        <v>196</v>
      </c>
      <c r="C372" s="179">
        <f t="shared" ref="C372:C382" si="65">SUM(D372+H372)</f>
        <v>85559327</v>
      </c>
      <c r="D372" s="179">
        <v>333298</v>
      </c>
      <c r="E372" s="179">
        <v>123595</v>
      </c>
      <c r="F372" s="179">
        <v>142589</v>
      </c>
      <c r="G372" s="179">
        <v>67114</v>
      </c>
      <c r="H372" s="179">
        <v>85226029</v>
      </c>
      <c r="I372" s="179">
        <v>13445997</v>
      </c>
      <c r="J372" s="179">
        <v>23365433</v>
      </c>
      <c r="K372" s="196">
        <v>48414599</v>
      </c>
    </row>
    <row r="373" spans="2:11" ht="12.75">
      <c r="B373" s="200" t="s">
        <v>197</v>
      </c>
      <c r="C373" s="179">
        <f t="shared" si="65"/>
        <v>102255160</v>
      </c>
      <c r="D373" s="181">
        <v>388716</v>
      </c>
      <c r="E373" s="181">
        <v>131033</v>
      </c>
      <c r="F373" s="181">
        <v>150134</v>
      </c>
      <c r="G373" s="182">
        <v>107549</v>
      </c>
      <c r="H373" s="179">
        <v>101866444</v>
      </c>
      <c r="I373" s="181">
        <v>15571385</v>
      </c>
      <c r="J373" s="181">
        <v>26337677</v>
      </c>
      <c r="K373" s="191">
        <v>59957382</v>
      </c>
    </row>
    <row r="374" spans="2:11" ht="12.75">
      <c r="B374" s="200" t="s">
        <v>198</v>
      </c>
      <c r="C374" s="179">
        <f t="shared" si="65"/>
        <v>73943235</v>
      </c>
      <c r="D374" s="179">
        <v>280459</v>
      </c>
      <c r="E374" s="180">
        <v>88055</v>
      </c>
      <c r="F374" s="180">
        <v>98461</v>
      </c>
      <c r="G374" s="180">
        <v>93943</v>
      </c>
      <c r="H374" s="179">
        <v>73662776</v>
      </c>
      <c r="I374" s="180">
        <v>11314944</v>
      </c>
      <c r="J374" s="180">
        <v>20993447</v>
      </c>
      <c r="K374" s="196">
        <v>41354385</v>
      </c>
    </row>
    <row r="375" spans="2:11" ht="12.75">
      <c r="B375" s="200" t="s">
        <v>199</v>
      </c>
      <c r="C375" s="179">
        <f t="shared" si="65"/>
        <v>90424682</v>
      </c>
      <c r="D375" s="547">
        <v>286702</v>
      </c>
      <c r="E375" s="547">
        <v>91156</v>
      </c>
      <c r="F375" s="547">
        <v>111222</v>
      </c>
      <c r="G375" s="547">
        <v>84324</v>
      </c>
      <c r="H375" s="547">
        <v>90137980</v>
      </c>
      <c r="I375" s="547">
        <v>14710488</v>
      </c>
      <c r="J375" s="547">
        <v>22097348</v>
      </c>
      <c r="K375" s="879">
        <v>53330144</v>
      </c>
    </row>
    <row r="376" spans="2:11" ht="12.75">
      <c r="B376" s="200" t="s">
        <v>200</v>
      </c>
      <c r="C376" s="179">
        <f t="shared" si="65"/>
        <v>87226474</v>
      </c>
      <c r="D376" s="179">
        <v>327409</v>
      </c>
      <c r="E376" s="180">
        <v>105784</v>
      </c>
      <c r="F376" s="180">
        <v>117190</v>
      </c>
      <c r="G376" s="180">
        <v>104435</v>
      </c>
      <c r="H376" s="179">
        <v>86899065</v>
      </c>
      <c r="I376" s="180">
        <v>15181025</v>
      </c>
      <c r="J376" s="180">
        <v>22263181</v>
      </c>
      <c r="K376" s="196">
        <v>49454859</v>
      </c>
    </row>
    <row r="377" spans="2:11" ht="12.75">
      <c r="B377" s="200" t="s">
        <v>201</v>
      </c>
      <c r="C377" s="179">
        <f>SUM(D377+H377)</f>
        <v>67084106</v>
      </c>
      <c r="D377" s="181">
        <v>255222</v>
      </c>
      <c r="E377" s="181">
        <v>99432</v>
      </c>
      <c r="F377" s="181">
        <v>95147</v>
      </c>
      <c r="G377" s="182">
        <v>60643</v>
      </c>
      <c r="H377" s="179">
        <v>66828884</v>
      </c>
      <c r="I377" s="181">
        <v>11329513</v>
      </c>
      <c r="J377" s="181">
        <v>18691865</v>
      </c>
      <c r="K377" s="191">
        <v>36807506</v>
      </c>
    </row>
    <row r="378" spans="2:11" ht="12.75">
      <c r="B378" s="200" t="s">
        <v>202</v>
      </c>
      <c r="C378" s="179">
        <f>SUM(D378+H378)</f>
        <v>87504925</v>
      </c>
      <c r="D378" s="181">
        <v>408448</v>
      </c>
      <c r="E378" s="181">
        <v>181673</v>
      </c>
      <c r="F378" s="181">
        <v>154525</v>
      </c>
      <c r="G378" s="182">
        <v>72250</v>
      </c>
      <c r="H378" s="179">
        <v>87096477</v>
      </c>
      <c r="I378" s="181">
        <v>13609989</v>
      </c>
      <c r="J378" s="181">
        <v>27054053</v>
      </c>
      <c r="K378" s="191">
        <v>46432435</v>
      </c>
    </row>
    <row r="379" spans="2:11" ht="12.75">
      <c r="B379" s="200" t="s">
        <v>203</v>
      </c>
      <c r="C379" s="179">
        <f t="shared" si="65"/>
        <v>85307117</v>
      </c>
      <c r="D379" s="179">
        <v>416958</v>
      </c>
      <c r="E379" s="180">
        <v>148013</v>
      </c>
      <c r="F379" s="180">
        <v>195362</v>
      </c>
      <c r="G379" s="180">
        <v>73583</v>
      </c>
      <c r="H379" s="179">
        <v>84890159</v>
      </c>
      <c r="I379" s="180">
        <v>12993781</v>
      </c>
      <c r="J379" s="180">
        <v>26847702</v>
      </c>
      <c r="K379" s="196">
        <v>45048676</v>
      </c>
    </row>
    <row r="380" spans="2:11" ht="12.75">
      <c r="B380" s="200" t="s">
        <v>204</v>
      </c>
      <c r="C380" s="179">
        <f t="shared" si="65"/>
        <v>91912277</v>
      </c>
      <c r="D380" s="181">
        <v>395451</v>
      </c>
      <c r="E380" s="181">
        <v>124985</v>
      </c>
      <c r="F380" s="181">
        <v>194401</v>
      </c>
      <c r="G380" s="181">
        <v>76065</v>
      </c>
      <c r="H380" s="180">
        <v>91516826</v>
      </c>
      <c r="I380" s="181">
        <v>14059039</v>
      </c>
      <c r="J380" s="181">
        <v>29871706</v>
      </c>
      <c r="K380" s="191">
        <v>47586081</v>
      </c>
    </row>
    <row r="381" spans="2:11" ht="12.75">
      <c r="B381" s="200" t="s">
        <v>205</v>
      </c>
      <c r="C381" s="179">
        <f t="shared" si="65"/>
        <v>88278076</v>
      </c>
      <c r="D381" s="181">
        <v>371252</v>
      </c>
      <c r="E381" s="181">
        <v>142084</v>
      </c>
      <c r="F381" s="181">
        <v>171656</v>
      </c>
      <c r="G381" s="181">
        <v>57512</v>
      </c>
      <c r="H381" s="180">
        <v>87906824</v>
      </c>
      <c r="I381" s="181">
        <v>14008707</v>
      </c>
      <c r="J381" s="181">
        <v>28970586</v>
      </c>
      <c r="K381" s="191">
        <v>44927531</v>
      </c>
    </row>
    <row r="382" spans="2:11" ht="12.75">
      <c r="B382" s="200" t="s">
        <v>206</v>
      </c>
      <c r="C382" s="179">
        <f t="shared" si="65"/>
        <v>74782737</v>
      </c>
      <c r="D382" s="181">
        <v>359831</v>
      </c>
      <c r="E382" s="181">
        <v>141673</v>
      </c>
      <c r="F382" s="181">
        <v>151764</v>
      </c>
      <c r="G382" s="182">
        <v>66394</v>
      </c>
      <c r="H382" s="183">
        <v>74422906</v>
      </c>
      <c r="I382" s="181">
        <v>11017729</v>
      </c>
      <c r="J382" s="181">
        <v>23778326</v>
      </c>
      <c r="K382" s="191">
        <v>39626851</v>
      </c>
    </row>
    <row r="383" spans="2:11" ht="12.75">
      <c r="B383" s="200"/>
      <c r="C383" s="178"/>
      <c r="D383" s="175"/>
      <c r="E383" s="176"/>
      <c r="F383" s="176"/>
      <c r="G383" s="176"/>
      <c r="H383" s="175"/>
      <c r="I383" s="176"/>
      <c r="J383" s="176"/>
      <c r="K383" s="205"/>
    </row>
    <row r="384" spans="2:11" ht="13.5" thickBot="1">
      <c r="B384" s="197">
        <v>2023</v>
      </c>
      <c r="C384" s="177">
        <f>SUM(C371:C382)</f>
        <v>1016510912</v>
      </c>
      <c r="D384" s="177">
        <f t="shared" ref="D384:K384" si="66">SUM(D371:D382)</f>
        <v>4116198</v>
      </c>
      <c r="E384" s="177">
        <f t="shared" si="66"/>
        <v>1444145</v>
      </c>
      <c r="F384" s="177">
        <f t="shared" si="66"/>
        <v>1705149</v>
      </c>
      <c r="G384" s="177">
        <f t="shared" si="66"/>
        <v>966904</v>
      </c>
      <c r="H384" s="177">
        <f t="shared" si="66"/>
        <v>1012394714</v>
      </c>
      <c r="I384" s="177">
        <f t="shared" si="66"/>
        <v>160158628</v>
      </c>
      <c r="J384" s="177">
        <f t="shared" si="66"/>
        <v>293401927</v>
      </c>
      <c r="K384" s="206">
        <f t="shared" si="66"/>
        <v>558834159</v>
      </c>
    </row>
    <row r="385" spans="2:11">
      <c r="B385" s="516"/>
      <c r="C385" s="9"/>
      <c r="D385" s="9"/>
      <c r="E385" s="9"/>
      <c r="F385" s="9"/>
      <c r="G385" s="9"/>
      <c r="H385" s="9"/>
      <c r="I385" s="9"/>
      <c r="J385" s="9"/>
      <c r="K385" s="517"/>
    </row>
    <row r="386" spans="2:11" ht="19.5">
      <c r="B386" s="166"/>
      <c r="C386" s="172"/>
      <c r="D386" s="172"/>
      <c r="E386" s="207"/>
      <c r="F386" s="208" t="s">
        <v>209</v>
      </c>
      <c r="G386" s="208"/>
      <c r="H386" s="208"/>
      <c r="I386" s="208"/>
      <c r="J386" s="209"/>
      <c r="K386" s="210"/>
    </row>
    <row r="387" spans="2:11" ht="15.75">
      <c r="B387" s="13" t="s">
        <v>195</v>
      </c>
      <c r="C387" s="17">
        <f>C371/C332</f>
        <v>602.85321760039881</v>
      </c>
      <c r="D387" s="17">
        <f t="shared" ref="D387:K387" si="67">D371/D332</f>
        <v>102.18448637316561</v>
      </c>
      <c r="E387" s="17">
        <f t="shared" si="67"/>
        <v>60.273056057866185</v>
      </c>
      <c r="F387" s="17">
        <f t="shared" si="67"/>
        <v>93.591151792524784</v>
      </c>
      <c r="G387" s="17">
        <f t="shared" si="67"/>
        <v>231.66741573033707</v>
      </c>
      <c r="H387" s="17">
        <f t="shared" si="67"/>
        <v>613.58311867249745</v>
      </c>
      <c r="I387" s="17">
        <f t="shared" si="67"/>
        <v>532.61983505154637</v>
      </c>
      <c r="J387" s="17">
        <f t="shared" si="67"/>
        <v>572.82325408618124</v>
      </c>
      <c r="K387" s="159">
        <f t="shared" si="67"/>
        <v>665.95626432945414</v>
      </c>
    </row>
    <row r="388" spans="2:11" ht="15.75">
      <c r="B388" s="13" t="s">
        <v>196</v>
      </c>
      <c r="C388" s="17">
        <f>C372/C333</f>
        <v>601.45040244631116</v>
      </c>
      <c r="D388" s="17">
        <f t="shared" ref="D388:K388" si="68">D372/D333</f>
        <v>92.659994439810959</v>
      </c>
      <c r="E388" s="17">
        <f t="shared" si="68"/>
        <v>60.854258985721323</v>
      </c>
      <c r="F388" s="17">
        <f t="shared" si="68"/>
        <v>110.53410852713178</v>
      </c>
      <c r="G388" s="17">
        <f t="shared" si="68"/>
        <v>243.16666666666666</v>
      </c>
      <c r="H388" s="17">
        <f t="shared" si="68"/>
        <v>614.6492016327943</v>
      </c>
      <c r="I388" s="17">
        <f t="shared" si="68"/>
        <v>541.41320716730422</v>
      </c>
      <c r="J388" s="17">
        <f t="shared" si="68"/>
        <v>585.49710577091741</v>
      </c>
      <c r="K388" s="159">
        <f t="shared" si="68"/>
        <v>654.99484550029763</v>
      </c>
    </row>
    <row r="389" spans="2:11" ht="15.75">
      <c r="B389" s="13" t="s">
        <v>197</v>
      </c>
      <c r="C389" s="17">
        <f t="shared" ref="C389:K398" si="69">C373/C334</f>
        <v>601.47263658180793</v>
      </c>
      <c r="D389" s="17">
        <f t="shared" si="69"/>
        <v>97.864048338368576</v>
      </c>
      <c r="E389" s="17">
        <f t="shared" si="69"/>
        <v>60.635354002776495</v>
      </c>
      <c r="F389" s="17">
        <f t="shared" si="69"/>
        <v>107.08559201141227</v>
      </c>
      <c r="G389" s="17">
        <f t="shared" si="69"/>
        <v>262.95599022004888</v>
      </c>
      <c r="H389" s="17">
        <f t="shared" si="69"/>
        <v>613.52022452962012</v>
      </c>
      <c r="I389" s="17">
        <f t="shared" si="69"/>
        <v>538.67177500259447</v>
      </c>
      <c r="J389" s="17">
        <f t="shared" si="69"/>
        <v>586.20661488125711</v>
      </c>
      <c r="K389" s="159">
        <f t="shared" si="69"/>
        <v>650.2969848156182</v>
      </c>
    </row>
    <row r="390" spans="2:11" ht="15.75">
      <c r="B390" s="13" t="s">
        <v>198</v>
      </c>
      <c r="C390" s="17">
        <f t="shared" si="69"/>
        <v>594.18883192439978</v>
      </c>
      <c r="D390" s="17">
        <f t="shared" si="69"/>
        <v>99.80747330960854</v>
      </c>
      <c r="E390" s="17">
        <f t="shared" si="69"/>
        <v>61.106870229007633</v>
      </c>
      <c r="F390" s="17">
        <f t="shared" si="69"/>
        <v>99.757852077001019</v>
      </c>
      <c r="G390" s="17">
        <f t="shared" si="69"/>
        <v>245.92408376963351</v>
      </c>
      <c r="H390" s="17">
        <f t="shared" si="69"/>
        <v>605.61007613002948</v>
      </c>
      <c r="I390" s="17">
        <f t="shared" si="69"/>
        <v>539.39762597130186</v>
      </c>
      <c r="J390" s="17">
        <f t="shared" si="69"/>
        <v>582.42327645998057</v>
      </c>
      <c r="K390" s="159">
        <f t="shared" si="69"/>
        <v>640.04186528818173</v>
      </c>
    </row>
    <row r="391" spans="2:11" ht="15.75">
      <c r="B391" s="13" t="s">
        <v>199</v>
      </c>
      <c r="C391" s="17">
        <f t="shared" si="69"/>
        <v>598.65261805927958</v>
      </c>
      <c r="D391" s="17">
        <f t="shared" si="69"/>
        <v>97.35212224108659</v>
      </c>
      <c r="E391" s="17">
        <f t="shared" si="69"/>
        <v>61.178523489932886</v>
      </c>
      <c r="F391" s="17">
        <f t="shared" si="69"/>
        <v>101.01907356948229</v>
      </c>
      <c r="G391" s="17">
        <f t="shared" si="69"/>
        <v>238.20338983050848</v>
      </c>
      <c r="H391" s="17">
        <f t="shared" si="69"/>
        <v>608.62095042605768</v>
      </c>
      <c r="I391" s="17">
        <f t="shared" si="69"/>
        <v>542.82243542435424</v>
      </c>
      <c r="J391" s="17">
        <f t="shared" si="69"/>
        <v>576.15696294944337</v>
      </c>
      <c r="K391" s="159">
        <f t="shared" si="69"/>
        <v>645.26060811383081</v>
      </c>
    </row>
    <row r="392" spans="2:11" ht="15.75">
      <c r="B392" s="13" t="s">
        <v>200</v>
      </c>
      <c r="C392" s="17">
        <f t="shared" si="69"/>
        <v>592.13268707275188</v>
      </c>
      <c r="D392" s="17">
        <f t="shared" si="69"/>
        <v>99.607240644965017</v>
      </c>
      <c r="E392" s="17">
        <f t="shared" si="69"/>
        <v>62.116265413975334</v>
      </c>
      <c r="F392" s="17">
        <f t="shared" si="69"/>
        <v>99.736170212765956</v>
      </c>
      <c r="G392" s="17">
        <f t="shared" si="69"/>
        <v>255.34229828850854</v>
      </c>
      <c r="H392" s="17">
        <f t="shared" si="69"/>
        <v>603.37354709697127</v>
      </c>
      <c r="I392" s="17">
        <f t="shared" si="69"/>
        <v>544.00576936859454</v>
      </c>
      <c r="J392" s="17">
        <f t="shared" si="69"/>
        <v>566.78159368635443</v>
      </c>
      <c r="K392" s="159">
        <f t="shared" si="69"/>
        <v>643.64176948305487</v>
      </c>
    </row>
    <row r="393" spans="2:11" ht="15.75">
      <c r="B393" s="13" t="s">
        <v>201</v>
      </c>
      <c r="C393" s="17">
        <f t="shared" si="69"/>
        <v>585.1106478735652</v>
      </c>
      <c r="D393" s="17">
        <f t="shared" si="69"/>
        <v>95.660419790104953</v>
      </c>
      <c r="E393" s="17">
        <f t="shared" si="69"/>
        <v>62.300751879699249</v>
      </c>
      <c r="F393" s="17">
        <f t="shared" si="69"/>
        <v>112.86714116251483</v>
      </c>
      <c r="G393" s="17">
        <f t="shared" si="69"/>
        <v>264.8165938864629</v>
      </c>
      <c r="H393" s="17">
        <f t="shared" si="69"/>
        <v>596.77171738819834</v>
      </c>
      <c r="I393" s="17">
        <f t="shared" si="69"/>
        <v>541.17568664915211</v>
      </c>
      <c r="J393" s="17">
        <f t="shared" si="69"/>
        <v>551.83824397732644</v>
      </c>
      <c r="K393" s="159">
        <f t="shared" si="69"/>
        <v>643.7467163369887</v>
      </c>
    </row>
    <row r="394" spans="2:11" ht="15.75">
      <c r="B394" s="13" t="s">
        <v>202</v>
      </c>
      <c r="C394" s="17">
        <f t="shared" si="69"/>
        <v>569.07110061911453</v>
      </c>
      <c r="D394" s="17">
        <f t="shared" si="69"/>
        <v>86.517263291675491</v>
      </c>
      <c r="E394" s="17">
        <f t="shared" si="69"/>
        <v>60.984558576703591</v>
      </c>
      <c r="F394" s="17">
        <f t="shared" si="69"/>
        <v>104.55006765899864</v>
      </c>
      <c r="G394" s="17">
        <f t="shared" si="69"/>
        <v>273.67424242424244</v>
      </c>
      <c r="H394" s="17">
        <f t="shared" si="69"/>
        <v>584.3557871007132</v>
      </c>
      <c r="I394" s="17">
        <f t="shared" si="69"/>
        <v>532.95175627520848</v>
      </c>
      <c r="J394" s="17">
        <f t="shared" si="69"/>
        <v>565.48750052255343</v>
      </c>
      <c r="K394" s="159">
        <f t="shared" si="69"/>
        <v>613.63370248982392</v>
      </c>
    </row>
    <row r="395" spans="2:11" ht="15.75">
      <c r="B395" s="13" t="s">
        <v>203</v>
      </c>
      <c r="C395" s="17">
        <f t="shared" si="69"/>
        <v>576.59033734141713</v>
      </c>
      <c r="D395" s="17">
        <f t="shared" si="69"/>
        <v>86.577657807308967</v>
      </c>
      <c r="E395" s="17">
        <f t="shared" si="69"/>
        <v>59.0634477254589</v>
      </c>
      <c r="F395" s="17">
        <f t="shared" si="69"/>
        <v>96.427443237907212</v>
      </c>
      <c r="G395" s="17">
        <f t="shared" si="69"/>
        <v>259.09507042253523</v>
      </c>
      <c r="H395" s="17">
        <f t="shared" si="69"/>
        <v>593.07757711251611</v>
      </c>
      <c r="I395" s="17">
        <f t="shared" si="69"/>
        <v>529.88259522061821</v>
      </c>
      <c r="J395" s="17">
        <f t="shared" si="69"/>
        <v>563.77862707628992</v>
      </c>
      <c r="K395" s="159">
        <f t="shared" si="69"/>
        <v>634.55989407257152</v>
      </c>
    </row>
    <row r="396" spans="2:11" ht="15.75">
      <c r="B396" s="13" t="s">
        <v>204</v>
      </c>
      <c r="C396" s="17">
        <f t="shared" si="69"/>
        <v>580.58781875951468</v>
      </c>
      <c r="D396" s="17">
        <f t="shared" si="69"/>
        <v>89.610469068660777</v>
      </c>
      <c r="E396" s="17">
        <f t="shared" si="69"/>
        <v>57.070776255707763</v>
      </c>
      <c r="F396" s="17">
        <f t="shared" si="69"/>
        <v>99.184183673469391</v>
      </c>
      <c r="G396" s="17">
        <f t="shared" si="69"/>
        <v>289.22053231939162</v>
      </c>
      <c r="H396" s="17">
        <f t="shared" si="69"/>
        <v>594.66669699017518</v>
      </c>
      <c r="I396" s="17">
        <f t="shared" si="69"/>
        <v>527.68228052396501</v>
      </c>
      <c r="J396" s="17">
        <f t="shared" si="69"/>
        <v>570.14688985169778</v>
      </c>
      <c r="K396" s="159">
        <f t="shared" si="69"/>
        <v>635.66765963131184</v>
      </c>
    </row>
    <row r="397" spans="2:11" ht="15.75">
      <c r="B397" s="13" t="s">
        <v>205</v>
      </c>
      <c r="C397" s="17">
        <f t="shared" si="69"/>
        <v>588.01873068315035</v>
      </c>
      <c r="D397" s="17">
        <f t="shared" si="69"/>
        <v>82.57384341637011</v>
      </c>
      <c r="E397" s="17">
        <f t="shared" si="69"/>
        <v>55.135428793170355</v>
      </c>
      <c r="F397" s="17">
        <f t="shared" si="69"/>
        <v>102.29797377830751</v>
      </c>
      <c r="G397" s="17">
        <f t="shared" si="69"/>
        <v>238.6390041493776</v>
      </c>
      <c r="H397" s="17">
        <f t="shared" si="69"/>
        <v>603.6229949461657</v>
      </c>
      <c r="I397" s="17">
        <f t="shared" si="69"/>
        <v>537.88615420058363</v>
      </c>
      <c r="J397" s="17">
        <f t="shared" si="69"/>
        <v>578.91385408548649</v>
      </c>
      <c r="K397" s="159">
        <f t="shared" si="69"/>
        <v>646.02100798044432</v>
      </c>
    </row>
    <row r="398" spans="2:11" ht="16.5" thickBot="1">
      <c r="B398" s="15" t="s">
        <v>206</v>
      </c>
      <c r="C398" s="18">
        <f t="shared" si="69"/>
        <v>587.16679229283454</v>
      </c>
      <c r="D398" s="18">
        <f t="shared" si="69"/>
        <v>83.72056770590973</v>
      </c>
      <c r="E398" s="18">
        <f t="shared" si="69"/>
        <v>55.514498432601883</v>
      </c>
      <c r="F398" s="18">
        <f t="shared" si="69"/>
        <v>102.82113821138212</v>
      </c>
      <c r="G398" s="18">
        <f t="shared" si="69"/>
        <v>245.90370370370371</v>
      </c>
      <c r="H398" s="18">
        <f t="shared" si="69"/>
        <v>604.74960995904576</v>
      </c>
      <c r="I398" s="18">
        <f t="shared" si="69"/>
        <v>535.56917168967527</v>
      </c>
      <c r="J398" s="18">
        <f t="shared" si="69"/>
        <v>580.58223459322198</v>
      </c>
      <c r="K398" s="161">
        <f t="shared" si="69"/>
        <v>643.96208723348934</v>
      </c>
    </row>
  </sheetData>
  <mergeCells count="139">
    <mergeCell ref="C369:K369"/>
    <mergeCell ref="C330:K330"/>
    <mergeCell ref="C347:K347"/>
    <mergeCell ref="B364:B366"/>
    <mergeCell ref="C364:C366"/>
    <mergeCell ref="D364:D366"/>
    <mergeCell ref="E364:G364"/>
    <mergeCell ref="H364:H366"/>
    <mergeCell ref="I364:K364"/>
    <mergeCell ref="E365:E366"/>
    <mergeCell ref="F365:F366"/>
    <mergeCell ref="G365:G366"/>
    <mergeCell ref="I365:I366"/>
    <mergeCell ref="J365:J366"/>
    <mergeCell ref="K365:K366"/>
    <mergeCell ref="B323:K323"/>
    <mergeCell ref="B325:B327"/>
    <mergeCell ref="C325:C327"/>
    <mergeCell ref="D325:D327"/>
    <mergeCell ref="E325:G325"/>
    <mergeCell ref="H325:H327"/>
    <mergeCell ref="I325:K325"/>
    <mergeCell ref="E326:E327"/>
    <mergeCell ref="F326:F327"/>
    <mergeCell ref="G326:G327"/>
    <mergeCell ref="I326:I327"/>
    <mergeCell ref="J326:J327"/>
    <mergeCell ref="K326:K327"/>
    <mergeCell ref="C209:K209"/>
    <mergeCell ref="C170:K170"/>
    <mergeCell ref="C187:K187"/>
    <mergeCell ref="B204:B206"/>
    <mergeCell ref="C204:C206"/>
    <mergeCell ref="D204:D206"/>
    <mergeCell ref="E204:G204"/>
    <mergeCell ref="H204:H206"/>
    <mergeCell ref="I204:K204"/>
    <mergeCell ref="E205:E206"/>
    <mergeCell ref="F205:F206"/>
    <mergeCell ref="G205:G206"/>
    <mergeCell ref="I205:I206"/>
    <mergeCell ref="J205:J206"/>
    <mergeCell ref="K205:K206"/>
    <mergeCell ref="I7:I8"/>
    <mergeCell ref="J7:J8"/>
    <mergeCell ref="C50:K50"/>
    <mergeCell ref="B163:K163"/>
    <mergeCell ref="B165:B167"/>
    <mergeCell ref="C165:C167"/>
    <mergeCell ref="D165:D167"/>
    <mergeCell ref="E165:G165"/>
    <mergeCell ref="H165:H167"/>
    <mergeCell ref="I165:K165"/>
    <mergeCell ref="E166:E167"/>
    <mergeCell ref="F166:F167"/>
    <mergeCell ref="G166:G167"/>
    <mergeCell ref="I166:I167"/>
    <mergeCell ref="J166:J167"/>
    <mergeCell ref="K166:K167"/>
    <mergeCell ref="C91:K91"/>
    <mergeCell ref="B125:B127"/>
    <mergeCell ref="F126:F127"/>
    <mergeCell ref="B84:K84"/>
    <mergeCell ref="B86:B88"/>
    <mergeCell ref="C86:C88"/>
    <mergeCell ref="D86:D88"/>
    <mergeCell ref="E86:G86"/>
    <mergeCell ref="H86:H88"/>
    <mergeCell ref="I86:K86"/>
    <mergeCell ref="E87:E88"/>
    <mergeCell ref="F87:F88"/>
    <mergeCell ref="G87:G88"/>
    <mergeCell ref="I87:I88"/>
    <mergeCell ref="J87:J88"/>
    <mergeCell ref="K87:K88"/>
    <mergeCell ref="C108:K108"/>
    <mergeCell ref="K7:K8"/>
    <mergeCell ref="C11:K11"/>
    <mergeCell ref="C28:K28"/>
    <mergeCell ref="B45:B47"/>
    <mergeCell ref="C45:C47"/>
    <mergeCell ref="D45:D47"/>
    <mergeCell ref="E45:G45"/>
    <mergeCell ref="H45:H47"/>
    <mergeCell ref="I45:K45"/>
    <mergeCell ref="E46:E47"/>
    <mergeCell ref="F46:F47"/>
    <mergeCell ref="G46:G47"/>
    <mergeCell ref="I46:I47"/>
    <mergeCell ref="J46:J47"/>
    <mergeCell ref="K46:K47"/>
    <mergeCell ref="B6:B8"/>
    <mergeCell ref="C6:C8"/>
    <mergeCell ref="D6:D8"/>
    <mergeCell ref="E6:G6"/>
    <mergeCell ref="H6:H8"/>
    <mergeCell ref="I6:K6"/>
    <mergeCell ref="E7:E8"/>
    <mergeCell ref="F7:F8"/>
    <mergeCell ref="G7:G8"/>
    <mergeCell ref="C130:K130"/>
    <mergeCell ref="G126:G127"/>
    <mergeCell ref="I126:I127"/>
    <mergeCell ref="J126:J127"/>
    <mergeCell ref="K126:K127"/>
    <mergeCell ref="H125:H127"/>
    <mergeCell ref="I125:K125"/>
    <mergeCell ref="C125:C127"/>
    <mergeCell ref="D125:D127"/>
    <mergeCell ref="E125:G125"/>
    <mergeCell ref="E126:E127"/>
    <mergeCell ref="B243:K243"/>
    <mergeCell ref="B245:B247"/>
    <mergeCell ref="C245:C247"/>
    <mergeCell ref="D245:D247"/>
    <mergeCell ref="E245:G245"/>
    <mergeCell ref="H245:H247"/>
    <mergeCell ref="I245:K245"/>
    <mergeCell ref="E246:E247"/>
    <mergeCell ref="F246:F247"/>
    <mergeCell ref="G246:G247"/>
    <mergeCell ref="I246:I247"/>
    <mergeCell ref="J246:J247"/>
    <mergeCell ref="K246:K247"/>
    <mergeCell ref="C289:K289"/>
    <mergeCell ref="C250:K250"/>
    <mergeCell ref="C267:K267"/>
    <mergeCell ref="B284:B286"/>
    <mergeCell ref="C284:C286"/>
    <mergeCell ref="D284:D286"/>
    <mergeCell ref="E284:G284"/>
    <mergeCell ref="H284:H286"/>
    <mergeCell ref="I284:K284"/>
    <mergeCell ref="E285:E286"/>
    <mergeCell ref="F285:F286"/>
    <mergeCell ref="G285:G286"/>
    <mergeCell ref="I285:I286"/>
    <mergeCell ref="J285:J286"/>
    <mergeCell ref="K285:K286"/>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9:AB46"/>
  <sheetViews>
    <sheetView showGridLines="0" workbookViewId="0">
      <selection activeCell="Y26" sqref="Y26"/>
    </sheetView>
  </sheetViews>
  <sheetFormatPr defaultRowHeight="12.75"/>
  <cols>
    <col min="1" max="16384" width="9.140625" style="2"/>
  </cols>
  <sheetData>
    <row r="9" spans="24:26" ht="18">
      <c r="X9" s="520"/>
      <c r="Y9" s="520"/>
      <c r="Z9" s="520"/>
    </row>
    <row r="15" spans="24:26" ht="18.75">
      <c r="X15" s="905"/>
      <c r="Y15" s="390"/>
    </row>
    <row r="21" spans="24:28" ht="18.75">
      <c r="X21" s="390"/>
      <c r="Y21" s="390"/>
      <c r="Z21" s="390"/>
      <c r="AA21" s="390"/>
      <c r="AB21" s="390"/>
    </row>
    <row r="22" spans="24:28" ht="12" customHeight="1"/>
    <row r="23" spans="24:28" ht="12" customHeight="1"/>
    <row r="24" spans="24:28" ht="12" customHeight="1"/>
    <row r="42" spans="1:1" ht="27" customHeight="1">
      <c r="A42" s="128"/>
    </row>
    <row r="46" spans="1:1">
      <c r="A46" s="128" t="s">
        <v>248</v>
      </c>
    </row>
  </sheetData>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U27"/>
  <sheetViews>
    <sheetView showGridLines="0" workbookViewId="0">
      <selection activeCell="U17" sqref="U17"/>
    </sheetView>
  </sheetViews>
  <sheetFormatPr defaultRowHeight="15"/>
  <cols>
    <col min="1" max="1" width="13.7109375" style="485" customWidth="1"/>
    <col min="2" max="17" width="9.140625" style="485"/>
    <col min="18" max="18" width="16" style="485" customWidth="1"/>
    <col min="19" max="256" width="9.140625" style="485"/>
    <col min="257" max="257" width="13.7109375" style="485" customWidth="1"/>
    <col min="258" max="512" width="9.140625" style="485"/>
    <col min="513" max="513" width="13.7109375" style="485" customWidth="1"/>
    <col min="514" max="768" width="9.140625" style="485"/>
    <col min="769" max="769" width="13.7109375" style="485" customWidth="1"/>
    <col min="770" max="1024" width="9.140625" style="485"/>
    <col min="1025" max="1025" width="13.7109375" style="485" customWidth="1"/>
    <col min="1026" max="1280" width="9.140625" style="485"/>
    <col min="1281" max="1281" width="13.7109375" style="485" customWidth="1"/>
    <col min="1282" max="1536" width="9.140625" style="485"/>
    <col min="1537" max="1537" width="13.7109375" style="485" customWidth="1"/>
    <col min="1538" max="1792" width="9.140625" style="485"/>
    <col min="1793" max="1793" width="13.7109375" style="485" customWidth="1"/>
    <col min="1794" max="2048" width="9.140625" style="485"/>
    <col min="2049" max="2049" width="13.7109375" style="485" customWidth="1"/>
    <col min="2050" max="2304" width="9.140625" style="485"/>
    <col min="2305" max="2305" width="13.7109375" style="485" customWidth="1"/>
    <col min="2306" max="2560" width="9.140625" style="485"/>
    <col min="2561" max="2561" width="13.7109375" style="485" customWidth="1"/>
    <col min="2562" max="2816" width="9.140625" style="485"/>
    <col min="2817" max="2817" width="13.7109375" style="485" customWidth="1"/>
    <col min="2818" max="3072" width="9.140625" style="485"/>
    <col min="3073" max="3073" width="13.7109375" style="485" customWidth="1"/>
    <col min="3074" max="3328" width="9.140625" style="485"/>
    <col min="3329" max="3329" width="13.7109375" style="485" customWidth="1"/>
    <col min="3330" max="3584" width="9.140625" style="485"/>
    <col min="3585" max="3585" width="13.7109375" style="485" customWidth="1"/>
    <col min="3586" max="3840" width="9.140625" style="485"/>
    <col min="3841" max="3841" width="13.7109375" style="485" customWidth="1"/>
    <col min="3842" max="4096" width="9.140625" style="485"/>
    <col min="4097" max="4097" width="13.7109375" style="485" customWidth="1"/>
    <col min="4098" max="4352" width="9.140625" style="485"/>
    <col min="4353" max="4353" width="13.7109375" style="485" customWidth="1"/>
    <col min="4354" max="4608" width="9.140625" style="485"/>
    <col min="4609" max="4609" width="13.7109375" style="485" customWidth="1"/>
    <col min="4610" max="4864" width="9.140625" style="485"/>
    <col min="4865" max="4865" width="13.7109375" style="485" customWidth="1"/>
    <col min="4866" max="5120" width="9.140625" style="485"/>
    <col min="5121" max="5121" width="13.7109375" style="485" customWidth="1"/>
    <col min="5122" max="5376" width="9.140625" style="485"/>
    <col min="5377" max="5377" width="13.7109375" style="485" customWidth="1"/>
    <col min="5378" max="5632" width="9.140625" style="485"/>
    <col min="5633" max="5633" width="13.7109375" style="485" customWidth="1"/>
    <col min="5634" max="5888" width="9.140625" style="485"/>
    <col min="5889" max="5889" width="13.7109375" style="485" customWidth="1"/>
    <col min="5890" max="6144" width="9.140625" style="485"/>
    <col min="6145" max="6145" width="13.7109375" style="485" customWidth="1"/>
    <col min="6146" max="6400" width="9.140625" style="485"/>
    <col min="6401" max="6401" width="13.7109375" style="485" customWidth="1"/>
    <col min="6402" max="6656" width="9.140625" style="485"/>
    <col min="6657" max="6657" width="13.7109375" style="485" customWidth="1"/>
    <col min="6658" max="6912" width="9.140625" style="485"/>
    <col min="6913" max="6913" width="13.7109375" style="485" customWidth="1"/>
    <col min="6914" max="7168" width="9.140625" style="485"/>
    <col min="7169" max="7169" width="13.7109375" style="485" customWidth="1"/>
    <col min="7170" max="7424" width="9.140625" style="485"/>
    <col min="7425" max="7425" width="13.7109375" style="485" customWidth="1"/>
    <col min="7426" max="7680" width="9.140625" style="485"/>
    <col min="7681" max="7681" width="13.7109375" style="485" customWidth="1"/>
    <col min="7682" max="7936" width="9.140625" style="485"/>
    <col min="7937" max="7937" width="13.7109375" style="485" customWidth="1"/>
    <col min="7938" max="8192" width="9.140625" style="485"/>
    <col min="8193" max="8193" width="13.7109375" style="485" customWidth="1"/>
    <col min="8194" max="8448" width="9.140625" style="485"/>
    <col min="8449" max="8449" width="13.7109375" style="485" customWidth="1"/>
    <col min="8450" max="8704" width="9.140625" style="485"/>
    <col min="8705" max="8705" width="13.7109375" style="485" customWidth="1"/>
    <col min="8706" max="8960" width="9.140625" style="485"/>
    <col min="8961" max="8961" width="13.7109375" style="485" customWidth="1"/>
    <col min="8962" max="9216" width="9.140625" style="485"/>
    <col min="9217" max="9217" width="13.7109375" style="485" customWidth="1"/>
    <col min="9218" max="9472" width="9.140625" style="485"/>
    <col min="9473" max="9473" width="13.7109375" style="485" customWidth="1"/>
    <col min="9474" max="9728" width="9.140625" style="485"/>
    <col min="9729" max="9729" width="13.7109375" style="485" customWidth="1"/>
    <col min="9730" max="9984" width="9.140625" style="485"/>
    <col min="9985" max="9985" width="13.7109375" style="485" customWidth="1"/>
    <col min="9986" max="10240" width="9.140625" style="485"/>
    <col min="10241" max="10241" width="13.7109375" style="485" customWidth="1"/>
    <col min="10242" max="10496" width="9.140625" style="485"/>
    <col min="10497" max="10497" width="13.7109375" style="485" customWidth="1"/>
    <col min="10498" max="10752" width="9.140625" style="485"/>
    <col min="10753" max="10753" width="13.7109375" style="485" customWidth="1"/>
    <col min="10754" max="11008" width="9.140625" style="485"/>
    <col min="11009" max="11009" width="13.7109375" style="485" customWidth="1"/>
    <col min="11010" max="11264" width="9.140625" style="485"/>
    <col min="11265" max="11265" width="13.7109375" style="485" customWidth="1"/>
    <col min="11266" max="11520" width="9.140625" style="485"/>
    <col min="11521" max="11521" width="13.7109375" style="485" customWidth="1"/>
    <col min="11522" max="11776" width="9.140625" style="485"/>
    <col min="11777" max="11777" width="13.7109375" style="485" customWidth="1"/>
    <col min="11778" max="12032" width="9.140625" style="485"/>
    <col min="12033" max="12033" width="13.7109375" style="485" customWidth="1"/>
    <col min="12034" max="12288" width="9.140625" style="485"/>
    <col min="12289" max="12289" width="13.7109375" style="485" customWidth="1"/>
    <col min="12290" max="12544" width="9.140625" style="485"/>
    <col min="12545" max="12545" width="13.7109375" style="485" customWidth="1"/>
    <col min="12546" max="12800" width="9.140625" style="485"/>
    <col min="12801" max="12801" width="13.7109375" style="485" customWidth="1"/>
    <col min="12802" max="13056" width="9.140625" style="485"/>
    <col min="13057" max="13057" width="13.7109375" style="485" customWidth="1"/>
    <col min="13058" max="13312" width="9.140625" style="485"/>
    <col min="13313" max="13313" width="13.7109375" style="485" customWidth="1"/>
    <col min="13314" max="13568" width="9.140625" style="485"/>
    <col min="13569" max="13569" width="13.7109375" style="485" customWidth="1"/>
    <col min="13570" max="13824" width="9.140625" style="485"/>
    <col min="13825" max="13825" width="13.7109375" style="485" customWidth="1"/>
    <col min="13826" max="14080" width="9.140625" style="485"/>
    <col min="14081" max="14081" width="13.7109375" style="485" customWidth="1"/>
    <col min="14082" max="14336" width="9.140625" style="485"/>
    <col min="14337" max="14337" width="13.7109375" style="485" customWidth="1"/>
    <col min="14338" max="14592" width="9.140625" style="485"/>
    <col min="14593" max="14593" width="13.7109375" style="485" customWidth="1"/>
    <col min="14594" max="14848" width="9.140625" style="485"/>
    <col min="14849" max="14849" width="13.7109375" style="485" customWidth="1"/>
    <col min="14850" max="15104" width="9.140625" style="485"/>
    <col min="15105" max="15105" width="13.7109375" style="485" customWidth="1"/>
    <col min="15106" max="15360" width="9.140625" style="485"/>
    <col min="15361" max="15361" width="13.7109375" style="485" customWidth="1"/>
    <col min="15362" max="15616" width="9.140625" style="485"/>
    <col min="15617" max="15617" width="13.7109375" style="485" customWidth="1"/>
    <col min="15618" max="15872" width="9.140625" style="485"/>
    <col min="15873" max="15873" width="13.7109375" style="485" customWidth="1"/>
    <col min="15874" max="16128" width="9.140625" style="485"/>
    <col min="16129" max="16129" width="13.7109375" style="485" customWidth="1"/>
    <col min="16130" max="16384" width="9.140625" style="485"/>
  </cols>
  <sheetData>
    <row r="1" spans="1:21">
      <c r="A1" s="1382" t="s">
        <v>478</v>
      </c>
      <c r="B1" s="1382"/>
      <c r="C1" s="1382"/>
      <c r="D1" s="1382"/>
      <c r="E1" s="1382"/>
      <c r="F1" s="1382"/>
      <c r="G1" s="1382"/>
      <c r="H1" s="1382"/>
      <c r="I1" s="1382"/>
      <c r="J1" s="1382"/>
      <c r="K1" s="1382"/>
      <c r="L1" s="1382"/>
      <c r="M1" s="1382"/>
      <c r="N1" s="1382"/>
    </row>
    <row r="2" spans="1:21" ht="15.75" thickBot="1">
      <c r="G2" s="719" t="s">
        <v>242</v>
      </c>
    </row>
    <row r="3" spans="1:21">
      <c r="A3" s="720" t="s">
        <v>243</v>
      </c>
      <c r="B3" s="721" t="s">
        <v>161</v>
      </c>
      <c r="C3" s="721" t="s">
        <v>162</v>
      </c>
      <c r="D3" s="721" t="s">
        <v>163</v>
      </c>
      <c r="E3" s="721" t="s">
        <v>164</v>
      </c>
      <c r="F3" s="721" t="s">
        <v>165</v>
      </c>
      <c r="G3" s="721" t="s">
        <v>166</v>
      </c>
      <c r="H3" s="721" t="s">
        <v>167</v>
      </c>
      <c r="I3" s="721" t="s">
        <v>168</v>
      </c>
      <c r="J3" s="721" t="s">
        <v>169</v>
      </c>
      <c r="K3" s="721" t="s">
        <v>170</v>
      </c>
      <c r="L3" s="721" t="s">
        <v>171</v>
      </c>
      <c r="M3" s="721" t="s">
        <v>172</v>
      </c>
      <c r="N3" s="721" t="s">
        <v>173</v>
      </c>
    </row>
    <row r="4" spans="1:21">
      <c r="A4" s="723">
        <v>2019</v>
      </c>
      <c r="B4" s="724">
        <v>354.37491656654714</v>
      </c>
      <c r="C4" s="724">
        <v>356.43838796545651</v>
      </c>
      <c r="D4" s="724">
        <v>357.2969949465724</v>
      </c>
      <c r="E4" s="724">
        <v>357.47446683623537</v>
      </c>
      <c r="F4" s="724">
        <v>361.2054005838466</v>
      </c>
      <c r="G4" s="724">
        <v>357.93540852897377</v>
      </c>
      <c r="H4" s="724">
        <v>354.2490676912646</v>
      </c>
      <c r="I4" s="724">
        <v>353.13528487554794</v>
      </c>
      <c r="J4" s="724">
        <v>352.05841293166753</v>
      </c>
      <c r="K4" s="724">
        <v>345</v>
      </c>
      <c r="L4" s="724">
        <v>349.6</v>
      </c>
      <c r="M4" s="724">
        <v>354.4</v>
      </c>
      <c r="N4" s="725">
        <v>354.2</v>
      </c>
    </row>
    <row r="5" spans="1:21">
      <c r="A5" s="723">
        <v>2020</v>
      </c>
      <c r="B5" s="724">
        <v>354.8</v>
      </c>
      <c r="C5" s="724">
        <v>355</v>
      </c>
      <c r="D5" s="724">
        <v>356.13</v>
      </c>
      <c r="E5" s="724">
        <v>354.02</v>
      </c>
      <c r="F5" s="724">
        <v>356.2</v>
      </c>
      <c r="G5" s="724">
        <v>358.1</v>
      </c>
      <c r="H5" s="724">
        <v>352.8</v>
      </c>
      <c r="I5" s="724">
        <v>350.8</v>
      </c>
      <c r="J5" s="724">
        <v>346.7</v>
      </c>
      <c r="K5" s="724">
        <v>345</v>
      </c>
      <c r="L5" s="724">
        <v>347.8</v>
      </c>
      <c r="M5" s="724">
        <v>347.4</v>
      </c>
      <c r="N5" s="725">
        <v>352.3</v>
      </c>
    </row>
    <row r="6" spans="1:21">
      <c r="A6" s="723">
        <v>2021</v>
      </c>
      <c r="B6" s="724">
        <v>350.5</v>
      </c>
      <c r="C6" s="724">
        <v>354.1</v>
      </c>
      <c r="D6" s="724">
        <v>354.1</v>
      </c>
      <c r="E6" s="724">
        <v>354.4</v>
      </c>
      <c r="F6" s="724">
        <v>353.4</v>
      </c>
      <c r="G6" s="724">
        <v>352.5</v>
      </c>
      <c r="H6" s="724">
        <v>348.2</v>
      </c>
      <c r="I6" s="724">
        <v>348.4</v>
      </c>
      <c r="J6" s="724">
        <v>343.2</v>
      </c>
      <c r="K6" s="724">
        <v>402.6</v>
      </c>
      <c r="L6" s="724">
        <v>345.6</v>
      </c>
      <c r="M6" s="724">
        <v>347</v>
      </c>
      <c r="N6" s="725">
        <v>349.8</v>
      </c>
    </row>
    <row r="7" spans="1:21" ht="18.75">
      <c r="A7" s="723">
        <v>2022</v>
      </c>
      <c r="B7" s="724">
        <v>350.1</v>
      </c>
      <c r="C7" s="724">
        <v>354.4</v>
      </c>
      <c r="D7" s="724">
        <v>351</v>
      </c>
      <c r="E7" s="724">
        <v>354.6</v>
      </c>
      <c r="F7" s="724">
        <v>353.3</v>
      </c>
      <c r="G7" s="724">
        <v>351.4</v>
      </c>
      <c r="H7" s="724">
        <v>352</v>
      </c>
      <c r="I7" s="724">
        <v>350.9</v>
      </c>
      <c r="J7" s="724">
        <v>347.5</v>
      </c>
      <c r="K7" s="724">
        <v>349.1</v>
      </c>
      <c r="L7" s="724">
        <v>348</v>
      </c>
      <c r="M7" s="724">
        <v>348.7</v>
      </c>
      <c r="N7" s="725">
        <v>351</v>
      </c>
      <c r="Q7" s="390"/>
      <c r="R7" s="391"/>
      <c r="S7" s="391"/>
      <c r="T7" s="391"/>
      <c r="U7" s="391"/>
    </row>
    <row r="8" spans="1:21" ht="18.75">
      <c r="A8" s="723">
        <v>2023</v>
      </c>
      <c r="B8" s="724">
        <v>352.3</v>
      </c>
      <c r="C8" s="724">
        <v>353.3</v>
      </c>
      <c r="D8" s="724">
        <v>354.9</v>
      </c>
      <c r="E8" s="724">
        <v>351.4</v>
      </c>
      <c r="F8" s="724">
        <v>285.10000000000002</v>
      </c>
      <c r="G8" s="724">
        <v>350</v>
      </c>
      <c r="H8" s="724">
        <v>343.9</v>
      </c>
      <c r="I8" s="724">
        <v>349.2</v>
      </c>
      <c r="J8" s="724">
        <v>346.2</v>
      </c>
      <c r="K8" s="724">
        <v>347.6</v>
      </c>
      <c r="L8" s="724">
        <v>349.6</v>
      </c>
      <c r="M8" s="724">
        <v>347.9</v>
      </c>
      <c r="N8" s="725">
        <v>350.3</v>
      </c>
      <c r="Q8" s="390"/>
      <c r="R8" s="391"/>
      <c r="S8" s="391"/>
      <c r="T8" s="391"/>
      <c r="U8" s="391"/>
    </row>
    <row r="9" spans="1:21" ht="15.75" thickBot="1">
      <c r="A9" s="726">
        <v>2024</v>
      </c>
      <c r="B9" s="727"/>
      <c r="C9" s="727"/>
      <c r="D9" s="727"/>
      <c r="E9" s="727"/>
      <c r="F9" s="727"/>
      <c r="G9" s="727"/>
      <c r="H9" s="727"/>
      <c r="I9" s="727"/>
      <c r="J9" s="727"/>
      <c r="K9" s="727"/>
      <c r="L9" s="727"/>
      <c r="M9" s="727"/>
      <c r="N9" s="728"/>
    </row>
    <row r="11" spans="1:21" ht="15.75" thickBot="1">
      <c r="G11" s="729" t="s">
        <v>244</v>
      </c>
      <c r="N11" s="730"/>
    </row>
    <row r="12" spans="1:21">
      <c r="A12" s="720" t="s">
        <v>243</v>
      </c>
      <c r="B12" s="721" t="s">
        <v>161</v>
      </c>
      <c r="C12" s="721" t="s">
        <v>162</v>
      </c>
      <c r="D12" s="721" t="s">
        <v>163</v>
      </c>
      <c r="E12" s="721" t="s">
        <v>164</v>
      </c>
      <c r="F12" s="721" t="s">
        <v>165</v>
      </c>
      <c r="G12" s="721" t="s">
        <v>166</v>
      </c>
      <c r="H12" s="721" t="s">
        <v>167</v>
      </c>
      <c r="I12" s="721" t="s">
        <v>168</v>
      </c>
      <c r="J12" s="721" t="s">
        <v>169</v>
      </c>
      <c r="K12" s="721" t="s">
        <v>170</v>
      </c>
      <c r="L12" s="721" t="s">
        <v>171</v>
      </c>
      <c r="M12" s="721" t="s">
        <v>172</v>
      </c>
      <c r="N12" s="721" t="s">
        <v>173</v>
      </c>
    </row>
    <row r="13" spans="1:21">
      <c r="A13" s="723">
        <v>2019</v>
      </c>
      <c r="B13" s="724">
        <v>281.27826336739287</v>
      </c>
      <c r="C13" s="724">
        <v>284.30536717690359</v>
      </c>
      <c r="D13" s="724">
        <v>286.22046450702811</v>
      </c>
      <c r="E13" s="724">
        <v>290.8767352564733</v>
      </c>
      <c r="F13" s="724">
        <v>285.31500572737696</v>
      </c>
      <c r="G13" s="724">
        <v>281.29946839929153</v>
      </c>
      <c r="H13" s="724">
        <v>274.8623926185175</v>
      </c>
      <c r="I13" s="724">
        <v>271.9152332887009</v>
      </c>
      <c r="J13" s="724">
        <v>273.41321243523339</v>
      </c>
      <c r="K13" s="724">
        <v>276.3</v>
      </c>
      <c r="L13" s="724">
        <v>279.2</v>
      </c>
      <c r="M13" s="724">
        <v>286.5</v>
      </c>
      <c r="N13" s="725">
        <v>286.2</v>
      </c>
    </row>
    <row r="14" spans="1:21">
      <c r="A14" s="723">
        <v>2020</v>
      </c>
      <c r="B14" s="724">
        <v>286.2</v>
      </c>
      <c r="C14" s="724">
        <v>288.2</v>
      </c>
      <c r="D14" s="724">
        <v>287.13</v>
      </c>
      <c r="E14" s="724">
        <v>286.24</v>
      </c>
      <c r="F14" s="724">
        <v>285.8</v>
      </c>
      <c r="G14" s="724">
        <v>286</v>
      </c>
      <c r="H14" s="724">
        <v>280.5</v>
      </c>
      <c r="I14" s="724">
        <v>277.2</v>
      </c>
      <c r="J14" s="724">
        <v>277.2</v>
      </c>
      <c r="K14" s="724">
        <v>277.7</v>
      </c>
      <c r="L14" s="724">
        <v>281.60000000000002</v>
      </c>
      <c r="M14" s="724">
        <v>284.8</v>
      </c>
      <c r="N14" s="725">
        <v>282.8</v>
      </c>
    </row>
    <row r="15" spans="1:21">
      <c r="A15" s="723">
        <v>2021</v>
      </c>
      <c r="B15" s="724">
        <v>288.3</v>
      </c>
      <c r="C15" s="724">
        <v>294.5</v>
      </c>
      <c r="D15" s="724">
        <v>289.10000000000002</v>
      </c>
      <c r="E15" s="724">
        <v>288.5</v>
      </c>
      <c r="F15" s="724">
        <v>287.5</v>
      </c>
      <c r="G15" s="724">
        <v>281.89999999999998</v>
      </c>
      <c r="H15" s="724">
        <v>275.89999999999998</v>
      </c>
      <c r="I15" s="724">
        <v>274.10000000000002</v>
      </c>
      <c r="J15" s="724">
        <v>275.2</v>
      </c>
      <c r="K15" s="724">
        <v>279.5</v>
      </c>
      <c r="L15" s="724">
        <v>281.5</v>
      </c>
      <c r="M15" s="724">
        <v>283</v>
      </c>
      <c r="N15" s="725">
        <v>283</v>
      </c>
    </row>
    <row r="16" spans="1:21">
      <c r="A16" s="723">
        <v>2022</v>
      </c>
      <c r="B16" s="724">
        <v>285.2</v>
      </c>
      <c r="C16" s="724">
        <v>286.8</v>
      </c>
      <c r="D16" s="724">
        <v>286.5</v>
      </c>
      <c r="E16" s="724">
        <v>288.10000000000002</v>
      </c>
      <c r="F16" s="724">
        <v>285.7</v>
      </c>
      <c r="G16" s="724">
        <v>281.39999999999998</v>
      </c>
      <c r="H16" s="724">
        <v>278</v>
      </c>
      <c r="I16" s="724">
        <v>274.3</v>
      </c>
      <c r="J16" s="724">
        <v>275.60000000000002</v>
      </c>
      <c r="K16" s="724">
        <v>279.60000000000002</v>
      </c>
      <c r="L16" s="724">
        <v>281.3</v>
      </c>
      <c r="M16" s="724">
        <v>283</v>
      </c>
      <c r="N16" s="725">
        <v>281.89999999999998</v>
      </c>
    </row>
    <row r="17" spans="1:14">
      <c r="A17" s="723">
        <v>2023</v>
      </c>
      <c r="B17" s="724">
        <v>287</v>
      </c>
      <c r="C17" s="724">
        <v>289.5</v>
      </c>
      <c r="D17" s="724">
        <v>286.60000000000002</v>
      </c>
      <c r="E17" s="724">
        <v>285.39999999999998</v>
      </c>
      <c r="F17" s="724">
        <v>285.10000000000002</v>
      </c>
      <c r="G17" s="724">
        <v>281.89999999999998</v>
      </c>
      <c r="H17" s="724">
        <v>277.39999999999998</v>
      </c>
      <c r="I17" s="724">
        <v>273.5</v>
      </c>
      <c r="J17" s="724">
        <v>277.10000000000002</v>
      </c>
      <c r="K17" s="724">
        <v>277.5</v>
      </c>
      <c r="L17" s="724">
        <v>280.8</v>
      </c>
      <c r="M17" s="724">
        <v>282.60000000000002</v>
      </c>
      <c r="N17" s="725">
        <v>281.89999999999998</v>
      </c>
    </row>
    <row r="18" spans="1:14" ht="15.75" thickBot="1">
      <c r="A18" s="726">
        <v>2024</v>
      </c>
      <c r="B18" s="727"/>
      <c r="C18" s="727"/>
      <c r="D18" s="727"/>
      <c r="E18" s="727"/>
      <c r="F18" s="727"/>
      <c r="G18" s="727"/>
      <c r="H18" s="727"/>
      <c r="I18" s="727"/>
      <c r="J18" s="727"/>
      <c r="K18" s="727"/>
      <c r="L18" s="727"/>
      <c r="M18" s="727"/>
      <c r="N18" s="728"/>
    </row>
    <row r="20" spans="1:14" ht="15.75" thickBot="1">
      <c r="G20" s="729" t="s">
        <v>245</v>
      </c>
      <c r="N20" s="730"/>
    </row>
    <row r="21" spans="1:14">
      <c r="A21" s="720" t="s">
        <v>243</v>
      </c>
      <c r="B21" s="721" t="s">
        <v>161</v>
      </c>
      <c r="C21" s="721" t="s">
        <v>162</v>
      </c>
      <c r="D21" s="721" t="s">
        <v>163</v>
      </c>
      <c r="E21" s="721" t="s">
        <v>164</v>
      </c>
      <c r="F21" s="721" t="s">
        <v>165</v>
      </c>
      <c r="G21" s="721" t="s">
        <v>166</v>
      </c>
      <c r="H21" s="721" t="s">
        <v>167</v>
      </c>
      <c r="I21" s="721" t="s">
        <v>168</v>
      </c>
      <c r="J21" s="721" t="s">
        <v>169</v>
      </c>
      <c r="K21" s="721" t="s">
        <v>170</v>
      </c>
      <c r="L21" s="721" t="s">
        <v>171</v>
      </c>
      <c r="M21" s="721" t="s">
        <v>172</v>
      </c>
      <c r="N21" s="721" t="s">
        <v>173</v>
      </c>
    </row>
    <row r="22" spans="1:14">
      <c r="A22" s="723">
        <v>2019</v>
      </c>
      <c r="B22" s="724">
        <v>287.03444832750858</v>
      </c>
      <c r="C22" s="724">
        <v>289.1459538749898</v>
      </c>
      <c r="D22" s="724">
        <v>288.5072199817875</v>
      </c>
      <c r="E22" s="724">
        <v>290.10412746204969</v>
      </c>
      <c r="F22" s="724">
        <v>292.71949231485786</v>
      </c>
      <c r="G22" s="724">
        <v>289.1722528130237</v>
      </c>
      <c r="H22" s="724">
        <v>284.60732456803191</v>
      </c>
      <c r="I22" s="724">
        <v>281.83476394849748</v>
      </c>
      <c r="J22" s="724">
        <v>281.74347936186393</v>
      </c>
      <c r="K22" s="724">
        <v>280</v>
      </c>
      <c r="L22" s="724">
        <v>283.39999999999998</v>
      </c>
      <c r="M22" s="724">
        <v>281.7</v>
      </c>
      <c r="N22" s="725">
        <v>280.2</v>
      </c>
    </row>
    <row r="23" spans="1:14">
      <c r="A23" s="723">
        <v>2020</v>
      </c>
      <c r="B23" s="724">
        <v>288.10000000000002</v>
      </c>
      <c r="C23" s="724">
        <v>289.7</v>
      </c>
      <c r="D23" s="724">
        <v>291.47000000000003</v>
      </c>
      <c r="E23" s="724">
        <v>290.86</v>
      </c>
      <c r="F23" s="724">
        <v>294.3</v>
      </c>
      <c r="G23" s="724">
        <v>295</v>
      </c>
      <c r="H23" s="724">
        <v>291.7</v>
      </c>
      <c r="I23" s="724">
        <v>288</v>
      </c>
      <c r="J23" s="724">
        <v>285</v>
      </c>
      <c r="K23" s="724">
        <v>289.7</v>
      </c>
      <c r="L23" s="724">
        <v>286</v>
      </c>
      <c r="M23" s="724">
        <v>288.2</v>
      </c>
      <c r="N23" s="725">
        <v>289.89999999999998</v>
      </c>
    </row>
    <row r="24" spans="1:14">
      <c r="A24" s="722">
        <v>2021</v>
      </c>
      <c r="B24" s="731">
        <v>291.3</v>
      </c>
      <c r="C24" s="731">
        <v>293.10000000000002</v>
      </c>
      <c r="D24" s="731">
        <v>291.60000000000002</v>
      </c>
      <c r="E24" s="731">
        <v>294.10000000000002</v>
      </c>
      <c r="F24" s="731">
        <v>295.60000000000002</v>
      </c>
      <c r="G24" s="731">
        <v>294.60000000000002</v>
      </c>
      <c r="H24" s="731">
        <v>290.5</v>
      </c>
      <c r="I24" s="731">
        <v>288.2</v>
      </c>
      <c r="J24" s="731">
        <v>286.10000000000002</v>
      </c>
      <c r="K24" s="731">
        <v>286</v>
      </c>
      <c r="L24" s="731">
        <v>287.7</v>
      </c>
      <c r="M24" s="731">
        <v>289.5</v>
      </c>
      <c r="N24" s="732">
        <v>290.60000000000002</v>
      </c>
    </row>
    <row r="25" spans="1:14">
      <c r="A25" s="723">
        <v>2022</v>
      </c>
      <c r="B25" s="724">
        <v>292.2</v>
      </c>
      <c r="C25" s="724">
        <v>293.10000000000002</v>
      </c>
      <c r="D25" s="724">
        <v>290.8</v>
      </c>
      <c r="E25" s="724">
        <v>293.3</v>
      </c>
      <c r="F25" s="724">
        <v>295.8</v>
      </c>
      <c r="G25" s="724">
        <v>295.2</v>
      </c>
      <c r="H25" s="724">
        <v>290.10000000000002</v>
      </c>
      <c r="I25" s="724">
        <v>287.8</v>
      </c>
      <c r="J25" s="724">
        <v>288.10000000000002</v>
      </c>
      <c r="K25" s="724">
        <v>288.5</v>
      </c>
      <c r="L25" s="724">
        <v>292.5</v>
      </c>
      <c r="M25" s="724">
        <v>291.5</v>
      </c>
      <c r="N25" s="725">
        <v>291.7</v>
      </c>
    </row>
    <row r="26" spans="1:14">
      <c r="A26" s="723">
        <v>2023</v>
      </c>
      <c r="B26" s="724">
        <v>292.2</v>
      </c>
      <c r="C26" s="724">
        <v>296.10000000000002</v>
      </c>
      <c r="D26" s="724">
        <v>294.5</v>
      </c>
      <c r="E26" s="724">
        <v>293.3</v>
      </c>
      <c r="F26" s="724">
        <v>295.7</v>
      </c>
      <c r="G26" s="724">
        <v>292.39999999999998</v>
      </c>
      <c r="H26" s="724">
        <v>289.8</v>
      </c>
      <c r="I26" s="724">
        <v>288.39999999999998</v>
      </c>
      <c r="J26" s="724">
        <v>289.39999999999998</v>
      </c>
      <c r="K26" s="724">
        <v>289.3</v>
      </c>
      <c r="L26" s="724">
        <v>289.39999999999998</v>
      </c>
      <c r="M26" s="724">
        <v>290.5</v>
      </c>
      <c r="N26" s="725">
        <v>292.10000000000002</v>
      </c>
    </row>
    <row r="27" spans="1:14" ht="15.75" thickBot="1">
      <c r="A27" s="726">
        <v>2024</v>
      </c>
      <c r="B27" s="727"/>
      <c r="C27" s="727"/>
      <c r="D27" s="727"/>
      <c r="E27" s="727"/>
      <c r="F27" s="727"/>
      <c r="G27" s="727"/>
      <c r="H27" s="727"/>
      <c r="I27" s="727"/>
      <c r="J27" s="727"/>
      <c r="K27" s="727"/>
      <c r="L27" s="727"/>
      <c r="M27" s="727"/>
      <c r="N27" s="728"/>
    </row>
  </sheetData>
  <mergeCells count="1">
    <mergeCell ref="A1:N1"/>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1:Y245"/>
  <sheetViews>
    <sheetView showGridLines="0" topLeftCell="A175" zoomScale="75" workbookViewId="0">
      <selection activeCell="B156" sqref="B156"/>
    </sheetView>
  </sheetViews>
  <sheetFormatPr defaultRowHeight="12.75"/>
  <cols>
    <col min="1" max="1" width="18.28515625" style="5" customWidth="1"/>
    <col min="2" max="2" width="10.85546875" style="5" customWidth="1"/>
    <col min="3" max="3" width="9.7109375" style="5" bestFit="1" customWidth="1"/>
    <col min="4" max="4" width="10.140625" style="5" customWidth="1"/>
    <col min="5" max="5" width="12.140625" style="5" customWidth="1"/>
    <col min="6" max="6" width="10.7109375" style="5" customWidth="1"/>
    <col min="7" max="7" width="9.7109375" style="5" bestFit="1" customWidth="1"/>
    <col min="8" max="8" width="10.140625" style="5" customWidth="1"/>
    <col min="9" max="9" width="10.7109375" style="5" customWidth="1"/>
    <col min="10" max="12" width="10.140625" style="5" customWidth="1"/>
    <col min="13" max="13" width="10.7109375" style="5" customWidth="1"/>
    <col min="14" max="14" width="2.28515625" style="5" customWidth="1"/>
    <col min="15" max="15" width="3.5703125" style="5" customWidth="1"/>
    <col min="16" max="16" width="16.7109375" style="5" customWidth="1"/>
    <col min="17" max="18" width="9.140625" style="5"/>
    <col min="19" max="19" width="11" style="5" customWidth="1"/>
    <col min="20" max="20" width="14.28515625" style="5" customWidth="1"/>
    <col min="21" max="21" width="9.28515625" style="5" customWidth="1"/>
    <col min="22" max="240" width="9.140625" style="5"/>
    <col min="241" max="241" width="1.85546875" style="5" customWidth="1"/>
    <col min="242" max="242" width="24.85546875" style="5" customWidth="1"/>
    <col min="243" max="243" width="19.85546875" style="5" customWidth="1"/>
    <col min="244" max="244" width="2.140625" style="5" customWidth="1"/>
    <col min="245" max="245" width="25.7109375" style="5" customWidth="1"/>
    <col min="246" max="246" width="23.7109375" style="5" customWidth="1"/>
    <col min="247" max="247" width="1.7109375" style="5" customWidth="1"/>
    <col min="248" max="248" width="18.28515625" style="5" customWidth="1"/>
    <col min="249" max="249" width="10.85546875" style="5" customWidth="1"/>
    <col min="250" max="250" width="9.7109375" style="5" bestFit="1" customWidth="1"/>
    <col min="251" max="251" width="10.140625" style="5" customWidth="1"/>
    <col min="252" max="252" width="12.140625" style="5" customWidth="1"/>
    <col min="253" max="253" width="10.7109375" style="5" customWidth="1"/>
    <col min="254" max="254" width="9.7109375" style="5" bestFit="1" customWidth="1"/>
    <col min="255" max="255" width="10.140625" style="5" customWidth="1"/>
    <col min="256" max="256" width="10.7109375" style="5" customWidth="1"/>
    <col min="257" max="259" width="10.140625" style="5" customWidth="1"/>
    <col min="260" max="260" width="10.7109375" style="5" customWidth="1"/>
    <col min="261" max="261" width="2.28515625" style="5" customWidth="1"/>
    <col min="262" max="262" width="16.42578125" style="5" customWidth="1"/>
    <col min="263" max="263" width="13.140625" style="5" customWidth="1"/>
    <col min="264" max="264" width="9.140625" style="5"/>
    <col min="265" max="265" width="9.42578125" style="5" bestFit="1" customWidth="1"/>
    <col min="266" max="266" width="11.42578125" style="5" customWidth="1"/>
    <col min="267" max="267" width="3" style="5" customWidth="1"/>
    <col min="268" max="268" width="15.85546875" style="5" customWidth="1"/>
    <col min="269" max="269" width="9.140625" style="5"/>
    <col min="270" max="270" width="9.42578125" style="5" bestFit="1" customWidth="1"/>
    <col min="271" max="271" width="3.5703125" style="5" customWidth="1"/>
    <col min="272" max="272" width="16.7109375" style="5" customWidth="1"/>
    <col min="273" max="274" width="9.140625" style="5"/>
    <col min="275" max="275" width="11" style="5" customWidth="1"/>
    <col min="276" max="276" width="14.28515625" style="5" customWidth="1"/>
    <col min="277" max="277" width="9.28515625" style="5" customWidth="1"/>
    <col min="278" max="496" width="9.140625" style="5"/>
    <col min="497" max="497" width="1.85546875" style="5" customWidth="1"/>
    <col min="498" max="498" width="24.85546875" style="5" customWidth="1"/>
    <col min="499" max="499" width="19.85546875" style="5" customWidth="1"/>
    <col min="500" max="500" width="2.140625" style="5" customWidth="1"/>
    <col min="501" max="501" width="25.7109375" style="5" customWidth="1"/>
    <col min="502" max="502" width="23.7109375" style="5" customWidth="1"/>
    <col min="503" max="503" width="1.7109375" style="5" customWidth="1"/>
    <col min="504" max="504" width="18.28515625" style="5" customWidth="1"/>
    <col min="505" max="505" width="10.85546875" style="5" customWidth="1"/>
    <col min="506" max="506" width="9.7109375" style="5" bestFit="1" customWidth="1"/>
    <col min="507" max="507" width="10.140625" style="5" customWidth="1"/>
    <col min="508" max="508" width="12.140625" style="5" customWidth="1"/>
    <col min="509" max="509" width="10.7109375" style="5" customWidth="1"/>
    <col min="510" max="510" width="9.7109375" style="5" bestFit="1" customWidth="1"/>
    <col min="511" max="511" width="10.140625" style="5" customWidth="1"/>
    <col min="512" max="512" width="10.7109375" style="5" customWidth="1"/>
    <col min="513" max="515" width="10.140625" style="5" customWidth="1"/>
    <col min="516" max="516" width="10.7109375" style="5" customWidth="1"/>
    <col min="517" max="517" width="2.28515625" style="5" customWidth="1"/>
    <col min="518" max="518" width="16.42578125" style="5" customWidth="1"/>
    <col min="519" max="519" width="13.140625" style="5" customWidth="1"/>
    <col min="520" max="520" width="9.140625" style="5"/>
    <col min="521" max="521" width="9.42578125" style="5" bestFit="1" customWidth="1"/>
    <col min="522" max="522" width="11.42578125" style="5" customWidth="1"/>
    <col min="523" max="523" width="3" style="5" customWidth="1"/>
    <col min="524" max="524" width="15.85546875" style="5" customWidth="1"/>
    <col min="525" max="525" width="9.140625" style="5"/>
    <col min="526" max="526" width="9.42578125" style="5" bestFit="1" customWidth="1"/>
    <col min="527" max="527" width="3.5703125" style="5" customWidth="1"/>
    <col min="528" max="528" width="16.7109375" style="5" customWidth="1"/>
    <col min="529" max="530" width="9.140625" style="5"/>
    <col min="531" max="531" width="11" style="5" customWidth="1"/>
    <col min="532" max="532" width="14.28515625" style="5" customWidth="1"/>
    <col min="533" max="533" width="9.28515625" style="5" customWidth="1"/>
    <col min="534" max="752" width="9.140625" style="5"/>
    <col min="753" max="753" width="1.85546875" style="5" customWidth="1"/>
    <col min="754" max="754" width="24.85546875" style="5" customWidth="1"/>
    <col min="755" max="755" width="19.85546875" style="5" customWidth="1"/>
    <col min="756" max="756" width="2.140625" style="5" customWidth="1"/>
    <col min="757" max="757" width="25.7109375" style="5" customWidth="1"/>
    <col min="758" max="758" width="23.7109375" style="5" customWidth="1"/>
    <col min="759" max="759" width="1.7109375" style="5" customWidth="1"/>
    <col min="760" max="760" width="18.28515625" style="5" customWidth="1"/>
    <col min="761" max="761" width="10.85546875" style="5" customWidth="1"/>
    <col min="762" max="762" width="9.7109375" style="5" bestFit="1" customWidth="1"/>
    <col min="763" max="763" width="10.140625" style="5" customWidth="1"/>
    <col min="764" max="764" width="12.140625" style="5" customWidth="1"/>
    <col min="765" max="765" width="10.7109375" style="5" customWidth="1"/>
    <col min="766" max="766" width="9.7109375" style="5" bestFit="1" customWidth="1"/>
    <col min="767" max="767" width="10.140625" style="5" customWidth="1"/>
    <col min="768" max="768" width="10.7109375" style="5" customWidth="1"/>
    <col min="769" max="771" width="10.140625" style="5" customWidth="1"/>
    <col min="772" max="772" width="10.7109375" style="5" customWidth="1"/>
    <col min="773" max="773" width="2.28515625" style="5" customWidth="1"/>
    <col min="774" max="774" width="16.42578125" style="5" customWidth="1"/>
    <col min="775" max="775" width="13.140625" style="5" customWidth="1"/>
    <col min="776" max="776" width="9.140625" style="5"/>
    <col min="777" max="777" width="9.42578125" style="5" bestFit="1" customWidth="1"/>
    <col min="778" max="778" width="11.42578125" style="5" customWidth="1"/>
    <col min="779" max="779" width="3" style="5" customWidth="1"/>
    <col min="780" max="780" width="15.85546875" style="5" customWidth="1"/>
    <col min="781" max="781" width="9.140625" style="5"/>
    <col min="782" max="782" width="9.42578125" style="5" bestFit="1" customWidth="1"/>
    <col min="783" max="783" width="3.5703125" style="5" customWidth="1"/>
    <col min="784" max="784" width="16.7109375" style="5" customWidth="1"/>
    <col min="785" max="786" width="9.140625" style="5"/>
    <col min="787" max="787" width="11" style="5" customWidth="1"/>
    <col min="788" max="788" width="14.28515625" style="5" customWidth="1"/>
    <col min="789" max="789" width="9.28515625" style="5" customWidth="1"/>
    <col min="790" max="1008" width="9.140625" style="5"/>
    <col min="1009" max="1009" width="1.85546875" style="5" customWidth="1"/>
    <col min="1010" max="1010" width="24.85546875" style="5" customWidth="1"/>
    <col min="1011" max="1011" width="19.85546875" style="5" customWidth="1"/>
    <col min="1012" max="1012" width="2.140625" style="5" customWidth="1"/>
    <col min="1013" max="1013" width="25.7109375" style="5" customWidth="1"/>
    <col min="1014" max="1014" width="23.7109375" style="5" customWidth="1"/>
    <col min="1015" max="1015" width="1.7109375" style="5" customWidth="1"/>
    <col min="1016" max="1016" width="18.28515625" style="5" customWidth="1"/>
    <col min="1017" max="1017" width="10.85546875" style="5" customWidth="1"/>
    <col min="1018" max="1018" width="9.7109375" style="5" bestFit="1" customWidth="1"/>
    <col min="1019" max="1019" width="10.140625" style="5" customWidth="1"/>
    <col min="1020" max="1020" width="12.140625" style="5" customWidth="1"/>
    <col min="1021" max="1021" width="10.7109375" style="5" customWidth="1"/>
    <col min="1022" max="1022" width="9.7109375" style="5" bestFit="1" customWidth="1"/>
    <col min="1023" max="1023" width="10.140625" style="5" customWidth="1"/>
    <col min="1024" max="1024" width="10.7109375" style="5" customWidth="1"/>
    <col min="1025" max="1027" width="10.140625" style="5" customWidth="1"/>
    <col min="1028" max="1028" width="10.7109375" style="5" customWidth="1"/>
    <col min="1029" max="1029" width="2.28515625" style="5" customWidth="1"/>
    <col min="1030" max="1030" width="16.42578125" style="5" customWidth="1"/>
    <col min="1031" max="1031" width="13.140625" style="5" customWidth="1"/>
    <col min="1032" max="1032" width="9.140625" style="5"/>
    <col min="1033" max="1033" width="9.42578125" style="5" bestFit="1" customWidth="1"/>
    <col min="1034" max="1034" width="11.42578125" style="5" customWidth="1"/>
    <col min="1035" max="1035" width="3" style="5" customWidth="1"/>
    <col min="1036" max="1036" width="15.85546875" style="5" customWidth="1"/>
    <col min="1037" max="1037" width="9.140625" style="5"/>
    <col min="1038" max="1038" width="9.42578125" style="5" bestFit="1" customWidth="1"/>
    <col min="1039" max="1039" width="3.5703125" style="5" customWidth="1"/>
    <col min="1040" max="1040" width="16.7109375" style="5" customWidth="1"/>
    <col min="1041" max="1042" width="9.140625" style="5"/>
    <col min="1043" max="1043" width="11" style="5" customWidth="1"/>
    <col min="1044" max="1044" width="14.28515625" style="5" customWidth="1"/>
    <col min="1045" max="1045" width="9.28515625" style="5" customWidth="1"/>
    <col min="1046" max="1264" width="9.140625" style="5"/>
    <col min="1265" max="1265" width="1.85546875" style="5" customWidth="1"/>
    <col min="1266" max="1266" width="24.85546875" style="5" customWidth="1"/>
    <col min="1267" max="1267" width="19.85546875" style="5" customWidth="1"/>
    <col min="1268" max="1268" width="2.140625" style="5" customWidth="1"/>
    <col min="1269" max="1269" width="25.7109375" style="5" customWidth="1"/>
    <col min="1270" max="1270" width="23.7109375" style="5" customWidth="1"/>
    <col min="1271" max="1271" width="1.7109375" style="5" customWidth="1"/>
    <col min="1272" max="1272" width="18.28515625" style="5" customWidth="1"/>
    <col min="1273" max="1273" width="10.85546875" style="5" customWidth="1"/>
    <col min="1274" max="1274" width="9.7109375" style="5" bestFit="1" customWidth="1"/>
    <col min="1275" max="1275" width="10.140625" style="5" customWidth="1"/>
    <col min="1276" max="1276" width="12.140625" style="5" customWidth="1"/>
    <col min="1277" max="1277" width="10.7109375" style="5" customWidth="1"/>
    <col min="1278" max="1278" width="9.7109375" style="5" bestFit="1" customWidth="1"/>
    <col min="1279" max="1279" width="10.140625" style="5" customWidth="1"/>
    <col min="1280" max="1280" width="10.7109375" style="5" customWidth="1"/>
    <col min="1281" max="1283" width="10.140625" style="5" customWidth="1"/>
    <col min="1284" max="1284" width="10.7109375" style="5" customWidth="1"/>
    <col min="1285" max="1285" width="2.28515625" style="5" customWidth="1"/>
    <col min="1286" max="1286" width="16.42578125" style="5" customWidth="1"/>
    <col min="1287" max="1287" width="13.140625" style="5" customWidth="1"/>
    <col min="1288" max="1288" width="9.140625" style="5"/>
    <col min="1289" max="1289" width="9.42578125" style="5" bestFit="1" customWidth="1"/>
    <col min="1290" max="1290" width="11.42578125" style="5" customWidth="1"/>
    <col min="1291" max="1291" width="3" style="5" customWidth="1"/>
    <col min="1292" max="1292" width="15.85546875" style="5" customWidth="1"/>
    <col min="1293" max="1293" width="9.140625" style="5"/>
    <col min="1294" max="1294" width="9.42578125" style="5" bestFit="1" customWidth="1"/>
    <col min="1295" max="1295" width="3.5703125" style="5" customWidth="1"/>
    <col min="1296" max="1296" width="16.7109375" style="5" customWidth="1"/>
    <col min="1297" max="1298" width="9.140625" style="5"/>
    <col min="1299" max="1299" width="11" style="5" customWidth="1"/>
    <col min="1300" max="1300" width="14.28515625" style="5" customWidth="1"/>
    <col min="1301" max="1301" width="9.28515625" style="5" customWidth="1"/>
    <col min="1302" max="1520" width="9.140625" style="5"/>
    <col min="1521" max="1521" width="1.85546875" style="5" customWidth="1"/>
    <col min="1522" max="1522" width="24.85546875" style="5" customWidth="1"/>
    <col min="1523" max="1523" width="19.85546875" style="5" customWidth="1"/>
    <col min="1524" max="1524" width="2.140625" style="5" customWidth="1"/>
    <col min="1525" max="1525" width="25.7109375" style="5" customWidth="1"/>
    <col min="1526" max="1526" width="23.7109375" style="5" customWidth="1"/>
    <col min="1527" max="1527" width="1.7109375" style="5" customWidth="1"/>
    <col min="1528" max="1528" width="18.28515625" style="5" customWidth="1"/>
    <col min="1529" max="1529" width="10.85546875" style="5" customWidth="1"/>
    <col min="1530" max="1530" width="9.7109375" style="5" bestFit="1" customWidth="1"/>
    <col min="1531" max="1531" width="10.140625" style="5" customWidth="1"/>
    <col min="1532" max="1532" width="12.140625" style="5" customWidth="1"/>
    <col min="1533" max="1533" width="10.7109375" style="5" customWidth="1"/>
    <col min="1534" max="1534" width="9.7109375" style="5" bestFit="1" customWidth="1"/>
    <col min="1535" max="1535" width="10.140625" style="5" customWidth="1"/>
    <col min="1536" max="1536" width="10.7109375" style="5" customWidth="1"/>
    <col min="1537" max="1539" width="10.140625" style="5" customWidth="1"/>
    <col min="1540" max="1540" width="10.7109375" style="5" customWidth="1"/>
    <col min="1541" max="1541" width="2.28515625" style="5" customWidth="1"/>
    <col min="1542" max="1542" width="16.42578125" style="5" customWidth="1"/>
    <col min="1543" max="1543" width="13.140625" style="5" customWidth="1"/>
    <col min="1544" max="1544" width="9.140625" style="5"/>
    <col min="1545" max="1545" width="9.42578125" style="5" bestFit="1" customWidth="1"/>
    <col min="1546" max="1546" width="11.42578125" style="5" customWidth="1"/>
    <col min="1547" max="1547" width="3" style="5" customWidth="1"/>
    <col min="1548" max="1548" width="15.85546875" style="5" customWidth="1"/>
    <col min="1549" max="1549" width="9.140625" style="5"/>
    <col min="1550" max="1550" width="9.42578125" style="5" bestFit="1" customWidth="1"/>
    <col min="1551" max="1551" width="3.5703125" style="5" customWidth="1"/>
    <col min="1552" max="1552" width="16.7109375" style="5" customWidth="1"/>
    <col min="1553" max="1554" width="9.140625" style="5"/>
    <col min="1555" max="1555" width="11" style="5" customWidth="1"/>
    <col min="1556" max="1556" width="14.28515625" style="5" customWidth="1"/>
    <col min="1557" max="1557" width="9.28515625" style="5" customWidth="1"/>
    <col min="1558" max="1776" width="9.140625" style="5"/>
    <col min="1777" max="1777" width="1.85546875" style="5" customWidth="1"/>
    <col min="1778" max="1778" width="24.85546875" style="5" customWidth="1"/>
    <col min="1779" max="1779" width="19.85546875" style="5" customWidth="1"/>
    <col min="1780" max="1780" width="2.140625" style="5" customWidth="1"/>
    <col min="1781" max="1781" width="25.7109375" style="5" customWidth="1"/>
    <col min="1782" max="1782" width="23.7109375" style="5" customWidth="1"/>
    <col min="1783" max="1783" width="1.7109375" style="5" customWidth="1"/>
    <col min="1784" max="1784" width="18.28515625" style="5" customWidth="1"/>
    <col min="1785" max="1785" width="10.85546875" style="5" customWidth="1"/>
    <col min="1786" max="1786" width="9.7109375" style="5" bestFit="1" customWidth="1"/>
    <col min="1787" max="1787" width="10.140625" style="5" customWidth="1"/>
    <col min="1788" max="1788" width="12.140625" style="5" customWidth="1"/>
    <col min="1789" max="1789" width="10.7109375" style="5" customWidth="1"/>
    <col min="1790" max="1790" width="9.7109375" style="5" bestFit="1" customWidth="1"/>
    <col min="1791" max="1791" width="10.140625" style="5" customWidth="1"/>
    <col min="1792" max="1792" width="10.7109375" style="5" customWidth="1"/>
    <col min="1793" max="1795" width="10.140625" style="5" customWidth="1"/>
    <col min="1796" max="1796" width="10.7109375" style="5" customWidth="1"/>
    <col min="1797" max="1797" width="2.28515625" style="5" customWidth="1"/>
    <col min="1798" max="1798" width="16.42578125" style="5" customWidth="1"/>
    <col min="1799" max="1799" width="13.140625" style="5" customWidth="1"/>
    <col min="1800" max="1800" width="9.140625" style="5"/>
    <col min="1801" max="1801" width="9.42578125" style="5" bestFit="1" customWidth="1"/>
    <col min="1802" max="1802" width="11.42578125" style="5" customWidth="1"/>
    <col min="1803" max="1803" width="3" style="5" customWidth="1"/>
    <col min="1804" max="1804" width="15.85546875" style="5" customWidth="1"/>
    <col min="1805" max="1805" width="9.140625" style="5"/>
    <col min="1806" max="1806" width="9.42578125" style="5" bestFit="1" customWidth="1"/>
    <col min="1807" max="1807" width="3.5703125" style="5" customWidth="1"/>
    <col min="1808" max="1808" width="16.7109375" style="5" customWidth="1"/>
    <col min="1809" max="1810" width="9.140625" style="5"/>
    <col min="1811" max="1811" width="11" style="5" customWidth="1"/>
    <col min="1812" max="1812" width="14.28515625" style="5" customWidth="1"/>
    <col min="1813" max="1813" width="9.28515625" style="5" customWidth="1"/>
    <col min="1814" max="2032" width="9.140625" style="5"/>
    <col min="2033" max="2033" width="1.85546875" style="5" customWidth="1"/>
    <col min="2034" max="2034" width="24.85546875" style="5" customWidth="1"/>
    <col min="2035" max="2035" width="19.85546875" style="5" customWidth="1"/>
    <col min="2036" max="2036" width="2.140625" style="5" customWidth="1"/>
    <col min="2037" max="2037" width="25.7109375" style="5" customWidth="1"/>
    <col min="2038" max="2038" width="23.7109375" style="5" customWidth="1"/>
    <col min="2039" max="2039" width="1.7109375" style="5" customWidth="1"/>
    <col min="2040" max="2040" width="18.28515625" style="5" customWidth="1"/>
    <col min="2041" max="2041" width="10.85546875" style="5" customWidth="1"/>
    <col min="2042" max="2042" width="9.7109375" style="5" bestFit="1" customWidth="1"/>
    <col min="2043" max="2043" width="10.140625" style="5" customWidth="1"/>
    <col min="2044" max="2044" width="12.140625" style="5" customWidth="1"/>
    <col min="2045" max="2045" width="10.7109375" style="5" customWidth="1"/>
    <col min="2046" max="2046" width="9.7109375" style="5" bestFit="1" customWidth="1"/>
    <col min="2047" max="2047" width="10.140625" style="5" customWidth="1"/>
    <col min="2048" max="2048" width="10.7109375" style="5" customWidth="1"/>
    <col min="2049" max="2051" width="10.140625" style="5" customWidth="1"/>
    <col min="2052" max="2052" width="10.7109375" style="5" customWidth="1"/>
    <col min="2053" max="2053" width="2.28515625" style="5" customWidth="1"/>
    <col min="2054" max="2054" width="16.42578125" style="5" customWidth="1"/>
    <col min="2055" max="2055" width="13.140625" style="5" customWidth="1"/>
    <col min="2056" max="2056" width="9.140625" style="5"/>
    <col min="2057" max="2057" width="9.42578125" style="5" bestFit="1" customWidth="1"/>
    <col min="2058" max="2058" width="11.42578125" style="5" customWidth="1"/>
    <col min="2059" max="2059" width="3" style="5" customWidth="1"/>
    <col min="2060" max="2060" width="15.85546875" style="5" customWidth="1"/>
    <col min="2061" max="2061" width="9.140625" style="5"/>
    <col min="2062" max="2062" width="9.42578125" style="5" bestFit="1" customWidth="1"/>
    <col min="2063" max="2063" width="3.5703125" style="5" customWidth="1"/>
    <col min="2064" max="2064" width="16.7109375" style="5" customWidth="1"/>
    <col min="2065" max="2066" width="9.140625" style="5"/>
    <col min="2067" max="2067" width="11" style="5" customWidth="1"/>
    <col min="2068" max="2068" width="14.28515625" style="5" customWidth="1"/>
    <col min="2069" max="2069" width="9.28515625" style="5" customWidth="1"/>
    <col min="2070" max="2288" width="9.140625" style="5"/>
    <col min="2289" max="2289" width="1.85546875" style="5" customWidth="1"/>
    <col min="2290" max="2290" width="24.85546875" style="5" customWidth="1"/>
    <col min="2291" max="2291" width="19.85546875" style="5" customWidth="1"/>
    <col min="2292" max="2292" width="2.140625" style="5" customWidth="1"/>
    <col min="2293" max="2293" width="25.7109375" style="5" customWidth="1"/>
    <col min="2294" max="2294" width="23.7109375" style="5" customWidth="1"/>
    <col min="2295" max="2295" width="1.7109375" style="5" customWidth="1"/>
    <col min="2296" max="2296" width="18.28515625" style="5" customWidth="1"/>
    <col min="2297" max="2297" width="10.85546875" style="5" customWidth="1"/>
    <col min="2298" max="2298" width="9.7109375" style="5" bestFit="1" customWidth="1"/>
    <col min="2299" max="2299" width="10.140625" style="5" customWidth="1"/>
    <col min="2300" max="2300" width="12.140625" style="5" customWidth="1"/>
    <col min="2301" max="2301" width="10.7109375" style="5" customWidth="1"/>
    <col min="2302" max="2302" width="9.7109375" style="5" bestFit="1" customWidth="1"/>
    <col min="2303" max="2303" width="10.140625" style="5" customWidth="1"/>
    <col min="2304" max="2304" width="10.7109375" style="5" customWidth="1"/>
    <col min="2305" max="2307" width="10.140625" style="5" customWidth="1"/>
    <col min="2308" max="2308" width="10.7109375" style="5" customWidth="1"/>
    <col min="2309" max="2309" width="2.28515625" style="5" customWidth="1"/>
    <col min="2310" max="2310" width="16.42578125" style="5" customWidth="1"/>
    <col min="2311" max="2311" width="13.140625" style="5" customWidth="1"/>
    <col min="2312" max="2312" width="9.140625" style="5"/>
    <col min="2313" max="2313" width="9.42578125" style="5" bestFit="1" customWidth="1"/>
    <col min="2314" max="2314" width="11.42578125" style="5" customWidth="1"/>
    <col min="2315" max="2315" width="3" style="5" customWidth="1"/>
    <col min="2316" max="2316" width="15.85546875" style="5" customWidth="1"/>
    <col min="2317" max="2317" width="9.140625" style="5"/>
    <col min="2318" max="2318" width="9.42578125" style="5" bestFit="1" customWidth="1"/>
    <col min="2319" max="2319" width="3.5703125" style="5" customWidth="1"/>
    <col min="2320" max="2320" width="16.7109375" style="5" customWidth="1"/>
    <col min="2321" max="2322" width="9.140625" style="5"/>
    <col min="2323" max="2323" width="11" style="5" customWidth="1"/>
    <col min="2324" max="2324" width="14.28515625" style="5" customWidth="1"/>
    <col min="2325" max="2325" width="9.28515625" style="5" customWidth="1"/>
    <col min="2326" max="2544" width="9.140625" style="5"/>
    <col min="2545" max="2545" width="1.85546875" style="5" customWidth="1"/>
    <col min="2546" max="2546" width="24.85546875" style="5" customWidth="1"/>
    <col min="2547" max="2547" width="19.85546875" style="5" customWidth="1"/>
    <col min="2548" max="2548" width="2.140625" style="5" customWidth="1"/>
    <col min="2549" max="2549" width="25.7109375" style="5" customWidth="1"/>
    <col min="2550" max="2550" width="23.7109375" style="5" customWidth="1"/>
    <col min="2551" max="2551" width="1.7109375" style="5" customWidth="1"/>
    <col min="2552" max="2552" width="18.28515625" style="5" customWidth="1"/>
    <col min="2553" max="2553" width="10.85546875" style="5" customWidth="1"/>
    <col min="2554" max="2554" width="9.7109375" style="5" bestFit="1" customWidth="1"/>
    <col min="2555" max="2555" width="10.140625" style="5" customWidth="1"/>
    <col min="2556" max="2556" width="12.140625" style="5" customWidth="1"/>
    <col min="2557" max="2557" width="10.7109375" style="5" customWidth="1"/>
    <col min="2558" max="2558" width="9.7109375" style="5" bestFit="1" customWidth="1"/>
    <col min="2559" max="2559" width="10.140625" style="5" customWidth="1"/>
    <col min="2560" max="2560" width="10.7109375" style="5" customWidth="1"/>
    <col min="2561" max="2563" width="10.140625" style="5" customWidth="1"/>
    <col min="2564" max="2564" width="10.7109375" style="5" customWidth="1"/>
    <col min="2565" max="2565" width="2.28515625" style="5" customWidth="1"/>
    <col min="2566" max="2566" width="16.42578125" style="5" customWidth="1"/>
    <col min="2567" max="2567" width="13.140625" style="5" customWidth="1"/>
    <col min="2568" max="2568" width="9.140625" style="5"/>
    <col min="2569" max="2569" width="9.42578125" style="5" bestFit="1" customWidth="1"/>
    <col min="2570" max="2570" width="11.42578125" style="5" customWidth="1"/>
    <col min="2571" max="2571" width="3" style="5" customWidth="1"/>
    <col min="2572" max="2572" width="15.85546875" style="5" customWidth="1"/>
    <col min="2573" max="2573" width="9.140625" style="5"/>
    <col min="2574" max="2574" width="9.42578125" style="5" bestFit="1" customWidth="1"/>
    <col min="2575" max="2575" width="3.5703125" style="5" customWidth="1"/>
    <col min="2576" max="2576" width="16.7109375" style="5" customWidth="1"/>
    <col min="2577" max="2578" width="9.140625" style="5"/>
    <col min="2579" max="2579" width="11" style="5" customWidth="1"/>
    <col min="2580" max="2580" width="14.28515625" style="5" customWidth="1"/>
    <col min="2581" max="2581" width="9.28515625" style="5" customWidth="1"/>
    <col min="2582" max="2800" width="9.140625" style="5"/>
    <col min="2801" max="2801" width="1.85546875" style="5" customWidth="1"/>
    <col min="2802" max="2802" width="24.85546875" style="5" customWidth="1"/>
    <col min="2803" max="2803" width="19.85546875" style="5" customWidth="1"/>
    <col min="2804" max="2804" width="2.140625" style="5" customWidth="1"/>
    <col min="2805" max="2805" width="25.7109375" style="5" customWidth="1"/>
    <col min="2806" max="2806" width="23.7109375" style="5" customWidth="1"/>
    <col min="2807" max="2807" width="1.7109375" style="5" customWidth="1"/>
    <col min="2808" max="2808" width="18.28515625" style="5" customWidth="1"/>
    <col min="2809" max="2809" width="10.85546875" style="5" customWidth="1"/>
    <col min="2810" max="2810" width="9.7109375" style="5" bestFit="1" customWidth="1"/>
    <col min="2811" max="2811" width="10.140625" style="5" customWidth="1"/>
    <col min="2812" max="2812" width="12.140625" style="5" customWidth="1"/>
    <col min="2813" max="2813" width="10.7109375" style="5" customWidth="1"/>
    <col min="2814" max="2814" width="9.7109375" style="5" bestFit="1" customWidth="1"/>
    <col min="2815" max="2815" width="10.140625" style="5" customWidth="1"/>
    <col min="2816" max="2816" width="10.7109375" style="5" customWidth="1"/>
    <col min="2817" max="2819" width="10.140625" style="5" customWidth="1"/>
    <col min="2820" max="2820" width="10.7109375" style="5" customWidth="1"/>
    <col min="2821" max="2821" width="2.28515625" style="5" customWidth="1"/>
    <col min="2822" max="2822" width="16.42578125" style="5" customWidth="1"/>
    <col min="2823" max="2823" width="13.140625" style="5" customWidth="1"/>
    <col min="2824" max="2824" width="9.140625" style="5"/>
    <col min="2825" max="2825" width="9.42578125" style="5" bestFit="1" customWidth="1"/>
    <col min="2826" max="2826" width="11.42578125" style="5" customWidth="1"/>
    <col min="2827" max="2827" width="3" style="5" customWidth="1"/>
    <col min="2828" max="2828" width="15.85546875" style="5" customWidth="1"/>
    <col min="2829" max="2829" width="9.140625" style="5"/>
    <col min="2830" max="2830" width="9.42578125" style="5" bestFit="1" customWidth="1"/>
    <col min="2831" max="2831" width="3.5703125" style="5" customWidth="1"/>
    <col min="2832" max="2832" width="16.7109375" style="5" customWidth="1"/>
    <col min="2833" max="2834" width="9.140625" style="5"/>
    <col min="2835" max="2835" width="11" style="5" customWidth="1"/>
    <col min="2836" max="2836" width="14.28515625" style="5" customWidth="1"/>
    <col min="2837" max="2837" width="9.28515625" style="5" customWidth="1"/>
    <col min="2838" max="3056" width="9.140625" style="5"/>
    <col min="3057" max="3057" width="1.85546875" style="5" customWidth="1"/>
    <col min="3058" max="3058" width="24.85546875" style="5" customWidth="1"/>
    <col min="3059" max="3059" width="19.85546875" style="5" customWidth="1"/>
    <col min="3060" max="3060" width="2.140625" style="5" customWidth="1"/>
    <col min="3061" max="3061" width="25.7109375" style="5" customWidth="1"/>
    <col min="3062" max="3062" width="23.7109375" style="5" customWidth="1"/>
    <col min="3063" max="3063" width="1.7109375" style="5" customWidth="1"/>
    <col min="3064" max="3064" width="18.28515625" style="5" customWidth="1"/>
    <col min="3065" max="3065" width="10.85546875" style="5" customWidth="1"/>
    <col min="3066" max="3066" width="9.7109375" style="5" bestFit="1" customWidth="1"/>
    <col min="3067" max="3067" width="10.140625" style="5" customWidth="1"/>
    <col min="3068" max="3068" width="12.140625" style="5" customWidth="1"/>
    <col min="3069" max="3069" width="10.7109375" style="5" customWidth="1"/>
    <col min="3070" max="3070" width="9.7109375" style="5" bestFit="1" customWidth="1"/>
    <col min="3071" max="3071" width="10.140625" style="5" customWidth="1"/>
    <col min="3072" max="3072" width="10.7109375" style="5" customWidth="1"/>
    <col min="3073" max="3075" width="10.140625" style="5" customWidth="1"/>
    <col min="3076" max="3076" width="10.7109375" style="5" customWidth="1"/>
    <col min="3077" max="3077" width="2.28515625" style="5" customWidth="1"/>
    <col min="3078" max="3078" width="16.42578125" style="5" customWidth="1"/>
    <col min="3079" max="3079" width="13.140625" style="5" customWidth="1"/>
    <col min="3080" max="3080" width="9.140625" style="5"/>
    <col min="3081" max="3081" width="9.42578125" style="5" bestFit="1" customWidth="1"/>
    <col min="3082" max="3082" width="11.42578125" style="5" customWidth="1"/>
    <col min="3083" max="3083" width="3" style="5" customWidth="1"/>
    <col min="3084" max="3084" width="15.85546875" style="5" customWidth="1"/>
    <col min="3085" max="3085" width="9.140625" style="5"/>
    <col min="3086" max="3086" width="9.42578125" style="5" bestFit="1" customWidth="1"/>
    <col min="3087" max="3087" width="3.5703125" style="5" customWidth="1"/>
    <col min="3088" max="3088" width="16.7109375" style="5" customWidth="1"/>
    <col min="3089" max="3090" width="9.140625" style="5"/>
    <col min="3091" max="3091" width="11" style="5" customWidth="1"/>
    <col min="3092" max="3092" width="14.28515625" style="5" customWidth="1"/>
    <col min="3093" max="3093" width="9.28515625" style="5" customWidth="1"/>
    <col min="3094" max="3312" width="9.140625" style="5"/>
    <col min="3313" max="3313" width="1.85546875" style="5" customWidth="1"/>
    <col min="3314" max="3314" width="24.85546875" style="5" customWidth="1"/>
    <col min="3315" max="3315" width="19.85546875" style="5" customWidth="1"/>
    <col min="3316" max="3316" width="2.140625" style="5" customWidth="1"/>
    <col min="3317" max="3317" width="25.7109375" style="5" customWidth="1"/>
    <col min="3318" max="3318" width="23.7109375" style="5" customWidth="1"/>
    <col min="3319" max="3319" width="1.7109375" style="5" customWidth="1"/>
    <col min="3320" max="3320" width="18.28515625" style="5" customWidth="1"/>
    <col min="3321" max="3321" width="10.85546875" style="5" customWidth="1"/>
    <col min="3322" max="3322" width="9.7109375" style="5" bestFit="1" customWidth="1"/>
    <col min="3323" max="3323" width="10.140625" style="5" customWidth="1"/>
    <col min="3324" max="3324" width="12.140625" style="5" customWidth="1"/>
    <col min="3325" max="3325" width="10.7109375" style="5" customWidth="1"/>
    <col min="3326" max="3326" width="9.7109375" style="5" bestFit="1" customWidth="1"/>
    <col min="3327" max="3327" width="10.140625" style="5" customWidth="1"/>
    <col min="3328" max="3328" width="10.7109375" style="5" customWidth="1"/>
    <col min="3329" max="3331" width="10.140625" style="5" customWidth="1"/>
    <col min="3332" max="3332" width="10.7109375" style="5" customWidth="1"/>
    <col min="3333" max="3333" width="2.28515625" style="5" customWidth="1"/>
    <col min="3334" max="3334" width="16.42578125" style="5" customWidth="1"/>
    <col min="3335" max="3335" width="13.140625" style="5" customWidth="1"/>
    <col min="3336" max="3336" width="9.140625" style="5"/>
    <col min="3337" max="3337" width="9.42578125" style="5" bestFit="1" customWidth="1"/>
    <col min="3338" max="3338" width="11.42578125" style="5" customWidth="1"/>
    <col min="3339" max="3339" width="3" style="5" customWidth="1"/>
    <col min="3340" max="3340" width="15.85546875" style="5" customWidth="1"/>
    <col min="3341" max="3341" width="9.140625" style="5"/>
    <col min="3342" max="3342" width="9.42578125" style="5" bestFit="1" customWidth="1"/>
    <col min="3343" max="3343" width="3.5703125" style="5" customWidth="1"/>
    <col min="3344" max="3344" width="16.7109375" style="5" customWidth="1"/>
    <col min="3345" max="3346" width="9.140625" style="5"/>
    <col min="3347" max="3347" width="11" style="5" customWidth="1"/>
    <col min="3348" max="3348" width="14.28515625" style="5" customWidth="1"/>
    <col min="3349" max="3349" width="9.28515625" style="5" customWidth="1"/>
    <col min="3350" max="3568" width="9.140625" style="5"/>
    <col min="3569" max="3569" width="1.85546875" style="5" customWidth="1"/>
    <col min="3570" max="3570" width="24.85546875" style="5" customWidth="1"/>
    <col min="3571" max="3571" width="19.85546875" style="5" customWidth="1"/>
    <col min="3572" max="3572" width="2.140625" style="5" customWidth="1"/>
    <col min="3573" max="3573" width="25.7109375" style="5" customWidth="1"/>
    <col min="3574" max="3574" width="23.7109375" style="5" customWidth="1"/>
    <col min="3575" max="3575" width="1.7109375" style="5" customWidth="1"/>
    <col min="3576" max="3576" width="18.28515625" style="5" customWidth="1"/>
    <col min="3577" max="3577" width="10.85546875" style="5" customWidth="1"/>
    <col min="3578" max="3578" width="9.7109375" style="5" bestFit="1" customWidth="1"/>
    <col min="3579" max="3579" width="10.140625" style="5" customWidth="1"/>
    <col min="3580" max="3580" width="12.140625" style="5" customWidth="1"/>
    <col min="3581" max="3581" width="10.7109375" style="5" customWidth="1"/>
    <col min="3582" max="3582" width="9.7109375" style="5" bestFit="1" customWidth="1"/>
    <col min="3583" max="3583" width="10.140625" style="5" customWidth="1"/>
    <col min="3584" max="3584" width="10.7109375" style="5" customWidth="1"/>
    <col min="3585" max="3587" width="10.140625" style="5" customWidth="1"/>
    <col min="3588" max="3588" width="10.7109375" style="5" customWidth="1"/>
    <col min="3589" max="3589" width="2.28515625" style="5" customWidth="1"/>
    <col min="3590" max="3590" width="16.42578125" style="5" customWidth="1"/>
    <col min="3591" max="3591" width="13.140625" style="5" customWidth="1"/>
    <col min="3592" max="3592" width="9.140625" style="5"/>
    <col min="3593" max="3593" width="9.42578125" style="5" bestFit="1" customWidth="1"/>
    <col min="3594" max="3594" width="11.42578125" style="5" customWidth="1"/>
    <col min="3595" max="3595" width="3" style="5" customWidth="1"/>
    <col min="3596" max="3596" width="15.85546875" style="5" customWidth="1"/>
    <col min="3597" max="3597" width="9.140625" style="5"/>
    <col min="3598" max="3598" width="9.42578125" style="5" bestFit="1" customWidth="1"/>
    <col min="3599" max="3599" width="3.5703125" style="5" customWidth="1"/>
    <col min="3600" max="3600" width="16.7109375" style="5" customWidth="1"/>
    <col min="3601" max="3602" width="9.140625" style="5"/>
    <col min="3603" max="3603" width="11" style="5" customWidth="1"/>
    <col min="3604" max="3604" width="14.28515625" style="5" customWidth="1"/>
    <col min="3605" max="3605" width="9.28515625" style="5" customWidth="1"/>
    <col min="3606" max="3824" width="9.140625" style="5"/>
    <col min="3825" max="3825" width="1.85546875" style="5" customWidth="1"/>
    <col min="3826" max="3826" width="24.85546875" style="5" customWidth="1"/>
    <col min="3827" max="3827" width="19.85546875" style="5" customWidth="1"/>
    <col min="3828" max="3828" width="2.140625" style="5" customWidth="1"/>
    <col min="3829" max="3829" width="25.7109375" style="5" customWidth="1"/>
    <col min="3830" max="3830" width="23.7109375" style="5" customWidth="1"/>
    <col min="3831" max="3831" width="1.7109375" style="5" customWidth="1"/>
    <col min="3832" max="3832" width="18.28515625" style="5" customWidth="1"/>
    <col min="3833" max="3833" width="10.85546875" style="5" customWidth="1"/>
    <col min="3834" max="3834" width="9.7109375" style="5" bestFit="1" customWidth="1"/>
    <col min="3835" max="3835" width="10.140625" style="5" customWidth="1"/>
    <col min="3836" max="3836" width="12.140625" style="5" customWidth="1"/>
    <col min="3837" max="3837" width="10.7109375" style="5" customWidth="1"/>
    <col min="3838" max="3838" width="9.7109375" style="5" bestFit="1" customWidth="1"/>
    <col min="3839" max="3839" width="10.140625" style="5" customWidth="1"/>
    <col min="3840" max="3840" width="10.7109375" style="5" customWidth="1"/>
    <col min="3841" max="3843" width="10.140625" style="5" customWidth="1"/>
    <col min="3844" max="3844" width="10.7109375" style="5" customWidth="1"/>
    <col min="3845" max="3845" width="2.28515625" style="5" customWidth="1"/>
    <col min="3846" max="3846" width="16.42578125" style="5" customWidth="1"/>
    <col min="3847" max="3847" width="13.140625" style="5" customWidth="1"/>
    <col min="3848" max="3848" width="9.140625" style="5"/>
    <col min="3849" max="3849" width="9.42578125" style="5" bestFit="1" customWidth="1"/>
    <col min="3850" max="3850" width="11.42578125" style="5" customWidth="1"/>
    <col min="3851" max="3851" width="3" style="5" customWidth="1"/>
    <col min="3852" max="3852" width="15.85546875" style="5" customWidth="1"/>
    <col min="3853" max="3853" width="9.140625" style="5"/>
    <col min="3854" max="3854" width="9.42578125" style="5" bestFit="1" customWidth="1"/>
    <col min="3855" max="3855" width="3.5703125" style="5" customWidth="1"/>
    <col min="3856" max="3856" width="16.7109375" style="5" customWidth="1"/>
    <col min="3857" max="3858" width="9.140625" style="5"/>
    <col min="3859" max="3859" width="11" style="5" customWidth="1"/>
    <col min="3860" max="3860" width="14.28515625" style="5" customWidth="1"/>
    <col min="3861" max="3861" width="9.28515625" style="5" customWidth="1"/>
    <col min="3862" max="4080" width="9.140625" style="5"/>
    <col min="4081" max="4081" width="1.85546875" style="5" customWidth="1"/>
    <col min="4082" max="4082" width="24.85546875" style="5" customWidth="1"/>
    <col min="4083" max="4083" width="19.85546875" style="5" customWidth="1"/>
    <col min="4084" max="4084" width="2.140625" style="5" customWidth="1"/>
    <col min="4085" max="4085" width="25.7109375" style="5" customWidth="1"/>
    <col min="4086" max="4086" width="23.7109375" style="5" customWidth="1"/>
    <col min="4087" max="4087" width="1.7109375" style="5" customWidth="1"/>
    <col min="4088" max="4088" width="18.28515625" style="5" customWidth="1"/>
    <col min="4089" max="4089" width="10.85546875" style="5" customWidth="1"/>
    <col min="4090" max="4090" width="9.7109375" style="5" bestFit="1" customWidth="1"/>
    <col min="4091" max="4091" width="10.140625" style="5" customWidth="1"/>
    <col min="4092" max="4092" width="12.140625" style="5" customWidth="1"/>
    <col min="4093" max="4093" width="10.7109375" style="5" customWidth="1"/>
    <col min="4094" max="4094" width="9.7109375" style="5" bestFit="1" customWidth="1"/>
    <col min="4095" max="4095" width="10.140625" style="5" customWidth="1"/>
    <col min="4096" max="4096" width="10.7109375" style="5" customWidth="1"/>
    <col min="4097" max="4099" width="10.140625" style="5" customWidth="1"/>
    <col min="4100" max="4100" width="10.7109375" style="5" customWidth="1"/>
    <col min="4101" max="4101" width="2.28515625" style="5" customWidth="1"/>
    <col min="4102" max="4102" width="16.42578125" style="5" customWidth="1"/>
    <col min="4103" max="4103" width="13.140625" style="5" customWidth="1"/>
    <col min="4104" max="4104" width="9.140625" style="5"/>
    <col min="4105" max="4105" width="9.42578125" style="5" bestFit="1" customWidth="1"/>
    <col min="4106" max="4106" width="11.42578125" style="5" customWidth="1"/>
    <col min="4107" max="4107" width="3" style="5" customWidth="1"/>
    <col min="4108" max="4108" width="15.85546875" style="5" customWidth="1"/>
    <col min="4109" max="4109" width="9.140625" style="5"/>
    <col min="4110" max="4110" width="9.42578125" style="5" bestFit="1" customWidth="1"/>
    <col min="4111" max="4111" width="3.5703125" style="5" customWidth="1"/>
    <col min="4112" max="4112" width="16.7109375" style="5" customWidth="1"/>
    <col min="4113" max="4114" width="9.140625" style="5"/>
    <col min="4115" max="4115" width="11" style="5" customWidth="1"/>
    <col min="4116" max="4116" width="14.28515625" style="5" customWidth="1"/>
    <col min="4117" max="4117" width="9.28515625" style="5" customWidth="1"/>
    <col min="4118" max="4336" width="9.140625" style="5"/>
    <col min="4337" max="4337" width="1.85546875" style="5" customWidth="1"/>
    <col min="4338" max="4338" width="24.85546875" style="5" customWidth="1"/>
    <col min="4339" max="4339" width="19.85546875" style="5" customWidth="1"/>
    <col min="4340" max="4340" width="2.140625" style="5" customWidth="1"/>
    <col min="4341" max="4341" width="25.7109375" style="5" customWidth="1"/>
    <col min="4342" max="4342" width="23.7109375" style="5" customWidth="1"/>
    <col min="4343" max="4343" width="1.7109375" style="5" customWidth="1"/>
    <col min="4344" max="4344" width="18.28515625" style="5" customWidth="1"/>
    <col min="4345" max="4345" width="10.85546875" style="5" customWidth="1"/>
    <col min="4346" max="4346" width="9.7109375" style="5" bestFit="1" customWidth="1"/>
    <col min="4347" max="4347" width="10.140625" style="5" customWidth="1"/>
    <col min="4348" max="4348" width="12.140625" style="5" customWidth="1"/>
    <col min="4349" max="4349" width="10.7109375" style="5" customWidth="1"/>
    <col min="4350" max="4350" width="9.7109375" style="5" bestFit="1" customWidth="1"/>
    <col min="4351" max="4351" width="10.140625" style="5" customWidth="1"/>
    <col min="4352" max="4352" width="10.7109375" style="5" customWidth="1"/>
    <col min="4353" max="4355" width="10.140625" style="5" customWidth="1"/>
    <col min="4356" max="4356" width="10.7109375" style="5" customWidth="1"/>
    <col min="4357" max="4357" width="2.28515625" style="5" customWidth="1"/>
    <col min="4358" max="4358" width="16.42578125" style="5" customWidth="1"/>
    <col min="4359" max="4359" width="13.140625" style="5" customWidth="1"/>
    <col min="4360" max="4360" width="9.140625" style="5"/>
    <col min="4361" max="4361" width="9.42578125" style="5" bestFit="1" customWidth="1"/>
    <col min="4362" max="4362" width="11.42578125" style="5" customWidth="1"/>
    <col min="4363" max="4363" width="3" style="5" customWidth="1"/>
    <col min="4364" max="4364" width="15.85546875" style="5" customWidth="1"/>
    <col min="4365" max="4365" width="9.140625" style="5"/>
    <col min="4366" max="4366" width="9.42578125" style="5" bestFit="1" customWidth="1"/>
    <col min="4367" max="4367" width="3.5703125" style="5" customWidth="1"/>
    <col min="4368" max="4368" width="16.7109375" style="5" customWidth="1"/>
    <col min="4369" max="4370" width="9.140625" style="5"/>
    <col min="4371" max="4371" width="11" style="5" customWidth="1"/>
    <col min="4372" max="4372" width="14.28515625" style="5" customWidth="1"/>
    <col min="4373" max="4373" width="9.28515625" style="5" customWidth="1"/>
    <col min="4374" max="4592" width="9.140625" style="5"/>
    <col min="4593" max="4593" width="1.85546875" style="5" customWidth="1"/>
    <col min="4594" max="4594" width="24.85546875" style="5" customWidth="1"/>
    <col min="4595" max="4595" width="19.85546875" style="5" customWidth="1"/>
    <col min="4596" max="4596" width="2.140625" style="5" customWidth="1"/>
    <col min="4597" max="4597" width="25.7109375" style="5" customWidth="1"/>
    <col min="4598" max="4598" width="23.7109375" style="5" customWidth="1"/>
    <col min="4599" max="4599" width="1.7109375" style="5" customWidth="1"/>
    <col min="4600" max="4600" width="18.28515625" style="5" customWidth="1"/>
    <col min="4601" max="4601" width="10.85546875" style="5" customWidth="1"/>
    <col min="4602" max="4602" width="9.7109375" style="5" bestFit="1" customWidth="1"/>
    <col min="4603" max="4603" width="10.140625" style="5" customWidth="1"/>
    <col min="4604" max="4604" width="12.140625" style="5" customWidth="1"/>
    <col min="4605" max="4605" width="10.7109375" style="5" customWidth="1"/>
    <col min="4606" max="4606" width="9.7109375" style="5" bestFit="1" customWidth="1"/>
    <col min="4607" max="4607" width="10.140625" style="5" customWidth="1"/>
    <col min="4608" max="4608" width="10.7109375" style="5" customWidth="1"/>
    <col min="4609" max="4611" width="10.140625" style="5" customWidth="1"/>
    <col min="4612" max="4612" width="10.7109375" style="5" customWidth="1"/>
    <col min="4613" max="4613" width="2.28515625" style="5" customWidth="1"/>
    <col min="4614" max="4614" width="16.42578125" style="5" customWidth="1"/>
    <col min="4615" max="4615" width="13.140625" style="5" customWidth="1"/>
    <col min="4616" max="4616" width="9.140625" style="5"/>
    <col min="4617" max="4617" width="9.42578125" style="5" bestFit="1" customWidth="1"/>
    <col min="4618" max="4618" width="11.42578125" style="5" customWidth="1"/>
    <col min="4619" max="4619" width="3" style="5" customWidth="1"/>
    <col min="4620" max="4620" width="15.85546875" style="5" customWidth="1"/>
    <col min="4621" max="4621" width="9.140625" style="5"/>
    <col min="4622" max="4622" width="9.42578125" style="5" bestFit="1" customWidth="1"/>
    <col min="4623" max="4623" width="3.5703125" style="5" customWidth="1"/>
    <col min="4624" max="4624" width="16.7109375" style="5" customWidth="1"/>
    <col min="4625" max="4626" width="9.140625" style="5"/>
    <col min="4627" max="4627" width="11" style="5" customWidth="1"/>
    <col min="4628" max="4628" width="14.28515625" style="5" customWidth="1"/>
    <col min="4629" max="4629" width="9.28515625" style="5" customWidth="1"/>
    <col min="4630" max="4848" width="9.140625" style="5"/>
    <col min="4849" max="4849" width="1.85546875" style="5" customWidth="1"/>
    <col min="4850" max="4850" width="24.85546875" style="5" customWidth="1"/>
    <col min="4851" max="4851" width="19.85546875" style="5" customWidth="1"/>
    <col min="4852" max="4852" width="2.140625" style="5" customWidth="1"/>
    <col min="4853" max="4853" width="25.7109375" style="5" customWidth="1"/>
    <col min="4854" max="4854" width="23.7109375" style="5" customWidth="1"/>
    <col min="4855" max="4855" width="1.7109375" style="5" customWidth="1"/>
    <col min="4856" max="4856" width="18.28515625" style="5" customWidth="1"/>
    <col min="4857" max="4857" width="10.85546875" style="5" customWidth="1"/>
    <col min="4858" max="4858" width="9.7109375" style="5" bestFit="1" customWidth="1"/>
    <col min="4859" max="4859" width="10.140625" style="5" customWidth="1"/>
    <col min="4860" max="4860" width="12.140625" style="5" customWidth="1"/>
    <col min="4861" max="4861" width="10.7109375" style="5" customWidth="1"/>
    <col min="4862" max="4862" width="9.7109375" style="5" bestFit="1" customWidth="1"/>
    <col min="4863" max="4863" width="10.140625" style="5" customWidth="1"/>
    <col min="4864" max="4864" width="10.7109375" style="5" customWidth="1"/>
    <col min="4865" max="4867" width="10.140625" style="5" customWidth="1"/>
    <col min="4868" max="4868" width="10.7109375" style="5" customWidth="1"/>
    <col min="4869" max="4869" width="2.28515625" style="5" customWidth="1"/>
    <col min="4870" max="4870" width="16.42578125" style="5" customWidth="1"/>
    <col min="4871" max="4871" width="13.140625" style="5" customWidth="1"/>
    <col min="4872" max="4872" width="9.140625" style="5"/>
    <col min="4873" max="4873" width="9.42578125" style="5" bestFit="1" customWidth="1"/>
    <col min="4874" max="4874" width="11.42578125" style="5" customWidth="1"/>
    <col min="4875" max="4875" width="3" style="5" customWidth="1"/>
    <col min="4876" max="4876" width="15.85546875" style="5" customWidth="1"/>
    <col min="4877" max="4877" width="9.140625" style="5"/>
    <col min="4878" max="4878" width="9.42578125" style="5" bestFit="1" customWidth="1"/>
    <col min="4879" max="4879" width="3.5703125" style="5" customWidth="1"/>
    <col min="4880" max="4880" width="16.7109375" style="5" customWidth="1"/>
    <col min="4881" max="4882" width="9.140625" style="5"/>
    <col min="4883" max="4883" width="11" style="5" customWidth="1"/>
    <col min="4884" max="4884" width="14.28515625" style="5" customWidth="1"/>
    <col min="4885" max="4885" width="9.28515625" style="5" customWidth="1"/>
    <col min="4886" max="5104" width="9.140625" style="5"/>
    <col min="5105" max="5105" width="1.85546875" style="5" customWidth="1"/>
    <col min="5106" max="5106" width="24.85546875" style="5" customWidth="1"/>
    <col min="5107" max="5107" width="19.85546875" style="5" customWidth="1"/>
    <col min="5108" max="5108" width="2.140625" style="5" customWidth="1"/>
    <col min="5109" max="5109" width="25.7109375" style="5" customWidth="1"/>
    <col min="5110" max="5110" width="23.7109375" style="5" customWidth="1"/>
    <col min="5111" max="5111" width="1.7109375" style="5" customWidth="1"/>
    <col min="5112" max="5112" width="18.28515625" style="5" customWidth="1"/>
    <col min="5113" max="5113" width="10.85546875" style="5" customWidth="1"/>
    <col min="5114" max="5114" width="9.7109375" style="5" bestFit="1" customWidth="1"/>
    <col min="5115" max="5115" width="10.140625" style="5" customWidth="1"/>
    <col min="5116" max="5116" width="12.140625" style="5" customWidth="1"/>
    <col min="5117" max="5117" width="10.7109375" style="5" customWidth="1"/>
    <col min="5118" max="5118" width="9.7109375" style="5" bestFit="1" customWidth="1"/>
    <col min="5119" max="5119" width="10.140625" style="5" customWidth="1"/>
    <col min="5120" max="5120" width="10.7109375" style="5" customWidth="1"/>
    <col min="5121" max="5123" width="10.140625" style="5" customWidth="1"/>
    <col min="5124" max="5124" width="10.7109375" style="5" customWidth="1"/>
    <col min="5125" max="5125" width="2.28515625" style="5" customWidth="1"/>
    <col min="5126" max="5126" width="16.42578125" style="5" customWidth="1"/>
    <col min="5127" max="5127" width="13.140625" style="5" customWidth="1"/>
    <col min="5128" max="5128" width="9.140625" style="5"/>
    <col min="5129" max="5129" width="9.42578125" style="5" bestFit="1" customWidth="1"/>
    <col min="5130" max="5130" width="11.42578125" style="5" customWidth="1"/>
    <col min="5131" max="5131" width="3" style="5" customWidth="1"/>
    <col min="5132" max="5132" width="15.85546875" style="5" customWidth="1"/>
    <col min="5133" max="5133" width="9.140625" style="5"/>
    <col min="5134" max="5134" width="9.42578125" style="5" bestFit="1" customWidth="1"/>
    <col min="5135" max="5135" width="3.5703125" style="5" customWidth="1"/>
    <col min="5136" max="5136" width="16.7109375" style="5" customWidth="1"/>
    <col min="5137" max="5138" width="9.140625" style="5"/>
    <col min="5139" max="5139" width="11" style="5" customWidth="1"/>
    <col min="5140" max="5140" width="14.28515625" style="5" customWidth="1"/>
    <col min="5141" max="5141" width="9.28515625" style="5" customWidth="1"/>
    <col min="5142" max="5360" width="9.140625" style="5"/>
    <col min="5361" max="5361" width="1.85546875" style="5" customWidth="1"/>
    <col min="5362" max="5362" width="24.85546875" style="5" customWidth="1"/>
    <col min="5363" max="5363" width="19.85546875" style="5" customWidth="1"/>
    <col min="5364" max="5364" width="2.140625" style="5" customWidth="1"/>
    <col min="5365" max="5365" width="25.7109375" style="5" customWidth="1"/>
    <col min="5366" max="5366" width="23.7109375" style="5" customWidth="1"/>
    <col min="5367" max="5367" width="1.7109375" style="5" customWidth="1"/>
    <col min="5368" max="5368" width="18.28515625" style="5" customWidth="1"/>
    <col min="5369" max="5369" width="10.85546875" style="5" customWidth="1"/>
    <col min="5370" max="5370" width="9.7109375" style="5" bestFit="1" customWidth="1"/>
    <col min="5371" max="5371" width="10.140625" style="5" customWidth="1"/>
    <col min="5372" max="5372" width="12.140625" style="5" customWidth="1"/>
    <col min="5373" max="5373" width="10.7109375" style="5" customWidth="1"/>
    <col min="5374" max="5374" width="9.7109375" style="5" bestFit="1" customWidth="1"/>
    <col min="5375" max="5375" width="10.140625" style="5" customWidth="1"/>
    <col min="5376" max="5376" width="10.7109375" style="5" customWidth="1"/>
    <col min="5377" max="5379" width="10.140625" style="5" customWidth="1"/>
    <col min="5380" max="5380" width="10.7109375" style="5" customWidth="1"/>
    <col min="5381" max="5381" width="2.28515625" style="5" customWidth="1"/>
    <col min="5382" max="5382" width="16.42578125" style="5" customWidth="1"/>
    <col min="5383" max="5383" width="13.140625" style="5" customWidth="1"/>
    <col min="5384" max="5384" width="9.140625" style="5"/>
    <col min="5385" max="5385" width="9.42578125" style="5" bestFit="1" customWidth="1"/>
    <col min="5386" max="5386" width="11.42578125" style="5" customWidth="1"/>
    <col min="5387" max="5387" width="3" style="5" customWidth="1"/>
    <col min="5388" max="5388" width="15.85546875" style="5" customWidth="1"/>
    <col min="5389" max="5389" width="9.140625" style="5"/>
    <col min="5390" max="5390" width="9.42578125" style="5" bestFit="1" customWidth="1"/>
    <col min="5391" max="5391" width="3.5703125" style="5" customWidth="1"/>
    <col min="5392" max="5392" width="16.7109375" style="5" customWidth="1"/>
    <col min="5393" max="5394" width="9.140625" style="5"/>
    <col min="5395" max="5395" width="11" style="5" customWidth="1"/>
    <col min="5396" max="5396" width="14.28515625" style="5" customWidth="1"/>
    <col min="5397" max="5397" width="9.28515625" style="5" customWidth="1"/>
    <col min="5398" max="5616" width="9.140625" style="5"/>
    <col min="5617" max="5617" width="1.85546875" style="5" customWidth="1"/>
    <col min="5618" max="5618" width="24.85546875" style="5" customWidth="1"/>
    <col min="5619" max="5619" width="19.85546875" style="5" customWidth="1"/>
    <col min="5620" max="5620" width="2.140625" style="5" customWidth="1"/>
    <col min="5621" max="5621" width="25.7109375" style="5" customWidth="1"/>
    <col min="5622" max="5622" width="23.7109375" style="5" customWidth="1"/>
    <col min="5623" max="5623" width="1.7109375" style="5" customWidth="1"/>
    <col min="5624" max="5624" width="18.28515625" style="5" customWidth="1"/>
    <col min="5625" max="5625" width="10.85546875" style="5" customWidth="1"/>
    <col min="5626" max="5626" width="9.7109375" style="5" bestFit="1" customWidth="1"/>
    <col min="5627" max="5627" width="10.140625" style="5" customWidth="1"/>
    <col min="5628" max="5628" width="12.140625" style="5" customWidth="1"/>
    <col min="5629" max="5629" width="10.7109375" style="5" customWidth="1"/>
    <col min="5630" max="5630" width="9.7109375" style="5" bestFit="1" customWidth="1"/>
    <col min="5631" max="5631" width="10.140625" style="5" customWidth="1"/>
    <col min="5632" max="5632" width="10.7109375" style="5" customWidth="1"/>
    <col min="5633" max="5635" width="10.140625" style="5" customWidth="1"/>
    <col min="5636" max="5636" width="10.7109375" style="5" customWidth="1"/>
    <col min="5637" max="5637" width="2.28515625" style="5" customWidth="1"/>
    <col min="5638" max="5638" width="16.42578125" style="5" customWidth="1"/>
    <col min="5639" max="5639" width="13.140625" style="5" customWidth="1"/>
    <col min="5640" max="5640" width="9.140625" style="5"/>
    <col min="5641" max="5641" width="9.42578125" style="5" bestFit="1" customWidth="1"/>
    <col min="5642" max="5642" width="11.42578125" style="5" customWidth="1"/>
    <col min="5643" max="5643" width="3" style="5" customWidth="1"/>
    <col min="5644" max="5644" width="15.85546875" style="5" customWidth="1"/>
    <col min="5645" max="5645" width="9.140625" style="5"/>
    <col min="5646" max="5646" width="9.42578125" style="5" bestFit="1" customWidth="1"/>
    <col min="5647" max="5647" width="3.5703125" style="5" customWidth="1"/>
    <col min="5648" max="5648" width="16.7109375" style="5" customWidth="1"/>
    <col min="5649" max="5650" width="9.140625" style="5"/>
    <col min="5651" max="5651" width="11" style="5" customWidth="1"/>
    <col min="5652" max="5652" width="14.28515625" style="5" customWidth="1"/>
    <col min="5653" max="5653" width="9.28515625" style="5" customWidth="1"/>
    <col min="5654" max="5872" width="9.140625" style="5"/>
    <col min="5873" max="5873" width="1.85546875" style="5" customWidth="1"/>
    <col min="5874" max="5874" width="24.85546875" style="5" customWidth="1"/>
    <col min="5875" max="5875" width="19.85546875" style="5" customWidth="1"/>
    <col min="5876" max="5876" width="2.140625" style="5" customWidth="1"/>
    <col min="5877" max="5877" width="25.7109375" style="5" customWidth="1"/>
    <col min="5878" max="5878" width="23.7109375" style="5" customWidth="1"/>
    <col min="5879" max="5879" width="1.7109375" style="5" customWidth="1"/>
    <col min="5880" max="5880" width="18.28515625" style="5" customWidth="1"/>
    <col min="5881" max="5881" width="10.85546875" style="5" customWidth="1"/>
    <col min="5882" max="5882" width="9.7109375" style="5" bestFit="1" customWidth="1"/>
    <col min="5883" max="5883" width="10.140625" style="5" customWidth="1"/>
    <col min="5884" max="5884" width="12.140625" style="5" customWidth="1"/>
    <col min="5885" max="5885" width="10.7109375" style="5" customWidth="1"/>
    <col min="5886" max="5886" width="9.7109375" style="5" bestFit="1" customWidth="1"/>
    <col min="5887" max="5887" width="10.140625" style="5" customWidth="1"/>
    <col min="5888" max="5888" width="10.7109375" style="5" customWidth="1"/>
    <col min="5889" max="5891" width="10.140625" style="5" customWidth="1"/>
    <col min="5892" max="5892" width="10.7109375" style="5" customWidth="1"/>
    <col min="5893" max="5893" width="2.28515625" style="5" customWidth="1"/>
    <col min="5894" max="5894" width="16.42578125" style="5" customWidth="1"/>
    <col min="5895" max="5895" width="13.140625" style="5" customWidth="1"/>
    <col min="5896" max="5896" width="9.140625" style="5"/>
    <col min="5897" max="5897" width="9.42578125" style="5" bestFit="1" customWidth="1"/>
    <col min="5898" max="5898" width="11.42578125" style="5" customWidth="1"/>
    <col min="5899" max="5899" width="3" style="5" customWidth="1"/>
    <col min="5900" max="5900" width="15.85546875" style="5" customWidth="1"/>
    <col min="5901" max="5901" width="9.140625" style="5"/>
    <col min="5902" max="5902" width="9.42578125" style="5" bestFit="1" customWidth="1"/>
    <col min="5903" max="5903" width="3.5703125" style="5" customWidth="1"/>
    <col min="5904" max="5904" width="16.7109375" style="5" customWidth="1"/>
    <col min="5905" max="5906" width="9.140625" style="5"/>
    <col min="5907" max="5907" width="11" style="5" customWidth="1"/>
    <col min="5908" max="5908" width="14.28515625" style="5" customWidth="1"/>
    <col min="5909" max="5909" width="9.28515625" style="5" customWidth="1"/>
    <col min="5910" max="6128" width="9.140625" style="5"/>
    <col min="6129" max="6129" width="1.85546875" style="5" customWidth="1"/>
    <col min="6130" max="6130" width="24.85546875" style="5" customWidth="1"/>
    <col min="6131" max="6131" width="19.85546875" style="5" customWidth="1"/>
    <col min="6132" max="6132" width="2.140625" style="5" customWidth="1"/>
    <col min="6133" max="6133" width="25.7109375" style="5" customWidth="1"/>
    <col min="6134" max="6134" width="23.7109375" style="5" customWidth="1"/>
    <col min="6135" max="6135" width="1.7109375" style="5" customWidth="1"/>
    <col min="6136" max="6136" width="18.28515625" style="5" customWidth="1"/>
    <col min="6137" max="6137" width="10.85546875" style="5" customWidth="1"/>
    <col min="6138" max="6138" width="9.7109375" style="5" bestFit="1" customWidth="1"/>
    <col min="6139" max="6139" width="10.140625" style="5" customWidth="1"/>
    <col min="6140" max="6140" width="12.140625" style="5" customWidth="1"/>
    <col min="6141" max="6141" width="10.7109375" style="5" customWidth="1"/>
    <col min="6142" max="6142" width="9.7109375" style="5" bestFit="1" customWidth="1"/>
    <col min="6143" max="6143" width="10.140625" style="5" customWidth="1"/>
    <col min="6144" max="6144" width="10.7109375" style="5" customWidth="1"/>
    <col min="6145" max="6147" width="10.140625" style="5" customWidth="1"/>
    <col min="6148" max="6148" width="10.7109375" style="5" customWidth="1"/>
    <col min="6149" max="6149" width="2.28515625" style="5" customWidth="1"/>
    <col min="6150" max="6150" width="16.42578125" style="5" customWidth="1"/>
    <col min="6151" max="6151" width="13.140625" style="5" customWidth="1"/>
    <col min="6152" max="6152" width="9.140625" style="5"/>
    <col min="6153" max="6153" width="9.42578125" style="5" bestFit="1" customWidth="1"/>
    <col min="6154" max="6154" width="11.42578125" style="5" customWidth="1"/>
    <col min="6155" max="6155" width="3" style="5" customWidth="1"/>
    <col min="6156" max="6156" width="15.85546875" style="5" customWidth="1"/>
    <col min="6157" max="6157" width="9.140625" style="5"/>
    <col min="6158" max="6158" width="9.42578125" style="5" bestFit="1" customWidth="1"/>
    <col min="6159" max="6159" width="3.5703125" style="5" customWidth="1"/>
    <col min="6160" max="6160" width="16.7109375" style="5" customWidth="1"/>
    <col min="6161" max="6162" width="9.140625" style="5"/>
    <col min="6163" max="6163" width="11" style="5" customWidth="1"/>
    <col min="6164" max="6164" width="14.28515625" style="5" customWidth="1"/>
    <col min="6165" max="6165" width="9.28515625" style="5" customWidth="1"/>
    <col min="6166" max="6384" width="9.140625" style="5"/>
    <col min="6385" max="6385" width="1.85546875" style="5" customWidth="1"/>
    <col min="6386" max="6386" width="24.85546875" style="5" customWidth="1"/>
    <col min="6387" max="6387" width="19.85546875" style="5" customWidth="1"/>
    <col min="6388" max="6388" width="2.140625" style="5" customWidth="1"/>
    <col min="6389" max="6389" width="25.7109375" style="5" customWidth="1"/>
    <col min="6390" max="6390" width="23.7109375" style="5" customWidth="1"/>
    <col min="6391" max="6391" width="1.7109375" style="5" customWidth="1"/>
    <col min="6392" max="6392" width="18.28515625" style="5" customWidth="1"/>
    <col min="6393" max="6393" width="10.85546875" style="5" customWidth="1"/>
    <col min="6394" max="6394" width="9.7109375" style="5" bestFit="1" customWidth="1"/>
    <col min="6395" max="6395" width="10.140625" style="5" customWidth="1"/>
    <col min="6396" max="6396" width="12.140625" style="5" customWidth="1"/>
    <col min="6397" max="6397" width="10.7109375" style="5" customWidth="1"/>
    <col min="6398" max="6398" width="9.7109375" style="5" bestFit="1" customWidth="1"/>
    <col min="6399" max="6399" width="10.140625" style="5" customWidth="1"/>
    <col min="6400" max="6400" width="10.7109375" style="5" customWidth="1"/>
    <col min="6401" max="6403" width="10.140625" style="5" customWidth="1"/>
    <col min="6404" max="6404" width="10.7109375" style="5" customWidth="1"/>
    <col min="6405" max="6405" width="2.28515625" style="5" customWidth="1"/>
    <col min="6406" max="6406" width="16.42578125" style="5" customWidth="1"/>
    <col min="6407" max="6407" width="13.140625" style="5" customWidth="1"/>
    <col min="6408" max="6408" width="9.140625" style="5"/>
    <col min="6409" max="6409" width="9.42578125" style="5" bestFit="1" customWidth="1"/>
    <col min="6410" max="6410" width="11.42578125" style="5" customWidth="1"/>
    <col min="6411" max="6411" width="3" style="5" customWidth="1"/>
    <col min="6412" max="6412" width="15.85546875" style="5" customWidth="1"/>
    <col min="6413" max="6413" width="9.140625" style="5"/>
    <col min="6414" max="6414" width="9.42578125" style="5" bestFit="1" customWidth="1"/>
    <col min="6415" max="6415" width="3.5703125" style="5" customWidth="1"/>
    <col min="6416" max="6416" width="16.7109375" style="5" customWidth="1"/>
    <col min="6417" max="6418" width="9.140625" style="5"/>
    <col min="6419" max="6419" width="11" style="5" customWidth="1"/>
    <col min="6420" max="6420" width="14.28515625" style="5" customWidth="1"/>
    <col min="6421" max="6421" width="9.28515625" style="5" customWidth="1"/>
    <col min="6422" max="6640" width="9.140625" style="5"/>
    <col min="6641" max="6641" width="1.85546875" style="5" customWidth="1"/>
    <col min="6642" max="6642" width="24.85546875" style="5" customWidth="1"/>
    <col min="6643" max="6643" width="19.85546875" style="5" customWidth="1"/>
    <col min="6644" max="6644" width="2.140625" style="5" customWidth="1"/>
    <col min="6645" max="6645" width="25.7109375" style="5" customWidth="1"/>
    <col min="6646" max="6646" width="23.7109375" style="5" customWidth="1"/>
    <col min="6647" max="6647" width="1.7109375" style="5" customWidth="1"/>
    <col min="6648" max="6648" width="18.28515625" style="5" customWidth="1"/>
    <col min="6649" max="6649" width="10.85546875" style="5" customWidth="1"/>
    <col min="6650" max="6650" width="9.7109375" style="5" bestFit="1" customWidth="1"/>
    <col min="6651" max="6651" width="10.140625" style="5" customWidth="1"/>
    <col min="6652" max="6652" width="12.140625" style="5" customWidth="1"/>
    <col min="6653" max="6653" width="10.7109375" style="5" customWidth="1"/>
    <col min="6654" max="6654" width="9.7109375" style="5" bestFit="1" customWidth="1"/>
    <col min="6655" max="6655" width="10.140625" style="5" customWidth="1"/>
    <col min="6656" max="6656" width="10.7109375" style="5" customWidth="1"/>
    <col min="6657" max="6659" width="10.140625" style="5" customWidth="1"/>
    <col min="6660" max="6660" width="10.7109375" style="5" customWidth="1"/>
    <col min="6661" max="6661" width="2.28515625" style="5" customWidth="1"/>
    <col min="6662" max="6662" width="16.42578125" style="5" customWidth="1"/>
    <col min="6663" max="6663" width="13.140625" style="5" customWidth="1"/>
    <col min="6664" max="6664" width="9.140625" style="5"/>
    <col min="6665" max="6665" width="9.42578125" style="5" bestFit="1" customWidth="1"/>
    <col min="6666" max="6666" width="11.42578125" style="5" customWidth="1"/>
    <col min="6667" max="6667" width="3" style="5" customWidth="1"/>
    <col min="6668" max="6668" width="15.85546875" style="5" customWidth="1"/>
    <col min="6669" max="6669" width="9.140625" style="5"/>
    <col min="6670" max="6670" width="9.42578125" style="5" bestFit="1" customWidth="1"/>
    <col min="6671" max="6671" width="3.5703125" style="5" customWidth="1"/>
    <col min="6672" max="6672" width="16.7109375" style="5" customWidth="1"/>
    <col min="6673" max="6674" width="9.140625" style="5"/>
    <col min="6675" max="6675" width="11" style="5" customWidth="1"/>
    <col min="6676" max="6676" width="14.28515625" style="5" customWidth="1"/>
    <col min="6677" max="6677" width="9.28515625" style="5" customWidth="1"/>
    <col min="6678" max="6896" width="9.140625" style="5"/>
    <col min="6897" max="6897" width="1.85546875" style="5" customWidth="1"/>
    <col min="6898" max="6898" width="24.85546875" style="5" customWidth="1"/>
    <col min="6899" max="6899" width="19.85546875" style="5" customWidth="1"/>
    <col min="6900" max="6900" width="2.140625" style="5" customWidth="1"/>
    <col min="6901" max="6901" width="25.7109375" style="5" customWidth="1"/>
    <col min="6902" max="6902" width="23.7109375" style="5" customWidth="1"/>
    <col min="6903" max="6903" width="1.7109375" style="5" customWidth="1"/>
    <col min="6904" max="6904" width="18.28515625" style="5" customWidth="1"/>
    <col min="6905" max="6905" width="10.85546875" style="5" customWidth="1"/>
    <col min="6906" max="6906" width="9.7109375" style="5" bestFit="1" customWidth="1"/>
    <col min="6907" max="6907" width="10.140625" style="5" customWidth="1"/>
    <col min="6908" max="6908" width="12.140625" style="5" customWidth="1"/>
    <col min="6909" max="6909" width="10.7109375" style="5" customWidth="1"/>
    <col min="6910" max="6910" width="9.7109375" style="5" bestFit="1" customWidth="1"/>
    <col min="6911" max="6911" width="10.140625" style="5" customWidth="1"/>
    <col min="6912" max="6912" width="10.7109375" style="5" customWidth="1"/>
    <col min="6913" max="6915" width="10.140625" style="5" customWidth="1"/>
    <col min="6916" max="6916" width="10.7109375" style="5" customWidth="1"/>
    <col min="6917" max="6917" width="2.28515625" style="5" customWidth="1"/>
    <col min="6918" max="6918" width="16.42578125" style="5" customWidth="1"/>
    <col min="6919" max="6919" width="13.140625" style="5" customWidth="1"/>
    <col min="6920" max="6920" width="9.140625" style="5"/>
    <col min="6921" max="6921" width="9.42578125" style="5" bestFit="1" customWidth="1"/>
    <col min="6922" max="6922" width="11.42578125" style="5" customWidth="1"/>
    <col min="6923" max="6923" width="3" style="5" customWidth="1"/>
    <col min="6924" max="6924" width="15.85546875" style="5" customWidth="1"/>
    <col min="6925" max="6925" width="9.140625" style="5"/>
    <col min="6926" max="6926" width="9.42578125" style="5" bestFit="1" customWidth="1"/>
    <col min="6927" max="6927" width="3.5703125" style="5" customWidth="1"/>
    <col min="6928" max="6928" width="16.7109375" style="5" customWidth="1"/>
    <col min="6929" max="6930" width="9.140625" style="5"/>
    <col min="6931" max="6931" width="11" style="5" customWidth="1"/>
    <col min="6932" max="6932" width="14.28515625" style="5" customWidth="1"/>
    <col min="6933" max="6933" width="9.28515625" style="5" customWidth="1"/>
    <col min="6934" max="7152" width="9.140625" style="5"/>
    <col min="7153" max="7153" width="1.85546875" style="5" customWidth="1"/>
    <col min="7154" max="7154" width="24.85546875" style="5" customWidth="1"/>
    <col min="7155" max="7155" width="19.85546875" style="5" customWidth="1"/>
    <col min="7156" max="7156" width="2.140625" style="5" customWidth="1"/>
    <col min="7157" max="7157" width="25.7109375" style="5" customWidth="1"/>
    <col min="7158" max="7158" width="23.7109375" style="5" customWidth="1"/>
    <col min="7159" max="7159" width="1.7109375" style="5" customWidth="1"/>
    <col min="7160" max="7160" width="18.28515625" style="5" customWidth="1"/>
    <col min="7161" max="7161" width="10.85546875" style="5" customWidth="1"/>
    <col min="7162" max="7162" width="9.7109375" style="5" bestFit="1" customWidth="1"/>
    <col min="7163" max="7163" width="10.140625" style="5" customWidth="1"/>
    <col min="7164" max="7164" width="12.140625" style="5" customWidth="1"/>
    <col min="7165" max="7165" width="10.7109375" style="5" customWidth="1"/>
    <col min="7166" max="7166" width="9.7109375" style="5" bestFit="1" customWidth="1"/>
    <col min="7167" max="7167" width="10.140625" style="5" customWidth="1"/>
    <col min="7168" max="7168" width="10.7109375" style="5" customWidth="1"/>
    <col min="7169" max="7171" width="10.140625" style="5" customWidth="1"/>
    <col min="7172" max="7172" width="10.7109375" style="5" customWidth="1"/>
    <col min="7173" max="7173" width="2.28515625" style="5" customWidth="1"/>
    <col min="7174" max="7174" width="16.42578125" style="5" customWidth="1"/>
    <col min="7175" max="7175" width="13.140625" style="5" customWidth="1"/>
    <col min="7176" max="7176" width="9.140625" style="5"/>
    <col min="7177" max="7177" width="9.42578125" style="5" bestFit="1" customWidth="1"/>
    <col min="7178" max="7178" width="11.42578125" style="5" customWidth="1"/>
    <col min="7179" max="7179" width="3" style="5" customWidth="1"/>
    <col min="7180" max="7180" width="15.85546875" style="5" customWidth="1"/>
    <col min="7181" max="7181" width="9.140625" style="5"/>
    <col min="7182" max="7182" width="9.42578125" style="5" bestFit="1" customWidth="1"/>
    <col min="7183" max="7183" width="3.5703125" style="5" customWidth="1"/>
    <col min="7184" max="7184" width="16.7109375" style="5" customWidth="1"/>
    <col min="7185" max="7186" width="9.140625" style="5"/>
    <col min="7187" max="7187" width="11" style="5" customWidth="1"/>
    <col min="7188" max="7188" width="14.28515625" style="5" customWidth="1"/>
    <col min="7189" max="7189" width="9.28515625" style="5" customWidth="1"/>
    <col min="7190" max="7408" width="9.140625" style="5"/>
    <col min="7409" max="7409" width="1.85546875" style="5" customWidth="1"/>
    <col min="7410" max="7410" width="24.85546875" style="5" customWidth="1"/>
    <col min="7411" max="7411" width="19.85546875" style="5" customWidth="1"/>
    <col min="7412" max="7412" width="2.140625" style="5" customWidth="1"/>
    <col min="7413" max="7413" width="25.7109375" style="5" customWidth="1"/>
    <col min="7414" max="7414" width="23.7109375" style="5" customWidth="1"/>
    <col min="7415" max="7415" width="1.7109375" style="5" customWidth="1"/>
    <col min="7416" max="7416" width="18.28515625" style="5" customWidth="1"/>
    <col min="7417" max="7417" width="10.85546875" style="5" customWidth="1"/>
    <col min="7418" max="7418" width="9.7109375" style="5" bestFit="1" customWidth="1"/>
    <col min="7419" max="7419" width="10.140625" style="5" customWidth="1"/>
    <col min="7420" max="7420" width="12.140625" style="5" customWidth="1"/>
    <col min="7421" max="7421" width="10.7109375" style="5" customWidth="1"/>
    <col min="7422" max="7422" width="9.7109375" style="5" bestFit="1" customWidth="1"/>
    <col min="7423" max="7423" width="10.140625" style="5" customWidth="1"/>
    <col min="7424" max="7424" width="10.7109375" style="5" customWidth="1"/>
    <col min="7425" max="7427" width="10.140625" style="5" customWidth="1"/>
    <col min="7428" max="7428" width="10.7109375" style="5" customWidth="1"/>
    <col min="7429" max="7429" width="2.28515625" style="5" customWidth="1"/>
    <col min="7430" max="7430" width="16.42578125" style="5" customWidth="1"/>
    <col min="7431" max="7431" width="13.140625" style="5" customWidth="1"/>
    <col min="7432" max="7432" width="9.140625" style="5"/>
    <col min="7433" max="7433" width="9.42578125" style="5" bestFit="1" customWidth="1"/>
    <col min="7434" max="7434" width="11.42578125" style="5" customWidth="1"/>
    <col min="7435" max="7435" width="3" style="5" customWidth="1"/>
    <col min="7436" max="7436" width="15.85546875" style="5" customWidth="1"/>
    <col min="7437" max="7437" width="9.140625" style="5"/>
    <col min="7438" max="7438" width="9.42578125" style="5" bestFit="1" customWidth="1"/>
    <col min="7439" max="7439" width="3.5703125" style="5" customWidth="1"/>
    <col min="7440" max="7440" width="16.7109375" style="5" customWidth="1"/>
    <col min="7441" max="7442" width="9.140625" style="5"/>
    <col min="7443" max="7443" width="11" style="5" customWidth="1"/>
    <col min="7444" max="7444" width="14.28515625" style="5" customWidth="1"/>
    <col min="7445" max="7445" width="9.28515625" style="5" customWidth="1"/>
    <col min="7446" max="7664" width="9.140625" style="5"/>
    <col min="7665" max="7665" width="1.85546875" style="5" customWidth="1"/>
    <col min="7666" max="7666" width="24.85546875" style="5" customWidth="1"/>
    <col min="7667" max="7667" width="19.85546875" style="5" customWidth="1"/>
    <col min="7668" max="7668" width="2.140625" style="5" customWidth="1"/>
    <col min="7669" max="7669" width="25.7109375" style="5" customWidth="1"/>
    <col min="7670" max="7670" width="23.7109375" style="5" customWidth="1"/>
    <col min="7671" max="7671" width="1.7109375" style="5" customWidth="1"/>
    <col min="7672" max="7672" width="18.28515625" style="5" customWidth="1"/>
    <col min="7673" max="7673" width="10.85546875" style="5" customWidth="1"/>
    <col min="7674" max="7674" width="9.7109375" style="5" bestFit="1" customWidth="1"/>
    <col min="7675" max="7675" width="10.140625" style="5" customWidth="1"/>
    <col min="7676" max="7676" width="12.140625" style="5" customWidth="1"/>
    <col min="7677" max="7677" width="10.7109375" style="5" customWidth="1"/>
    <col min="7678" max="7678" width="9.7109375" style="5" bestFit="1" customWidth="1"/>
    <col min="7679" max="7679" width="10.140625" style="5" customWidth="1"/>
    <col min="7680" max="7680" width="10.7109375" style="5" customWidth="1"/>
    <col min="7681" max="7683" width="10.140625" style="5" customWidth="1"/>
    <col min="7684" max="7684" width="10.7109375" style="5" customWidth="1"/>
    <col min="7685" max="7685" width="2.28515625" style="5" customWidth="1"/>
    <col min="7686" max="7686" width="16.42578125" style="5" customWidth="1"/>
    <col min="7687" max="7687" width="13.140625" style="5" customWidth="1"/>
    <col min="7688" max="7688" width="9.140625" style="5"/>
    <col min="7689" max="7689" width="9.42578125" style="5" bestFit="1" customWidth="1"/>
    <col min="7690" max="7690" width="11.42578125" style="5" customWidth="1"/>
    <col min="7691" max="7691" width="3" style="5" customWidth="1"/>
    <col min="7692" max="7692" width="15.85546875" style="5" customWidth="1"/>
    <col min="7693" max="7693" width="9.140625" style="5"/>
    <col min="7694" max="7694" width="9.42578125" style="5" bestFit="1" customWidth="1"/>
    <col min="7695" max="7695" width="3.5703125" style="5" customWidth="1"/>
    <col min="7696" max="7696" width="16.7109375" style="5" customWidth="1"/>
    <col min="7697" max="7698" width="9.140625" style="5"/>
    <col min="7699" max="7699" width="11" style="5" customWidth="1"/>
    <col min="7700" max="7700" width="14.28515625" style="5" customWidth="1"/>
    <col min="7701" max="7701" width="9.28515625" style="5" customWidth="1"/>
    <col min="7702" max="7920" width="9.140625" style="5"/>
    <col min="7921" max="7921" width="1.85546875" style="5" customWidth="1"/>
    <col min="7922" max="7922" width="24.85546875" style="5" customWidth="1"/>
    <col min="7923" max="7923" width="19.85546875" style="5" customWidth="1"/>
    <col min="7924" max="7924" width="2.140625" style="5" customWidth="1"/>
    <col min="7925" max="7925" width="25.7109375" style="5" customWidth="1"/>
    <col min="7926" max="7926" width="23.7109375" style="5" customWidth="1"/>
    <col min="7927" max="7927" width="1.7109375" style="5" customWidth="1"/>
    <col min="7928" max="7928" width="18.28515625" style="5" customWidth="1"/>
    <col min="7929" max="7929" width="10.85546875" style="5" customWidth="1"/>
    <col min="7930" max="7930" width="9.7109375" style="5" bestFit="1" customWidth="1"/>
    <col min="7931" max="7931" width="10.140625" style="5" customWidth="1"/>
    <col min="7932" max="7932" width="12.140625" style="5" customWidth="1"/>
    <col min="7933" max="7933" width="10.7109375" style="5" customWidth="1"/>
    <col min="7934" max="7934" width="9.7109375" style="5" bestFit="1" customWidth="1"/>
    <col min="7935" max="7935" width="10.140625" style="5" customWidth="1"/>
    <col min="7936" max="7936" width="10.7109375" style="5" customWidth="1"/>
    <col min="7937" max="7939" width="10.140625" style="5" customWidth="1"/>
    <col min="7940" max="7940" width="10.7109375" style="5" customWidth="1"/>
    <col min="7941" max="7941" width="2.28515625" style="5" customWidth="1"/>
    <col min="7942" max="7942" width="16.42578125" style="5" customWidth="1"/>
    <col min="7943" max="7943" width="13.140625" style="5" customWidth="1"/>
    <col min="7944" max="7944" width="9.140625" style="5"/>
    <col min="7945" max="7945" width="9.42578125" style="5" bestFit="1" customWidth="1"/>
    <col min="7946" max="7946" width="11.42578125" style="5" customWidth="1"/>
    <col min="7947" max="7947" width="3" style="5" customWidth="1"/>
    <col min="7948" max="7948" width="15.85546875" style="5" customWidth="1"/>
    <col min="7949" max="7949" width="9.140625" style="5"/>
    <col min="7950" max="7950" width="9.42578125" style="5" bestFit="1" customWidth="1"/>
    <col min="7951" max="7951" width="3.5703125" style="5" customWidth="1"/>
    <col min="7952" max="7952" width="16.7109375" style="5" customWidth="1"/>
    <col min="7953" max="7954" width="9.140625" style="5"/>
    <col min="7955" max="7955" width="11" style="5" customWidth="1"/>
    <col min="7956" max="7956" width="14.28515625" style="5" customWidth="1"/>
    <col min="7957" max="7957" width="9.28515625" style="5" customWidth="1"/>
    <col min="7958" max="8176" width="9.140625" style="5"/>
    <col min="8177" max="8177" width="1.85546875" style="5" customWidth="1"/>
    <col min="8178" max="8178" width="24.85546875" style="5" customWidth="1"/>
    <col min="8179" max="8179" width="19.85546875" style="5" customWidth="1"/>
    <col min="8180" max="8180" width="2.140625" style="5" customWidth="1"/>
    <col min="8181" max="8181" width="25.7109375" style="5" customWidth="1"/>
    <col min="8182" max="8182" width="23.7109375" style="5" customWidth="1"/>
    <col min="8183" max="8183" width="1.7109375" style="5" customWidth="1"/>
    <col min="8184" max="8184" width="18.28515625" style="5" customWidth="1"/>
    <col min="8185" max="8185" width="10.85546875" style="5" customWidth="1"/>
    <col min="8186" max="8186" width="9.7109375" style="5" bestFit="1" customWidth="1"/>
    <col min="8187" max="8187" width="10.140625" style="5" customWidth="1"/>
    <col min="8188" max="8188" width="12.140625" style="5" customWidth="1"/>
    <col min="8189" max="8189" width="10.7109375" style="5" customWidth="1"/>
    <col min="8190" max="8190" width="9.7109375" style="5" bestFit="1" customWidth="1"/>
    <col min="8191" max="8191" width="10.140625" style="5" customWidth="1"/>
    <col min="8192" max="8192" width="10.7109375" style="5" customWidth="1"/>
    <col min="8193" max="8195" width="10.140625" style="5" customWidth="1"/>
    <col min="8196" max="8196" width="10.7109375" style="5" customWidth="1"/>
    <col min="8197" max="8197" width="2.28515625" style="5" customWidth="1"/>
    <col min="8198" max="8198" width="16.42578125" style="5" customWidth="1"/>
    <col min="8199" max="8199" width="13.140625" style="5" customWidth="1"/>
    <col min="8200" max="8200" width="9.140625" style="5"/>
    <col min="8201" max="8201" width="9.42578125" style="5" bestFit="1" customWidth="1"/>
    <col min="8202" max="8202" width="11.42578125" style="5" customWidth="1"/>
    <col min="8203" max="8203" width="3" style="5" customWidth="1"/>
    <col min="8204" max="8204" width="15.85546875" style="5" customWidth="1"/>
    <col min="8205" max="8205" width="9.140625" style="5"/>
    <col min="8206" max="8206" width="9.42578125" style="5" bestFit="1" customWidth="1"/>
    <col min="8207" max="8207" width="3.5703125" style="5" customWidth="1"/>
    <col min="8208" max="8208" width="16.7109375" style="5" customWidth="1"/>
    <col min="8209" max="8210" width="9.140625" style="5"/>
    <col min="8211" max="8211" width="11" style="5" customWidth="1"/>
    <col min="8212" max="8212" width="14.28515625" style="5" customWidth="1"/>
    <col min="8213" max="8213" width="9.28515625" style="5" customWidth="1"/>
    <col min="8214" max="8432" width="9.140625" style="5"/>
    <col min="8433" max="8433" width="1.85546875" style="5" customWidth="1"/>
    <col min="8434" max="8434" width="24.85546875" style="5" customWidth="1"/>
    <col min="8435" max="8435" width="19.85546875" style="5" customWidth="1"/>
    <col min="8436" max="8436" width="2.140625" style="5" customWidth="1"/>
    <col min="8437" max="8437" width="25.7109375" style="5" customWidth="1"/>
    <col min="8438" max="8438" width="23.7109375" style="5" customWidth="1"/>
    <col min="8439" max="8439" width="1.7109375" style="5" customWidth="1"/>
    <col min="8440" max="8440" width="18.28515625" style="5" customWidth="1"/>
    <col min="8441" max="8441" width="10.85546875" style="5" customWidth="1"/>
    <col min="8442" max="8442" width="9.7109375" style="5" bestFit="1" customWidth="1"/>
    <col min="8443" max="8443" width="10.140625" style="5" customWidth="1"/>
    <col min="8444" max="8444" width="12.140625" style="5" customWidth="1"/>
    <col min="8445" max="8445" width="10.7109375" style="5" customWidth="1"/>
    <col min="8446" max="8446" width="9.7109375" style="5" bestFit="1" customWidth="1"/>
    <col min="8447" max="8447" width="10.140625" style="5" customWidth="1"/>
    <col min="8448" max="8448" width="10.7109375" style="5" customWidth="1"/>
    <col min="8449" max="8451" width="10.140625" style="5" customWidth="1"/>
    <col min="8452" max="8452" width="10.7109375" style="5" customWidth="1"/>
    <col min="8453" max="8453" width="2.28515625" style="5" customWidth="1"/>
    <col min="8454" max="8454" width="16.42578125" style="5" customWidth="1"/>
    <col min="8455" max="8455" width="13.140625" style="5" customWidth="1"/>
    <col min="8456" max="8456" width="9.140625" style="5"/>
    <col min="8457" max="8457" width="9.42578125" style="5" bestFit="1" customWidth="1"/>
    <col min="8458" max="8458" width="11.42578125" style="5" customWidth="1"/>
    <col min="8459" max="8459" width="3" style="5" customWidth="1"/>
    <col min="8460" max="8460" width="15.85546875" style="5" customWidth="1"/>
    <col min="8461" max="8461" width="9.140625" style="5"/>
    <col min="8462" max="8462" width="9.42578125" style="5" bestFit="1" customWidth="1"/>
    <col min="8463" max="8463" width="3.5703125" style="5" customWidth="1"/>
    <col min="8464" max="8464" width="16.7109375" style="5" customWidth="1"/>
    <col min="8465" max="8466" width="9.140625" style="5"/>
    <col min="8467" max="8467" width="11" style="5" customWidth="1"/>
    <col min="8468" max="8468" width="14.28515625" style="5" customWidth="1"/>
    <col min="8469" max="8469" width="9.28515625" style="5" customWidth="1"/>
    <col min="8470" max="8688" width="9.140625" style="5"/>
    <col min="8689" max="8689" width="1.85546875" style="5" customWidth="1"/>
    <col min="8690" max="8690" width="24.85546875" style="5" customWidth="1"/>
    <col min="8691" max="8691" width="19.85546875" style="5" customWidth="1"/>
    <col min="8692" max="8692" width="2.140625" style="5" customWidth="1"/>
    <col min="8693" max="8693" width="25.7109375" style="5" customWidth="1"/>
    <col min="8694" max="8694" width="23.7109375" style="5" customWidth="1"/>
    <col min="8695" max="8695" width="1.7109375" style="5" customWidth="1"/>
    <col min="8696" max="8696" width="18.28515625" style="5" customWidth="1"/>
    <col min="8697" max="8697" width="10.85546875" style="5" customWidth="1"/>
    <col min="8698" max="8698" width="9.7109375" style="5" bestFit="1" customWidth="1"/>
    <col min="8699" max="8699" width="10.140625" style="5" customWidth="1"/>
    <col min="8700" max="8700" width="12.140625" style="5" customWidth="1"/>
    <col min="8701" max="8701" width="10.7109375" style="5" customWidth="1"/>
    <col min="8702" max="8702" width="9.7109375" style="5" bestFit="1" customWidth="1"/>
    <col min="8703" max="8703" width="10.140625" style="5" customWidth="1"/>
    <col min="8704" max="8704" width="10.7109375" style="5" customWidth="1"/>
    <col min="8705" max="8707" width="10.140625" style="5" customWidth="1"/>
    <col min="8708" max="8708" width="10.7109375" style="5" customWidth="1"/>
    <col min="8709" max="8709" width="2.28515625" style="5" customWidth="1"/>
    <col min="8710" max="8710" width="16.42578125" style="5" customWidth="1"/>
    <col min="8711" max="8711" width="13.140625" style="5" customWidth="1"/>
    <col min="8712" max="8712" width="9.140625" style="5"/>
    <col min="8713" max="8713" width="9.42578125" style="5" bestFit="1" customWidth="1"/>
    <col min="8714" max="8714" width="11.42578125" style="5" customWidth="1"/>
    <col min="8715" max="8715" width="3" style="5" customWidth="1"/>
    <col min="8716" max="8716" width="15.85546875" style="5" customWidth="1"/>
    <col min="8717" max="8717" width="9.140625" style="5"/>
    <col min="8718" max="8718" width="9.42578125" style="5" bestFit="1" customWidth="1"/>
    <col min="8719" max="8719" width="3.5703125" style="5" customWidth="1"/>
    <col min="8720" max="8720" width="16.7109375" style="5" customWidth="1"/>
    <col min="8721" max="8722" width="9.140625" style="5"/>
    <col min="8723" max="8723" width="11" style="5" customWidth="1"/>
    <col min="8724" max="8724" width="14.28515625" style="5" customWidth="1"/>
    <col min="8725" max="8725" width="9.28515625" style="5" customWidth="1"/>
    <col min="8726" max="8944" width="9.140625" style="5"/>
    <col min="8945" max="8945" width="1.85546875" style="5" customWidth="1"/>
    <col min="8946" max="8946" width="24.85546875" style="5" customWidth="1"/>
    <col min="8947" max="8947" width="19.85546875" style="5" customWidth="1"/>
    <col min="8948" max="8948" width="2.140625" style="5" customWidth="1"/>
    <col min="8949" max="8949" width="25.7109375" style="5" customWidth="1"/>
    <col min="8950" max="8950" width="23.7109375" style="5" customWidth="1"/>
    <col min="8951" max="8951" width="1.7109375" style="5" customWidth="1"/>
    <col min="8952" max="8952" width="18.28515625" style="5" customWidth="1"/>
    <col min="8953" max="8953" width="10.85546875" style="5" customWidth="1"/>
    <col min="8954" max="8954" width="9.7109375" style="5" bestFit="1" customWidth="1"/>
    <col min="8955" max="8955" width="10.140625" style="5" customWidth="1"/>
    <col min="8956" max="8956" width="12.140625" style="5" customWidth="1"/>
    <col min="8957" max="8957" width="10.7109375" style="5" customWidth="1"/>
    <col min="8958" max="8958" width="9.7109375" style="5" bestFit="1" customWidth="1"/>
    <col min="8959" max="8959" width="10.140625" style="5" customWidth="1"/>
    <col min="8960" max="8960" width="10.7109375" style="5" customWidth="1"/>
    <col min="8961" max="8963" width="10.140625" style="5" customWidth="1"/>
    <col min="8964" max="8964" width="10.7109375" style="5" customWidth="1"/>
    <col min="8965" max="8965" width="2.28515625" style="5" customWidth="1"/>
    <col min="8966" max="8966" width="16.42578125" style="5" customWidth="1"/>
    <col min="8967" max="8967" width="13.140625" style="5" customWidth="1"/>
    <col min="8968" max="8968" width="9.140625" style="5"/>
    <col min="8969" max="8969" width="9.42578125" style="5" bestFit="1" customWidth="1"/>
    <col min="8970" max="8970" width="11.42578125" style="5" customWidth="1"/>
    <col min="8971" max="8971" width="3" style="5" customWidth="1"/>
    <col min="8972" max="8972" width="15.85546875" style="5" customWidth="1"/>
    <col min="8973" max="8973" width="9.140625" style="5"/>
    <col min="8974" max="8974" width="9.42578125" style="5" bestFit="1" customWidth="1"/>
    <col min="8975" max="8975" width="3.5703125" style="5" customWidth="1"/>
    <col min="8976" max="8976" width="16.7109375" style="5" customWidth="1"/>
    <col min="8977" max="8978" width="9.140625" style="5"/>
    <col min="8979" max="8979" width="11" style="5" customWidth="1"/>
    <col min="8980" max="8980" width="14.28515625" style="5" customWidth="1"/>
    <col min="8981" max="8981" width="9.28515625" style="5" customWidth="1"/>
    <col min="8982" max="9200" width="9.140625" style="5"/>
    <col min="9201" max="9201" width="1.85546875" style="5" customWidth="1"/>
    <col min="9202" max="9202" width="24.85546875" style="5" customWidth="1"/>
    <col min="9203" max="9203" width="19.85546875" style="5" customWidth="1"/>
    <col min="9204" max="9204" width="2.140625" style="5" customWidth="1"/>
    <col min="9205" max="9205" width="25.7109375" style="5" customWidth="1"/>
    <col min="9206" max="9206" width="23.7109375" style="5" customWidth="1"/>
    <col min="9207" max="9207" width="1.7109375" style="5" customWidth="1"/>
    <col min="9208" max="9208" width="18.28515625" style="5" customWidth="1"/>
    <col min="9209" max="9209" width="10.85546875" style="5" customWidth="1"/>
    <col min="9210" max="9210" width="9.7109375" style="5" bestFit="1" customWidth="1"/>
    <col min="9211" max="9211" width="10.140625" style="5" customWidth="1"/>
    <col min="9212" max="9212" width="12.140625" style="5" customWidth="1"/>
    <col min="9213" max="9213" width="10.7109375" style="5" customWidth="1"/>
    <col min="9214" max="9214" width="9.7109375" style="5" bestFit="1" customWidth="1"/>
    <col min="9215" max="9215" width="10.140625" style="5" customWidth="1"/>
    <col min="9216" max="9216" width="10.7109375" style="5" customWidth="1"/>
    <col min="9217" max="9219" width="10.140625" style="5" customWidth="1"/>
    <col min="9220" max="9220" width="10.7109375" style="5" customWidth="1"/>
    <col min="9221" max="9221" width="2.28515625" style="5" customWidth="1"/>
    <col min="9222" max="9222" width="16.42578125" style="5" customWidth="1"/>
    <col min="9223" max="9223" width="13.140625" style="5" customWidth="1"/>
    <col min="9224" max="9224" width="9.140625" style="5"/>
    <col min="9225" max="9225" width="9.42578125" style="5" bestFit="1" customWidth="1"/>
    <col min="9226" max="9226" width="11.42578125" style="5" customWidth="1"/>
    <col min="9227" max="9227" width="3" style="5" customWidth="1"/>
    <col min="9228" max="9228" width="15.85546875" style="5" customWidth="1"/>
    <col min="9229" max="9229" width="9.140625" style="5"/>
    <col min="9230" max="9230" width="9.42578125" style="5" bestFit="1" customWidth="1"/>
    <col min="9231" max="9231" width="3.5703125" style="5" customWidth="1"/>
    <col min="9232" max="9232" width="16.7109375" style="5" customWidth="1"/>
    <col min="9233" max="9234" width="9.140625" style="5"/>
    <col min="9235" max="9235" width="11" style="5" customWidth="1"/>
    <col min="9236" max="9236" width="14.28515625" style="5" customWidth="1"/>
    <col min="9237" max="9237" width="9.28515625" style="5" customWidth="1"/>
    <col min="9238" max="9456" width="9.140625" style="5"/>
    <col min="9457" max="9457" width="1.85546875" style="5" customWidth="1"/>
    <col min="9458" max="9458" width="24.85546875" style="5" customWidth="1"/>
    <col min="9459" max="9459" width="19.85546875" style="5" customWidth="1"/>
    <col min="9460" max="9460" width="2.140625" style="5" customWidth="1"/>
    <col min="9461" max="9461" width="25.7109375" style="5" customWidth="1"/>
    <col min="9462" max="9462" width="23.7109375" style="5" customWidth="1"/>
    <col min="9463" max="9463" width="1.7109375" style="5" customWidth="1"/>
    <col min="9464" max="9464" width="18.28515625" style="5" customWidth="1"/>
    <col min="9465" max="9465" width="10.85546875" style="5" customWidth="1"/>
    <col min="9466" max="9466" width="9.7109375" style="5" bestFit="1" customWidth="1"/>
    <col min="9467" max="9467" width="10.140625" style="5" customWidth="1"/>
    <col min="9468" max="9468" width="12.140625" style="5" customWidth="1"/>
    <col min="9469" max="9469" width="10.7109375" style="5" customWidth="1"/>
    <col min="9470" max="9470" width="9.7109375" style="5" bestFit="1" customWidth="1"/>
    <col min="9471" max="9471" width="10.140625" style="5" customWidth="1"/>
    <col min="9472" max="9472" width="10.7109375" style="5" customWidth="1"/>
    <col min="9473" max="9475" width="10.140625" style="5" customWidth="1"/>
    <col min="9476" max="9476" width="10.7109375" style="5" customWidth="1"/>
    <col min="9477" max="9477" width="2.28515625" style="5" customWidth="1"/>
    <col min="9478" max="9478" width="16.42578125" style="5" customWidth="1"/>
    <col min="9479" max="9479" width="13.140625" style="5" customWidth="1"/>
    <col min="9480" max="9480" width="9.140625" style="5"/>
    <col min="9481" max="9481" width="9.42578125" style="5" bestFit="1" customWidth="1"/>
    <col min="9482" max="9482" width="11.42578125" style="5" customWidth="1"/>
    <col min="9483" max="9483" width="3" style="5" customWidth="1"/>
    <col min="9484" max="9484" width="15.85546875" style="5" customWidth="1"/>
    <col min="9485" max="9485" width="9.140625" style="5"/>
    <col min="9486" max="9486" width="9.42578125" style="5" bestFit="1" customWidth="1"/>
    <col min="9487" max="9487" width="3.5703125" style="5" customWidth="1"/>
    <col min="9488" max="9488" width="16.7109375" style="5" customWidth="1"/>
    <col min="9489" max="9490" width="9.140625" style="5"/>
    <col min="9491" max="9491" width="11" style="5" customWidth="1"/>
    <col min="9492" max="9492" width="14.28515625" style="5" customWidth="1"/>
    <col min="9493" max="9493" width="9.28515625" style="5" customWidth="1"/>
    <col min="9494" max="9712" width="9.140625" style="5"/>
    <col min="9713" max="9713" width="1.85546875" style="5" customWidth="1"/>
    <col min="9714" max="9714" width="24.85546875" style="5" customWidth="1"/>
    <col min="9715" max="9715" width="19.85546875" style="5" customWidth="1"/>
    <col min="9716" max="9716" width="2.140625" style="5" customWidth="1"/>
    <col min="9717" max="9717" width="25.7109375" style="5" customWidth="1"/>
    <col min="9718" max="9718" width="23.7109375" style="5" customWidth="1"/>
    <col min="9719" max="9719" width="1.7109375" style="5" customWidth="1"/>
    <col min="9720" max="9720" width="18.28515625" style="5" customWidth="1"/>
    <col min="9721" max="9721" width="10.85546875" style="5" customWidth="1"/>
    <col min="9722" max="9722" width="9.7109375" style="5" bestFit="1" customWidth="1"/>
    <col min="9723" max="9723" width="10.140625" style="5" customWidth="1"/>
    <col min="9724" max="9724" width="12.140625" style="5" customWidth="1"/>
    <col min="9725" max="9725" width="10.7109375" style="5" customWidth="1"/>
    <col min="9726" max="9726" width="9.7109375" style="5" bestFit="1" customWidth="1"/>
    <col min="9727" max="9727" width="10.140625" style="5" customWidth="1"/>
    <col min="9728" max="9728" width="10.7109375" style="5" customWidth="1"/>
    <col min="9729" max="9731" width="10.140625" style="5" customWidth="1"/>
    <col min="9732" max="9732" width="10.7109375" style="5" customWidth="1"/>
    <col min="9733" max="9733" width="2.28515625" style="5" customWidth="1"/>
    <col min="9734" max="9734" width="16.42578125" style="5" customWidth="1"/>
    <col min="9735" max="9735" width="13.140625" style="5" customWidth="1"/>
    <col min="9736" max="9736" width="9.140625" style="5"/>
    <col min="9737" max="9737" width="9.42578125" style="5" bestFit="1" customWidth="1"/>
    <col min="9738" max="9738" width="11.42578125" style="5" customWidth="1"/>
    <col min="9739" max="9739" width="3" style="5" customWidth="1"/>
    <col min="9740" max="9740" width="15.85546875" style="5" customWidth="1"/>
    <col min="9741" max="9741" width="9.140625" style="5"/>
    <col min="9742" max="9742" width="9.42578125" style="5" bestFit="1" customWidth="1"/>
    <col min="9743" max="9743" width="3.5703125" style="5" customWidth="1"/>
    <col min="9744" max="9744" width="16.7109375" style="5" customWidth="1"/>
    <col min="9745" max="9746" width="9.140625" style="5"/>
    <col min="9747" max="9747" width="11" style="5" customWidth="1"/>
    <col min="9748" max="9748" width="14.28515625" style="5" customWidth="1"/>
    <col min="9749" max="9749" width="9.28515625" style="5" customWidth="1"/>
    <col min="9750" max="9968" width="9.140625" style="5"/>
    <col min="9969" max="9969" width="1.85546875" style="5" customWidth="1"/>
    <col min="9970" max="9970" width="24.85546875" style="5" customWidth="1"/>
    <col min="9971" max="9971" width="19.85546875" style="5" customWidth="1"/>
    <col min="9972" max="9972" width="2.140625" style="5" customWidth="1"/>
    <col min="9973" max="9973" width="25.7109375" style="5" customWidth="1"/>
    <col min="9974" max="9974" width="23.7109375" style="5" customWidth="1"/>
    <col min="9975" max="9975" width="1.7109375" style="5" customWidth="1"/>
    <col min="9976" max="9976" width="18.28515625" style="5" customWidth="1"/>
    <col min="9977" max="9977" width="10.85546875" style="5" customWidth="1"/>
    <col min="9978" max="9978" width="9.7109375" style="5" bestFit="1" customWidth="1"/>
    <col min="9979" max="9979" width="10.140625" style="5" customWidth="1"/>
    <col min="9980" max="9980" width="12.140625" style="5" customWidth="1"/>
    <col min="9981" max="9981" width="10.7109375" style="5" customWidth="1"/>
    <col min="9982" max="9982" width="9.7109375" style="5" bestFit="1" customWidth="1"/>
    <col min="9983" max="9983" width="10.140625" style="5" customWidth="1"/>
    <col min="9984" max="9984" width="10.7109375" style="5" customWidth="1"/>
    <col min="9985" max="9987" width="10.140625" style="5" customWidth="1"/>
    <col min="9988" max="9988" width="10.7109375" style="5" customWidth="1"/>
    <col min="9989" max="9989" width="2.28515625" style="5" customWidth="1"/>
    <col min="9990" max="9990" width="16.42578125" style="5" customWidth="1"/>
    <col min="9991" max="9991" width="13.140625" style="5" customWidth="1"/>
    <col min="9992" max="9992" width="9.140625" style="5"/>
    <col min="9993" max="9993" width="9.42578125" style="5" bestFit="1" customWidth="1"/>
    <col min="9994" max="9994" width="11.42578125" style="5" customWidth="1"/>
    <col min="9995" max="9995" width="3" style="5" customWidth="1"/>
    <col min="9996" max="9996" width="15.85546875" style="5" customWidth="1"/>
    <col min="9997" max="9997" width="9.140625" style="5"/>
    <col min="9998" max="9998" width="9.42578125" style="5" bestFit="1" customWidth="1"/>
    <col min="9999" max="9999" width="3.5703125" style="5" customWidth="1"/>
    <col min="10000" max="10000" width="16.7109375" style="5" customWidth="1"/>
    <col min="10001" max="10002" width="9.140625" style="5"/>
    <col min="10003" max="10003" width="11" style="5" customWidth="1"/>
    <col min="10004" max="10004" width="14.28515625" style="5" customWidth="1"/>
    <col min="10005" max="10005" width="9.28515625" style="5" customWidth="1"/>
    <col min="10006" max="10224" width="9.140625" style="5"/>
    <col min="10225" max="10225" width="1.85546875" style="5" customWidth="1"/>
    <col min="10226" max="10226" width="24.85546875" style="5" customWidth="1"/>
    <col min="10227" max="10227" width="19.85546875" style="5" customWidth="1"/>
    <col min="10228" max="10228" width="2.140625" style="5" customWidth="1"/>
    <col min="10229" max="10229" width="25.7109375" style="5" customWidth="1"/>
    <col min="10230" max="10230" width="23.7109375" style="5" customWidth="1"/>
    <col min="10231" max="10231" width="1.7109375" style="5" customWidth="1"/>
    <col min="10232" max="10232" width="18.28515625" style="5" customWidth="1"/>
    <col min="10233" max="10233" width="10.85546875" style="5" customWidth="1"/>
    <col min="10234" max="10234" width="9.7109375" style="5" bestFit="1" customWidth="1"/>
    <col min="10235" max="10235" width="10.140625" style="5" customWidth="1"/>
    <col min="10236" max="10236" width="12.140625" style="5" customWidth="1"/>
    <col min="10237" max="10237" width="10.7109375" style="5" customWidth="1"/>
    <col min="10238" max="10238" width="9.7109375" style="5" bestFit="1" customWidth="1"/>
    <col min="10239" max="10239" width="10.140625" style="5" customWidth="1"/>
    <col min="10240" max="10240" width="10.7109375" style="5" customWidth="1"/>
    <col min="10241" max="10243" width="10.140625" style="5" customWidth="1"/>
    <col min="10244" max="10244" width="10.7109375" style="5" customWidth="1"/>
    <col min="10245" max="10245" width="2.28515625" style="5" customWidth="1"/>
    <col min="10246" max="10246" width="16.42578125" style="5" customWidth="1"/>
    <col min="10247" max="10247" width="13.140625" style="5" customWidth="1"/>
    <col min="10248" max="10248" width="9.140625" style="5"/>
    <col min="10249" max="10249" width="9.42578125" style="5" bestFit="1" customWidth="1"/>
    <col min="10250" max="10250" width="11.42578125" style="5" customWidth="1"/>
    <col min="10251" max="10251" width="3" style="5" customWidth="1"/>
    <col min="10252" max="10252" width="15.85546875" style="5" customWidth="1"/>
    <col min="10253" max="10253" width="9.140625" style="5"/>
    <col min="10254" max="10254" width="9.42578125" style="5" bestFit="1" customWidth="1"/>
    <col min="10255" max="10255" width="3.5703125" style="5" customWidth="1"/>
    <col min="10256" max="10256" width="16.7109375" style="5" customWidth="1"/>
    <col min="10257" max="10258" width="9.140625" style="5"/>
    <col min="10259" max="10259" width="11" style="5" customWidth="1"/>
    <col min="10260" max="10260" width="14.28515625" style="5" customWidth="1"/>
    <col min="10261" max="10261" width="9.28515625" style="5" customWidth="1"/>
    <col min="10262" max="10480" width="9.140625" style="5"/>
    <col min="10481" max="10481" width="1.85546875" style="5" customWidth="1"/>
    <col min="10482" max="10482" width="24.85546875" style="5" customWidth="1"/>
    <col min="10483" max="10483" width="19.85546875" style="5" customWidth="1"/>
    <col min="10484" max="10484" width="2.140625" style="5" customWidth="1"/>
    <col min="10485" max="10485" width="25.7109375" style="5" customWidth="1"/>
    <col min="10486" max="10486" width="23.7109375" style="5" customWidth="1"/>
    <col min="10487" max="10487" width="1.7109375" style="5" customWidth="1"/>
    <col min="10488" max="10488" width="18.28515625" style="5" customWidth="1"/>
    <col min="10489" max="10489" width="10.85546875" style="5" customWidth="1"/>
    <col min="10490" max="10490" width="9.7109375" style="5" bestFit="1" customWidth="1"/>
    <col min="10491" max="10491" width="10.140625" style="5" customWidth="1"/>
    <col min="10492" max="10492" width="12.140625" style="5" customWidth="1"/>
    <col min="10493" max="10493" width="10.7109375" style="5" customWidth="1"/>
    <col min="10494" max="10494" width="9.7109375" style="5" bestFit="1" customWidth="1"/>
    <col min="10495" max="10495" width="10.140625" style="5" customWidth="1"/>
    <col min="10496" max="10496" width="10.7109375" style="5" customWidth="1"/>
    <col min="10497" max="10499" width="10.140625" style="5" customWidth="1"/>
    <col min="10500" max="10500" width="10.7109375" style="5" customWidth="1"/>
    <col min="10501" max="10501" width="2.28515625" style="5" customWidth="1"/>
    <col min="10502" max="10502" width="16.42578125" style="5" customWidth="1"/>
    <col min="10503" max="10503" width="13.140625" style="5" customWidth="1"/>
    <col min="10504" max="10504" width="9.140625" style="5"/>
    <col min="10505" max="10505" width="9.42578125" style="5" bestFit="1" customWidth="1"/>
    <col min="10506" max="10506" width="11.42578125" style="5" customWidth="1"/>
    <col min="10507" max="10507" width="3" style="5" customWidth="1"/>
    <col min="10508" max="10508" width="15.85546875" style="5" customWidth="1"/>
    <col min="10509" max="10509" width="9.140625" style="5"/>
    <col min="10510" max="10510" width="9.42578125" style="5" bestFit="1" customWidth="1"/>
    <col min="10511" max="10511" width="3.5703125" style="5" customWidth="1"/>
    <col min="10512" max="10512" width="16.7109375" style="5" customWidth="1"/>
    <col min="10513" max="10514" width="9.140625" style="5"/>
    <col min="10515" max="10515" width="11" style="5" customWidth="1"/>
    <col min="10516" max="10516" width="14.28515625" style="5" customWidth="1"/>
    <col min="10517" max="10517" width="9.28515625" style="5" customWidth="1"/>
    <col min="10518" max="10736" width="9.140625" style="5"/>
    <col min="10737" max="10737" width="1.85546875" style="5" customWidth="1"/>
    <col min="10738" max="10738" width="24.85546875" style="5" customWidth="1"/>
    <col min="10739" max="10739" width="19.85546875" style="5" customWidth="1"/>
    <col min="10740" max="10740" width="2.140625" style="5" customWidth="1"/>
    <col min="10741" max="10741" width="25.7109375" style="5" customWidth="1"/>
    <col min="10742" max="10742" width="23.7109375" style="5" customWidth="1"/>
    <col min="10743" max="10743" width="1.7109375" style="5" customWidth="1"/>
    <col min="10744" max="10744" width="18.28515625" style="5" customWidth="1"/>
    <col min="10745" max="10745" width="10.85546875" style="5" customWidth="1"/>
    <col min="10746" max="10746" width="9.7109375" style="5" bestFit="1" customWidth="1"/>
    <col min="10747" max="10747" width="10.140625" style="5" customWidth="1"/>
    <col min="10748" max="10748" width="12.140625" style="5" customWidth="1"/>
    <col min="10749" max="10749" width="10.7109375" style="5" customWidth="1"/>
    <col min="10750" max="10750" width="9.7109375" style="5" bestFit="1" customWidth="1"/>
    <col min="10751" max="10751" width="10.140625" style="5" customWidth="1"/>
    <col min="10752" max="10752" width="10.7109375" style="5" customWidth="1"/>
    <col min="10753" max="10755" width="10.140625" style="5" customWidth="1"/>
    <col min="10756" max="10756" width="10.7109375" style="5" customWidth="1"/>
    <col min="10757" max="10757" width="2.28515625" style="5" customWidth="1"/>
    <col min="10758" max="10758" width="16.42578125" style="5" customWidth="1"/>
    <col min="10759" max="10759" width="13.140625" style="5" customWidth="1"/>
    <col min="10760" max="10760" width="9.140625" style="5"/>
    <col min="10761" max="10761" width="9.42578125" style="5" bestFit="1" customWidth="1"/>
    <col min="10762" max="10762" width="11.42578125" style="5" customWidth="1"/>
    <col min="10763" max="10763" width="3" style="5" customWidth="1"/>
    <col min="10764" max="10764" width="15.85546875" style="5" customWidth="1"/>
    <col min="10765" max="10765" width="9.140625" style="5"/>
    <col min="10766" max="10766" width="9.42578125" style="5" bestFit="1" customWidth="1"/>
    <col min="10767" max="10767" width="3.5703125" style="5" customWidth="1"/>
    <col min="10768" max="10768" width="16.7109375" style="5" customWidth="1"/>
    <col min="10769" max="10770" width="9.140625" style="5"/>
    <col min="10771" max="10771" width="11" style="5" customWidth="1"/>
    <col min="10772" max="10772" width="14.28515625" style="5" customWidth="1"/>
    <col min="10773" max="10773" width="9.28515625" style="5" customWidth="1"/>
    <col min="10774" max="10992" width="9.140625" style="5"/>
    <col min="10993" max="10993" width="1.85546875" style="5" customWidth="1"/>
    <col min="10994" max="10994" width="24.85546875" style="5" customWidth="1"/>
    <col min="10995" max="10995" width="19.85546875" style="5" customWidth="1"/>
    <col min="10996" max="10996" width="2.140625" style="5" customWidth="1"/>
    <col min="10997" max="10997" width="25.7109375" style="5" customWidth="1"/>
    <col min="10998" max="10998" width="23.7109375" style="5" customWidth="1"/>
    <col min="10999" max="10999" width="1.7109375" style="5" customWidth="1"/>
    <col min="11000" max="11000" width="18.28515625" style="5" customWidth="1"/>
    <col min="11001" max="11001" width="10.85546875" style="5" customWidth="1"/>
    <col min="11002" max="11002" width="9.7109375" style="5" bestFit="1" customWidth="1"/>
    <col min="11003" max="11003" width="10.140625" style="5" customWidth="1"/>
    <col min="11004" max="11004" width="12.140625" style="5" customWidth="1"/>
    <col min="11005" max="11005" width="10.7109375" style="5" customWidth="1"/>
    <col min="11006" max="11006" width="9.7109375" style="5" bestFit="1" customWidth="1"/>
    <col min="11007" max="11007" width="10.140625" style="5" customWidth="1"/>
    <col min="11008" max="11008" width="10.7109375" style="5" customWidth="1"/>
    <col min="11009" max="11011" width="10.140625" style="5" customWidth="1"/>
    <col min="11012" max="11012" width="10.7109375" style="5" customWidth="1"/>
    <col min="11013" max="11013" width="2.28515625" style="5" customWidth="1"/>
    <col min="11014" max="11014" width="16.42578125" style="5" customWidth="1"/>
    <col min="11015" max="11015" width="13.140625" style="5" customWidth="1"/>
    <col min="11016" max="11016" width="9.140625" style="5"/>
    <col min="11017" max="11017" width="9.42578125" style="5" bestFit="1" customWidth="1"/>
    <col min="11018" max="11018" width="11.42578125" style="5" customWidth="1"/>
    <col min="11019" max="11019" width="3" style="5" customWidth="1"/>
    <col min="11020" max="11020" width="15.85546875" style="5" customWidth="1"/>
    <col min="11021" max="11021" width="9.140625" style="5"/>
    <col min="11022" max="11022" width="9.42578125" style="5" bestFit="1" customWidth="1"/>
    <col min="11023" max="11023" width="3.5703125" style="5" customWidth="1"/>
    <col min="11024" max="11024" width="16.7109375" style="5" customWidth="1"/>
    <col min="11025" max="11026" width="9.140625" style="5"/>
    <col min="11027" max="11027" width="11" style="5" customWidth="1"/>
    <col min="11028" max="11028" width="14.28515625" style="5" customWidth="1"/>
    <col min="11029" max="11029" width="9.28515625" style="5" customWidth="1"/>
    <col min="11030" max="11248" width="9.140625" style="5"/>
    <col min="11249" max="11249" width="1.85546875" style="5" customWidth="1"/>
    <col min="11250" max="11250" width="24.85546875" style="5" customWidth="1"/>
    <col min="11251" max="11251" width="19.85546875" style="5" customWidth="1"/>
    <col min="11252" max="11252" width="2.140625" style="5" customWidth="1"/>
    <col min="11253" max="11253" width="25.7109375" style="5" customWidth="1"/>
    <col min="11254" max="11254" width="23.7109375" style="5" customWidth="1"/>
    <col min="11255" max="11255" width="1.7109375" style="5" customWidth="1"/>
    <col min="11256" max="11256" width="18.28515625" style="5" customWidth="1"/>
    <col min="11257" max="11257" width="10.85546875" style="5" customWidth="1"/>
    <col min="11258" max="11258" width="9.7109375" style="5" bestFit="1" customWidth="1"/>
    <col min="11259" max="11259" width="10.140625" style="5" customWidth="1"/>
    <col min="11260" max="11260" width="12.140625" style="5" customWidth="1"/>
    <col min="11261" max="11261" width="10.7109375" style="5" customWidth="1"/>
    <col min="11262" max="11262" width="9.7109375" style="5" bestFit="1" customWidth="1"/>
    <col min="11263" max="11263" width="10.140625" style="5" customWidth="1"/>
    <col min="11264" max="11264" width="10.7109375" style="5" customWidth="1"/>
    <col min="11265" max="11267" width="10.140625" style="5" customWidth="1"/>
    <col min="11268" max="11268" width="10.7109375" style="5" customWidth="1"/>
    <col min="11269" max="11269" width="2.28515625" style="5" customWidth="1"/>
    <col min="11270" max="11270" width="16.42578125" style="5" customWidth="1"/>
    <col min="11271" max="11271" width="13.140625" style="5" customWidth="1"/>
    <col min="11272" max="11272" width="9.140625" style="5"/>
    <col min="11273" max="11273" width="9.42578125" style="5" bestFit="1" customWidth="1"/>
    <col min="11274" max="11274" width="11.42578125" style="5" customWidth="1"/>
    <col min="11275" max="11275" width="3" style="5" customWidth="1"/>
    <col min="11276" max="11276" width="15.85546875" style="5" customWidth="1"/>
    <col min="11277" max="11277" width="9.140625" style="5"/>
    <col min="11278" max="11278" width="9.42578125" style="5" bestFit="1" customWidth="1"/>
    <col min="11279" max="11279" width="3.5703125" style="5" customWidth="1"/>
    <col min="11280" max="11280" width="16.7109375" style="5" customWidth="1"/>
    <col min="11281" max="11282" width="9.140625" style="5"/>
    <col min="11283" max="11283" width="11" style="5" customWidth="1"/>
    <col min="11284" max="11284" width="14.28515625" style="5" customWidth="1"/>
    <col min="11285" max="11285" width="9.28515625" style="5" customWidth="1"/>
    <col min="11286" max="11504" width="9.140625" style="5"/>
    <col min="11505" max="11505" width="1.85546875" style="5" customWidth="1"/>
    <col min="11506" max="11506" width="24.85546875" style="5" customWidth="1"/>
    <col min="11507" max="11507" width="19.85546875" style="5" customWidth="1"/>
    <col min="11508" max="11508" width="2.140625" style="5" customWidth="1"/>
    <col min="11509" max="11509" width="25.7109375" style="5" customWidth="1"/>
    <col min="11510" max="11510" width="23.7109375" style="5" customWidth="1"/>
    <col min="11511" max="11511" width="1.7109375" style="5" customWidth="1"/>
    <col min="11512" max="11512" width="18.28515625" style="5" customWidth="1"/>
    <col min="11513" max="11513" width="10.85546875" style="5" customWidth="1"/>
    <col min="11514" max="11514" width="9.7109375" style="5" bestFit="1" customWidth="1"/>
    <col min="11515" max="11515" width="10.140625" style="5" customWidth="1"/>
    <col min="11516" max="11516" width="12.140625" style="5" customWidth="1"/>
    <col min="11517" max="11517" width="10.7109375" style="5" customWidth="1"/>
    <col min="11518" max="11518" width="9.7109375" style="5" bestFit="1" customWidth="1"/>
    <col min="11519" max="11519" width="10.140625" style="5" customWidth="1"/>
    <col min="11520" max="11520" width="10.7109375" style="5" customWidth="1"/>
    <col min="11521" max="11523" width="10.140625" style="5" customWidth="1"/>
    <col min="11524" max="11524" width="10.7109375" style="5" customWidth="1"/>
    <col min="11525" max="11525" width="2.28515625" style="5" customWidth="1"/>
    <col min="11526" max="11526" width="16.42578125" style="5" customWidth="1"/>
    <col min="11527" max="11527" width="13.140625" style="5" customWidth="1"/>
    <col min="11528" max="11528" width="9.140625" style="5"/>
    <col min="11529" max="11529" width="9.42578125" style="5" bestFit="1" customWidth="1"/>
    <col min="11530" max="11530" width="11.42578125" style="5" customWidth="1"/>
    <col min="11531" max="11531" width="3" style="5" customWidth="1"/>
    <col min="11532" max="11532" width="15.85546875" style="5" customWidth="1"/>
    <col min="11533" max="11533" width="9.140625" style="5"/>
    <col min="11534" max="11534" width="9.42578125" style="5" bestFit="1" customWidth="1"/>
    <col min="11535" max="11535" width="3.5703125" style="5" customWidth="1"/>
    <col min="11536" max="11536" width="16.7109375" style="5" customWidth="1"/>
    <col min="11537" max="11538" width="9.140625" style="5"/>
    <col min="11539" max="11539" width="11" style="5" customWidth="1"/>
    <col min="11540" max="11540" width="14.28515625" style="5" customWidth="1"/>
    <col min="11541" max="11541" width="9.28515625" style="5" customWidth="1"/>
    <col min="11542" max="11760" width="9.140625" style="5"/>
    <col min="11761" max="11761" width="1.85546875" style="5" customWidth="1"/>
    <col min="11762" max="11762" width="24.85546875" style="5" customWidth="1"/>
    <col min="11763" max="11763" width="19.85546875" style="5" customWidth="1"/>
    <col min="11764" max="11764" width="2.140625" style="5" customWidth="1"/>
    <col min="11765" max="11765" width="25.7109375" style="5" customWidth="1"/>
    <col min="11766" max="11766" width="23.7109375" style="5" customWidth="1"/>
    <col min="11767" max="11767" width="1.7109375" style="5" customWidth="1"/>
    <col min="11768" max="11768" width="18.28515625" style="5" customWidth="1"/>
    <col min="11769" max="11769" width="10.85546875" style="5" customWidth="1"/>
    <col min="11770" max="11770" width="9.7109375" style="5" bestFit="1" customWidth="1"/>
    <col min="11771" max="11771" width="10.140625" style="5" customWidth="1"/>
    <col min="11772" max="11772" width="12.140625" style="5" customWidth="1"/>
    <col min="11773" max="11773" width="10.7109375" style="5" customWidth="1"/>
    <col min="11774" max="11774" width="9.7109375" style="5" bestFit="1" customWidth="1"/>
    <col min="11775" max="11775" width="10.140625" style="5" customWidth="1"/>
    <col min="11776" max="11776" width="10.7109375" style="5" customWidth="1"/>
    <col min="11777" max="11779" width="10.140625" style="5" customWidth="1"/>
    <col min="11780" max="11780" width="10.7109375" style="5" customWidth="1"/>
    <col min="11781" max="11781" width="2.28515625" style="5" customWidth="1"/>
    <col min="11782" max="11782" width="16.42578125" style="5" customWidth="1"/>
    <col min="11783" max="11783" width="13.140625" style="5" customWidth="1"/>
    <col min="11784" max="11784" width="9.140625" style="5"/>
    <col min="11785" max="11785" width="9.42578125" style="5" bestFit="1" customWidth="1"/>
    <col min="11786" max="11786" width="11.42578125" style="5" customWidth="1"/>
    <col min="11787" max="11787" width="3" style="5" customWidth="1"/>
    <col min="11788" max="11788" width="15.85546875" style="5" customWidth="1"/>
    <col min="11789" max="11789" width="9.140625" style="5"/>
    <col min="11790" max="11790" width="9.42578125" style="5" bestFit="1" customWidth="1"/>
    <col min="11791" max="11791" width="3.5703125" style="5" customWidth="1"/>
    <col min="11792" max="11792" width="16.7109375" style="5" customWidth="1"/>
    <col min="11793" max="11794" width="9.140625" style="5"/>
    <col min="11795" max="11795" width="11" style="5" customWidth="1"/>
    <col min="11796" max="11796" width="14.28515625" style="5" customWidth="1"/>
    <col min="11797" max="11797" width="9.28515625" style="5" customWidth="1"/>
    <col min="11798" max="12016" width="9.140625" style="5"/>
    <col min="12017" max="12017" width="1.85546875" style="5" customWidth="1"/>
    <col min="12018" max="12018" width="24.85546875" style="5" customWidth="1"/>
    <col min="12019" max="12019" width="19.85546875" style="5" customWidth="1"/>
    <col min="12020" max="12020" width="2.140625" style="5" customWidth="1"/>
    <col min="12021" max="12021" width="25.7109375" style="5" customWidth="1"/>
    <col min="12022" max="12022" width="23.7109375" style="5" customWidth="1"/>
    <col min="12023" max="12023" width="1.7109375" style="5" customWidth="1"/>
    <col min="12024" max="12024" width="18.28515625" style="5" customWidth="1"/>
    <col min="12025" max="12025" width="10.85546875" style="5" customWidth="1"/>
    <col min="12026" max="12026" width="9.7109375" style="5" bestFit="1" customWidth="1"/>
    <col min="12027" max="12027" width="10.140625" style="5" customWidth="1"/>
    <col min="12028" max="12028" width="12.140625" style="5" customWidth="1"/>
    <col min="12029" max="12029" width="10.7109375" style="5" customWidth="1"/>
    <col min="12030" max="12030" width="9.7109375" style="5" bestFit="1" customWidth="1"/>
    <col min="12031" max="12031" width="10.140625" style="5" customWidth="1"/>
    <col min="12032" max="12032" width="10.7109375" style="5" customWidth="1"/>
    <col min="12033" max="12035" width="10.140625" style="5" customWidth="1"/>
    <col min="12036" max="12036" width="10.7109375" style="5" customWidth="1"/>
    <col min="12037" max="12037" width="2.28515625" style="5" customWidth="1"/>
    <col min="12038" max="12038" width="16.42578125" style="5" customWidth="1"/>
    <col min="12039" max="12039" width="13.140625" style="5" customWidth="1"/>
    <col min="12040" max="12040" width="9.140625" style="5"/>
    <col min="12041" max="12041" width="9.42578125" style="5" bestFit="1" customWidth="1"/>
    <col min="12042" max="12042" width="11.42578125" style="5" customWidth="1"/>
    <col min="12043" max="12043" width="3" style="5" customWidth="1"/>
    <col min="12044" max="12044" width="15.85546875" style="5" customWidth="1"/>
    <col min="12045" max="12045" width="9.140625" style="5"/>
    <col min="12046" max="12046" width="9.42578125" style="5" bestFit="1" customWidth="1"/>
    <col min="12047" max="12047" width="3.5703125" style="5" customWidth="1"/>
    <col min="12048" max="12048" width="16.7109375" style="5" customWidth="1"/>
    <col min="12049" max="12050" width="9.140625" style="5"/>
    <col min="12051" max="12051" width="11" style="5" customWidth="1"/>
    <col min="12052" max="12052" width="14.28515625" style="5" customWidth="1"/>
    <col min="12053" max="12053" width="9.28515625" style="5" customWidth="1"/>
    <col min="12054" max="12272" width="9.140625" style="5"/>
    <col min="12273" max="12273" width="1.85546875" style="5" customWidth="1"/>
    <col min="12274" max="12274" width="24.85546875" style="5" customWidth="1"/>
    <col min="12275" max="12275" width="19.85546875" style="5" customWidth="1"/>
    <col min="12276" max="12276" width="2.140625" style="5" customWidth="1"/>
    <col min="12277" max="12277" width="25.7109375" style="5" customWidth="1"/>
    <col min="12278" max="12278" width="23.7109375" style="5" customWidth="1"/>
    <col min="12279" max="12279" width="1.7109375" style="5" customWidth="1"/>
    <col min="12280" max="12280" width="18.28515625" style="5" customWidth="1"/>
    <col min="12281" max="12281" width="10.85546875" style="5" customWidth="1"/>
    <col min="12282" max="12282" width="9.7109375" style="5" bestFit="1" customWidth="1"/>
    <col min="12283" max="12283" width="10.140625" style="5" customWidth="1"/>
    <col min="12284" max="12284" width="12.140625" style="5" customWidth="1"/>
    <col min="12285" max="12285" width="10.7109375" style="5" customWidth="1"/>
    <col min="12286" max="12286" width="9.7109375" style="5" bestFit="1" customWidth="1"/>
    <col min="12287" max="12287" width="10.140625" style="5" customWidth="1"/>
    <col min="12288" max="12288" width="10.7109375" style="5" customWidth="1"/>
    <col min="12289" max="12291" width="10.140625" style="5" customWidth="1"/>
    <col min="12292" max="12292" width="10.7109375" style="5" customWidth="1"/>
    <col min="12293" max="12293" width="2.28515625" style="5" customWidth="1"/>
    <col min="12294" max="12294" width="16.42578125" style="5" customWidth="1"/>
    <col min="12295" max="12295" width="13.140625" style="5" customWidth="1"/>
    <col min="12296" max="12296" width="9.140625" style="5"/>
    <col min="12297" max="12297" width="9.42578125" style="5" bestFit="1" customWidth="1"/>
    <col min="12298" max="12298" width="11.42578125" style="5" customWidth="1"/>
    <col min="12299" max="12299" width="3" style="5" customWidth="1"/>
    <col min="12300" max="12300" width="15.85546875" style="5" customWidth="1"/>
    <col min="12301" max="12301" width="9.140625" style="5"/>
    <col min="12302" max="12302" width="9.42578125" style="5" bestFit="1" customWidth="1"/>
    <col min="12303" max="12303" width="3.5703125" style="5" customWidth="1"/>
    <col min="12304" max="12304" width="16.7109375" style="5" customWidth="1"/>
    <col min="12305" max="12306" width="9.140625" style="5"/>
    <col min="12307" max="12307" width="11" style="5" customWidth="1"/>
    <col min="12308" max="12308" width="14.28515625" style="5" customWidth="1"/>
    <col min="12309" max="12309" width="9.28515625" style="5" customWidth="1"/>
    <col min="12310" max="12528" width="9.140625" style="5"/>
    <col min="12529" max="12529" width="1.85546875" style="5" customWidth="1"/>
    <col min="12530" max="12530" width="24.85546875" style="5" customWidth="1"/>
    <col min="12531" max="12531" width="19.85546875" style="5" customWidth="1"/>
    <col min="12532" max="12532" width="2.140625" style="5" customWidth="1"/>
    <col min="12533" max="12533" width="25.7109375" style="5" customWidth="1"/>
    <col min="12534" max="12534" width="23.7109375" style="5" customWidth="1"/>
    <col min="12535" max="12535" width="1.7109375" style="5" customWidth="1"/>
    <col min="12536" max="12536" width="18.28515625" style="5" customWidth="1"/>
    <col min="12537" max="12537" width="10.85546875" style="5" customWidth="1"/>
    <col min="12538" max="12538" width="9.7109375" style="5" bestFit="1" customWidth="1"/>
    <col min="12539" max="12539" width="10.140625" style="5" customWidth="1"/>
    <col min="12540" max="12540" width="12.140625" style="5" customWidth="1"/>
    <col min="12541" max="12541" width="10.7109375" style="5" customWidth="1"/>
    <col min="12542" max="12542" width="9.7109375" style="5" bestFit="1" customWidth="1"/>
    <col min="12543" max="12543" width="10.140625" style="5" customWidth="1"/>
    <col min="12544" max="12544" width="10.7109375" style="5" customWidth="1"/>
    <col min="12545" max="12547" width="10.140625" style="5" customWidth="1"/>
    <col min="12548" max="12548" width="10.7109375" style="5" customWidth="1"/>
    <col min="12549" max="12549" width="2.28515625" style="5" customWidth="1"/>
    <col min="12550" max="12550" width="16.42578125" style="5" customWidth="1"/>
    <col min="12551" max="12551" width="13.140625" style="5" customWidth="1"/>
    <col min="12552" max="12552" width="9.140625" style="5"/>
    <col min="12553" max="12553" width="9.42578125" style="5" bestFit="1" customWidth="1"/>
    <col min="12554" max="12554" width="11.42578125" style="5" customWidth="1"/>
    <col min="12555" max="12555" width="3" style="5" customWidth="1"/>
    <col min="12556" max="12556" width="15.85546875" style="5" customWidth="1"/>
    <col min="12557" max="12557" width="9.140625" style="5"/>
    <col min="12558" max="12558" width="9.42578125" style="5" bestFit="1" customWidth="1"/>
    <col min="12559" max="12559" width="3.5703125" style="5" customWidth="1"/>
    <col min="12560" max="12560" width="16.7109375" style="5" customWidth="1"/>
    <col min="12561" max="12562" width="9.140625" style="5"/>
    <col min="12563" max="12563" width="11" style="5" customWidth="1"/>
    <col min="12564" max="12564" width="14.28515625" style="5" customWidth="1"/>
    <col min="12565" max="12565" width="9.28515625" style="5" customWidth="1"/>
    <col min="12566" max="12784" width="9.140625" style="5"/>
    <col min="12785" max="12785" width="1.85546875" style="5" customWidth="1"/>
    <col min="12786" max="12786" width="24.85546875" style="5" customWidth="1"/>
    <col min="12787" max="12787" width="19.85546875" style="5" customWidth="1"/>
    <col min="12788" max="12788" width="2.140625" style="5" customWidth="1"/>
    <col min="12789" max="12789" width="25.7109375" style="5" customWidth="1"/>
    <col min="12790" max="12790" width="23.7109375" style="5" customWidth="1"/>
    <col min="12791" max="12791" width="1.7109375" style="5" customWidth="1"/>
    <col min="12792" max="12792" width="18.28515625" style="5" customWidth="1"/>
    <col min="12793" max="12793" width="10.85546875" style="5" customWidth="1"/>
    <col min="12794" max="12794" width="9.7109375" style="5" bestFit="1" customWidth="1"/>
    <col min="12795" max="12795" width="10.140625" style="5" customWidth="1"/>
    <col min="12796" max="12796" width="12.140625" style="5" customWidth="1"/>
    <col min="12797" max="12797" width="10.7109375" style="5" customWidth="1"/>
    <col min="12798" max="12798" width="9.7109375" style="5" bestFit="1" customWidth="1"/>
    <col min="12799" max="12799" width="10.140625" style="5" customWidth="1"/>
    <col min="12800" max="12800" width="10.7109375" style="5" customWidth="1"/>
    <col min="12801" max="12803" width="10.140625" style="5" customWidth="1"/>
    <col min="12804" max="12804" width="10.7109375" style="5" customWidth="1"/>
    <col min="12805" max="12805" width="2.28515625" style="5" customWidth="1"/>
    <col min="12806" max="12806" width="16.42578125" style="5" customWidth="1"/>
    <col min="12807" max="12807" width="13.140625" style="5" customWidth="1"/>
    <col min="12808" max="12808" width="9.140625" style="5"/>
    <col min="12809" max="12809" width="9.42578125" style="5" bestFit="1" customWidth="1"/>
    <col min="12810" max="12810" width="11.42578125" style="5" customWidth="1"/>
    <col min="12811" max="12811" width="3" style="5" customWidth="1"/>
    <col min="12812" max="12812" width="15.85546875" style="5" customWidth="1"/>
    <col min="12813" max="12813" width="9.140625" style="5"/>
    <col min="12814" max="12814" width="9.42578125" style="5" bestFit="1" customWidth="1"/>
    <col min="12815" max="12815" width="3.5703125" style="5" customWidth="1"/>
    <col min="12816" max="12816" width="16.7109375" style="5" customWidth="1"/>
    <col min="12817" max="12818" width="9.140625" style="5"/>
    <col min="12819" max="12819" width="11" style="5" customWidth="1"/>
    <col min="12820" max="12820" width="14.28515625" style="5" customWidth="1"/>
    <col min="12821" max="12821" width="9.28515625" style="5" customWidth="1"/>
    <col min="12822" max="13040" width="9.140625" style="5"/>
    <col min="13041" max="13041" width="1.85546875" style="5" customWidth="1"/>
    <col min="13042" max="13042" width="24.85546875" style="5" customWidth="1"/>
    <col min="13043" max="13043" width="19.85546875" style="5" customWidth="1"/>
    <col min="13044" max="13044" width="2.140625" style="5" customWidth="1"/>
    <col min="13045" max="13045" width="25.7109375" style="5" customWidth="1"/>
    <col min="13046" max="13046" width="23.7109375" style="5" customWidth="1"/>
    <col min="13047" max="13047" width="1.7109375" style="5" customWidth="1"/>
    <col min="13048" max="13048" width="18.28515625" style="5" customWidth="1"/>
    <col min="13049" max="13049" width="10.85546875" style="5" customWidth="1"/>
    <col min="13050" max="13050" width="9.7109375" style="5" bestFit="1" customWidth="1"/>
    <col min="13051" max="13051" width="10.140625" style="5" customWidth="1"/>
    <col min="13052" max="13052" width="12.140625" style="5" customWidth="1"/>
    <col min="13053" max="13053" width="10.7109375" style="5" customWidth="1"/>
    <col min="13054" max="13054" width="9.7109375" style="5" bestFit="1" customWidth="1"/>
    <col min="13055" max="13055" width="10.140625" style="5" customWidth="1"/>
    <col min="13056" max="13056" width="10.7109375" style="5" customWidth="1"/>
    <col min="13057" max="13059" width="10.140625" style="5" customWidth="1"/>
    <col min="13060" max="13060" width="10.7109375" style="5" customWidth="1"/>
    <col min="13061" max="13061" width="2.28515625" style="5" customWidth="1"/>
    <col min="13062" max="13062" width="16.42578125" style="5" customWidth="1"/>
    <col min="13063" max="13063" width="13.140625" style="5" customWidth="1"/>
    <col min="13064" max="13064" width="9.140625" style="5"/>
    <col min="13065" max="13065" width="9.42578125" style="5" bestFit="1" customWidth="1"/>
    <col min="13066" max="13066" width="11.42578125" style="5" customWidth="1"/>
    <col min="13067" max="13067" width="3" style="5" customWidth="1"/>
    <col min="13068" max="13068" width="15.85546875" style="5" customWidth="1"/>
    <col min="13069" max="13069" width="9.140625" style="5"/>
    <col min="13070" max="13070" width="9.42578125" style="5" bestFit="1" customWidth="1"/>
    <col min="13071" max="13071" width="3.5703125" style="5" customWidth="1"/>
    <col min="13072" max="13072" width="16.7109375" style="5" customWidth="1"/>
    <col min="13073" max="13074" width="9.140625" style="5"/>
    <col min="13075" max="13075" width="11" style="5" customWidth="1"/>
    <col min="13076" max="13076" width="14.28515625" style="5" customWidth="1"/>
    <col min="13077" max="13077" width="9.28515625" style="5" customWidth="1"/>
    <col min="13078" max="13296" width="9.140625" style="5"/>
    <col min="13297" max="13297" width="1.85546875" style="5" customWidth="1"/>
    <col min="13298" max="13298" width="24.85546875" style="5" customWidth="1"/>
    <col min="13299" max="13299" width="19.85546875" style="5" customWidth="1"/>
    <col min="13300" max="13300" width="2.140625" style="5" customWidth="1"/>
    <col min="13301" max="13301" width="25.7109375" style="5" customWidth="1"/>
    <col min="13302" max="13302" width="23.7109375" style="5" customWidth="1"/>
    <col min="13303" max="13303" width="1.7109375" style="5" customWidth="1"/>
    <col min="13304" max="13304" width="18.28515625" style="5" customWidth="1"/>
    <col min="13305" max="13305" width="10.85546875" style="5" customWidth="1"/>
    <col min="13306" max="13306" width="9.7109375" style="5" bestFit="1" customWidth="1"/>
    <col min="13307" max="13307" width="10.140625" style="5" customWidth="1"/>
    <col min="13308" max="13308" width="12.140625" style="5" customWidth="1"/>
    <col min="13309" max="13309" width="10.7109375" style="5" customWidth="1"/>
    <col min="13310" max="13310" width="9.7109375" style="5" bestFit="1" customWidth="1"/>
    <col min="13311" max="13311" width="10.140625" style="5" customWidth="1"/>
    <col min="13312" max="13312" width="10.7109375" style="5" customWidth="1"/>
    <col min="13313" max="13315" width="10.140625" style="5" customWidth="1"/>
    <col min="13316" max="13316" width="10.7109375" style="5" customWidth="1"/>
    <col min="13317" max="13317" width="2.28515625" style="5" customWidth="1"/>
    <col min="13318" max="13318" width="16.42578125" style="5" customWidth="1"/>
    <col min="13319" max="13319" width="13.140625" style="5" customWidth="1"/>
    <col min="13320" max="13320" width="9.140625" style="5"/>
    <col min="13321" max="13321" width="9.42578125" style="5" bestFit="1" customWidth="1"/>
    <col min="13322" max="13322" width="11.42578125" style="5" customWidth="1"/>
    <col min="13323" max="13323" width="3" style="5" customWidth="1"/>
    <col min="13324" max="13324" width="15.85546875" style="5" customWidth="1"/>
    <col min="13325" max="13325" width="9.140625" style="5"/>
    <col min="13326" max="13326" width="9.42578125" style="5" bestFit="1" customWidth="1"/>
    <col min="13327" max="13327" width="3.5703125" style="5" customWidth="1"/>
    <col min="13328" max="13328" width="16.7109375" style="5" customWidth="1"/>
    <col min="13329" max="13330" width="9.140625" style="5"/>
    <col min="13331" max="13331" width="11" style="5" customWidth="1"/>
    <col min="13332" max="13332" width="14.28515625" style="5" customWidth="1"/>
    <col min="13333" max="13333" width="9.28515625" style="5" customWidth="1"/>
    <col min="13334" max="13552" width="9.140625" style="5"/>
    <col min="13553" max="13553" width="1.85546875" style="5" customWidth="1"/>
    <col min="13554" max="13554" width="24.85546875" style="5" customWidth="1"/>
    <col min="13555" max="13555" width="19.85546875" style="5" customWidth="1"/>
    <col min="13556" max="13556" width="2.140625" style="5" customWidth="1"/>
    <col min="13557" max="13557" width="25.7109375" style="5" customWidth="1"/>
    <col min="13558" max="13558" width="23.7109375" style="5" customWidth="1"/>
    <col min="13559" max="13559" width="1.7109375" style="5" customWidth="1"/>
    <col min="13560" max="13560" width="18.28515625" style="5" customWidth="1"/>
    <col min="13561" max="13561" width="10.85546875" style="5" customWidth="1"/>
    <col min="13562" max="13562" width="9.7109375" style="5" bestFit="1" customWidth="1"/>
    <col min="13563" max="13563" width="10.140625" style="5" customWidth="1"/>
    <col min="13564" max="13564" width="12.140625" style="5" customWidth="1"/>
    <col min="13565" max="13565" width="10.7109375" style="5" customWidth="1"/>
    <col min="13566" max="13566" width="9.7109375" style="5" bestFit="1" customWidth="1"/>
    <col min="13567" max="13567" width="10.140625" style="5" customWidth="1"/>
    <col min="13568" max="13568" width="10.7109375" style="5" customWidth="1"/>
    <col min="13569" max="13571" width="10.140625" style="5" customWidth="1"/>
    <col min="13572" max="13572" width="10.7109375" style="5" customWidth="1"/>
    <col min="13573" max="13573" width="2.28515625" style="5" customWidth="1"/>
    <col min="13574" max="13574" width="16.42578125" style="5" customWidth="1"/>
    <col min="13575" max="13575" width="13.140625" style="5" customWidth="1"/>
    <col min="13576" max="13576" width="9.140625" style="5"/>
    <col min="13577" max="13577" width="9.42578125" style="5" bestFit="1" customWidth="1"/>
    <col min="13578" max="13578" width="11.42578125" style="5" customWidth="1"/>
    <col min="13579" max="13579" width="3" style="5" customWidth="1"/>
    <col min="13580" max="13580" width="15.85546875" style="5" customWidth="1"/>
    <col min="13581" max="13581" width="9.140625" style="5"/>
    <col min="13582" max="13582" width="9.42578125" style="5" bestFit="1" customWidth="1"/>
    <col min="13583" max="13583" width="3.5703125" style="5" customWidth="1"/>
    <col min="13584" max="13584" width="16.7109375" style="5" customWidth="1"/>
    <col min="13585" max="13586" width="9.140625" style="5"/>
    <col min="13587" max="13587" width="11" style="5" customWidth="1"/>
    <col min="13588" max="13588" width="14.28515625" style="5" customWidth="1"/>
    <col min="13589" max="13589" width="9.28515625" style="5" customWidth="1"/>
    <col min="13590" max="13808" width="9.140625" style="5"/>
    <col min="13809" max="13809" width="1.85546875" style="5" customWidth="1"/>
    <col min="13810" max="13810" width="24.85546875" style="5" customWidth="1"/>
    <col min="13811" max="13811" width="19.85546875" style="5" customWidth="1"/>
    <col min="13812" max="13812" width="2.140625" style="5" customWidth="1"/>
    <col min="13813" max="13813" width="25.7109375" style="5" customWidth="1"/>
    <col min="13814" max="13814" width="23.7109375" style="5" customWidth="1"/>
    <col min="13815" max="13815" width="1.7109375" style="5" customWidth="1"/>
    <col min="13816" max="13816" width="18.28515625" style="5" customWidth="1"/>
    <col min="13817" max="13817" width="10.85546875" style="5" customWidth="1"/>
    <col min="13818" max="13818" width="9.7109375" style="5" bestFit="1" customWidth="1"/>
    <col min="13819" max="13819" width="10.140625" style="5" customWidth="1"/>
    <col min="13820" max="13820" width="12.140625" style="5" customWidth="1"/>
    <col min="13821" max="13821" width="10.7109375" style="5" customWidth="1"/>
    <col min="13822" max="13822" width="9.7109375" style="5" bestFit="1" customWidth="1"/>
    <col min="13823" max="13823" width="10.140625" style="5" customWidth="1"/>
    <col min="13824" max="13824" width="10.7109375" style="5" customWidth="1"/>
    <col min="13825" max="13827" width="10.140625" style="5" customWidth="1"/>
    <col min="13828" max="13828" width="10.7109375" style="5" customWidth="1"/>
    <col min="13829" max="13829" width="2.28515625" style="5" customWidth="1"/>
    <col min="13830" max="13830" width="16.42578125" style="5" customWidth="1"/>
    <col min="13831" max="13831" width="13.140625" style="5" customWidth="1"/>
    <col min="13832" max="13832" width="9.140625" style="5"/>
    <col min="13833" max="13833" width="9.42578125" style="5" bestFit="1" customWidth="1"/>
    <col min="13834" max="13834" width="11.42578125" style="5" customWidth="1"/>
    <col min="13835" max="13835" width="3" style="5" customWidth="1"/>
    <col min="13836" max="13836" width="15.85546875" style="5" customWidth="1"/>
    <col min="13837" max="13837" width="9.140625" style="5"/>
    <col min="13838" max="13838" width="9.42578125" style="5" bestFit="1" customWidth="1"/>
    <col min="13839" max="13839" width="3.5703125" style="5" customWidth="1"/>
    <col min="13840" max="13840" width="16.7109375" style="5" customWidth="1"/>
    <col min="13841" max="13842" width="9.140625" style="5"/>
    <col min="13843" max="13843" width="11" style="5" customWidth="1"/>
    <col min="13844" max="13844" width="14.28515625" style="5" customWidth="1"/>
    <col min="13845" max="13845" width="9.28515625" style="5" customWidth="1"/>
    <col min="13846" max="14064" width="9.140625" style="5"/>
    <col min="14065" max="14065" width="1.85546875" style="5" customWidth="1"/>
    <col min="14066" max="14066" width="24.85546875" style="5" customWidth="1"/>
    <col min="14067" max="14067" width="19.85546875" style="5" customWidth="1"/>
    <col min="14068" max="14068" width="2.140625" style="5" customWidth="1"/>
    <col min="14069" max="14069" width="25.7109375" style="5" customWidth="1"/>
    <col min="14070" max="14070" width="23.7109375" style="5" customWidth="1"/>
    <col min="14071" max="14071" width="1.7109375" style="5" customWidth="1"/>
    <col min="14072" max="14072" width="18.28515625" style="5" customWidth="1"/>
    <col min="14073" max="14073" width="10.85546875" style="5" customWidth="1"/>
    <col min="14074" max="14074" width="9.7109375" style="5" bestFit="1" customWidth="1"/>
    <col min="14075" max="14075" width="10.140625" style="5" customWidth="1"/>
    <col min="14076" max="14076" width="12.140625" style="5" customWidth="1"/>
    <col min="14077" max="14077" width="10.7109375" style="5" customWidth="1"/>
    <col min="14078" max="14078" width="9.7109375" style="5" bestFit="1" customWidth="1"/>
    <col min="14079" max="14079" width="10.140625" style="5" customWidth="1"/>
    <col min="14080" max="14080" width="10.7109375" style="5" customWidth="1"/>
    <col min="14081" max="14083" width="10.140625" style="5" customWidth="1"/>
    <col min="14084" max="14084" width="10.7109375" style="5" customWidth="1"/>
    <col min="14085" max="14085" width="2.28515625" style="5" customWidth="1"/>
    <col min="14086" max="14086" width="16.42578125" style="5" customWidth="1"/>
    <col min="14087" max="14087" width="13.140625" style="5" customWidth="1"/>
    <col min="14088" max="14088" width="9.140625" style="5"/>
    <col min="14089" max="14089" width="9.42578125" style="5" bestFit="1" customWidth="1"/>
    <col min="14090" max="14090" width="11.42578125" style="5" customWidth="1"/>
    <col min="14091" max="14091" width="3" style="5" customWidth="1"/>
    <col min="14092" max="14092" width="15.85546875" style="5" customWidth="1"/>
    <col min="14093" max="14093" width="9.140625" style="5"/>
    <col min="14094" max="14094" width="9.42578125" style="5" bestFit="1" customWidth="1"/>
    <col min="14095" max="14095" width="3.5703125" style="5" customWidth="1"/>
    <col min="14096" max="14096" width="16.7109375" style="5" customWidth="1"/>
    <col min="14097" max="14098" width="9.140625" style="5"/>
    <col min="14099" max="14099" width="11" style="5" customWidth="1"/>
    <col min="14100" max="14100" width="14.28515625" style="5" customWidth="1"/>
    <col min="14101" max="14101" width="9.28515625" style="5" customWidth="1"/>
    <col min="14102" max="14320" width="9.140625" style="5"/>
    <col min="14321" max="14321" width="1.85546875" style="5" customWidth="1"/>
    <col min="14322" max="14322" width="24.85546875" style="5" customWidth="1"/>
    <col min="14323" max="14323" width="19.85546875" style="5" customWidth="1"/>
    <col min="14324" max="14324" width="2.140625" style="5" customWidth="1"/>
    <col min="14325" max="14325" width="25.7109375" style="5" customWidth="1"/>
    <col min="14326" max="14326" width="23.7109375" style="5" customWidth="1"/>
    <col min="14327" max="14327" width="1.7109375" style="5" customWidth="1"/>
    <col min="14328" max="14328" width="18.28515625" style="5" customWidth="1"/>
    <col min="14329" max="14329" width="10.85546875" style="5" customWidth="1"/>
    <col min="14330" max="14330" width="9.7109375" style="5" bestFit="1" customWidth="1"/>
    <col min="14331" max="14331" width="10.140625" style="5" customWidth="1"/>
    <col min="14332" max="14332" width="12.140625" style="5" customWidth="1"/>
    <col min="14333" max="14333" width="10.7109375" style="5" customWidth="1"/>
    <col min="14334" max="14334" width="9.7109375" style="5" bestFit="1" customWidth="1"/>
    <col min="14335" max="14335" width="10.140625" style="5" customWidth="1"/>
    <col min="14336" max="14336" width="10.7109375" style="5" customWidth="1"/>
    <col min="14337" max="14339" width="10.140625" style="5" customWidth="1"/>
    <col min="14340" max="14340" width="10.7109375" style="5" customWidth="1"/>
    <col min="14341" max="14341" width="2.28515625" style="5" customWidth="1"/>
    <col min="14342" max="14342" width="16.42578125" style="5" customWidth="1"/>
    <col min="14343" max="14343" width="13.140625" style="5" customWidth="1"/>
    <col min="14344" max="14344" width="9.140625" style="5"/>
    <col min="14345" max="14345" width="9.42578125" style="5" bestFit="1" customWidth="1"/>
    <col min="14346" max="14346" width="11.42578125" style="5" customWidth="1"/>
    <col min="14347" max="14347" width="3" style="5" customWidth="1"/>
    <col min="14348" max="14348" width="15.85546875" style="5" customWidth="1"/>
    <col min="14349" max="14349" width="9.140625" style="5"/>
    <col min="14350" max="14350" width="9.42578125" style="5" bestFit="1" customWidth="1"/>
    <col min="14351" max="14351" width="3.5703125" style="5" customWidth="1"/>
    <col min="14352" max="14352" width="16.7109375" style="5" customWidth="1"/>
    <col min="14353" max="14354" width="9.140625" style="5"/>
    <col min="14355" max="14355" width="11" style="5" customWidth="1"/>
    <col min="14356" max="14356" width="14.28515625" style="5" customWidth="1"/>
    <col min="14357" max="14357" width="9.28515625" style="5" customWidth="1"/>
    <col min="14358" max="14576" width="9.140625" style="5"/>
    <col min="14577" max="14577" width="1.85546875" style="5" customWidth="1"/>
    <col min="14578" max="14578" width="24.85546875" style="5" customWidth="1"/>
    <col min="14579" max="14579" width="19.85546875" style="5" customWidth="1"/>
    <col min="14580" max="14580" width="2.140625" style="5" customWidth="1"/>
    <col min="14581" max="14581" width="25.7109375" style="5" customWidth="1"/>
    <col min="14582" max="14582" width="23.7109375" style="5" customWidth="1"/>
    <col min="14583" max="14583" width="1.7109375" style="5" customWidth="1"/>
    <col min="14584" max="14584" width="18.28515625" style="5" customWidth="1"/>
    <col min="14585" max="14585" width="10.85546875" style="5" customWidth="1"/>
    <col min="14586" max="14586" width="9.7109375" style="5" bestFit="1" customWidth="1"/>
    <col min="14587" max="14587" width="10.140625" style="5" customWidth="1"/>
    <col min="14588" max="14588" width="12.140625" style="5" customWidth="1"/>
    <col min="14589" max="14589" width="10.7109375" style="5" customWidth="1"/>
    <col min="14590" max="14590" width="9.7109375" style="5" bestFit="1" customWidth="1"/>
    <col min="14591" max="14591" width="10.140625" style="5" customWidth="1"/>
    <col min="14592" max="14592" width="10.7109375" style="5" customWidth="1"/>
    <col min="14593" max="14595" width="10.140625" style="5" customWidth="1"/>
    <col min="14596" max="14596" width="10.7109375" style="5" customWidth="1"/>
    <col min="14597" max="14597" width="2.28515625" style="5" customWidth="1"/>
    <col min="14598" max="14598" width="16.42578125" style="5" customWidth="1"/>
    <col min="14599" max="14599" width="13.140625" style="5" customWidth="1"/>
    <col min="14600" max="14600" width="9.140625" style="5"/>
    <col min="14601" max="14601" width="9.42578125" style="5" bestFit="1" customWidth="1"/>
    <col min="14602" max="14602" width="11.42578125" style="5" customWidth="1"/>
    <col min="14603" max="14603" width="3" style="5" customWidth="1"/>
    <col min="14604" max="14604" width="15.85546875" style="5" customWidth="1"/>
    <col min="14605" max="14605" width="9.140625" style="5"/>
    <col min="14606" max="14606" width="9.42578125" style="5" bestFit="1" customWidth="1"/>
    <col min="14607" max="14607" width="3.5703125" style="5" customWidth="1"/>
    <col min="14608" max="14608" width="16.7109375" style="5" customWidth="1"/>
    <col min="14609" max="14610" width="9.140625" style="5"/>
    <col min="14611" max="14611" width="11" style="5" customWidth="1"/>
    <col min="14612" max="14612" width="14.28515625" style="5" customWidth="1"/>
    <col min="14613" max="14613" width="9.28515625" style="5" customWidth="1"/>
    <col min="14614" max="14832" width="9.140625" style="5"/>
    <col min="14833" max="14833" width="1.85546875" style="5" customWidth="1"/>
    <col min="14834" max="14834" width="24.85546875" style="5" customWidth="1"/>
    <col min="14835" max="14835" width="19.85546875" style="5" customWidth="1"/>
    <col min="14836" max="14836" width="2.140625" style="5" customWidth="1"/>
    <col min="14837" max="14837" width="25.7109375" style="5" customWidth="1"/>
    <col min="14838" max="14838" width="23.7109375" style="5" customWidth="1"/>
    <col min="14839" max="14839" width="1.7109375" style="5" customWidth="1"/>
    <col min="14840" max="14840" width="18.28515625" style="5" customWidth="1"/>
    <col min="14841" max="14841" width="10.85546875" style="5" customWidth="1"/>
    <col min="14842" max="14842" width="9.7109375" style="5" bestFit="1" customWidth="1"/>
    <col min="14843" max="14843" width="10.140625" style="5" customWidth="1"/>
    <col min="14844" max="14844" width="12.140625" style="5" customWidth="1"/>
    <col min="14845" max="14845" width="10.7109375" style="5" customWidth="1"/>
    <col min="14846" max="14846" width="9.7109375" style="5" bestFit="1" customWidth="1"/>
    <col min="14847" max="14847" width="10.140625" style="5" customWidth="1"/>
    <col min="14848" max="14848" width="10.7109375" style="5" customWidth="1"/>
    <col min="14849" max="14851" width="10.140625" style="5" customWidth="1"/>
    <col min="14852" max="14852" width="10.7109375" style="5" customWidth="1"/>
    <col min="14853" max="14853" width="2.28515625" style="5" customWidth="1"/>
    <col min="14854" max="14854" width="16.42578125" style="5" customWidth="1"/>
    <col min="14855" max="14855" width="13.140625" style="5" customWidth="1"/>
    <col min="14856" max="14856" width="9.140625" style="5"/>
    <col min="14857" max="14857" width="9.42578125" style="5" bestFit="1" customWidth="1"/>
    <col min="14858" max="14858" width="11.42578125" style="5" customWidth="1"/>
    <col min="14859" max="14859" width="3" style="5" customWidth="1"/>
    <col min="14860" max="14860" width="15.85546875" style="5" customWidth="1"/>
    <col min="14861" max="14861" width="9.140625" style="5"/>
    <col min="14862" max="14862" width="9.42578125" style="5" bestFit="1" customWidth="1"/>
    <col min="14863" max="14863" width="3.5703125" style="5" customWidth="1"/>
    <col min="14864" max="14864" width="16.7109375" style="5" customWidth="1"/>
    <col min="14865" max="14866" width="9.140625" style="5"/>
    <col min="14867" max="14867" width="11" style="5" customWidth="1"/>
    <col min="14868" max="14868" width="14.28515625" style="5" customWidth="1"/>
    <col min="14869" max="14869" width="9.28515625" style="5" customWidth="1"/>
    <col min="14870" max="15088" width="9.140625" style="5"/>
    <col min="15089" max="15089" width="1.85546875" style="5" customWidth="1"/>
    <col min="15090" max="15090" width="24.85546875" style="5" customWidth="1"/>
    <col min="15091" max="15091" width="19.85546875" style="5" customWidth="1"/>
    <col min="15092" max="15092" width="2.140625" style="5" customWidth="1"/>
    <col min="15093" max="15093" width="25.7109375" style="5" customWidth="1"/>
    <col min="15094" max="15094" width="23.7109375" style="5" customWidth="1"/>
    <col min="15095" max="15095" width="1.7109375" style="5" customWidth="1"/>
    <col min="15096" max="15096" width="18.28515625" style="5" customWidth="1"/>
    <col min="15097" max="15097" width="10.85546875" style="5" customWidth="1"/>
    <col min="15098" max="15098" width="9.7109375" style="5" bestFit="1" customWidth="1"/>
    <col min="15099" max="15099" width="10.140625" style="5" customWidth="1"/>
    <col min="15100" max="15100" width="12.140625" style="5" customWidth="1"/>
    <col min="15101" max="15101" width="10.7109375" style="5" customWidth="1"/>
    <col min="15102" max="15102" width="9.7109375" style="5" bestFit="1" customWidth="1"/>
    <col min="15103" max="15103" width="10.140625" style="5" customWidth="1"/>
    <col min="15104" max="15104" width="10.7109375" style="5" customWidth="1"/>
    <col min="15105" max="15107" width="10.140625" style="5" customWidth="1"/>
    <col min="15108" max="15108" width="10.7109375" style="5" customWidth="1"/>
    <col min="15109" max="15109" width="2.28515625" style="5" customWidth="1"/>
    <col min="15110" max="15110" width="16.42578125" style="5" customWidth="1"/>
    <col min="15111" max="15111" width="13.140625" style="5" customWidth="1"/>
    <col min="15112" max="15112" width="9.140625" style="5"/>
    <col min="15113" max="15113" width="9.42578125" style="5" bestFit="1" customWidth="1"/>
    <col min="15114" max="15114" width="11.42578125" style="5" customWidth="1"/>
    <col min="15115" max="15115" width="3" style="5" customWidth="1"/>
    <col min="15116" max="15116" width="15.85546875" style="5" customWidth="1"/>
    <col min="15117" max="15117" width="9.140625" style="5"/>
    <col min="15118" max="15118" width="9.42578125" style="5" bestFit="1" customWidth="1"/>
    <col min="15119" max="15119" width="3.5703125" style="5" customWidth="1"/>
    <col min="15120" max="15120" width="16.7109375" style="5" customWidth="1"/>
    <col min="15121" max="15122" width="9.140625" style="5"/>
    <col min="15123" max="15123" width="11" style="5" customWidth="1"/>
    <col min="15124" max="15124" width="14.28515625" style="5" customWidth="1"/>
    <col min="15125" max="15125" width="9.28515625" style="5" customWidth="1"/>
    <col min="15126" max="15344" width="9.140625" style="5"/>
    <col min="15345" max="15345" width="1.85546875" style="5" customWidth="1"/>
    <col min="15346" max="15346" width="24.85546875" style="5" customWidth="1"/>
    <col min="15347" max="15347" width="19.85546875" style="5" customWidth="1"/>
    <col min="15348" max="15348" width="2.140625" style="5" customWidth="1"/>
    <col min="15349" max="15349" width="25.7109375" style="5" customWidth="1"/>
    <col min="15350" max="15350" width="23.7109375" style="5" customWidth="1"/>
    <col min="15351" max="15351" width="1.7109375" style="5" customWidth="1"/>
    <col min="15352" max="15352" width="18.28515625" style="5" customWidth="1"/>
    <col min="15353" max="15353" width="10.85546875" style="5" customWidth="1"/>
    <col min="15354" max="15354" width="9.7109375" style="5" bestFit="1" customWidth="1"/>
    <col min="15355" max="15355" width="10.140625" style="5" customWidth="1"/>
    <col min="15356" max="15356" width="12.140625" style="5" customWidth="1"/>
    <col min="15357" max="15357" width="10.7109375" style="5" customWidth="1"/>
    <col min="15358" max="15358" width="9.7109375" style="5" bestFit="1" customWidth="1"/>
    <col min="15359" max="15359" width="10.140625" style="5" customWidth="1"/>
    <col min="15360" max="15360" width="10.7109375" style="5" customWidth="1"/>
    <col min="15361" max="15363" width="10.140625" style="5" customWidth="1"/>
    <col min="15364" max="15364" width="10.7109375" style="5" customWidth="1"/>
    <col min="15365" max="15365" width="2.28515625" style="5" customWidth="1"/>
    <col min="15366" max="15366" width="16.42578125" style="5" customWidth="1"/>
    <col min="15367" max="15367" width="13.140625" style="5" customWidth="1"/>
    <col min="15368" max="15368" width="9.140625" style="5"/>
    <col min="15369" max="15369" width="9.42578125" style="5" bestFit="1" customWidth="1"/>
    <col min="15370" max="15370" width="11.42578125" style="5" customWidth="1"/>
    <col min="15371" max="15371" width="3" style="5" customWidth="1"/>
    <col min="15372" max="15372" width="15.85546875" style="5" customWidth="1"/>
    <col min="15373" max="15373" width="9.140625" style="5"/>
    <col min="15374" max="15374" width="9.42578125" style="5" bestFit="1" customWidth="1"/>
    <col min="15375" max="15375" width="3.5703125" style="5" customWidth="1"/>
    <col min="15376" max="15376" width="16.7109375" style="5" customWidth="1"/>
    <col min="15377" max="15378" width="9.140625" style="5"/>
    <col min="15379" max="15379" width="11" style="5" customWidth="1"/>
    <col min="15380" max="15380" width="14.28515625" style="5" customWidth="1"/>
    <col min="15381" max="15381" width="9.28515625" style="5" customWidth="1"/>
    <col min="15382" max="15600" width="9.140625" style="5"/>
    <col min="15601" max="15601" width="1.85546875" style="5" customWidth="1"/>
    <col min="15602" max="15602" width="24.85546875" style="5" customWidth="1"/>
    <col min="15603" max="15603" width="19.85546875" style="5" customWidth="1"/>
    <col min="15604" max="15604" width="2.140625" style="5" customWidth="1"/>
    <col min="15605" max="15605" width="25.7109375" style="5" customWidth="1"/>
    <col min="15606" max="15606" width="23.7109375" style="5" customWidth="1"/>
    <col min="15607" max="15607" width="1.7109375" style="5" customWidth="1"/>
    <col min="15608" max="15608" width="18.28515625" style="5" customWidth="1"/>
    <col min="15609" max="15609" width="10.85546875" style="5" customWidth="1"/>
    <col min="15610" max="15610" width="9.7109375" style="5" bestFit="1" customWidth="1"/>
    <col min="15611" max="15611" width="10.140625" style="5" customWidth="1"/>
    <col min="15612" max="15612" width="12.140625" style="5" customWidth="1"/>
    <col min="15613" max="15613" width="10.7109375" style="5" customWidth="1"/>
    <col min="15614" max="15614" width="9.7109375" style="5" bestFit="1" customWidth="1"/>
    <col min="15615" max="15615" width="10.140625" style="5" customWidth="1"/>
    <col min="15616" max="15616" width="10.7109375" style="5" customWidth="1"/>
    <col min="15617" max="15619" width="10.140625" style="5" customWidth="1"/>
    <col min="15620" max="15620" width="10.7109375" style="5" customWidth="1"/>
    <col min="15621" max="15621" width="2.28515625" style="5" customWidth="1"/>
    <col min="15622" max="15622" width="16.42578125" style="5" customWidth="1"/>
    <col min="15623" max="15623" width="13.140625" style="5" customWidth="1"/>
    <col min="15624" max="15624" width="9.140625" style="5"/>
    <col min="15625" max="15625" width="9.42578125" style="5" bestFit="1" customWidth="1"/>
    <col min="15626" max="15626" width="11.42578125" style="5" customWidth="1"/>
    <col min="15627" max="15627" width="3" style="5" customWidth="1"/>
    <col min="15628" max="15628" width="15.85546875" style="5" customWidth="1"/>
    <col min="15629" max="15629" width="9.140625" style="5"/>
    <col min="15630" max="15630" width="9.42578125" style="5" bestFit="1" customWidth="1"/>
    <col min="15631" max="15631" width="3.5703125" style="5" customWidth="1"/>
    <col min="15632" max="15632" width="16.7109375" style="5" customWidth="1"/>
    <col min="15633" max="15634" width="9.140625" style="5"/>
    <col min="15635" max="15635" width="11" style="5" customWidth="1"/>
    <col min="15636" max="15636" width="14.28515625" style="5" customWidth="1"/>
    <col min="15637" max="15637" width="9.28515625" style="5" customWidth="1"/>
    <col min="15638" max="15856" width="9.140625" style="5"/>
    <col min="15857" max="15857" width="1.85546875" style="5" customWidth="1"/>
    <col min="15858" max="15858" width="24.85546875" style="5" customWidth="1"/>
    <col min="15859" max="15859" width="19.85546875" style="5" customWidth="1"/>
    <col min="15860" max="15860" width="2.140625" style="5" customWidth="1"/>
    <col min="15861" max="15861" width="25.7109375" style="5" customWidth="1"/>
    <col min="15862" max="15862" width="23.7109375" style="5" customWidth="1"/>
    <col min="15863" max="15863" width="1.7109375" style="5" customWidth="1"/>
    <col min="15864" max="15864" width="18.28515625" style="5" customWidth="1"/>
    <col min="15865" max="15865" width="10.85546875" style="5" customWidth="1"/>
    <col min="15866" max="15866" width="9.7109375" style="5" bestFit="1" customWidth="1"/>
    <col min="15867" max="15867" width="10.140625" style="5" customWidth="1"/>
    <col min="15868" max="15868" width="12.140625" style="5" customWidth="1"/>
    <col min="15869" max="15869" width="10.7109375" style="5" customWidth="1"/>
    <col min="15870" max="15870" width="9.7109375" style="5" bestFit="1" customWidth="1"/>
    <col min="15871" max="15871" width="10.140625" style="5" customWidth="1"/>
    <col min="15872" max="15872" width="10.7109375" style="5" customWidth="1"/>
    <col min="15873" max="15875" width="10.140625" style="5" customWidth="1"/>
    <col min="15876" max="15876" width="10.7109375" style="5" customWidth="1"/>
    <col min="15877" max="15877" width="2.28515625" style="5" customWidth="1"/>
    <col min="15878" max="15878" width="16.42578125" style="5" customWidth="1"/>
    <col min="15879" max="15879" width="13.140625" style="5" customWidth="1"/>
    <col min="15880" max="15880" width="9.140625" style="5"/>
    <col min="15881" max="15881" width="9.42578125" style="5" bestFit="1" customWidth="1"/>
    <col min="15882" max="15882" width="11.42578125" style="5" customWidth="1"/>
    <col min="15883" max="15883" width="3" style="5" customWidth="1"/>
    <col min="15884" max="15884" width="15.85546875" style="5" customWidth="1"/>
    <col min="15885" max="15885" width="9.140625" style="5"/>
    <col min="15886" max="15886" width="9.42578125" style="5" bestFit="1" customWidth="1"/>
    <col min="15887" max="15887" width="3.5703125" style="5" customWidth="1"/>
    <col min="15888" max="15888" width="16.7109375" style="5" customWidth="1"/>
    <col min="15889" max="15890" width="9.140625" style="5"/>
    <col min="15891" max="15891" width="11" style="5" customWidth="1"/>
    <col min="15892" max="15892" width="14.28515625" style="5" customWidth="1"/>
    <col min="15893" max="15893" width="9.28515625" style="5" customWidth="1"/>
    <col min="15894" max="16112" width="9.140625" style="5"/>
    <col min="16113" max="16113" width="1.85546875" style="5" customWidth="1"/>
    <col min="16114" max="16114" width="24.85546875" style="5" customWidth="1"/>
    <col min="16115" max="16115" width="19.85546875" style="5" customWidth="1"/>
    <col min="16116" max="16116" width="2.140625" style="5" customWidth="1"/>
    <col min="16117" max="16117" width="25.7109375" style="5" customWidth="1"/>
    <col min="16118" max="16118" width="23.7109375" style="5" customWidth="1"/>
    <col min="16119" max="16119" width="1.7109375" style="5" customWidth="1"/>
    <col min="16120" max="16120" width="18.28515625" style="5" customWidth="1"/>
    <col min="16121" max="16121" width="10.85546875" style="5" customWidth="1"/>
    <col min="16122" max="16122" width="9.7109375" style="5" bestFit="1" customWidth="1"/>
    <col min="16123" max="16123" width="10.140625" style="5" customWidth="1"/>
    <col min="16124" max="16124" width="12.140625" style="5" customWidth="1"/>
    <col min="16125" max="16125" width="10.7109375" style="5" customWidth="1"/>
    <col min="16126" max="16126" width="9.7109375" style="5" bestFit="1" customWidth="1"/>
    <col min="16127" max="16127" width="10.140625" style="5" customWidth="1"/>
    <col min="16128" max="16128" width="10.7109375" style="5" customWidth="1"/>
    <col min="16129" max="16131" width="10.140625" style="5" customWidth="1"/>
    <col min="16132" max="16132" width="10.7109375" style="5" customWidth="1"/>
    <col min="16133" max="16133" width="2.28515625" style="5" customWidth="1"/>
    <col min="16134" max="16134" width="16.42578125" style="5" customWidth="1"/>
    <col min="16135" max="16135" width="13.140625" style="5" customWidth="1"/>
    <col min="16136" max="16136" width="9.140625" style="5"/>
    <col min="16137" max="16137" width="9.42578125" style="5" bestFit="1" customWidth="1"/>
    <col min="16138" max="16138" width="11.42578125" style="5" customWidth="1"/>
    <col min="16139" max="16139" width="3" style="5" customWidth="1"/>
    <col min="16140" max="16140" width="15.85546875" style="5" customWidth="1"/>
    <col min="16141" max="16141" width="9.140625" style="5"/>
    <col min="16142" max="16142" width="9.42578125" style="5" bestFit="1" customWidth="1"/>
    <col min="16143" max="16143" width="3.5703125" style="5" customWidth="1"/>
    <col min="16144" max="16144" width="16.7109375" style="5" customWidth="1"/>
    <col min="16145" max="16146" width="9.140625" style="5"/>
    <col min="16147" max="16147" width="11" style="5" customWidth="1"/>
    <col min="16148" max="16148" width="14.28515625" style="5" customWidth="1"/>
    <col min="16149" max="16149" width="9.28515625" style="5" customWidth="1"/>
    <col min="16150" max="16384" width="9.140625" style="5"/>
  </cols>
  <sheetData>
    <row r="1" spans="1:25" ht="36.75" customHeight="1">
      <c r="A1" s="1383" t="s">
        <v>477</v>
      </c>
      <c r="B1" s="1383"/>
      <c r="C1" s="1383"/>
      <c r="D1" s="1383"/>
      <c r="E1" s="1383"/>
      <c r="F1" s="1383"/>
      <c r="G1" s="1383"/>
      <c r="H1" s="1383"/>
      <c r="I1" s="1383"/>
      <c r="J1" s="1383"/>
      <c r="K1" s="1383"/>
      <c r="L1" s="1383"/>
      <c r="M1" s="1383"/>
      <c r="N1" s="915"/>
      <c r="O1" s="915"/>
      <c r="P1" s="915"/>
      <c r="Q1" s="915"/>
    </row>
    <row r="2" spans="1:25" ht="12.75" hidden="1" customHeight="1">
      <c r="A2" s="1383"/>
      <c r="B2" s="1383"/>
      <c r="C2" s="1383"/>
      <c r="D2" s="1383"/>
      <c r="E2" s="1383"/>
      <c r="F2" s="1383"/>
      <c r="G2" s="1383"/>
      <c r="H2" s="1383"/>
      <c r="I2" s="1383"/>
      <c r="J2" s="1383"/>
      <c r="K2" s="1383"/>
      <c r="L2" s="1383"/>
      <c r="M2" s="1383"/>
      <c r="N2" s="915"/>
      <c r="O2" s="915"/>
      <c r="P2" s="915"/>
      <c r="Q2" s="915"/>
    </row>
    <row r="3" spans="1:25" ht="12.75" hidden="1" customHeight="1">
      <c r="A3" s="1383"/>
      <c r="B3" s="1383"/>
      <c r="C3" s="1383"/>
      <c r="D3" s="1383"/>
      <c r="E3" s="1383"/>
      <c r="F3" s="1383"/>
      <c r="G3" s="1383"/>
      <c r="H3" s="1383"/>
      <c r="I3" s="1383"/>
      <c r="J3" s="1383"/>
      <c r="K3" s="1383"/>
      <c r="L3" s="1383"/>
      <c r="M3" s="1383"/>
      <c r="N3" s="915"/>
      <c r="O3" s="915"/>
      <c r="P3" s="915"/>
      <c r="Q3" s="915"/>
    </row>
    <row r="4" spans="1:25" ht="21">
      <c r="A4" s="916" t="s">
        <v>483</v>
      </c>
      <c r="B4" s="917"/>
      <c r="C4" s="917"/>
      <c r="D4" s="917"/>
      <c r="E4" s="915"/>
      <c r="F4" s="915"/>
      <c r="G4" s="915"/>
      <c r="H4" s="915"/>
      <c r="I4" s="915"/>
      <c r="J4" s="915"/>
      <c r="K4" s="915"/>
      <c r="L4" s="915"/>
      <c r="M4" s="915"/>
      <c r="N4" s="915"/>
      <c r="O4" s="915"/>
      <c r="P4" s="915"/>
      <c r="Q4" s="915"/>
    </row>
    <row r="5" spans="1:25">
      <c r="A5" s="915"/>
      <c r="B5" s="915"/>
      <c r="C5" s="915"/>
      <c r="D5" s="915"/>
      <c r="E5" s="915"/>
      <c r="F5" s="915"/>
      <c r="G5" s="915"/>
      <c r="H5" s="915"/>
      <c r="I5" s="915"/>
      <c r="J5" s="915"/>
      <c r="K5" s="915"/>
      <c r="L5" s="915"/>
      <c r="M5" s="915"/>
      <c r="N5" s="915"/>
      <c r="O5" s="915"/>
      <c r="P5" s="915"/>
      <c r="Q5" s="915"/>
    </row>
    <row r="6" spans="1:25">
      <c r="A6" s="915"/>
      <c r="B6" s="915"/>
      <c r="C6" s="915"/>
      <c r="D6" s="915"/>
      <c r="E6" s="915"/>
      <c r="F6" s="915"/>
      <c r="G6" s="915"/>
      <c r="H6" s="915"/>
      <c r="I6" s="915"/>
      <c r="J6" s="915"/>
      <c r="K6" s="915"/>
      <c r="L6" s="915"/>
      <c r="M6" s="915"/>
      <c r="N6" s="915"/>
      <c r="O6" s="915"/>
      <c r="P6" s="915"/>
      <c r="Q6" s="915"/>
      <c r="R6" s="2"/>
      <c r="S6" s="2"/>
      <c r="T6"/>
      <c r="U6" s="2"/>
      <c r="V6" s="2"/>
      <c r="W6" s="2"/>
      <c r="X6" s="2"/>
      <c r="Y6" s="2"/>
    </row>
    <row r="7" spans="1:25" ht="16.5" thickBot="1">
      <c r="A7" s="918">
        <v>2019</v>
      </c>
      <c r="B7" s="919"/>
      <c r="C7" s="919"/>
      <c r="D7" s="919"/>
      <c r="E7" s="919"/>
      <c r="F7" s="919"/>
      <c r="G7" s="919"/>
      <c r="H7" s="919"/>
      <c r="I7" s="919"/>
      <c r="J7" s="919"/>
      <c r="K7" s="919"/>
      <c r="L7" s="920" t="s">
        <v>160</v>
      </c>
      <c r="M7" s="919"/>
      <c r="N7" s="921"/>
      <c r="O7" s="919"/>
      <c r="P7" s="922">
        <v>2019</v>
      </c>
      <c r="Q7" s="919"/>
      <c r="R7" s="2"/>
      <c r="S7" s="2"/>
      <c r="T7"/>
      <c r="U7" s="2"/>
      <c r="V7" s="2"/>
      <c r="W7" s="2"/>
      <c r="X7" s="2"/>
      <c r="Y7" s="2"/>
    </row>
    <row r="8" spans="1:25" ht="13.5" thickBot="1">
      <c r="A8" s="923"/>
      <c r="B8" s="924" t="s">
        <v>161</v>
      </c>
      <c r="C8" s="924" t="s">
        <v>162</v>
      </c>
      <c r="D8" s="924" t="s">
        <v>163</v>
      </c>
      <c r="E8" s="924" t="s">
        <v>164</v>
      </c>
      <c r="F8" s="924" t="s">
        <v>165</v>
      </c>
      <c r="G8" s="924" t="s">
        <v>166</v>
      </c>
      <c r="H8" s="924" t="s">
        <v>167</v>
      </c>
      <c r="I8" s="924" t="s">
        <v>168</v>
      </c>
      <c r="J8" s="924" t="s">
        <v>169</v>
      </c>
      <c r="K8" s="924" t="s">
        <v>170</v>
      </c>
      <c r="L8" s="924" t="s">
        <v>171</v>
      </c>
      <c r="M8" s="925" t="s">
        <v>172</v>
      </c>
      <c r="N8" s="921"/>
      <c r="O8" s="919"/>
      <c r="P8" s="926"/>
      <c r="Q8" s="927" t="s">
        <v>173</v>
      </c>
      <c r="R8" s="2"/>
      <c r="S8" s="2"/>
      <c r="T8"/>
      <c r="U8" s="2"/>
      <c r="V8" s="2"/>
      <c r="W8" s="2"/>
      <c r="X8" s="2"/>
      <c r="Y8" s="2"/>
    </row>
    <row r="9" spans="1:25" ht="13.5" thickBot="1">
      <c r="A9" s="928" t="s">
        <v>174</v>
      </c>
      <c r="B9" s="929">
        <v>13097.004154604951</v>
      </c>
      <c r="C9" s="930">
        <v>12684.171057134958</v>
      </c>
      <c r="D9" s="929">
        <v>12703.509633034411</v>
      </c>
      <c r="E9" s="929">
        <v>12436.800440153134</v>
      </c>
      <c r="F9" s="929">
        <v>12345.728489197405</v>
      </c>
      <c r="G9" s="929">
        <v>11989.180954677902</v>
      </c>
      <c r="H9" s="929">
        <v>11291.15714648953</v>
      </c>
      <c r="I9" s="929">
        <v>11799.833529820378</v>
      </c>
      <c r="J9" s="931">
        <v>11695.57156423378</v>
      </c>
      <c r="K9" s="929">
        <v>11797.730210590606</v>
      </c>
      <c r="L9" s="929">
        <v>12118.735934309996</v>
      </c>
      <c r="M9" s="932">
        <v>12222.309074775932</v>
      </c>
      <c r="N9" s="921"/>
      <c r="O9" s="919"/>
      <c r="P9" s="933" t="s">
        <v>174</v>
      </c>
      <c r="Q9" s="934">
        <v>12171.089276441808</v>
      </c>
      <c r="R9" s="2"/>
      <c r="S9" s="2"/>
      <c r="T9"/>
      <c r="U9" s="2"/>
      <c r="V9" s="2"/>
      <c r="W9" s="2"/>
      <c r="X9" s="2"/>
      <c r="Y9" s="2"/>
    </row>
    <row r="10" spans="1:25">
      <c r="A10" s="935" t="s">
        <v>179</v>
      </c>
      <c r="B10" s="936">
        <v>12988.229233268361</v>
      </c>
      <c r="C10" s="937">
        <v>13031.089618528611</v>
      </c>
      <c r="D10" s="938">
        <v>12400.045892682925</v>
      </c>
      <c r="E10" s="936">
        <v>12497.066246851389</v>
      </c>
      <c r="F10" s="936">
        <v>12312.575788643535</v>
      </c>
      <c r="G10" s="936">
        <v>11785.570106907893</v>
      </c>
      <c r="H10" s="936">
        <v>11145.261363102236</v>
      </c>
      <c r="I10" s="936">
        <v>12014.568933508892</v>
      </c>
      <c r="J10" s="939">
        <v>11566.950929507175</v>
      </c>
      <c r="K10" s="936">
        <v>12060.398568329721</v>
      </c>
      <c r="L10" s="936">
        <v>12325.822063492065</v>
      </c>
      <c r="M10" s="940">
        <v>12211.818032159268</v>
      </c>
      <c r="N10" s="921"/>
      <c r="O10" s="919"/>
      <c r="P10" s="941" t="s">
        <v>179</v>
      </c>
      <c r="Q10" s="942">
        <v>12139.562253413582</v>
      </c>
      <c r="R10" s="2"/>
      <c r="S10" s="2"/>
      <c r="T10"/>
      <c r="U10" s="2"/>
      <c r="V10" s="2"/>
      <c r="W10" s="2"/>
      <c r="X10" s="2"/>
      <c r="Y10" s="2"/>
    </row>
    <row r="11" spans="1:25">
      <c r="A11" s="943" t="s">
        <v>175</v>
      </c>
      <c r="B11" s="944">
        <v>14030.74154673591</v>
      </c>
      <c r="C11" s="945">
        <v>13423.206102042845</v>
      </c>
      <c r="D11" s="944">
        <v>13350.258566551605</v>
      </c>
      <c r="E11" s="944">
        <v>12952.008674739422</v>
      </c>
      <c r="F11" s="944">
        <v>12714.496786649555</v>
      </c>
      <c r="G11" s="944">
        <v>12228.876814192541</v>
      </c>
      <c r="H11" s="944">
        <v>11570.90485622989</v>
      </c>
      <c r="I11" s="944">
        <v>12338.817183187308</v>
      </c>
      <c r="J11" s="944">
        <v>12128.42545753275</v>
      </c>
      <c r="K11" s="944">
        <v>12399.186362800923</v>
      </c>
      <c r="L11" s="944">
        <v>12795.433149533852</v>
      </c>
      <c r="M11" s="946">
        <v>12921.228396700371</v>
      </c>
      <c r="N11" s="921"/>
      <c r="O11" s="919"/>
      <c r="P11" s="941" t="s">
        <v>175</v>
      </c>
      <c r="Q11" s="947">
        <v>12736.926723981092</v>
      </c>
      <c r="R11" s="2"/>
      <c r="S11" s="2"/>
      <c r="T11"/>
      <c r="U11" s="2"/>
      <c r="V11" s="2"/>
      <c r="W11" s="2"/>
      <c r="X11" s="2"/>
      <c r="Y11" s="2"/>
    </row>
    <row r="12" spans="1:25">
      <c r="A12" s="943" t="s">
        <v>176</v>
      </c>
      <c r="B12" s="944">
        <v>13875.267566076433</v>
      </c>
      <c r="C12" s="945">
        <v>13191.644451674416</v>
      </c>
      <c r="D12" s="944">
        <v>13160.242283296824</v>
      </c>
      <c r="E12" s="944">
        <v>12736.915408507588</v>
      </c>
      <c r="F12" s="944">
        <v>12414.167473994701</v>
      </c>
      <c r="G12" s="944">
        <v>11811.682069144254</v>
      </c>
      <c r="H12" s="944">
        <v>11216.262367325109</v>
      </c>
      <c r="I12" s="944">
        <v>12121.702664273735</v>
      </c>
      <c r="J12" s="944">
        <v>11851.896939155471</v>
      </c>
      <c r="K12" s="944">
        <v>12310.877136839459</v>
      </c>
      <c r="L12" s="944">
        <v>12715.43545872936</v>
      </c>
      <c r="M12" s="946">
        <v>12877.909602187496</v>
      </c>
      <c r="N12" s="921"/>
      <c r="O12" s="919"/>
      <c r="P12" s="941" t="s">
        <v>176</v>
      </c>
      <c r="Q12" s="947">
        <v>12496.86604352695</v>
      </c>
      <c r="R12" s="2"/>
      <c r="S12" s="2"/>
      <c r="T12"/>
      <c r="U12" s="127"/>
      <c r="V12" s="2"/>
      <c r="W12" s="2"/>
      <c r="X12" s="2"/>
      <c r="Y12" s="2"/>
    </row>
    <row r="13" spans="1:25">
      <c r="A13" s="943" t="s">
        <v>177</v>
      </c>
      <c r="B13" s="944"/>
      <c r="C13" s="948"/>
      <c r="D13" s="944"/>
      <c r="E13" s="944"/>
      <c r="F13" s="944"/>
      <c r="G13" s="944">
        <v>11847.259206798866</v>
      </c>
      <c r="H13" s="944">
        <v>10212.64</v>
      </c>
      <c r="I13" s="944">
        <v>11431</v>
      </c>
      <c r="J13" s="944"/>
      <c r="K13" s="944"/>
      <c r="L13" s="944"/>
      <c r="M13" s="946"/>
      <c r="N13" s="921"/>
      <c r="O13" s="919"/>
      <c r="P13" s="941" t="s">
        <v>177</v>
      </c>
      <c r="Q13" s="947">
        <v>12223.033208241355</v>
      </c>
      <c r="R13" s="2"/>
      <c r="S13" s="2"/>
      <c r="T13"/>
      <c r="U13" s="127"/>
      <c r="V13" s="2"/>
      <c r="W13" s="2"/>
      <c r="X13" s="2"/>
      <c r="Y13" s="2"/>
    </row>
    <row r="14" spans="1:25">
      <c r="A14" s="943" t="s">
        <v>71</v>
      </c>
      <c r="B14" s="944">
        <v>11016.435273215879</v>
      </c>
      <c r="C14" s="945">
        <v>10666.092979690597</v>
      </c>
      <c r="D14" s="944">
        <v>10906.563736752352</v>
      </c>
      <c r="E14" s="944">
        <v>10813.265482926516</v>
      </c>
      <c r="F14" s="944">
        <v>10882.550511099018</v>
      </c>
      <c r="G14" s="944">
        <v>10702.803775197364</v>
      </c>
      <c r="H14" s="944">
        <v>9978.5009716631357</v>
      </c>
      <c r="I14" s="944">
        <v>10138.454210471504</v>
      </c>
      <c r="J14" s="944">
        <v>10066.518700800318</v>
      </c>
      <c r="K14" s="944">
        <v>10207.22881650506</v>
      </c>
      <c r="L14" s="944">
        <v>10253.974707400655</v>
      </c>
      <c r="M14" s="946">
        <v>10316.67240328594</v>
      </c>
      <c r="N14" s="921"/>
      <c r="O14" s="919"/>
      <c r="P14" s="941" t="s">
        <v>71</v>
      </c>
      <c r="Q14" s="947">
        <v>10479.725608941915</v>
      </c>
      <c r="R14" s="2"/>
      <c r="S14" s="2"/>
      <c r="T14"/>
      <c r="U14" s="127"/>
      <c r="V14" s="2"/>
      <c r="W14" s="2"/>
      <c r="X14" s="2"/>
      <c r="Y14" s="2"/>
    </row>
    <row r="15" spans="1:25" ht="13.5" thickBot="1">
      <c r="A15" s="949" t="s">
        <v>178</v>
      </c>
      <c r="B15" s="944">
        <v>13526.782125454416</v>
      </c>
      <c r="C15" s="950">
        <v>13304.359447452311</v>
      </c>
      <c r="D15" s="951">
        <v>13381.446812429691</v>
      </c>
      <c r="E15" s="951">
        <v>13303.934942938567</v>
      </c>
      <c r="F15" s="951">
        <v>13241.320895609353</v>
      </c>
      <c r="G15" s="951">
        <v>13044.246213486927</v>
      </c>
      <c r="H15" s="951">
        <v>12473.680771982421</v>
      </c>
      <c r="I15" s="951">
        <v>12708.58078202419</v>
      </c>
      <c r="J15" s="944">
        <v>12836.590469304007</v>
      </c>
      <c r="K15" s="944">
        <v>12864.967865200817</v>
      </c>
      <c r="L15" s="951">
        <v>13101.960516060417</v>
      </c>
      <c r="M15" s="952">
        <v>13163.845129929141</v>
      </c>
      <c r="N15" s="921"/>
      <c r="O15" s="919"/>
      <c r="P15" s="953" t="s">
        <v>178</v>
      </c>
      <c r="Q15" s="954">
        <v>13072.210144053273</v>
      </c>
      <c r="R15" s="2"/>
      <c r="S15"/>
      <c r="T15"/>
      <c r="U15" s="127"/>
      <c r="V15" s="2"/>
      <c r="W15" s="2"/>
      <c r="X15" s="2"/>
      <c r="Y15" s="2"/>
    </row>
    <row r="16" spans="1:25">
      <c r="A16" s="915"/>
      <c r="B16" s="915"/>
      <c r="C16" s="915"/>
      <c r="D16" s="915"/>
      <c r="E16" s="915"/>
      <c r="F16" s="915"/>
      <c r="G16" s="915"/>
      <c r="H16" s="915"/>
      <c r="I16" s="915"/>
      <c r="J16" s="915"/>
      <c r="K16" s="915"/>
      <c r="L16" s="915"/>
      <c r="M16" s="915"/>
      <c r="N16" s="915"/>
      <c r="O16" s="915"/>
      <c r="P16" s="915"/>
      <c r="Q16" s="915"/>
      <c r="R16" s="2"/>
      <c r="S16"/>
      <c r="T16"/>
      <c r="U16" s="127"/>
      <c r="V16" s="2"/>
      <c r="W16" s="2"/>
      <c r="X16" s="2"/>
      <c r="Y16" s="2"/>
    </row>
    <row r="17" spans="1:25" ht="16.5" thickBot="1">
      <c r="A17" s="918">
        <v>2020</v>
      </c>
      <c r="B17" s="919"/>
      <c r="C17" s="919"/>
      <c r="D17" s="919"/>
      <c r="E17" s="919"/>
      <c r="F17" s="919"/>
      <c r="G17" s="919"/>
      <c r="H17" s="919"/>
      <c r="I17" s="919"/>
      <c r="J17" s="919"/>
      <c r="K17" s="919"/>
      <c r="L17" s="920" t="s">
        <v>160</v>
      </c>
      <c r="M17" s="919"/>
      <c r="N17" s="921"/>
      <c r="O17" s="919"/>
      <c r="P17" s="922">
        <v>2021</v>
      </c>
      <c r="Q17" s="919"/>
      <c r="R17" s="2"/>
      <c r="S17"/>
      <c r="T17"/>
      <c r="U17" s="127"/>
      <c r="V17" s="2"/>
      <c r="W17" s="2"/>
      <c r="X17" s="2"/>
      <c r="Y17" s="2"/>
    </row>
    <row r="18" spans="1:25" ht="13.5" thickBot="1">
      <c r="A18" s="923"/>
      <c r="B18" s="924" t="s">
        <v>161</v>
      </c>
      <c r="C18" s="924" t="s">
        <v>162</v>
      </c>
      <c r="D18" s="924" t="s">
        <v>163</v>
      </c>
      <c r="E18" s="924" t="s">
        <v>164</v>
      </c>
      <c r="F18" s="924" t="s">
        <v>165</v>
      </c>
      <c r="G18" s="924" t="s">
        <v>166</v>
      </c>
      <c r="H18" s="924" t="s">
        <v>167</v>
      </c>
      <c r="I18" s="924" t="s">
        <v>168</v>
      </c>
      <c r="J18" s="924" t="s">
        <v>169</v>
      </c>
      <c r="K18" s="924" t="s">
        <v>170</v>
      </c>
      <c r="L18" s="924" t="s">
        <v>171</v>
      </c>
      <c r="M18" s="925" t="s">
        <v>172</v>
      </c>
      <c r="N18" s="921"/>
      <c r="O18" s="919"/>
      <c r="P18" s="926"/>
      <c r="Q18" s="927" t="s">
        <v>173</v>
      </c>
      <c r="R18" s="2"/>
      <c r="S18"/>
      <c r="T18"/>
      <c r="U18"/>
      <c r="V18"/>
      <c r="W18"/>
      <c r="X18" s="2"/>
      <c r="Y18" s="2"/>
    </row>
    <row r="19" spans="1:25" ht="13.5" thickBot="1">
      <c r="A19" s="928" t="s">
        <v>174</v>
      </c>
      <c r="B19" s="955">
        <v>12293.668</v>
      </c>
      <c r="C19" s="955">
        <v>12396.350180400879</v>
      </c>
      <c r="D19" s="929">
        <v>12086.149992818097</v>
      </c>
      <c r="E19" s="929">
        <v>11603.106305993873</v>
      </c>
      <c r="F19" s="929">
        <v>11482.267355568953</v>
      </c>
      <c r="G19" s="929">
        <v>11953</v>
      </c>
      <c r="H19" s="929">
        <v>11835.808663529599</v>
      </c>
      <c r="I19" s="929">
        <v>12357.44353681061</v>
      </c>
      <c r="J19" s="931">
        <v>12414.228648418182</v>
      </c>
      <c r="K19" s="929">
        <v>12328.00888657319</v>
      </c>
      <c r="L19" s="929">
        <v>12268.883311067566</v>
      </c>
      <c r="M19" s="932">
        <v>12719.950048353872</v>
      </c>
      <c r="N19" s="921"/>
      <c r="O19" s="919"/>
      <c r="P19" s="933" t="s">
        <v>174</v>
      </c>
      <c r="Q19" s="934">
        <v>12170.057750049617</v>
      </c>
      <c r="R19" s="2"/>
      <c r="S19"/>
      <c r="T19"/>
      <c r="U19"/>
      <c r="V19"/>
      <c r="W19"/>
      <c r="X19" s="2"/>
      <c r="Y19" s="2"/>
    </row>
    <row r="20" spans="1:25">
      <c r="A20" s="956" t="s">
        <v>179</v>
      </c>
      <c r="B20" s="957">
        <v>12386.300999999999</v>
      </c>
      <c r="C20" s="957">
        <v>12278.283069066147</v>
      </c>
      <c r="D20" s="957">
        <v>11949.087602008787</v>
      </c>
      <c r="E20" s="958">
        <v>11425.366477832513</v>
      </c>
      <c r="F20" s="958">
        <v>10861.813765366691</v>
      </c>
      <c r="G20" s="958">
        <v>11785</v>
      </c>
      <c r="H20" s="958">
        <v>12082.539061795218</v>
      </c>
      <c r="I20" s="958">
        <v>12657.339090422689</v>
      </c>
      <c r="J20" s="959">
        <v>12557.838567799301</v>
      </c>
      <c r="K20" s="958">
        <v>12510.25230430529</v>
      </c>
      <c r="L20" s="958">
        <v>12599.191885182312</v>
      </c>
      <c r="M20" s="960">
        <v>13189.330848045396</v>
      </c>
      <c r="N20" s="921"/>
      <c r="O20" s="919"/>
      <c r="P20" s="941" t="s">
        <v>179</v>
      </c>
      <c r="Q20" s="942">
        <v>12341.703778245606</v>
      </c>
      <c r="R20" s="2"/>
      <c r="S20"/>
      <c r="T20"/>
      <c r="U20"/>
      <c r="V20"/>
      <c r="W20"/>
      <c r="X20" s="2"/>
      <c r="Y20" s="2"/>
    </row>
    <row r="21" spans="1:25">
      <c r="A21" s="943" t="s">
        <v>175</v>
      </c>
      <c r="B21" s="961">
        <v>12953.451999999999</v>
      </c>
      <c r="C21" s="961">
        <v>12955.442846668257</v>
      </c>
      <c r="D21" s="944">
        <v>12559.678894534463</v>
      </c>
      <c r="E21" s="944">
        <v>12200.715185932797</v>
      </c>
      <c r="F21" s="944">
        <v>12043.432584369706</v>
      </c>
      <c r="G21" s="944">
        <v>12461</v>
      </c>
      <c r="H21" s="944">
        <v>12377.61476700648</v>
      </c>
      <c r="I21" s="944">
        <v>13184.53468439781</v>
      </c>
      <c r="J21" s="944">
        <v>13209.827982744415</v>
      </c>
      <c r="K21" s="944">
        <v>13257.606161299784</v>
      </c>
      <c r="L21" s="944">
        <v>13488.06045421349</v>
      </c>
      <c r="M21" s="946">
        <v>13948.219326498986</v>
      </c>
      <c r="N21" s="921"/>
      <c r="O21" s="919"/>
      <c r="P21" s="941" t="s">
        <v>175</v>
      </c>
      <c r="Q21" s="947">
        <v>12893.07500798921</v>
      </c>
      <c r="R21" s="2"/>
      <c r="S21"/>
      <c r="T21"/>
      <c r="U21"/>
      <c r="V21"/>
      <c r="W21"/>
      <c r="X21" s="2"/>
      <c r="Y21" s="2"/>
    </row>
    <row r="22" spans="1:25">
      <c r="A22" s="943" t="s">
        <v>176</v>
      </c>
      <c r="B22" s="961">
        <v>12820.403</v>
      </c>
      <c r="C22" s="961">
        <v>12812.960174322563</v>
      </c>
      <c r="D22" s="944">
        <v>12404.011122590871</v>
      </c>
      <c r="E22" s="944">
        <v>12093.68836494103</v>
      </c>
      <c r="F22" s="944">
        <v>11923.112759720469</v>
      </c>
      <c r="G22" s="944">
        <v>12340</v>
      </c>
      <c r="H22" s="944">
        <v>12218.579332235504</v>
      </c>
      <c r="I22" s="944">
        <v>13155.442783450688</v>
      </c>
      <c r="J22" s="944">
        <v>13187.221007065826</v>
      </c>
      <c r="K22" s="944">
        <v>13185.675775486045</v>
      </c>
      <c r="L22" s="944">
        <v>13410.314130675239</v>
      </c>
      <c r="M22" s="946">
        <v>13871.568263480342</v>
      </c>
      <c r="N22" s="921"/>
      <c r="O22" s="919"/>
      <c r="P22" s="941" t="s">
        <v>176</v>
      </c>
      <c r="Q22" s="947">
        <v>12777.362324998021</v>
      </c>
      <c r="R22" s="2"/>
      <c r="S22"/>
      <c r="T22"/>
      <c r="U22"/>
      <c r="V22"/>
      <c r="W22"/>
      <c r="X22" s="2"/>
      <c r="Y22" s="2"/>
    </row>
    <row r="23" spans="1:25" ht="18.75">
      <c r="A23" s="943" t="s">
        <v>177</v>
      </c>
      <c r="B23" s="961"/>
      <c r="C23" s="962"/>
      <c r="D23" s="944"/>
      <c r="E23" s="944"/>
      <c r="F23" s="944">
        <v>12115.686274509804</v>
      </c>
      <c r="G23" s="944">
        <v>13265</v>
      </c>
      <c r="H23" s="944">
        <v>14324.08</v>
      </c>
      <c r="I23" s="944"/>
      <c r="J23" s="944"/>
      <c r="K23" s="944"/>
      <c r="L23" s="944"/>
      <c r="M23" s="946"/>
      <c r="N23" s="921"/>
      <c r="O23" s="919"/>
      <c r="P23" s="941" t="s">
        <v>177</v>
      </c>
      <c r="Q23" s="947">
        <v>13124.888063427803</v>
      </c>
      <c r="R23" s="2"/>
      <c r="S23"/>
      <c r="T23" s="390"/>
      <c r="U23" s="391"/>
      <c r="V23" s="391"/>
      <c r="W23" s="391"/>
      <c r="X23" s="391"/>
      <c r="Y23" s="2"/>
    </row>
    <row r="24" spans="1:25">
      <c r="A24" s="943" t="s">
        <v>71</v>
      </c>
      <c r="B24" s="961">
        <v>10382.365</v>
      </c>
      <c r="C24" s="961">
        <v>10554.510985315916</v>
      </c>
      <c r="D24" s="944">
        <v>10508.256746814872</v>
      </c>
      <c r="E24" s="944">
        <v>9974.3926900629413</v>
      </c>
      <c r="F24" s="944">
        <v>9676.7357563537662</v>
      </c>
      <c r="G24" s="944">
        <v>10168</v>
      </c>
      <c r="H24" s="944">
        <v>10231.011342407664</v>
      </c>
      <c r="I24" s="944">
        <v>10322.937716844957</v>
      </c>
      <c r="J24" s="944">
        <v>10515.692045277079</v>
      </c>
      <c r="K24" s="944">
        <v>10500.779806665369</v>
      </c>
      <c r="L24" s="944">
        <v>10033.162037806949</v>
      </c>
      <c r="M24" s="946">
        <v>10425.373902081596</v>
      </c>
      <c r="N24" s="921"/>
      <c r="O24" s="919"/>
      <c r="P24" s="941" t="s">
        <v>71</v>
      </c>
      <c r="Q24" s="947">
        <v>10300.833122420103</v>
      </c>
      <c r="R24" s="2"/>
      <c r="S24"/>
      <c r="T24"/>
      <c r="U24"/>
      <c r="V24"/>
      <c r="W24"/>
      <c r="X24" s="2"/>
      <c r="Y24" s="2"/>
    </row>
    <row r="25" spans="1:25" ht="13.5" thickBot="1">
      <c r="A25" s="949" t="s">
        <v>178</v>
      </c>
      <c r="B25" s="963">
        <v>13188.183000000001</v>
      </c>
      <c r="C25" s="963">
        <v>13234.41829236263</v>
      </c>
      <c r="D25" s="951">
        <v>12868.44290816252</v>
      </c>
      <c r="E25" s="951">
        <v>12394.03887979182</v>
      </c>
      <c r="F25" s="951">
        <v>12244.396919750789</v>
      </c>
      <c r="G25" s="951">
        <v>12579</v>
      </c>
      <c r="H25" s="951">
        <v>12568.820974865377</v>
      </c>
      <c r="I25" s="944">
        <v>12894.875569157652</v>
      </c>
      <c r="J25" s="944">
        <v>13049.577112784067</v>
      </c>
      <c r="K25" s="951">
        <v>13089.158608739113</v>
      </c>
      <c r="L25" s="951">
        <v>13055.204323581807</v>
      </c>
      <c r="M25" s="952">
        <v>13341.939160902748</v>
      </c>
      <c r="N25" s="921"/>
      <c r="O25" s="919"/>
      <c r="P25" s="953" t="s">
        <v>178</v>
      </c>
      <c r="Q25" s="954">
        <v>12892.589567786512</v>
      </c>
      <c r="R25" s="2"/>
      <c r="S25"/>
      <c r="T25"/>
      <c r="U25"/>
      <c r="V25"/>
      <c r="W25"/>
      <c r="X25" s="2"/>
      <c r="Y25" s="2"/>
    </row>
    <row r="26" spans="1:25">
      <c r="A26" s="915"/>
      <c r="B26" s="915"/>
      <c r="C26" s="915"/>
      <c r="D26" s="915"/>
      <c r="E26" s="915"/>
      <c r="F26" s="915"/>
      <c r="G26" s="915"/>
      <c r="H26" s="915"/>
      <c r="I26" s="915"/>
      <c r="J26" s="915"/>
      <c r="K26" s="915"/>
      <c r="L26" s="915"/>
      <c r="M26" s="915"/>
      <c r="N26" s="915"/>
      <c r="O26" s="915"/>
      <c r="P26" s="915"/>
      <c r="Q26" s="915"/>
      <c r="R26"/>
      <c r="S26"/>
      <c r="T26"/>
      <c r="U26"/>
      <c r="V26"/>
      <c r="W26"/>
      <c r="X26" s="2"/>
      <c r="Y26" s="2"/>
    </row>
    <row r="27" spans="1:25" ht="16.5" thickBot="1">
      <c r="A27" s="918">
        <v>2021</v>
      </c>
      <c r="B27" s="919"/>
      <c r="C27" s="919"/>
      <c r="D27" s="919"/>
      <c r="E27" s="919"/>
      <c r="F27" s="919"/>
      <c r="G27" s="919"/>
      <c r="H27" s="919"/>
      <c r="I27" s="919"/>
      <c r="J27" s="919"/>
      <c r="K27" s="919"/>
      <c r="L27" s="920" t="s">
        <v>160</v>
      </c>
      <c r="M27" s="919"/>
      <c r="N27" s="921"/>
      <c r="O27" s="919"/>
      <c r="P27" s="922">
        <v>2021</v>
      </c>
      <c r="Q27" s="919"/>
      <c r="R27"/>
      <c r="S27"/>
      <c r="T27"/>
      <c r="U27"/>
      <c r="V27"/>
      <c r="W27"/>
      <c r="X27" s="2"/>
      <c r="Y27" s="2"/>
    </row>
    <row r="28" spans="1:25" ht="13.5" thickBot="1">
      <c r="A28" s="923"/>
      <c r="B28" s="924" t="s">
        <v>161</v>
      </c>
      <c r="C28" s="924" t="s">
        <v>162</v>
      </c>
      <c r="D28" s="924" t="s">
        <v>163</v>
      </c>
      <c r="E28" s="924" t="s">
        <v>164</v>
      </c>
      <c r="F28" s="924" t="s">
        <v>165</v>
      </c>
      <c r="G28" s="924" t="s">
        <v>166</v>
      </c>
      <c r="H28" s="924" t="s">
        <v>167</v>
      </c>
      <c r="I28" s="924" t="s">
        <v>168</v>
      </c>
      <c r="J28" s="924" t="s">
        <v>169</v>
      </c>
      <c r="K28" s="924" t="s">
        <v>170</v>
      </c>
      <c r="L28" s="924" t="s">
        <v>171</v>
      </c>
      <c r="M28" s="925" t="s">
        <v>172</v>
      </c>
      <c r="N28" s="921"/>
      <c r="O28" s="919"/>
      <c r="P28" s="926"/>
      <c r="Q28" s="927" t="s">
        <v>173</v>
      </c>
      <c r="R28"/>
      <c r="S28"/>
      <c r="T28"/>
      <c r="U28"/>
      <c r="V28"/>
      <c r="W28"/>
      <c r="X28" s="2"/>
      <c r="Y28" s="2"/>
    </row>
    <row r="29" spans="1:25" ht="13.5" thickBot="1">
      <c r="A29" s="928" t="s">
        <v>174</v>
      </c>
      <c r="B29" s="955">
        <v>13099.017951399237</v>
      </c>
      <c r="C29" s="955">
        <v>13307.78858635882</v>
      </c>
      <c r="D29" s="929">
        <v>13238.317612811576</v>
      </c>
      <c r="E29" s="929">
        <v>13807.347551681361</v>
      </c>
      <c r="F29" s="929">
        <v>13948.773938291319</v>
      </c>
      <c r="G29" s="929">
        <v>14461.00340152424</v>
      </c>
      <c r="H29" s="929">
        <v>14343.144813044266</v>
      </c>
      <c r="I29" s="929">
        <v>15088.936100433839</v>
      </c>
      <c r="J29" s="931">
        <v>15249.008715386459</v>
      </c>
      <c r="K29" s="929">
        <v>17001.030199930741</v>
      </c>
      <c r="L29" s="929">
        <v>18199.614553757132</v>
      </c>
      <c r="M29" s="932">
        <v>18385.488024567923</v>
      </c>
      <c r="N29" s="921"/>
      <c r="O29" s="919"/>
      <c r="P29" s="933" t="s">
        <v>174</v>
      </c>
      <c r="Q29" s="934">
        <v>15034.347753900318</v>
      </c>
      <c r="R29"/>
      <c r="S29"/>
      <c r="T29"/>
      <c r="U29"/>
      <c r="V29"/>
      <c r="W29"/>
      <c r="X29" s="2"/>
      <c r="Y29" s="2"/>
    </row>
    <row r="30" spans="1:25">
      <c r="A30" s="956" t="s">
        <v>179</v>
      </c>
      <c r="B30" s="957">
        <v>12962.478179218298</v>
      </c>
      <c r="C30" s="957">
        <v>12712.047174603171</v>
      </c>
      <c r="D30" s="957">
        <v>12872.168801775142</v>
      </c>
      <c r="E30" s="958">
        <v>13794.42593030492</v>
      </c>
      <c r="F30" s="958">
        <v>13139.682053775745</v>
      </c>
      <c r="G30" s="958">
        <v>13972.332217347279</v>
      </c>
      <c r="H30" s="958">
        <v>13869.347861369399</v>
      </c>
      <c r="I30" s="958">
        <v>14859.192772334292</v>
      </c>
      <c r="J30" s="959">
        <v>15736.035718119369</v>
      </c>
      <c r="K30" s="958">
        <v>17510.500637738332</v>
      </c>
      <c r="L30" s="958">
        <v>19165.098770465484</v>
      </c>
      <c r="M30" s="960">
        <v>17914.420099009905</v>
      </c>
      <c r="N30" s="921"/>
      <c r="O30" s="919"/>
      <c r="P30" s="941" t="s">
        <v>179</v>
      </c>
      <c r="Q30" s="942">
        <v>15938.483131201114</v>
      </c>
      <c r="R30"/>
      <c r="S30"/>
      <c r="T30"/>
      <c r="U30"/>
      <c r="V30"/>
      <c r="W30"/>
      <c r="X30" s="2"/>
      <c r="Y30" s="2"/>
    </row>
    <row r="31" spans="1:25">
      <c r="A31" s="943" t="s">
        <v>175</v>
      </c>
      <c r="B31" s="961">
        <v>14233.837381686944</v>
      </c>
      <c r="C31" s="961">
        <v>14350.900896684501</v>
      </c>
      <c r="D31" s="944">
        <v>14067.897655256656</v>
      </c>
      <c r="E31" s="944">
        <v>14670.253576655356</v>
      </c>
      <c r="F31" s="944">
        <v>14787.481530115097</v>
      </c>
      <c r="G31" s="944">
        <v>15275.210714213275</v>
      </c>
      <c r="H31" s="944">
        <v>15363.861791104631</v>
      </c>
      <c r="I31" s="944">
        <v>16350.848780182399</v>
      </c>
      <c r="J31" s="944">
        <v>16599.245092558744</v>
      </c>
      <c r="K31" s="944">
        <v>18726.47766076864</v>
      </c>
      <c r="L31" s="944">
        <v>19905.235984883784</v>
      </c>
      <c r="M31" s="946">
        <v>20067.911354433712</v>
      </c>
      <c r="N31" s="921"/>
      <c r="O31" s="919"/>
      <c r="P31" s="941" t="s">
        <v>175</v>
      </c>
      <c r="Q31" s="947">
        <v>16145.77271971192</v>
      </c>
      <c r="R31"/>
      <c r="S31"/>
      <c r="T31"/>
      <c r="U31"/>
      <c r="V31" s="2"/>
      <c r="W31" s="2"/>
      <c r="X31" s="2"/>
      <c r="Y31" s="2"/>
    </row>
    <row r="32" spans="1:25">
      <c r="A32" s="943" t="s">
        <v>176</v>
      </c>
      <c r="B32" s="961">
        <v>14226.385547626593</v>
      </c>
      <c r="C32" s="961">
        <v>14299.191515290229</v>
      </c>
      <c r="D32" s="944">
        <v>13991.300512971718</v>
      </c>
      <c r="E32" s="944">
        <v>14655.922859268447</v>
      </c>
      <c r="F32" s="944">
        <v>14814.46153340644</v>
      </c>
      <c r="G32" s="944">
        <v>15261.833099361414</v>
      </c>
      <c r="H32" s="944">
        <v>15336.715000402453</v>
      </c>
      <c r="I32" s="944">
        <v>16332.579232026799</v>
      </c>
      <c r="J32" s="944">
        <v>16579.883460903056</v>
      </c>
      <c r="K32" s="944">
        <v>18784.163621146959</v>
      </c>
      <c r="L32" s="944">
        <v>19784.228158990474</v>
      </c>
      <c r="M32" s="946">
        <v>19685.637978475796</v>
      </c>
      <c r="N32" s="921"/>
      <c r="O32" s="919"/>
      <c r="P32" s="941" t="s">
        <v>176</v>
      </c>
      <c r="Q32" s="947">
        <v>15822.043041911318</v>
      </c>
      <c r="R32"/>
      <c r="S32"/>
      <c r="T32"/>
      <c r="U32"/>
      <c r="V32" s="2"/>
      <c r="W32" s="2"/>
      <c r="X32" s="2"/>
      <c r="Y32" s="2"/>
    </row>
    <row r="33" spans="1:25">
      <c r="A33" s="943" t="s">
        <v>177</v>
      </c>
      <c r="B33" s="961"/>
      <c r="C33" s="962"/>
      <c r="D33" s="944"/>
      <c r="E33" s="944"/>
      <c r="F33" s="944"/>
      <c r="G33" s="944"/>
      <c r="H33" s="944"/>
      <c r="I33" s="944"/>
      <c r="J33" s="944"/>
      <c r="K33" s="944"/>
      <c r="L33" s="944"/>
      <c r="M33" s="946"/>
      <c r="N33" s="921"/>
      <c r="O33" s="919"/>
      <c r="P33" s="941" t="s">
        <v>177</v>
      </c>
      <c r="Q33" s="947">
        <v>17630.247312702155</v>
      </c>
      <c r="R33"/>
      <c r="S33"/>
      <c r="T33"/>
      <c r="U33"/>
      <c r="V33" s="2"/>
      <c r="W33" s="2"/>
      <c r="X33" s="2"/>
      <c r="Y33" s="2"/>
    </row>
    <row r="34" spans="1:25">
      <c r="A34" s="943" t="s">
        <v>71</v>
      </c>
      <c r="B34" s="961">
        <v>10785.338573682167</v>
      </c>
      <c r="C34" s="961">
        <v>11016.617874284919</v>
      </c>
      <c r="D34" s="944">
        <v>11437.705938088196</v>
      </c>
      <c r="E34" s="944">
        <v>11725.521266017138</v>
      </c>
      <c r="F34" s="944">
        <v>11981.721187626732</v>
      </c>
      <c r="G34" s="944">
        <v>12387.476553330009</v>
      </c>
      <c r="H34" s="944">
        <v>12317.245513392614</v>
      </c>
      <c r="I34" s="944">
        <v>12540.109883888001</v>
      </c>
      <c r="J34" s="944">
        <v>12878.83435312495</v>
      </c>
      <c r="K34" s="944">
        <v>14239.55711691917</v>
      </c>
      <c r="L34" s="944">
        <v>15687.582852889065</v>
      </c>
      <c r="M34" s="946">
        <v>15856.862387184667</v>
      </c>
      <c r="N34" s="921"/>
      <c r="O34" s="919"/>
      <c r="P34" s="941" t="s">
        <v>71</v>
      </c>
      <c r="Q34" s="947">
        <v>12932.241067353638</v>
      </c>
      <c r="R34"/>
      <c r="S34"/>
      <c r="T34"/>
      <c r="U34"/>
      <c r="V34" s="2"/>
      <c r="W34" s="2"/>
      <c r="X34" s="2"/>
      <c r="Y34" s="2"/>
    </row>
    <row r="35" spans="1:25" ht="13.5" thickBot="1">
      <c r="A35" s="949" t="s">
        <v>178</v>
      </c>
      <c r="B35" s="963">
        <v>13610.506172235782</v>
      </c>
      <c r="C35" s="963">
        <v>13809.675623791112</v>
      </c>
      <c r="D35" s="951">
        <v>13711.642486022662</v>
      </c>
      <c r="E35" s="951">
        <v>14163.993257034979</v>
      </c>
      <c r="F35" s="951">
        <v>14239.310346798155</v>
      </c>
      <c r="G35" s="951">
        <v>14632.573842803024</v>
      </c>
      <c r="H35" s="951">
        <v>14730.458329960993</v>
      </c>
      <c r="I35" s="944">
        <v>15347.847998544932</v>
      </c>
      <c r="J35" s="944">
        <v>15688.694727641208</v>
      </c>
      <c r="K35" s="951">
        <v>17761.804158884457</v>
      </c>
      <c r="L35" s="951">
        <v>18883.179797492216</v>
      </c>
      <c r="M35" s="952">
        <v>18932.073880029395</v>
      </c>
      <c r="N35" s="921"/>
      <c r="O35" s="919"/>
      <c r="P35" s="953" t="s">
        <v>178</v>
      </c>
      <c r="Q35" s="954">
        <v>15464.407576145763</v>
      </c>
      <c r="R35"/>
      <c r="S35"/>
      <c r="T35"/>
      <c r="U35"/>
      <c r="V35" s="2"/>
      <c r="W35" s="2"/>
      <c r="X35" s="2"/>
      <c r="Y35" s="2"/>
    </row>
    <row r="36" spans="1:25">
      <c r="A36" s="964"/>
      <c r="B36" s="965"/>
      <c r="C36" s="965"/>
      <c r="D36" s="966"/>
      <c r="E36" s="966"/>
      <c r="F36" s="966"/>
      <c r="G36" s="966"/>
      <c r="H36" s="966"/>
      <c r="I36" s="966"/>
      <c r="J36" s="966"/>
      <c r="K36" s="966"/>
      <c r="L36" s="966"/>
      <c r="M36" s="966"/>
      <c r="N36" s="966"/>
      <c r="O36" s="967"/>
      <c r="P36" s="964"/>
      <c r="Q36" s="966"/>
      <c r="R36"/>
      <c r="S36"/>
      <c r="T36"/>
      <c r="U36"/>
      <c r="V36" s="2"/>
      <c r="W36" s="2"/>
      <c r="X36" s="2"/>
      <c r="Y36" s="2"/>
    </row>
    <row r="37" spans="1:25" ht="16.5" thickBot="1">
      <c r="A37" s="918">
        <v>2022</v>
      </c>
      <c r="B37" s="919"/>
      <c r="C37" s="919"/>
      <c r="D37" s="919"/>
      <c r="E37" s="919"/>
      <c r="F37" s="919"/>
      <c r="G37" s="919"/>
      <c r="H37" s="919"/>
      <c r="I37" s="919"/>
      <c r="J37" s="919"/>
      <c r="K37" s="919"/>
      <c r="L37" s="920" t="s">
        <v>160</v>
      </c>
      <c r="M37" s="919"/>
      <c r="N37" s="921"/>
      <c r="O37" s="919"/>
      <c r="P37" s="922">
        <v>2022</v>
      </c>
      <c r="Q37" s="919"/>
      <c r="R37"/>
      <c r="S37"/>
      <c r="T37"/>
      <c r="U37"/>
      <c r="V37" s="2"/>
      <c r="W37" s="2"/>
      <c r="X37" s="2"/>
      <c r="Y37" s="2"/>
    </row>
    <row r="38" spans="1:25" ht="13.5" thickBot="1">
      <c r="A38" s="923"/>
      <c r="B38" s="924" t="s">
        <v>161</v>
      </c>
      <c r="C38" s="924" t="s">
        <v>162</v>
      </c>
      <c r="D38" s="924" t="s">
        <v>163</v>
      </c>
      <c r="E38" s="924" t="s">
        <v>164</v>
      </c>
      <c r="F38" s="924" t="s">
        <v>165</v>
      </c>
      <c r="G38" s="924" t="s">
        <v>166</v>
      </c>
      <c r="H38" s="924" t="s">
        <v>167</v>
      </c>
      <c r="I38" s="924" t="s">
        <v>168</v>
      </c>
      <c r="J38" s="924" t="s">
        <v>169</v>
      </c>
      <c r="K38" s="924" t="s">
        <v>170</v>
      </c>
      <c r="L38" s="924" t="s">
        <v>171</v>
      </c>
      <c r="M38" s="925" t="s">
        <v>172</v>
      </c>
      <c r="N38" s="921"/>
      <c r="O38" s="919"/>
      <c r="P38" s="926"/>
      <c r="Q38" s="927" t="s">
        <v>173</v>
      </c>
      <c r="R38"/>
      <c r="S38"/>
      <c r="T38"/>
      <c r="U38"/>
      <c r="V38" s="2"/>
      <c r="W38" s="2"/>
      <c r="X38" s="2"/>
      <c r="Y38" s="2"/>
    </row>
    <row r="39" spans="1:25" ht="13.5" thickBot="1">
      <c r="A39" s="928" t="s">
        <v>174</v>
      </c>
      <c r="B39" s="955">
        <v>18584.854388058142</v>
      </c>
      <c r="C39" s="955">
        <v>19061.640628288158</v>
      </c>
      <c r="D39" s="929">
        <v>20294.215163541841</v>
      </c>
      <c r="E39" s="929">
        <v>22382.152265751229</v>
      </c>
      <c r="F39" s="929">
        <v>22663.607295143924</v>
      </c>
      <c r="G39" s="929">
        <v>21656.265224664887</v>
      </c>
      <c r="H39" s="929">
        <v>21088.130947012589</v>
      </c>
      <c r="I39" s="929">
        <v>22044.5596048351</v>
      </c>
      <c r="J39" s="931">
        <v>21476.807399744433</v>
      </c>
      <c r="K39" s="929">
        <v>21433.759411596424</v>
      </c>
      <c r="L39" s="929">
        <v>21571.849524913901</v>
      </c>
      <c r="M39" s="932">
        <v>21038.488245919187</v>
      </c>
      <c r="N39" s="921"/>
      <c r="O39" s="919"/>
      <c r="P39" s="933" t="s">
        <v>174</v>
      </c>
      <c r="Q39" s="934">
        <v>21146.943097893545</v>
      </c>
      <c r="R39"/>
      <c r="S39"/>
      <c r="T39"/>
      <c r="U39"/>
      <c r="V39" s="2"/>
      <c r="W39" s="2"/>
      <c r="X39" s="2"/>
      <c r="Y39" s="2"/>
    </row>
    <row r="40" spans="1:25">
      <c r="A40" s="956" t="s">
        <v>179</v>
      </c>
      <c r="B40" s="957">
        <v>19401.189317269065</v>
      </c>
      <c r="C40" s="957">
        <v>18768.122079575594</v>
      </c>
      <c r="D40" s="957">
        <v>20782.536703677448</v>
      </c>
      <c r="E40" s="958">
        <v>22056.544408675029</v>
      </c>
      <c r="F40" s="958">
        <v>22834.880977831774</v>
      </c>
      <c r="G40" s="958">
        <v>20966.741574155654</v>
      </c>
      <c r="H40" s="958">
        <v>21492.117598290595</v>
      </c>
      <c r="I40" s="958">
        <v>21379.114258023514</v>
      </c>
      <c r="J40" s="959">
        <v>20572.334556962032</v>
      </c>
      <c r="K40" s="958">
        <v>21724.374225941425</v>
      </c>
      <c r="L40" s="958">
        <v>21527.750189069422</v>
      </c>
      <c r="M40" s="960">
        <v>20432.466808866593</v>
      </c>
      <c r="N40" s="921"/>
      <c r="O40" s="919"/>
      <c r="P40" s="941" t="s">
        <v>179</v>
      </c>
      <c r="Q40" s="942">
        <v>21131.820292193279</v>
      </c>
      <c r="R40"/>
      <c r="S40"/>
      <c r="T40"/>
      <c r="U40"/>
      <c r="V40"/>
      <c r="W40" s="2"/>
      <c r="X40" s="2"/>
      <c r="Y40" s="2"/>
    </row>
    <row r="41" spans="1:25">
      <c r="A41" s="943" t="s">
        <v>175</v>
      </c>
      <c r="B41" s="961">
        <v>20010.993899012225</v>
      </c>
      <c r="C41" s="961">
        <v>20140.861353409993</v>
      </c>
      <c r="D41" s="944">
        <v>21320.985832864666</v>
      </c>
      <c r="E41" s="944">
        <v>23446.717787287645</v>
      </c>
      <c r="F41" s="944">
        <v>23578.051392670604</v>
      </c>
      <c r="G41" s="944">
        <v>22205.923722522413</v>
      </c>
      <c r="H41" s="944">
        <v>21722.775052540324</v>
      </c>
      <c r="I41" s="944">
        <v>23070.88250705961</v>
      </c>
      <c r="J41" s="944">
        <v>22429.185356400634</v>
      </c>
      <c r="K41" s="944">
        <v>22448.55051623697</v>
      </c>
      <c r="L41" s="944">
        <v>22643.496047776483</v>
      </c>
      <c r="M41" s="946">
        <v>22324.272786059049</v>
      </c>
      <c r="N41" s="921"/>
      <c r="O41" s="919"/>
      <c r="P41" s="941" t="s">
        <v>175</v>
      </c>
      <c r="Q41" s="947">
        <v>22130.496449450027</v>
      </c>
      <c r="R41"/>
      <c r="S41"/>
      <c r="T41"/>
      <c r="U41"/>
      <c r="V41"/>
      <c r="W41" s="2"/>
      <c r="X41" s="2"/>
      <c r="Y41" s="2"/>
    </row>
    <row r="42" spans="1:25">
      <c r="A42" s="943" t="s">
        <v>176</v>
      </c>
      <c r="B42" s="961">
        <v>19889.952702294664</v>
      </c>
      <c r="C42" s="961">
        <v>20037.260203017402</v>
      </c>
      <c r="D42" s="944">
        <v>21181.469379763694</v>
      </c>
      <c r="E42" s="944">
        <v>23363.726507028186</v>
      </c>
      <c r="F42" s="944">
        <v>23471.641482074712</v>
      </c>
      <c r="G42" s="944">
        <v>21994.754754913643</v>
      </c>
      <c r="H42" s="944">
        <v>21590.825167465628</v>
      </c>
      <c r="I42" s="944">
        <v>23059.213900400511</v>
      </c>
      <c r="J42" s="944">
        <v>22254.528152330178</v>
      </c>
      <c r="K42" s="944">
        <v>22275.832773395356</v>
      </c>
      <c r="L42" s="944">
        <v>22556.405335094471</v>
      </c>
      <c r="M42" s="946">
        <v>22155.369286920275</v>
      </c>
      <c r="N42" s="921"/>
      <c r="O42" s="919"/>
      <c r="P42" s="941" t="s">
        <v>176</v>
      </c>
      <c r="Q42" s="947">
        <v>22011.123591202388</v>
      </c>
      <c r="R42"/>
      <c r="S42"/>
      <c r="T42"/>
      <c r="U42"/>
      <c r="V42"/>
      <c r="W42" s="2"/>
      <c r="X42" s="2"/>
      <c r="Y42" s="2"/>
    </row>
    <row r="43" spans="1:25">
      <c r="A43" s="943" t="s">
        <v>177</v>
      </c>
      <c r="B43" s="961">
        <v>20454.892849816846</v>
      </c>
      <c r="C43" s="962">
        <v>20559.71187588152</v>
      </c>
      <c r="D43" s="944">
        <v>20899.265924448879</v>
      </c>
      <c r="E43" s="944">
        <v>23581.943971962621</v>
      </c>
      <c r="F43" s="944">
        <v>22456.551348314606</v>
      </c>
      <c r="G43" s="944">
        <v>22205.815877358491</v>
      </c>
      <c r="H43" s="944">
        <v>21518.989357326474</v>
      </c>
      <c r="I43" s="944">
        <v>23347.212827832293</v>
      </c>
      <c r="J43" s="944">
        <v>22243.821111111116</v>
      </c>
      <c r="K43" s="944">
        <v>22911.379073203494</v>
      </c>
      <c r="L43" s="944">
        <v>23298.260685224843</v>
      </c>
      <c r="M43" s="946">
        <v>22899.219529267291</v>
      </c>
      <c r="N43" s="921"/>
      <c r="O43" s="919"/>
      <c r="P43" s="941" t="s">
        <v>177</v>
      </c>
      <c r="Q43" s="947">
        <v>22336.312401402276</v>
      </c>
      <c r="R43"/>
      <c r="S43"/>
      <c r="T43"/>
      <c r="U43"/>
      <c r="V43"/>
      <c r="W43" s="2"/>
      <c r="X43" s="2"/>
      <c r="Y43" s="2"/>
    </row>
    <row r="44" spans="1:25">
      <c r="A44" s="943" t="s">
        <v>71</v>
      </c>
      <c r="B44" s="961">
        <v>16087.763628046439</v>
      </c>
      <c r="C44" s="961">
        <v>17004.010735069442</v>
      </c>
      <c r="D44" s="944">
        <v>18474.268671365007</v>
      </c>
      <c r="E44" s="944">
        <v>20619.789194257672</v>
      </c>
      <c r="F44" s="944">
        <v>20955.60875576234</v>
      </c>
      <c r="G44" s="944">
        <v>20182.214020862299</v>
      </c>
      <c r="H44" s="944">
        <v>19682.23133569759</v>
      </c>
      <c r="I44" s="944">
        <v>20147.570973449489</v>
      </c>
      <c r="J44" s="944">
        <v>19657.770631185635</v>
      </c>
      <c r="K44" s="944">
        <v>19667.452867756623</v>
      </c>
      <c r="L44" s="944">
        <v>19512.792353524215</v>
      </c>
      <c r="M44" s="946">
        <v>18476.577222349944</v>
      </c>
      <c r="N44" s="921"/>
      <c r="O44" s="919"/>
      <c r="P44" s="941" t="s">
        <v>71</v>
      </c>
      <c r="Q44" s="947">
        <v>19244.464191906805</v>
      </c>
      <c r="R44"/>
      <c r="S44"/>
      <c r="T44"/>
      <c r="U44"/>
      <c r="V44"/>
      <c r="W44" s="2"/>
      <c r="X44" s="2"/>
      <c r="Y44" s="2"/>
    </row>
    <row r="45" spans="1:25" ht="13.5" thickBot="1">
      <c r="A45" s="949" t="s">
        <v>178</v>
      </c>
      <c r="B45" s="963">
        <v>19149.031229228254</v>
      </c>
      <c r="C45" s="963">
        <v>19446.977351080182</v>
      </c>
      <c r="D45" s="951">
        <v>20484.085926672087</v>
      </c>
      <c r="E45" s="951">
        <v>22520.242820348958</v>
      </c>
      <c r="F45" s="951">
        <v>22830.803313989683</v>
      </c>
      <c r="G45" s="951">
        <v>22293.666038117477</v>
      </c>
      <c r="H45" s="951">
        <v>21897.774611800665</v>
      </c>
      <c r="I45" s="951">
        <v>22707.096961756262</v>
      </c>
      <c r="J45" s="951">
        <v>22566.668967340411</v>
      </c>
      <c r="K45" s="951">
        <v>22477.99052132506</v>
      </c>
      <c r="L45" s="951">
        <v>22579.081280691324</v>
      </c>
      <c r="M45" s="952">
        <v>22462.280980177467</v>
      </c>
      <c r="N45" s="921"/>
      <c r="O45" s="919"/>
      <c r="P45" s="953" t="s">
        <v>178</v>
      </c>
      <c r="Q45" s="954">
        <v>21834.185551773837</v>
      </c>
      <c r="R45"/>
      <c r="S45"/>
      <c r="T45"/>
      <c r="U45"/>
      <c r="V45"/>
      <c r="W45" s="2"/>
      <c r="X45" s="2"/>
      <c r="Y45" s="2"/>
    </row>
    <row r="46" spans="1:25">
      <c r="A46" s="964"/>
      <c r="B46" s="965"/>
      <c r="C46" s="965"/>
      <c r="D46" s="966"/>
      <c r="E46" s="966"/>
      <c r="F46" s="966"/>
      <c r="G46" s="966"/>
      <c r="H46" s="966"/>
      <c r="I46" s="966"/>
      <c r="J46" s="966"/>
      <c r="K46" s="966"/>
      <c r="L46" s="966"/>
      <c r="M46" s="966"/>
      <c r="N46" s="966"/>
      <c r="O46" s="967"/>
      <c r="P46" s="964"/>
      <c r="Q46" s="966"/>
      <c r="R46"/>
      <c r="S46"/>
      <c r="T46"/>
      <c r="U46"/>
      <c r="V46"/>
      <c r="W46" s="2"/>
      <c r="X46" s="2"/>
      <c r="Y46" s="2"/>
    </row>
    <row r="47" spans="1:25" ht="16.5" thickBot="1">
      <c r="A47" s="918">
        <v>2023</v>
      </c>
      <c r="B47" s="919"/>
      <c r="C47" s="919"/>
      <c r="D47" s="919"/>
      <c r="E47" s="919"/>
      <c r="F47" s="919"/>
      <c r="G47" s="919"/>
      <c r="H47" s="919"/>
      <c r="I47" s="919"/>
      <c r="J47" s="919"/>
      <c r="K47" s="919"/>
      <c r="L47" s="920" t="s">
        <v>160</v>
      </c>
      <c r="M47" s="919"/>
      <c r="N47" s="921"/>
      <c r="O47" s="919"/>
      <c r="P47" s="922">
        <v>2023</v>
      </c>
      <c r="Q47" s="919"/>
      <c r="R47"/>
      <c r="S47"/>
      <c r="T47"/>
      <c r="U47"/>
      <c r="V47"/>
      <c r="W47" s="2"/>
      <c r="X47" s="2"/>
      <c r="Y47" s="2"/>
    </row>
    <row r="48" spans="1:25" ht="13.5" thickBot="1">
      <c r="A48" s="923"/>
      <c r="B48" s="924" t="s">
        <v>161</v>
      </c>
      <c r="C48" s="924" t="s">
        <v>162</v>
      </c>
      <c r="D48" s="924" t="s">
        <v>163</v>
      </c>
      <c r="E48" s="924" t="s">
        <v>164</v>
      </c>
      <c r="F48" s="924" t="s">
        <v>165</v>
      </c>
      <c r="G48" s="924" t="s">
        <v>166</v>
      </c>
      <c r="H48" s="924" t="s">
        <v>167</v>
      </c>
      <c r="I48" s="924" t="s">
        <v>168</v>
      </c>
      <c r="J48" s="924" t="s">
        <v>169</v>
      </c>
      <c r="K48" s="924" t="s">
        <v>170</v>
      </c>
      <c r="L48" s="924" t="s">
        <v>171</v>
      </c>
      <c r="M48" s="925" t="s">
        <v>172</v>
      </c>
      <c r="N48" s="921"/>
      <c r="O48" s="919"/>
      <c r="P48" s="926"/>
      <c r="Q48" s="927" t="s">
        <v>173</v>
      </c>
      <c r="R48"/>
      <c r="S48"/>
      <c r="T48"/>
      <c r="U48"/>
      <c r="V48"/>
      <c r="W48" s="2"/>
      <c r="X48" s="2"/>
      <c r="Y48" s="2"/>
    </row>
    <row r="49" spans="1:25" ht="13.5" thickBot="1">
      <c r="A49" s="928" t="s">
        <v>174</v>
      </c>
      <c r="B49" s="955">
        <v>21113.225698078619</v>
      </c>
      <c r="C49" s="955">
        <v>21133.022636622503</v>
      </c>
      <c r="D49" s="929">
        <v>21391.20934895322</v>
      </c>
      <c r="E49" s="929">
        <v>21126.907901987786</v>
      </c>
      <c r="F49" s="929">
        <v>20923.526579664358</v>
      </c>
      <c r="G49" s="929">
        <v>20342.061598834774</v>
      </c>
      <c r="H49" s="929">
        <v>19109.973592695493</v>
      </c>
      <c r="I49" s="929">
        <v>19482.491025271316</v>
      </c>
      <c r="J49" s="931">
        <v>19327.058117667704</v>
      </c>
      <c r="K49" s="929">
        <v>19585.976704425364</v>
      </c>
      <c r="L49" s="929">
        <v>19148.954848627371</v>
      </c>
      <c r="M49" s="932">
        <v>18893.625655274001</v>
      </c>
      <c r="N49" s="921"/>
      <c r="O49" s="919"/>
      <c r="P49" s="933" t="s">
        <v>174</v>
      </c>
      <c r="Q49" s="934">
        <v>20193.550678840515</v>
      </c>
      <c r="R49"/>
      <c r="S49"/>
      <c r="T49"/>
      <c r="U49"/>
      <c r="V49"/>
      <c r="W49" s="2"/>
      <c r="X49" s="2"/>
      <c r="Y49" s="2"/>
    </row>
    <row r="50" spans="1:25">
      <c r="A50" s="956" t="s">
        <v>179</v>
      </c>
      <c r="B50" s="957">
        <v>21684.82397036719</v>
      </c>
      <c r="C50" s="957">
        <v>20485.854337762528</v>
      </c>
      <c r="D50" s="957">
        <v>21056.743400673393</v>
      </c>
      <c r="E50" s="958">
        <v>20974.003050570958</v>
      </c>
      <c r="F50" s="958">
        <v>20478.912293577985</v>
      </c>
      <c r="G50" s="958">
        <v>19990.600469845725</v>
      </c>
      <c r="H50" s="958">
        <v>17992.105532591406</v>
      </c>
      <c r="I50" s="958">
        <v>19397.045700770854</v>
      </c>
      <c r="J50" s="959">
        <v>18632.073973544979</v>
      </c>
      <c r="K50" s="958">
        <v>19593.33926387316</v>
      </c>
      <c r="L50" s="958">
        <v>17536.260823665889</v>
      </c>
      <c r="M50" s="960">
        <v>19175.371596701651</v>
      </c>
      <c r="N50" s="921"/>
      <c r="O50" s="919"/>
      <c r="P50" s="941" t="s">
        <v>179</v>
      </c>
      <c r="Q50" s="942">
        <v>20003.798174484822</v>
      </c>
      <c r="R50"/>
      <c r="S50"/>
      <c r="T50"/>
      <c r="U50"/>
      <c r="V50"/>
      <c r="W50" s="2"/>
      <c r="X50" s="2"/>
      <c r="Y50" s="2"/>
    </row>
    <row r="51" spans="1:25">
      <c r="A51" s="943" t="s">
        <v>175</v>
      </c>
      <c r="B51" s="961">
        <v>22264.476831858501</v>
      </c>
      <c r="C51" s="961">
        <v>22312.209286400306</v>
      </c>
      <c r="D51" s="944">
        <v>22437.777668006733</v>
      </c>
      <c r="E51" s="944">
        <v>22237.232778004531</v>
      </c>
      <c r="F51" s="944">
        <v>21693.014946407497</v>
      </c>
      <c r="G51" s="944">
        <v>21065.189361773882</v>
      </c>
      <c r="H51" s="944">
        <v>19974.546676439837</v>
      </c>
      <c r="I51" s="944">
        <v>20598.774383170072</v>
      </c>
      <c r="J51" s="944">
        <v>20366.589822883911</v>
      </c>
      <c r="K51" s="944">
        <v>21013.993150494593</v>
      </c>
      <c r="L51" s="944">
        <v>20702.873068001474</v>
      </c>
      <c r="M51" s="946">
        <v>20637.766927362009</v>
      </c>
      <c r="N51" s="921"/>
      <c r="O51" s="919"/>
      <c r="P51" s="941" t="s">
        <v>175</v>
      </c>
      <c r="Q51" s="947">
        <v>21349.602116661896</v>
      </c>
      <c r="R51"/>
      <c r="S51"/>
      <c r="T51"/>
      <c r="U51"/>
      <c r="V51"/>
      <c r="W51" s="2"/>
      <c r="X51" s="2"/>
      <c r="Y51" s="2"/>
    </row>
    <row r="52" spans="1:25">
      <c r="A52" s="943" t="s">
        <v>176</v>
      </c>
      <c r="B52" s="961">
        <v>22073.808683015875</v>
      </c>
      <c r="C52" s="961">
        <v>21960.126879269967</v>
      </c>
      <c r="D52" s="944">
        <v>22213.400252881042</v>
      </c>
      <c r="E52" s="944">
        <v>21943.388504524239</v>
      </c>
      <c r="F52" s="944">
        <v>21619.053625106284</v>
      </c>
      <c r="G52" s="944">
        <v>20852.966224975258</v>
      </c>
      <c r="H52" s="944">
        <v>19427.175514057097</v>
      </c>
      <c r="I52" s="944">
        <v>20325.087693830887</v>
      </c>
      <c r="J52" s="944">
        <v>20033.536719171403</v>
      </c>
      <c r="K52" s="944">
        <v>20712.259190878805</v>
      </c>
      <c r="L52" s="944">
        <v>20421.443342916962</v>
      </c>
      <c r="M52" s="946">
        <v>20277.945407199724</v>
      </c>
      <c r="N52" s="921"/>
      <c r="O52" s="919"/>
      <c r="P52" s="941" t="s">
        <v>176</v>
      </c>
      <c r="Q52" s="947">
        <v>21109.986302408659</v>
      </c>
      <c r="R52"/>
      <c r="S52"/>
      <c r="T52"/>
      <c r="U52"/>
      <c r="V52"/>
      <c r="W52" s="2"/>
      <c r="X52" s="2"/>
      <c r="Y52" s="2"/>
    </row>
    <row r="53" spans="1:25">
      <c r="A53" s="943" t="s">
        <v>177</v>
      </c>
      <c r="B53" s="961">
        <v>22584.51070101561</v>
      </c>
      <c r="C53" s="962">
        <v>22097.324691075515</v>
      </c>
      <c r="D53" s="944">
        <v>22971.289301272365</v>
      </c>
      <c r="E53" s="944">
        <v>22242.479349686248</v>
      </c>
      <c r="F53" s="944">
        <v>21851.946847526207</v>
      </c>
      <c r="G53" s="944">
        <v>20720.878906084374</v>
      </c>
      <c r="H53" s="944">
        <v>20199.631905790837</v>
      </c>
      <c r="I53" s="944">
        <v>20405.070164767749</v>
      </c>
      <c r="J53" s="944">
        <v>20559.629784242428</v>
      </c>
      <c r="K53" s="944">
        <v>20262.477993295019</v>
      </c>
      <c r="L53" s="944">
        <v>20634.988807479487</v>
      </c>
      <c r="M53" s="946">
        <v>20955.00997536513</v>
      </c>
      <c r="N53" s="921"/>
      <c r="O53" s="919"/>
      <c r="P53" s="941" t="s">
        <v>177</v>
      </c>
      <c r="Q53" s="947">
        <v>21232.582289816801</v>
      </c>
      <c r="R53"/>
      <c r="S53"/>
      <c r="T53"/>
      <c r="U53"/>
      <c r="V53"/>
      <c r="W53" s="2"/>
      <c r="X53" s="2"/>
      <c r="Y53" s="2"/>
    </row>
    <row r="54" spans="1:25">
      <c r="A54" s="943" t="s">
        <v>71</v>
      </c>
      <c r="B54" s="961">
        <v>18363.244388649553</v>
      </c>
      <c r="C54" s="961">
        <v>18424.093566731397</v>
      </c>
      <c r="D54" s="944">
        <v>18747.147960937273</v>
      </c>
      <c r="E54" s="944">
        <v>18663.143728934458</v>
      </c>
      <c r="F54" s="944">
        <v>18355.68660214058</v>
      </c>
      <c r="G54" s="944">
        <v>17835.91590786475</v>
      </c>
      <c r="H54" s="944">
        <v>16902.83824467886</v>
      </c>
      <c r="I54" s="944">
        <v>17004.550932134644</v>
      </c>
      <c r="J54" s="944">
        <v>17090.151183929571</v>
      </c>
      <c r="K54" s="944">
        <v>17075.327275971205</v>
      </c>
      <c r="L54" s="944">
        <v>16320.178212378014</v>
      </c>
      <c r="M54" s="946">
        <v>15857.171109571907</v>
      </c>
      <c r="N54" s="921"/>
      <c r="O54" s="919"/>
      <c r="P54" s="941" t="s">
        <v>71</v>
      </c>
      <c r="Q54" s="947">
        <v>17540.669311095324</v>
      </c>
      <c r="R54"/>
      <c r="S54"/>
      <c r="T54"/>
      <c r="U54"/>
      <c r="V54"/>
      <c r="W54" s="2"/>
      <c r="X54" s="2"/>
      <c r="Y54" s="2"/>
    </row>
    <row r="55" spans="1:25" ht="13.5" thickBot="1">
      <c r="A55" s="949" t="s">
        <v>178</v>
      </c>
      <c r="B55" s="963">
        <v>22573.167517467755</v>
      </c>
      <c r="C55" s="963">
        <v>22538.146707255222</v>
      </c>
      <c r="D55" s="951">
        <v>22680.727986396585</v>
      </c>
      <c r="E55" s="951">
        <v>22518.120627063072</v>
      </c>
      <c r="F55" s="951">
        <v>22334.533389390857</v>
      </c>
      <c r="G55" s="951">
        <v>21750.77286408452</v>
      </c>
      <c r="H55" s="951">
        <v>20551.501513420193</v>
      </c>
      <c r="I55" s="951">
        <v>20852.41412926844</v>
      </c>
      <c r="J55" s="951">
        <v>20904.313004976913</v>
      </c>
      <c r="K55" s="951">
        <v>21120.373355423661</v>
      </c>
      <c r="L55" s="951">
        <v>21030.518981765777</v>
      </c>
      <c r="M55" s="952">
        <v>20744.486414278908</v>
      </c>
      <c r="N55" s="921"/>
      <c r="O55" s="919"/>
      <c r="P55" s="953" t="s">
        <v>178</v>
      </c>
      <c r="Q55" s="954">
        <v>21698.066515782382</v>
      </c>
      <c r="R55"/>
      <c r="S55"/>
      <c r="T55"/>
      <c r="U55"/>
      <c r="V55" s="2"/>
      <c r="W55" s="2"/>
      <c r="X55" s="2"/>
      <c r="Y55" s="2"/>
    </row>
    <row r="56" spans="1:25">
      <c r="A56" s="964"/>
      <c r="B56" s="965"/>
      <c r="C56" s="965"/>
      <c r="D56" s="966"/>
      <c r="E56" s="966"/>
      <c r="F56" s="966"/>
      <c r="G56" s="966"/>
      <c r="H56" s="966"/>
      <c r="I56" s="966"/>
      <c r="J56" s="966"/>
      <c r="K56" s="966"/>
      <c r="L56" s="966"/>
      <c r="M56" s="966"/>
      <c r="N56" s="966"/>
      <c r="O56" s="967"/>
      <c r="P56" s="964"/>
      <c r="Q56" s="966"/>
      <c r="R56"/>
      <c r="S56"/>
      <c r="T56"/>
      <c r="U56"/>
      <c r="V56" s="2"/>
      <c r="W56" s="2"/>
      <c r="X56" s="2"/>
      <c r="Y56" s="2"/>
    </row>
    <row r="57" spans="1:25" ht="16.5" thickBot="1">
      <c r="A57" s="918">
        <v>2024</v>
      </c>
      <c r="B57" s="919"/>
      <c r="C57" s="919"/>
      <c r="D57" s="919"/>
      <c r="E57" s="919"/>
      <c r="F57" s="919"/>
      <c r="G57" s="919"/>
      <c r="H57" s="919"/>
      <c r="I57" s="919"/>
      <c r="J57" s="919"/>
      <c r="K57" s="919"/>
      <c r="L57" s="920" t="s">
        <v>160</v>
      </c>
      <c r="M57" s="919"/>
      <c r="N57" s="921"/>
      <c r="O57" s="919"/>
      <c r="P57" s="922">
        <v>2024</v>
      </c>
      <c r="Q57" s="919"/>
      <c r="R57" s="2"/>
      <c r="S57" s="2"/>
      <c r="T57" s="2"/>
      <c r="U57" s="2"/>
      <c r="V57" s="2"/>
      <c r="W57" s="2"/>
      <c r="X57" s="2"/>
      <c r="Y57" s="2"/>
    </row>
    <row r="58" spans="1:25" ht="13.5" thickBot="1">
      <c r="A58" s="923"/>
      <c r="B58" s="924" t="s">
        <v>161</v>
      </c>
      <c r="C58" s="924" t="s">
        <v>162</v>
      </c>
      <c r="D58" s="924" t="s">
        <v>163</v>
      </c>
      <c r="E58" s="924" t="s">
        <v>164</v>
      </c>
      <c r="F58" s="924" t="s">
        <v>165</v>
      </c>
      <c r="G58" s="924" t="s">
        <v>166</v>
      </c>
      <c r="H58" s="924" t="s">
        <v>167</v>
      </c>
      <c r="I58" s="924" t="s">
        <v>168</v>
      </c>
      <c r="J58" s="924" t="s">
        <v>169</v>
      </c>
      <c r="K58" s="924" t="s">
        <v>170</v>
      </c>
      <c r="L58" s="924" t="s">
        <v>171</v>
      </c>
      <c r="M58" s="925" t="s">
        <v>172</v>
      </c>
      <c r="N58" s="921"/>
      <c r="O58" s="919"/>
      <c r="P58" s="926"/>
      <c r="Q58" s="927" t="s">
        <v>173</v>
      </c>
      <c r="R58" s="2"/>
      <c r="S58" s="2"/>
      <c r="T58" s="2"/>
      <c r="U58" s="2"/>
      <c r="V58" s="2"/>
      <c r="W58" s="2"/>
      <c r="X58" s="2"/>
      <c r="Y58" s="2"/>
    </row>
    <row r="59" spans="1:25" ht="13.5" thickBot="1">
      <c r="A59" s="928" t="s">
        <v>174</v>
      </c>
      <c r="B59" s="955"/>
      <c r="C59" s="955"/>
      <c r="D59" s="929"/>
      <c r="E59" s="929"/>
      <c r="F59" s="929"/>
      <c r="G59" s="929"/>
      <c r="H59" s="929"/>
      <c r="I59" s="929"/>
      <c r="J59" s="931"/>
      <c r="K59" s="929"/>
      <c r="L59" s="929"/>
      <c r="M59" s="932"/>
      <c r="N59" s="921"/>
      <c r="O59" s="919"/>
      <c r="P59" s="933" t="s">
        <v>174</v>
      </c>
      <c r="Q59" s="934"/>
      <c r="R59" s="2"/>
      <c r="S59" s="2"/>
      <c r="T59" s="2"/>
      <c r="U59" s="2"/>
      <c r="V59" s="2"/>
      <c r="W59" s="2"/>
      <c r="X59" s="2"/>
      <c r="Y59" s="2"/>
    </row>
    <row r="60" spans="1:25">
      <c r="A60" s="956" t="s">
        <v>179</v>
      </c>
      <c r="B60" s="957"/>
      <c r="C60" s="957"/>
      <c r="D60" s="957"/>
      <c r="E60" s="958"/>
      <c r="F60" s="958"/>
      <c r="G60" s="958"/>
      <c r="H60" s="958"/>
      <c r="I60" s="958"/>
      <c r="J60" s="959"/>
      <c r="K60" s="958"/>
      <c r="L60" s="958"/>
      <c r="M60" s="960"/>
      <c r="N60" s="921"/>
      <c r="O60" s="919"/>
      <c r="P60" s="941" t="s">
        <v>179</v>
      </c>
      <c r="Q60" s="942"/>
      <c r="R60" s="2"/>
      <c r="S60" s="2"/>
      <c r="T60" s="2"/>
      <c r="U60" s="2"/>
      <c r="V60" s="2"/>
      <c r="W60" s="2"/>
      <c r="X60" s="2"/>
      <c r="Y60" s="2"/>
    </row>
    <row r="61" spans="1:25">
      <c r="A61" s="943" t="s">
        <v>175</v>
      </c>
      <c r="B61" s="961"/>
      <c r="C61" s="961"/>
      <c r="D61" s="944"/>
      <c r="E61" s="944"/>
      <c r="F61" s="944"/>
      <c r="G61" s="944"/>
      <c r="H61" s="944"/>
      <c r="I61" s="944"/>
      <c r="J61" s="944"/>
      <c r="K61" s="944"/>
      <c r="L61" s="944"/>
      <c r="M61" s="946"/>
      <c r="N61" s="921"/>
      <c r="O61" s="919"/>
      <c r="P61" s="941" t="s">
        <v>175</v>
      </c>
      <c r="Q61" s="947"/>
      <c r="R61" s="2"/>
      <c r="S61" s="2"/>
      <c r="T61" s="2"/>
      <c r="U61" s="2"/>
      <c r="V61" s="2"/>
      <c r="W61" s="2"/>
      <c r="X61" s="2"/>
      <c r="Y61" s="2"/>
    </row>
    <row r="62" spans="1:25">
      <c r="A62" s="943" t="s">
        <v>176</v>
      </c>
      <c r="B62" s="961"/>
      <c r="C62" s="961"/>
      <c r="D62" s="944"/>
      <c r="E62" s="944"/>
      <c r="F62" s="944"/>
      <c r="G62" s="944"/>
      <c r="H62" s="944"/>
      <c r="I62" s="944"/>
      <c r="J62" s="944"/>
      <c r="K62" s="944"/>
      <c r="L62" s="944"/>
      <c r="M62" s="946"/>
      <c r="N62" s="921"/>
      <c r="O62" s="919"/>
      <c r="P62" s="941" t="s">
        <v>176</v>
      </c>
      <c r="Q62" s="947"/>
      <c r="R62" s="2"/>
      <c r="S62" s="2"/>
      <c r="T62" s="2"/>
      <c r="U62" s="2"/>
      <c r="V62" s="2"/>
      <c r="W62" s="2"/>
      <c r="X62" s="2"/>
      <c r="Y62" s="2"/>
    </row>
    <row r="63" spans="1:25">
      <c r="A63" s="943" t="s">
        <v>177</v>
      </c>
      <c r="B63" s="961"/>
      <c r="C63" s="962"/>
      <c r="D63" s="944"/>
      <c r="E63" s="944"/>
      <c r="F63" s="944"/>
      <c r="G63" s="944"/>
      <c r="H63" s="944"/>
      <c r="I63" s="944"/>
      <c r="J63" s="944"/>
      <c r="K63" s="944"/>
      <c r="L63" s="944"/>
      <c r="M63" s="946"/>
      <c r="N63" s="921"/>
      <c r="O63" s="919"/>
      <c r="P63" s="941" t="s">
        <v>177</v>
      </c>
      <c r="Q63" s="947"/>
      <c r="R63" s="2"/>
      <c r="S63" s="2"/>
      <c r="T63" s="2"/>
      <c r="U63" s="2"/>
      <c r="V63" s="2"/>
      <c r="W63" s="2"/>
      <c r="X63" s="2"/>
      <c r="Y63" s="2"/>
    </row>
    <row r="64" spans="1:25">
      <c r="A64" s="943" t="s">
        <v>71</v>
      </c>
      <c r="B64" s="961"/>
      <c r="C64" s="961"/>
      <c r="D64" s="944"/>
      <c r="E64" s="944"/>
      <c r="F64" s="944"/>
      <c r="G64" s="944"/>
      <c r="H64" s="944"/>
      <c r="I64" s="944"/>
      <c r="J64" s="944"/>
      <c r="K64" s="944"/>
      <c r="L64" s="944"/>
      <c r="M64" s="946"/>
      <c r="N64" s="921"/>
      <c r="O64" s="919"/>
      <c r="P64" s="941" t="s">
        <v>71</v>
      </c>
      <c r="Q64" s="947"/>
      <c r="R64" s="2"/>
      <c r="S64" s="2"/>
      <c r="T64" s="2"/>
      <c r="U64" s="2"/>
      <c r="V64" s="2"/>
      <c r="W64" s="2"/>
      <c r="X64" s="2"/>
      <c r="Y64" s="2"/>
    </row>
    <row r="65" spans="1:25" ht="13.5" thickBot="1">
      <c r="A65" s="949" t="s">
        <v>178</v>
      </c>
      <c r="B65" s="963"/>
      <c r="C65" s="963"/>
      <c r="D65" s="951"/>
      <c r="E65" s="951"/>
      <c r="F65" s="951"/>
      <c r="G65" s="951"/>
      <c r="H65" s="951"/>
      <c r="I65" s="951"/>
      <c r="J65" s="951"/>
      <c r="K65" s="951"/>
      <c r="L65" s="951"/>
      <c r="M65" s="952"/>
      <c r="N65" s="921"/>
      <c r="O65" s="919"/>
      <c r="P65" s="953" t="s">
        <v>178</v>
      </c>
      <c r="Q65" s="954"/>
      <c r="R65" s="2"/>
      <c r="S65" s="2"/>
      <c r="T65" s="2"/>
      <c r="U65" s="2"/>
      <c r="V65" s="2"/>
      <c r="W65" s="2"/>
      <c r="X65" s="2"/>
      <c r="Y65" s="2"/>
    </row>
    <row r="66" spans="1:25">
      <c r="A66" s="964"/>
      <c r="B66" s="965"/>
      <c r="C66" s="965"/>
      <c r="D66" s="966"/>
      <c r="E66" s="966"/>
      <c r="F66" s="966"/>
      <c r="G66" s="966"/>
      <c r="H66" s="966"/>
      <c r="I66" s="966"/>
      <c r="J66" s="966"/>
      <c r="K66" s="966"/>
      <c r="L66" s="966"/>
      <c r="M66" s="966"/>
      <c r="N66" s="966"/>
      <c r="O66" s="967"/>
      <c r="P66" s="964"/>
      <c r="Q66" s="966"/>
      <c r="R66" s="2"/>
      <c r="S66" s="2"/>
      <c r="T66" s="2"/>
      <c r="U66" s="2"/>
      <c r="V66" s="2"/>
      <c r="W66" s="2"/>
      <c r="X66" s="2"/>
      <c r="Y66" s="2"/>
    </row>
    <row r="67" spans="1:25">
      <c r="A67" s="964"/>
      <c r="B67" s="965"/>
      <c r="C67" s="965"/>
      <c r="D67" s="966"/>
      <c r="E67" s="966"/>
      <c r="F67" s="966"/>
      <c r="G67" s="966"/>
      <c r="H67" s="966"/>
      <c r="I67" s="966"/>
      <c r="J67" s="966"/>
      <c r="K67" s="966"/>
      <c r="L67" s="966"/>
      <c r="M67" s="966"/>
      <c r="N67" s="966"/>
      <c r="O67" s="967"/>
      <c r="P67" s="964"/>
      <c r="Q67" s="966"/>
      <c r="R67" s="2"/>
      <c r="S67" s="2"/>
      <c r="T67" s="2"/>
      <c r="U67" s="2"/>
      <c r="V67" s="2"/>
      <c r="W67" s="2"/>
      <c r="X67" s="2"/>
      <c r="Y67" s="2"/>
    </row>
    <row r="68" spans="1:25">
      <c r="A68" s="964"/>
      <c r="B68" s="965"/>
      <c r="C68" s="965"/>
      <c r="D68" s="966"/>
      <c r="E68" s="966"/>
      <c r="F68" s="966"/>
      <c r="G68" s="966"/>
      <c r="H68" s="966"/>
      <c r="I68" s="966"/>
      <c r="J68" s="966"/>
      <c r="K68" s="966"/>
      <c r="L68" s="966"/>
      <c r="M68" s="966"/>
      <c r="N68" s="966"/>
      <c r="O68" s="967"/>
      <c r="P68" s="964"/>
      <c r="Q68" s="966"/>
      <c r="R68" s="2"/>
      <c r="S68" s="2"/>
      <c r="T68" s="2"/>
      <c r="U68" s="2"/>
      <c r="V68" s="2"/>
      <c r="W68" s="2"/>
      <c r="X68" s="2"/>
      <c r="Y68" s="2"/>
    </row>
    <row r="69" spans="1:25">
      <c r="A69" s="964"/>
      <c r="B69" s="965"/>
      <c r="C69" s="965"/>
      <c r="D69" s="966"/>
      <c r="E69" s="966"/>
      <c r="F69" s="966"/>
      <c r="G69" s="966"/>
      <c r="H69" s="966"/>
      <c r="I69" s="966"/>
      <c r="J69" s="966"/>
      <c r="K69" s="966"/>
      <c r="L69" s="966"/>
      <c r="M69" s="966"/>
      <c r="N69" s="966"/>
      <c r="O69" s="967"/>
      <c r="P69" s="964"/>
      <c r="Q69" s="966"/>
      <c r="R69" s="2"/>
      <c r="S69" s="2"/>
      <c r="T69" s="2"/>
      <c r="U69" s="2"/>
      <c r="V69" s="2"/>
      <c r="W69" s="2"/>
      <c r="X69" s="2"/>
      <c r="Y69" s="2"/>
    </row>
    <row r="70" spans="1:25">
      <c r="A70" s="964"/>
      <c r="B70" s="965"/>
      <c r="C70" s="965"/>
      <c r="D70" s="966"/>
      <c r="E70" s="966"/>
      <c r="F70" s="966"/>
      <c r="G70" s="966"/>
      <c r="H70" s="966"/>
      <c r="I70" s="966"/>
      <c r="J70" s="966"/>
      <c r="K70" s="966"/>
      <c r="L70" s="966"/>
      <c r="M70" s="966"/>
      <c r="N70" s="966"/>
      <c r="O70" s="967"/>
      <c r="P70" s="964"/>
      <c r="Q70" s="966"/>
      <c r="R70" s="2"/>
      <c r="S70" s="2"/>
      <c r="T70" s="2"/>
      <c r="U70" s="2"/>
      <c r="V70" s="2"/>
      <c r="W70" s="2"/>
      <c r="X70" s="2"/>
      <c r="Y70" s="2"/>
    </row>
    <row r="71" spans="1:25">
      <c r="A71" s="964"/>
      <c r="B71" s="965"/>
      <c r="C71" s="965"/>
      <c r="D71" s="966"/>
      <c r="E71" s="966"/>
      <c r="F71" s="966"/>
      <c r="G71" s="966"/>
      <c r="H71" s="966"/>
      <c r="I71" s="966"/>
      <c r="J71" s="966"/>
      <c r="K71" s="966"/>
      <c r="L71" s="966"/>
      <c r="M71" s="966"/>
      <c r="N71" s="966"/>
      <c r="O71" s="967"/>
      <c r="P71" s="964"/>
      <c r="Q71" s="966"/>
      <c r="R71"/>
      <c r="S71"/>
      <c r="T71"/>
      <c r="U71"/>
      <c r="V71" s="2"/>
      <c r="W71" s="2"/>
      <c r="X71" s="2"/>
      <c r="Y71" s="2"/>
    </row>
    <row r="72" spans="1:25" ht="23.25">
      <c r="A72" s="968" t="s">
        <v>484</v>
      </c>
      <c r="B72" s="917"/>
      <c r="C72" s="917"/>
      <c r="D72" s="917"/>
      <c r="E72" s="967"/>
      <c r="F72" s="967"/>
      <c r="G72" s="967"/>
      <c r="H72" s="967"/>
      <c r="I72" s="967"/>
      <c r="J72" s="967"/>
      <c r="K72" s="967"/>
      <c r="L72" s="967"/>
      <c r="M72" s="967"/>
      <c r="N72" s="966"/>
      <c r="O72" s="966"/>
      <c r="P72" s="969"/>
      <c r="Q72" s="966"/>
      <c r="R72"/>
      <c r="S72"/>
      <c r="T72"/>
      <c r="U72"/>
      <c r="V72" s="2"/>
      <c r="W72" s="2"/>
      <c r="X72" s="2"/>
      <c r="Y72" s="2"/>
    </row>
    <row r="73" spans="1:25" ht="15.75">
      <c r="A73" s="967"/>
      <c r="B73" s="967"/>
      <c r="C73" s="967"/>
      <c r="D73" s="967"/>
      <c r="E73" s="967"/>
      <c r="F73" s="967"/>
      <c r="G73" s="967"/>
      <c r="H73" s="967"/>
      <c r="I73" s="967"/>
      <c r="J73" s="967"/>
      <c r="K73" s="967"/>
      <c r="L73" s="967"/>
      <c r="M73" s="967"/>
      <c r="N73" s="966"/>
      <c r="O73" s="966"/>
      <c r="P73" s="966"/>
      <c r="Q73" s="970" t="s">
        <v>180</v>
      </c>
      <c r="R73" s="6"/>
      <c r="S73"/>
      <c r="T73"/>
    </row>
    <row r="74" spans="1:25">
      <c r="A74" s="915"/>
      <c r="B74" s="915"/>
      <c r="C74" s="915"/>
      <c r="D74" s="915"/>
      <c r="E74" s="915"/>
      <c r="F74" s="915"/>
      <c r="G74" s="915"/>
      <c r="H74" s="915"/>
      <c r="I74" s="915"/>
      <c r="J74" s="915"/>
      <c r="K74" s="915"/>
      <c r="L74" s="915"/>
      <c r="M74" s="915"/>
      <c r="N74" s="915"/>
      <c r="O74" s="915"/>
      <c r="P74" s="915"/>
      <c r="Q74" s="915"/>
      <c r="S74" s="2"/>
      <c r="T74" s="2"/>
      <c r="U74" s="2"/>
      <c r="V74" s="2"/>
      <c r="W74" s="2"/>
    </row>
    <row r="75" spans="1:25" ht="16.5" thickBot="1">
      <c r="A75" s="971">
        <v>2019</v>
      </c>
      <c r="B75" s="972"/>
      <c r="C75" s="972"/>
      <c r="D75" s="972"/>
      <c r="E75" s="972"/>
      <c r="F75" s="972"/>
      <c r="G75" s="972"/>
      <c r="H75" s="972"/>
      <c r="I75" s="972"/>
      <c r="J75" s="972"/>
      <c r="K75" s="972"/>
      <c r="L75" s="972"/>
      <c r="M75" s="973" t="s">
        <v>180</v>
      </c>
      <c r="N75" s="915"/>
      <c r="O75" s="972"/>
      <c r="P75" s="971">
        <v>2019</v>
      </c>
      <c r="Q75" s="972"/>
      <c r="S75" s="2"/>
      <c r="T75" s="2"/>
      <c r="U75" s="2"/>
      <c r="V75" s="2"/>
      <c r="W75" s="2"/>
    </row>
    <row r="76" spans="1:25" ht="13.5" thickBot="1">
      <c r="A76" s="974"/>
      <c r="B76" s="975" t="s">
        <v>161</v>
      </c>
      <c r="C76" s="975" t="s">
        <v>162</v>
      </c>
      <c r="D76" s="975" t="s">
        <v>163</v>
      </c>
      <c r="E76" s="975" t="s">
        <v>164</v>
      </c>
      <c r="F76" s="975" t="s">
        <v>165</v>
      </c>
      <c r="G76" s="975" t="s">
        <v>166</v>
      </c>
      <c r="H76" s="975" t="s">
        <v>167</v>
      </c>
      <c r="I76" s="975" t="s">
        <v>168</v>
      </c>
      <c r="J76" s="975" t="s">
        <v>169</v>
      </c>
      <c r="K76" s="975" t="s">
        <v>170</v>
      </c>
      <c r="L76" s="975" t="s">
        <v>171</v>
      </c>
      <c r="M76" s="976" t="s">
        <v>172</v>
      </c>
      <c r="N76" s="915"/>
      <c r="O76" s="972"/>
      <c r="P76" s="977"/>
      <c r="Q76" s="978" t="s">
        <v>173</v>
      </c>
      <c r="S76" s="2"/>
      <c r="T76" s="2"/>
      <c r="U76" s="2"/>
      <c r="V76" s="2"/>
      <c r="W76" s="2"/>
    </row>
    <row r="77" spans="1:25" ht="13.5" thickBot="1">
      <c r="A77" s="979" t="s">
        <v>174</v>
      </c>
      <c r="B77" s="980">
        <f>(B9/1000)/1.02</f>
        <v>12.840200151573482</v>
      </c>
      <c r="C77" s="981">
        <f>(C9/1000)/1.02</f>
        <v>12.435461820720546</v>
      </c>
      <c r="D77" s="981">
        <f>(D9/1000)/1.02</f>
        <v>12.454421208857266</v>
      </c>
      <c r="E77" s="981">
        <f t="shared" ref="E77:L80" si="0">E9/1000/1.02</f>
        <v>12.192941607993269</v>
      </c>
      <c r="F77" s="981">
        <f t="shared" si="0"/>
        <v>12.103655381566083</v>
      </c>
      <c r="G77" s="981">
        <f t="shared" si="0"/>
        <v>11.754098975174413</v>
      </c>
      <c r="H77" s="981">
        <f t="shared" si="0"/>
        <v>11.069761908323068</v>
      </c>
      <c r="I77" s="981">
        <f t="shared" si="0"/>
        <v>11.568464244921939</v>
      </c>
      <c r="J77" s="981">
        <f t="shared" si="0"/>
        <v>11.466246631601745</v>
      </c>
      <c r="K77" s="981">
        <f t="shared" si="0"/>
        <v>11.566402167245691</v>
      </c>
      <c r="L77" s="981">
        <f t="shared" si="0"/>
        <v>11.88111366108823</v>
      </c>
      <c r="M77" s="982">
        <f t="shared" ref="M77:M83" si="1">(M9/1000)/1.02</f>
        <v>11.982655955662679</v>
      </c>
      <c r="N77" s="915"/>
      <c r="O77" s="972"/>
      <c r="P77" s="983" t="s">
        <v>174</v>
      </c>
      <c r="Q77" s="984">
        <f t="shared" ref="Q77:Q83" si="2">(Q9/1000)/1.02</f>
        <v>11.932440467099813</v>
      </c>
      <c r="S77" s="2"/>
      <c r="T77" s="2"/>
      <c r="U77" s="2"/>
      <c r="V77" s="2"/>
      <c r="W77" s="2"/>
    </row>
    <row r="78" spans="1:25" ht="13.5" thickBot="1">
      <c r="A78" s="985" t="s">
        <v>179</v>
      </c>
      <c r="B78" s="980">
        <f t="shared" ref="B78:C83" si="3">(B10/1000)/1.02</f>
        <v>12.733558071831727</v>
      </c>
      <c r="C78" s="981">
        <f t="shared" si="3"/>
        <v>12.775578057380992</v>
      </c>
      <c r="D78" s="981">
        <f t="shared" ref="D78:D83" si="4">D10/1000/1.02</f>
        <v>12.156907737924437</v>
      </c>
      <c r="E78" s="981">
        <f t="shared" si="0"/>
        <v>12.252025732207244</v>
      </c>
      <c r="F78" s="981">
        <f t="shared" si="0"/>
        <v>12.071152733964251</v>
      </c>
      <c r="G78" s="981">
        <f t="shared" si="0"/>
        <v>11.554480496968523</v>
      </c>
      <c r="H78" s="981">
        <f t="shared" si="0"/>
        <v>10.926726826570819</v>
      </c>
      <c r="I78" s="981">
        <f t="shared" si="0"/>
        <v>11.778989150498914</v>
      </c>
      <c r="J78" s="981">
        <f t="shared" si="0"/>
        <v>11.340147970105074</v>
      </c>
      <c r="K78" s="981">
        <f t="shared" si="0"/>
        <v>11.82392016502914</v>
      </c>
      <c r="L78" s="981">
        <f t="shared" si="0"/>
        <v>12.084139277933398</v>
      </c>
      <c r="M78" s="982">
        <f t="shared" si="1"/>
        <v>11.972370619763987</v>
      </c>
      <c r="N78" s="915"/>
      <c r="O78" s="972"/>
      <c r="P78" s="986" t="s">
        <v>179</v>
      </c>
      <c r="Q78" s="984">
        <f t="shared" si="2"/>
        <v>11.901531620993707</v>
      </c>
      <c r="S78" s="2"/>
      <c r="T78" s="2"/>
      <c r="U78" s="2"/>
      <c r="V78" s="2"/>
      <c r="W78" s="2"/>
    </row>
    <row r="79" spans="1:25" ht="13.5" thickBot="1">
      <c r="A79" s="985" t="s">
        <v>175</v>
      </c>
      <c r="B79" s="980">
        <f t="shared" si="3"/>
        <v>13.755628967388146</v>
      </c>
      <c r="C79" s="981">
        <f t="shared" si="3"/>
        <v>13.160005982394944</v>
      </c>
      <c r="D79" s="981">
        <f t="shared" si="4"/>
        <v>13.088488790736868</v>
      </c>
      <c r="E79" s="981">
        <f t="shared" si="0"/>
        <v>12.698047720332765</v>
      </c>
      <c r="F79" s="981">
        <f t="shared" si="0"/>
        <v>12.465192928087799</v>
      </c>
      <c r="G79" s="981">
        <f t="shared" si="0"/>
        <v>11.98909491587504</v>
      </c>
      <c r="H79" s="981">
        <f t="shared" si="0"/>
        <v>11.344024368852834</v>
      </c>
      <c r="I79" s="981">
        <f t="shared" si="0"/>
        <v>12.096879591360105</v>
      </c>
      <c r="J79" s="981">
        <f t="shared" si="0"/>
        <v>11.89061319365956</v>
      </c>
      <c r="K79" s="981">
        <f t="shared" si="0"/>
        <v>12.156065061569533</v>
      </c>
      <c r="L79" s="981">
        <f t="shared" si="0"/>
        <v>12.54454230346456</v>
      </c>
      <c r="M79" s="982">
        <f t="shared" si="1"/>
        <v>12.667870977157227</v>
      </c>
      <c r="N79" s="915"/>
      <c r="O79" s="972"/>
      <c r="P79" s="987" t="s">
        <v>175</v>
      </c>
      <c r="Q79" s="984">
        <f t="shared" si="2"/>
        <v>12.487183062726562</v>
      </c>
      <c r="S79" s="2"/>
      <c r="T79" s="2"/>
      <c r="U79" s="2"/>
      <c r="V79" s="2"/>
      <c r="W79" s="2"/>
    </row>
    <row r="80" spans="1:25" ht="13.5" thickBot="1">
      <c r="A80" s="985" t="s">
        <v>176</v>
      </c>
      <c r="B80" s="980">
        <f t="shared" si="3"/>
        <v>13.603203496153366</v>
      </c>
      <c r="C80" s="981">
        <f t="shared" si="3"/>
        <v>12.932984756543544</v>
      </c>
      <c r="D80" s="981">
        <f t="shared" si="4"/>
        <v>12.902198316957671</v>
      </c>
      <c r="E80" s="981">
        <f t="shared" si="0"/>
        <v>12.487171969125086</v>
      </c>
      <c r="F80" s="981">
        <f t="shared" si="0"/>
        <v>12.170752425485</v>
      </c>
      <c r="G80" s="981">
        <f t="shared" si="0"/>
        <v>11.580080459945346</v>
      </c>
      <c r="H80" s="981">
        <f t="shared" si="0"/>
        <v>10.996335654240303</v>
      </c>
      <c r="I80" s="981">
        <f t="shared" si="0"/>
        <v>11.88402221987621</v>
      </c>
      <c r="J80" s="981">
        <f t="shared" si="0"/>
        <v>11.6195068030936</v>
      </c>
      <c r="K80" s="981">
        <f t="shared" si="0"/>
        <v>12.069487389058292</v>
      </c>
      <c r="L80" s="981">
        <f t="shared" si="0"/>
        <v>12.466113194832705</v>
      </c>
      <c r="M80" s="982">
        <f t="shared" si="1"/>
        <v>12.625401570772054</v>
      </c>
      <c r="N80" s="915"/>
      <c r="O80" s="972"/>
      <c r="P80" s="987" t="s">
        <v>176</v>
      </c>
      <c r="Q80" s="984">
        <f t="shared" si="2"/>
        <v>12.251829454438186</v>
      </c>
      <c r="S80" s="2"/>
      <c r="T80" s="2"/>
      <c r="U80" s="2"/>
      <c r="V80" s="2"/>
      <c r="W80" s="2"/>
    </row>
    <row r="81" spans="1:23" ht="13.5" thickBot="1">
      <c r="A81" s="985" t="s">
        <v>177</v>
      </c>
      <c r="B81" s="980">
        <f t="shared" si="3"/>
        <v>0</v>
      </c>
      <c r="C81" s="981">
        <f t="shared" si="3"/>
        <v>0</v>
      </c>
      <c r="D81" s="981">
        <f t="shared" si="4"/>
        <v>0</v>
      </c>
      <c r="E81" s="981">
        <f t="shared" ref="E81:I83" si="5">E13/1000/1.02</f>
        <v>0</v>
      </c>
      <c r="F81" s="981">
        <f t="shared" si="5"/>
        <v>0</v>
      </c>
      <c r="G81" s="981">
        <f t="shared" si="5"/>
        <v>11.614960006665553</v>
      </c>
      <c r="H81" s="981">
        <f t="shared" si="5"/>
        <v>10.012392156862743</v>
      </c>
      <c r="I81" s="981">
        <f t="shared" si="5"/>
        <v>11.206862745098038</v>
      </c>
      <c r="J81" s="981"/>
      <c r="K81" s="981">
        <f t="shared" ref="K81:L83" si="6">K13/1000/1.02</f>
        <v>0</v>
      </c>
      <c r="L81" s="981">
        <f t="shared" si="6"/>
        <v>0</v>
      </c>
      <c r="M81" s="982">
        <f t="shared" si="1"/>
        <v>0</v>
      </c>
      <c r="N81" s="915"/>
      <c r="O81" s="972"/>
      <c r="P81" s="987" t="s">
        <v>177</v>
      </c>
      <c r="Q81" s="984">
        <f t="shared" si="2"/>
        <v>11.983365890432701</v>
      </c>
      <c r="S81" s="2"/>
      <c r="T81" s="2"/>
      <c r="U81" s="2"/>
      <c r="V81" s="2"/>
      <c r="W81" s="2"/>
    </row>
    <row r="82" spans="1:23" ht="13.5" thickBot="1">
      <c r="A82" s="985" t="s">
        <v>71</v>
      </c>
      <c r="B82" s="980">
        <f t="shared" si="3"/>
        <v>10.800426738446939</v>
      </c>
      <c r="C82" s="981">
        <f t="shared" si="3"/>
        <v>10.456953901657448</v>
      </c>
      <c r="D82" s="981">
        <f t="shared" si="4"/>
        <v>10.692709545835639</v>
      </c>
      <c r="E82" s="981">
        <f t="shared" si="5"/>
        <v>10.6012406695358</v>
      </c>
      <c r="F82" s="981">
        <f t="shared" si="5"/>
        <v>10.669167167744135</v>
      </c>
      <c r="G82" s="981">
        <f t="shared" si="5"/>
        <v>10.492944877644474</v>
      </c>
      <c r="H82" s="981">
        <f t="shared" si="5"/>
        <v>9.7828440898658187</v>
      </c>
      <c r="I82" s="981">
        <f t="shared" si="5"/>
        <v>9.9396609906583375</v>
      </c>
      <c r="J82" s="981">
        <f>J14/1000/1.02</f>
        <v>9.8691359811767825</v>
      </c>
      <c r="K82" s="981">
        <f t="shared" si="6"/>
        <v>10.007087075004961</v>
      </c>
      <c r="L82" s="981">
        <f t="shared" si="6"/>
        <v>10.052916379804563</v>
      </c>
      <c r="M82" s="982">
        <f t="shared" si="1"/>
        <v>10.114384709103863</v>
      </c>
      <c r="N82" s="915"/>
      <c r="O82" s="972"/>
      <c r="P82" s="987" t="s">
        <v>71</v>
      </c>
      <c r="Q82" s="984">
        <f t="shared" si="2"/>
        <v>10.27424079308031</v>
      </c>
      <c r="S82" s="2"/>
      <c r="T82" s="2"/>
      <c r="U82" s="2"/>
      <c r="V82" s="2"/>
      <c r="W82" s="2"/>
    </row>
    <row r="83" spans="1:23" ht="13.5" thickBot="1">
      <c r="A83" s="988" t="s">
        <v>178</v>
      </c>
      <c r="B83" s="980">
        <f t="shared" si="3"/>
        <v>13.261551103386681</v>
      </c>
      <c r="C83" s="981">
        <f t="shared" si="3"/>
        <v>13.043489654365011</v>
      </c>
      <c r="D83" s="981">
        <f t="shared" si="4"/>
        <v>13.11906550238205</v>
      </c>
      <c r="E83" s="981">
        <f t="shared" si="5"/>
        <v>13.043073473469184</v>
      </c>
      <c r="F83" s="981">
        <f t="shared" si="5"/>
        <v>12.981687152558189</v>
      </c>
      <c r="G83" s="981">
        <f t="shared" si="5"/>
        <v>12.788476679889143</v>
      </c>
      <c r="H83" s="981">
        <f t="shared" si="5"/>
        <v>12.229098796061196</v>
      </c>
      <c r="I83" s="981">
        <f t="shared" si="5"/>
        <v>12.459392923553127</v>
      </c>
      <c r="J83" s="981">
        <f>J15/1000/1.02</f>
        <v>12.584892616964712</v>
      </c>
      <c r="K83" s="981">
        <f t="shared" si="6"/>
        <v>12.612713593334135</v>
      </c>
      <c r="L83" s="981">
        <f t="shared" si="6"/>
        <v>12.845059329470997</v>
      </c>
      <c r="M83" s="982">
        <f t="shared" si="1"/>
        <v>12.905730519538373</v>
      </c>
      <c r="N83" s="915"/>
      <c r="O83" s="972"/>
      <c r="P83" s="989" t="s">
        <v>178</v>
      </c>
      <c r="Q83" s="984">
        <f t="shared" si="2"/>
        <v>12.815892298091443</v>
      </c>
      <c r="S83" s="2"/>
      <c r="T83" s="2"/>
      <c r="U83" s="2"/>
      <c r="V83" s="2"/>
      <c r="W83" s="2"/>
    </row>
    <row r="84" spans="1:23">
      <c r="A84" s="915"/>
      <c r="B84" s="915"/>
      <c r="C84" s="915"/>
      <c r="D84" s="915"/>
      <c r="E84" s="915"/>
      <c r="F84" s="915"/>
      <c r="G84" s="915"/>
      <c r="H84" s="915"/>
      <c r="I84" s="915"/>
      <c r="J84" s="915"/>
      <c r="K84" s="915"/>
      <c r="L84" s="915"/>
      <c r="M84" s="915"/>
      <c r="N84" s="915"/>
      <c r="O84" s="915"/>
      <c r="P84" s="915"/>
      <c r="Q84" s="915"/>
      <c r="S84" s="2"/>
      <c r="T84" s="2"/>
      <c r="U84" s="2"/>
      <c r="V84" s="2"/>
      <c r="W84" s="2"/>
    </row>
    <row r="85" spans="1:23" ht="16.5" thickBot="1">
      <c r="A85" s="971">
        <v>2020</v>
      </c>
      <c r="B85" s="972"/>
      <c r="C85" s="972"/>
      <c r="D85" s="972"/>
      <c r="E85" s="972"/>
      <c r="F85" s="972"/>
      <c r="G85" s="972"/>
      <c r="H85" s="972"/>
      <c r="I85" s="972"/>
      <c r="J85" s="972"/>
      <c r="K85" s="972"/>
      <c r="L85" s="972"/>
      <c r="M85" s="973" t="s">
        <v>180</v>
      </c>
      <c r="N85" s="915"/>
      <c r="O85" s="972"/>
      <c r="P85" s="971">
        <v>2020</v>
      </c>
      <c r="Q85" s="972"/>
      <c r="S85" s="2"/>
      <c r="T85" s="2"/>
      <c r="U85" s="2"/>
      <c r="V85" s="2"/>
      <c r="W85" s="2"/>
    </row>
    <row r="86" spans="1:23" ht="13.5" thickBot="1">
      <c r="A86" s="974"/>
      <c r="B86" s="975" t="s">
        <v>161</v>
      </c>
      <c r="C86" s="975" t="s">
        <v>162</v>
      </c>
      <c r="D86" s="975" t="s">
        <v>163</v>
      </c>
      <c r="E86" s="975" t="s">
        <v>164</v>
      </c>
      <c r="F86" s="975" t="s">
        <v>165</v>
      </c>
      <c r="G86" s="975" t="s">
        <v>166</v>
      </c>
      <c r="H86" s="975" t="s">
        <v>167</v>
      </c>
      <c r="I86" s="975" t="s">
        <v>168</v>
      </c>
      <c r="J86" s="975" t="s">
        <v>169</v>
      </c>
      <c r="K86" s="975" t="s">
        <v>170</v>
      </c>
      <c r="L86" s="975" t="s">
        <v>171</v>
      </c>
      <c r="M86" s="976" t="s">
        <v>172</v>
      </c>
      <c r="N86" s="915"/>
      <c r="O86" s="972"/>
      <c r="P86" s="977"/>
      <c r="Q86" s="978" t="s">
        <v>173</v>
      </c>
      <c r="S86" s="2"/>
      <c r="T86" s="2"/>
      <c r="U86" s="2"/>
      <c r="V86" s="2"/>
      <c r="W86" s="2"/>
    </row>
    <row r="87" spans="1:23" ht="13.5" thickBot="1">
      <c r="A87" s="979" t="s">
        <v>174</v>
      </c>
      <c r="B87" s="980">
        <f>(B19/1000)/1.02</f>
        <v>12.05261568627451</v>
      </c>
      <c r="C87" s="981">
        <f>(C19/1000)/1.02</f>
        <v>12.153284490589098</v>
      </c>
      <c r="D87" s="981">
        <f>(D19/1000)/1.02</f>
        <v>11.849166659625585</v>
      </c>
      <c r="E87" s="981">
        <f t="shared" ref="E87:L93" si="7">E19/1000/1.02</f>
        <v>11.375594417641054</v>
      </c>
      <c r="F87" s="981">
        <f t="shared" si="7"/>
        <v>11.257124858400934</v>
      </c>
      <c r="G87" s="981">
        <f t="shared" si="7"/>
        <v>11.71862745098039</v>
      </c>
      <c r="H87" s="981">
        <f t="shared" si="7"/>
        <v>11.603733983852548</v>
      </c>
      <c r="I87" s="981">
        <f t="shared" si="7"/>
        <v>12.115140722363343</v>
      </c>
      <c r="J87" s="981">
        <f t="shared" si="7"/>
        <v>12.170812400409982</v>
      </c>
      <c r="K87" s="981">
        <f t="shared" si="7"/>
        <v>12.086283222130579</v>
      </c>
      <c r="L87" s="981">
        <f t="shared" si="7"/>
        <v>12.028316971634867</v>
      </c>
      <c r="M87" s="982">
        <f t="shared" ref="M87:M93" si="8">(M19/1000)/1.02</f>
        <v>12.470539263092032</v>
      </c>
      <c r="N87" s="915"/>
      <c r="O87" s="972"/>
      <c r="P87" s="983" t="s">
        <v>174</v>
      </c>
      <c r="Q87" s="984">
        <f t="shared" ref="Q87:Q93" si="9">(Q19/1000)/1.02</f>
        <v>11.931429166715311</v>
      </c>
      <c r="S87" s="2"/>
      <c r="T87" s="2"/>
      <c r="U87" s="2"/>
      <c r="V87" s="2"/>
      <c r="W87" s="2"/>
    </row>
    <row r="88" spans="1:23" ht="13.5" thickBot="1">
      <c r="A88" s="985" t="s">
        <v>179</v>
      </c>
      <c r="B88" s="980">
        <f t="shared" ref="B88:C93" si="10">(B20/1000)/1.02</f>
        <v>12.143432352941176</v>
      </c>
      <c r="C88" s="981">
        <f t="shared" si="10"/>
        <v>12.037532420653084</v>
      </c>
      <c r="D88" s="981">
        <f t="shared" ref="D88:D93" si="11">D20/1000/1.02</f>
        <v>11.714791766675281</v>
      </c>
      <c r="E88" s="981">
        <f t="shared" si="7"/>
        <v>11.201339684149524</v>
      </c>
      <c r="F88" s="981">
        <f t="shared" si="7"/>
        <v>10.648837024869305</v>
      </c>
      <c r="G88" s="981">
        <f t="shared" si="7"/>
        <v>11.553921568627452</v>
      </c>
      <c r="H88" s="981">
        <f t="shared" si="7"/>
        <v>11.845626531171783</v>
      </c>
      <c r="I88" s="981">
        <f t="shared" si="7"/>
        <v>12.409155971002635</v>
      </c>
      <c r="J88" s="981">
        <f t="shared" si="7"/>
        <v>12.311606439018922</v>
      </c>
      <c r="K88" s="981">
        <f t="shared" si="7"/>
        <v>12.264953239514989</v>
      </c>
      <c r="L88" s="981">
        <f t="shared" si="7"/>
        <v>12.352148907041483</v>
      </c>
      <c r="M88" s="982">
        <f t="shared" si="8"/>
        <v>12.930716517691565</v>
      </c>
      <c r="N88" s="915"/>
      <c r="O88" s="972"/>
      <c r="P88" s="986" t="s">
        <v>179</v>
      </c>
      <c r="Q88" s="984">
        <f t="shared" si="9"/>
        <v>12.099709586515299</v>
      </c>
      <c r="S88" s="2"/>
      <c r="T88" s="2"/>
      <c r="U88" s="2"/>
      <c r="V88" s="2"/>
      <c r="W88" s="2"/>
    </row>
    <row r="89" spans="1:23" ht="13.5" thickBot="1">
      <c r="A89" s="985" t="s">
        <v>175</v>
      </c>
      <c r="B89" s="980">
        <f t="shared" si="10"/>
        <v>12.699462745098037</v>
      </c>
      <c r="C89" s="981">
        <f t="shared" si="10"/>
        <v>12.701414555557115</v>
      </c>
      <c r="D89" s="981">
        <f t="shared" si="11"/>
        <v>12.313410680916141</v>
      </c>
      <c r="E89" s="981">
        <f t="shared" si="7"/>
        <v>11.961485476404702</v>
      </c>
      <c r="F89" s="981">
        <f t="shared" si="7"/>
        <v>11.807286847421279</v>
      </c>
      <c r="G89" s="981">
        <f t="shared" si="7"/>
        <v>12.216666666666667</v>
      </c>
      <c r="H89" s="981">
        <f t="shared" si="7"/>
        <v>12.134916438241648</v>
      </c>
      <c r="I89" s="981">
        <f t="shared" si="7"/>
        <v>12.926014396468441</v>
      </c>
      <c r="J89" s="981">
        <f t="shared" si="7"/>
        <v>12.950811747788642</v>
      </c>
      <c r="K89" s="981">
        <f t="shared" si="7"/>
        <v>12.997653099313514</v>
      </c>
      <c r="L89" s="981">
        <f t="shared" si="7"/>
        <v>13.223588680601459</v>
      </c>
      <c r="M89" s="982">
        <f t="shared" si="8"/>
        <v>13.674724829900967</v>
      </c>
      <c r="N89" s="915"/>
      <c r="O89" s="972"/>
      <c r="P89" s="987" t="s">
        <v>175</v>
      </c>
      <c r="Q89" s="984">
        <f t="shared" si="9"/>
        <v>12.640269615675695</v>
      </c>
      <c r="S89" s="2"/>
      <c r="T89" s="2"/>
      <c r="U89" s="2"/>
      <c r="V89" s="2"/>
      <c r="W89" s="2"/>
    </row>
    <row r="90" spans="1:23" ht="13.5" thickBot="1">
      <c r="A90" s="985" t="s">
        <v>176</v>
      </c>
      <c r="B90" s="980">
        <f t="shared" si="10"/>
        <v>12.569022549019609</v>
      </c>
      <c r="C90" s="981">
        <f t="shared" si="10"/>
        <v>12.561725661100553</v>
      </c>
      <c r="D90" s="981">
        <f t="shared" si="11"/>
        <v>12.160795218226344</v>
      </c>
      <c r="E90" s="981">
        <f t="shared" si="7"/>
        <v>11.856557220530421</v>
      </c>
      <c r="F90" s="981">
        <f t="shared" si="7"/>
        <v>11.689326235020069</v>
      </c>
      <c r="G90" s="981">
        <f t="shared" si="7"/>
        <v>12.098039215686274</v>
      </c>
      <c r="H90" s="981">
        <f t="shared" si="7"/>
        <v>11.978999345328925</v>
      </c>
      <c r="I90" s="981">
        <f t="shared" si="7"/>
        <v>12.897492924951655</v>
      </c>
      <c r="J90" s="981">
        <f t="shared" si="7"/>
        <v>12.928648046142966</v>
      </c>
      <c r="K90" s="981">
        <f t="shared" si="7"/>
        <v>12.927133113221613</v>
      </c>
      <c r="L90" s="981">
        <f t="shared" si="7"/>
        <v>13.147366794779646</v>
      </c>
      <c r="M90" s="982">
        <f t="shared" si="8"/>
        <v>13.599576728902296</v>
      </c>
      <c r="N90" s="915"/>
      <c r="O90" s="972"/>
      <c r="P90" s="987" t="s">
        <v>176</v>
      </c>
      <c r="Q90" s="984">
        <f t="shared" si="9"/>
        <v>12.52682580882159</v>
      </c>
      <c r="S90" s="2"/>
      <c r="T90" s="2"/>
      <c r="U90" s="2"/>
      <c r="V90" s="2"/>
      <c r="W90" s="2"/>
    </row>
    <row r="91" spans="1:23" ht="13.5" thickBot="1">
      <c r="A91" s="985" t="s">
        <v>177</v>
      </c>
      <c r="B91" s="980">
        <f t="shared" si="10"/>
        <v>0</v>
      </c>
      <c r="C91" s="981">
        <f t="shared" si="10"/>
        <v>0</v>
      </c>
      <c r="D91" s="981">
        <f t="shared" si="11"/>
        <v>0</v>
      </c>
      <c r="E91" s="981">
        <f t="shared" si="7"/>
        <v>0</v>
      </c>
      <c r="F91" s="981">
        <f t="shared" si="7"/>
        <v>11.878123798539022</v>
      </c>
      <c r="G91" s="981">
        <f t="shared" si="7"/>
        <v>13.004901960784315</v>
      </c>
      <c r="H91" s="981">
        <f t="shared" si="7"/>
        <v>14.043215686274509</v>
      </c>
      <c r="I91" s="981">
        <f t="shared" si="7"/>
        <v>0</v>
      </c>
      <c r="J91" s="981">
        <f t="shared" si="7"/>
        <v>0</v>
      </c>
      <c r="K91" s="981">
        <f t="shared" si="7"/>
        <v>0</v>
      </c>
      <c r="L91" s="981">
        <f t="shared" si="7"/>
        <v>0</v>
      </c>
      <c r="M91" s="982">
        <f t="shared" si="8"/>
        <v>0</v>
      </c>
      <c r="N91" s="915"/>
      <c r="O91" s="972"/>
      <c r="P91" s="987" t="s">
        <v>177</v>
      </c>
      <c r="Q91" s="984">
        <f t="shared" si="9"/>
        <v>12.867537317086082</v>
      </c>
      <c r="S91" s="2"/>
      <c r="T91" s="2"/>
      <c r="U91" s="2"/>
      <c r="V91" s="2"/>
      <c r="W91" s="2"/>
    </row>
    <row r="92" spans="1:23" ht="13.5" thickBot="1">
      <c r="A92" s="985" t="s">
        <v>71</v>
      </c>
      <c r="B92" s="980">
        <f t="shared" si="10"/>
        <v>10.178789215686274</v>
      </c>
      <c r="C92" s="981">
        <f t="shared" si="10"/>
        <v>10.347559789525409</v>
      </c>
      <c r="D92" s="981">
        <f t="shared" si="11"/>
        <v>10.302212496877326</v>
      </c>
      <c r="E92" s="981">
        <f t="shared" si="7"/>
        <v>9.7788163628068059</v>
      </c>
      <c r="F92" s="981">
        <f t="shared" si="7"/>
        <v>9.4869958395625158</v>
      </c>
      <c r="G92" s="981">
        <f t="shared" si="7"/>
        <v>9.9686274509803905</v>
      </c>
      <c r="H92" s="981">
        <f t="shared" si="7"/>
        <v>10.030403276870258</v>
      </c>
      <c r="I92" s="981">
        <f t="shared" si="7"/>
        <v>10.120527173377409</v>
      </c>
      <c r="J92" s="981">
        <f t="shared" si="7"/>
        <v>10.309502005173607</v>
      </c>
      <c r="K92" s="981">
        <f t="shared" si="7"/>
        <v>10.294882163397419</v>
      </c>
      <c r="L92" s="981">
        <f t="shared" si="7"/>
        <v>9.8364333703989697</v>
      </c>
      <c r="M92" s="982">
        <f t="shared" si="8"/>
        <v>10.220954805962348</v>
      </c>
      <c r="N92" s="915"/>
      <c r="O92" s="972"/>
      <c r="P92" s="987" t="s">
        <v>71</v>
      </c>
      <c r="Q92" s="984">
        <f t="shared" si="9"/>
        <v>10.098856002372649</v>
      </c>
      <c r="S92" s="2"/>
      <c r="T92" s="2"/>
      <c r="U92" s="2"/>
      <c r="V92" s="2"/>
      <c r="W92" s="2"/>
    </row>
    <row r="93" spans="1:23" ht="13.5" thickBot="1">
      <c r="A93" s="988" t="s">
        <v>178</v>
      </c>
      <c r="B93" s="980">
        <f t="shared" si="10"/>
        <v>12.929591176470588</v>
      </c>
      <c r="C93" s="981">
        <f t="shared" si="10"/>
        <v>12.974919894473166</v>
      </c>
      <c r="D93" s="981">
        <f t="shared" si="11"/>
        <v>12.61612049819855</v>
      </c>
      <c r="E93" s="981">
        <f t="shared" si="7"/>
        <v>12.151018509599822</v>
      </c>
      <c r="F93" s="981">
        <f t="shared" si="7"/>
        <v>12.004310705638028</v>
      </c>
      <c r="G93" s="981">
        <f t="shared" si="7"/>
        <v>12.33235294117647</v>
      </c>
      <c r="H93" s="981">
        <f t="shared" si="7"/>
        <v>12.322373504769978</v>
      </c>
      <c r="I93" s="981">
        <f t="shared" si="7"/>
        <v>12.642034871723187</v>
      </c>
      <c r="J93" s="981">
        <f t="shared" si="7"/>
        <v>12.793703051749086</v>
      </c>
      <c r="K93" s="981">
        <f t="shared" si="7"/>
        <v>12.832508439940307</v>
      </c>
      <c r="L93" s="981">
        <f t="shared" si="7"/>
        <v>12.799219925080202</v>
      </c>
      <c r="M93" s="982">
        <f t="shared" si="8"/>
        <v>13.080332510688967</v>
      </c>
      <c r="N93" s="915"/>
      <c r="O93" s="972"/>
      <c r="P93" s="989" t="s">
        <v>178</v>
      </c>
      <c r="Q93" s="984">
        <f t="shared" si="9"/>
        <v>12.639793693908345</v>
      </c>
      <c r="S93" s="2"/>
      <c r="T93" s="2"/>
      <c r="U93" s="2"/>
      <c r="V93" s="2"/>
      <c r="W93" s="2"/>
    </row>
    <row r="94" spans="1:23">
      <c r="A94" s="915"/>
      <c r="B94" s="915"/>
      <c r="C94" s="915"/>
      <c r="D94" s="915"/>
      <c r="E94" s="915"/>
      <c r="F94" s="915"/>
      <c r="G94" s="915"/>
      <c r="H94" s="915"/>
      <c r="I94" s="915"/>
      <c r="J94" s="915"/>
      <c r="K94" s="915"/>
      <c r="L94" s="915"/>
      <c r="M94" s="915"/>
      <c r="N94" s="915"/>
      <c r="O94" s="915"/>
      <c r="P94" s="915"/>
      <c r="Q94" s="915"/>
      <c r="S94" s="2"/>
      <c r="T94" s="2"/>
      <c r="U94" s="2"/>
      <c r="V94" s="2"/>
      <c r="W94" s="2"/>
    </row>
    <row r="95" spans="1:23" ht="16.5" thickBot="1">
      <c r="A95" s="971">
        <v>2021</v>
      </c>
      <c r="B95" s="972"/>
      <c r="C95" s="972"/>
      <c r="D95" s="972"/>
      <c r="E95" s="972"/>
      <c r="F95" s="972"/>
      <c r="G95" s="972"/>
      <c r="H95" s="972"/>
      <c r="I95" s="972"/>
      <c r="J95" s="972"/>
      <c r="K95" s="972"/>
      <c r="L95" s="972"/>
      <c r="M95" s="973" t="s">
        <v>180</v>
      </c>
      <c r="N95" s="915"/>
      <c r="O95" s="972"/>
      <c r="P95" s="971">
        <v>2021</v>
      </c>
      <c r="Q95" s="972"/>
      <c r="S95" s="2"/>
      <c r="T95" s="2"/>
      <c r="U95" s="2"/>
      <c r="V95" s="2"/>
      <c r="W95" s="2"/>
    </row>
    <row r="96" spans="1:23" ht="13.5" thickBot="1">
      <c r="A96" s="974"/>
      <c r="B96" s="975" t="s">
        <v>161</v>
      </c>
      <c r="C96" s="975" t="s">
        <v>162</v>
      </c>
      <c r="D96" s="975" t="s">
        <v>163</v>
      </c>
      <c r="E96" s="975" t="s">
        <v>164</v>
      </c>
      <c r="F96" s="975" t="s">
        <v>165</v>
      </c>
      <c r="G96" s="975" t="s">
        <v>166</v>
      </c>
      <c r="H96" s="975" t="s">
        <v>167</v>
      </c>
      <c r="I96" s="975" t="s">
        <v>168</v>
      </c>
      <c r="J96" s="975" t="s">
        <v>169</v>
      </c>
      <c r="K96" s="975" t="s">
        <v>170</v>
      </c>
      <c r="L96" s="975" t="s">
        <v>171</v>
      </c>
      <c r="M96" s="976" t="s">
        <v>172</v>
      </c>
      <c r="N96" s="915"/>
      <c r="O96" s="972"/>
      <c r="P96" s="977"/>
      <c r="Q96" s="978" t="s">
        <v>173</v>
      </c>
      <c r="S96" s="2"/>
      <c r="T96" s="2"/>
      <c r="U96" s="2"/>
      <c r="V96" s="2"/>
      <c r="W96" s="2"/>
    </row>
    <row r="97" spans="1:23" ht="13.5" thickBot="1">
      <c r="A97" s="979" t="s">
        <v>174</v>
      </c>
      <c r="B97" s="980">
        <f>(B29/1000)/1.02</f>
        <v>12.842174462156114</v>
      </c>
      <c r="C97" s="981">
        <f>(C29/1000)/1.02</f>
        <v>13.046851555253745</v>
      </c>
      <c r="D97" s="981">
        <f>(D29/1000)/1.02</f>
        <v>12.978742757658408</v>
      </c>
      <c r="E97" s="981">
        <f t="shared" ref="E97:L103" si="12">E29/1000/1.02</f>
        <v>13.536615246746432</v>
      </c>
      <c r="F97" s="981">
        <f t="shared" si="12"/>
        <v>13.675268566952274</v>
      </c>
      <c r="G97" s="981">
        <f t="shared" si="12"/>
        <v>14.177454315219842</v>
      </c>
      <c r="H97" s="981">
        <f t="shared" si="12"/>
        <v>14.061906679455161</v>
      </c>
      <c r="I97" s="981">
        <f t="shared" si="12"/>
        <v>14.793074608268469</v>
      </c>
      <c r="J97" s="981">
        <f t="shared" si="12"/>
        <v>14.950008544496528</v>
      </c>
      <c r="K97" s="981">
        <f t="shared" si="12"/>
        <v>16.667676666598766</v>
      </c>
      <c r="L97" s="981">
        <f t="shared" si="12"/>
        <v>17.842759366428563</v>
      </c>
      <c r="M97" s="982">
        <f t="shared" ref="M97:M103" si="13">(M29/1000)/1.02</f>
        <v>18.024988259380315</v>
      </c>
      <c r="N97" s="915"/>
      <c r="O97" s="972"/>
      <c r="P97" s="983" t="s">
        <v>174</v>
      </c>
      <c r="Q97" s="984">
        <f t="shared" ref="Q97:Q103" si="14">(Q29/1000)/1.02</f>
        <v>14.7395566214709</v>
      </c>
      <c r="S97" s="2"/>
      <c r="T97" s="2"/>
      <c r="U97" s="2"/>
      <c r="V97" s="2"/>
      <c r="W97" s="2"/>
    </row>
    <row r="98" spans="1:23" ht="13.5" thickBot="1">
      <c r="A98" s="985" t="s">
        <v>179</v>
      </c>
      <c r="B98" s="980">
        <f t="shared" ref="B98:C103" si="15">(B30/1000)/1.02</f>
        <v>12.708311940410097</v>
      </c>
      <c r="C98" s="981">
        <f t="shared" si="15"/>
        <v>12.462791347650167</v>
      </c>
      <c r="D98" s="981">
        <f t="shared" ref="D98:D103" si="16">D30/1000/1.02</f>
        <v>12.619773335073669</v>
      </c>
      <c r="E98" s="981">
        <f t="shared" si="12"/>
        <v>13.52394699049502</v>
      </c>
      <c r="F98" s="981">
        <f t="shared" si="12"/>
        <v>12.882041229191907</v>
      </c>
      <c r="G98" s="981">
        <f t="shared" si="12"/>
        <v>13.69836491896792</v>
      </c>
      <c r="H98" s="981">
        <f t="shared" si="12"/>
        <v>13.597399864087645</v>
      </c>
      <c r="I98" s="981">
        <f t="shared" si="12"/>
        <v>14.567836051308129</v>
      </c>
      <c r="J98" s="981">
        <f t="shared" si="12"/>
        <v>15.427485998156243</v>
      </c>
      <c r="K98" s="981">
        <f t="shared" si="12"/>
        <v>17.167157487978756</v>
      </c>
      <c r="L98" s="981">
        <f t="shared" si="12"/>
        <v>18.7893125200642</v>
      </c>
      <c r="M98" s="982">
        <f t="shared" si="13"/>
        <v>17.563156959813632</v>
      </c>
      <c r="N98" s="915"/>
      <c r="O98" s="972"/>
      <c r="P98" s="986" t="s">
        <v>179</v>
      </c>
      <c r="Q98" s="984">
        <f t="shared" si="14"/>
        <v>15.625963854118739</v>
      </c>
      <c r="S98" s="2"/>
      <c r="T98" s="2"/>
      <c r="U98" s="2"/>
      <c r="V98" s="2"/>
      <c r="W98" s="2"/>
    </row>
    <row r="99" spans="1:23" ht="13.5" thickBot="1">
      <c r="A99" s="985" t="s">
        <v>175</v>
      </c>
      <c r="B99" s="980">
        <f t="shared" si="15"/>
        <v>13.954742531065632</v>
      </c>
      <c r="C99" s="981">
        <f t="shared" si="15"/>
        <v>14.069510683024021</v>
      </c>
      <c r="D99" s="981">
        <f t="shared" si="16"/>
        <v>13.792056524761428</v>
      </c>
      <c r="E99" s="981">
        <f t="shared" si="12"/>
        <v>14.382601545740544</v>
      </c>
      <c r="F99" s="981">
        <f t="shared" si="12"/>
        <v>14.497530911877547</v>
      </c>
      <c r="G99" s="981">
        <f t="shared" si="12"/>
        <v>14.975696778640465</v>
      </c>
      <c r="H99" s="981">
        <f t="shared" si="12"/>
        <v>15.062609599122187</v>
      </c>
      <c r="I99" s="981">
        <f t="shared" si="12"/>
        <v>16.030243902139606</v>
      </c>
      <c r="J99" s="981">
        <f t="shared" si="12"/>
        <v>16.273769698587003</v>
      </c>
      <c r="K99" s="981">
        <f t="shared" si="12"/>
        <v>18.35929182428298</v>
      </c>
      <c r="L99" s="981">
        <f t="shared" si="12"/>
        <v>19.514937240082141</v>
      </c>
      <c r="M99" s="982">
        <f t="shared" si="13"/>
        <v>19.674422896503639</v>
      </c>
      <c r="N99" s="915"/>
      <c r="O99" s="972"/>
      <c r="P99" s="987" t="s">
        <v>175</v>
      </c>
      <c r="Q99" s="984">
        <f t="shared" si="14"/>
        <v>15.82918894089404</v>
      </c>
      <c r="S99" s="2"/>
      <c r="T99" s="2"/>
      <c r="U99" s="2"/>
      <c r="V99" s="2"/>
      <c r="W99" s="2"/>
    </row>
    <row r="100" spans="1:23" ht="13.5" thickBot="1">
      <c r="A100" s="985" t="s">
        <v>176</v>
      </c>
      <c r="B100" s="980">
        <f t="shared" si="15"/>
        <v>13.947436811398621</v>
      </c>
      <c r="C100" s="981">
        <f t="shared" si="15"/>
        <v>14.018815211068851</v>
      </c>
      <c r="D100" s="981">
        <f t="shared" si="16"/>
        <v>13.716961287227175</v>
      </c>
      <c r="E100" s="981">
        <f t="shared" si="12"/>
        <v>14.368551822812202</v>
      </c>
      <c r="F100" s="981">
        <f t="shared" si="12"/>
        <v>14.52398189549651</v>
      </c>
      <c r="G100" s="981">
        <f t="shared" si="12"/>
        <v>14.962581469962171</v>
      </c>
      <c r="H100" s="981">
        <f t="shared" si="12"/>
        <v>15.035995098433776</v>
      </c>
      <c r="I100" s="981">
        <f t="shared" si="12"/>
        <v>16.01233258041843</v>
      </c>
      <c r="J100" s="981">
        <f t="shared" si="12"/>
        <v>16.254787706767701</v>
      </c>
      <c r="K100" s="981">
        <f t="shared" si="12"/>
        <v>18.415846687398979</v>
      </c>
      <c r="L100" s="981">
        <f t="shared" si="12"/>
        <v>19.396302116657328</v>
      </c>
      <c r="M100" s="982">
        <f t="shared" si="13"/>
        <v>19.299645076937054</v>
      </c>
      <c r="N100" s="915"/>
      <c r="O100" s="972"/>
      <c r="P100" s="987" t="s">
        <v>176</v>
      </c>
      <c r="Q100" s="984">
        <f t="shared" si="14"/>
        <v>15.511806903834625</v>
      </c>
      <c r="S100" s="2"/>
      <c r="T100" s="2"/>
      <c r="U100" s="2"/>
      <c r="V100" s="2"/>
      <c r="W100" s="2"/>
    </row>
    <row r="101" spans="1:23" ht="13.5" thickBot="1">
      <c r="A101" s="985" t="s">
        <v>177</v>
      </c>
      <c r="B101" s="980">
        <f t="shared" si="15"/>
        <v>0</v>
      </c>
      <c r="C101" s="981">
        <f t="shared" si="15"/>
        <v>0</v>
      </c>
      <c r="D101" s="981">
        <f t="shared" si="16"/>
        <v>0</v>
      </c>
      <c r="E101" s="981">
        <f t="shared" si="12"/>
        <v>0</v>
      </c>
      <c r="F101" s="981">
        <f t="shared" si="12"/>
        <v>0</v>
      </c>
      <c r="G101" s="981">
        <f t="shared" si="12"/>
        <v>0</v>
      </c>
      <c r="H101" s="981">
        <f t="shared" si="12"/>
        <v>0</v>
      </c>
      <c r="I101" s="981">
        <f t="shared" si="12"/>
        <v>0</v>
      </c>
      <c r="J101" s="981">
        <f t="shared" si="12"/>
        <v>0</v>
      </c>
      <c r="K101" s="981">
        <f t="shared" si="12"/>
        <v>0</v>
      </c>
      <c r="L101" s="981">
        <f t="shared" si="12"/>
        <v>0</v>
      </c>
      <c r="M101" s="982">
        <f t="shared" si="13"/>
        <v>0</v>
      </c>
      <c r="N101" s="915"/>
      <c r="O101" s="972"/>
      <c r="P101" s="987" t="s">
        <v>177</v>
      </c>
      <c r="Q101" s="984">
        <f t="shared" si="14"/>
        <v>17.284556188923684</v>
      </c>
      <c r="S101" s="2"/>
      <c r="T101" s="2"/>
      <c r="U101" s="2"/>
      <c r="V101" s="2"/>
      <c r="W101" s="2"/>
    </row>
    <row r="102" spans="1:23" ht="13.5" thickBot="1">
      <c r="A102" s="985" t="s">
        <v>71</v>
      </c>
      <c r="B102" s="980">
        <f t="shared" si="15"/>
        <v>10.573861346747224</v>
      </c>
      <c r="C102" s="981">
        <f t="shared" si="15"/>
        <v>10.800605759102861</v>
      </c>
      <c r="D102" s="981">
        <f t="shared" si="16"/>
        <v>11.213437194204115</v>
      </c>
      <c r="E102" s="981">
        <f t="shared" si="12"/>
        <v>11.495609084330527</v>
      </c>
      <c r="F102" s="981">
        <f t="shared" si="12"/>
        <v>11.746785478065423</v>
      </c>
      <c r="G102" s="981">
        <f t="shared" si="12"/>
        <v>12.14458485620589</v>
      </c>
      <c r="H102" s="981">
        <f t="shared" si="12"/>
        <v>12.075730895482954</v>
      </c>
      <c r="I102" s="981">
        <f t="shared" si="12"/>
        <v>12.294225376360785</v>
      </c>
      <c r="J102" s="981">
        <f t="shared" si="12"/>
        <v>12.626308189338188</v>
      </c>
      <c r="K102" s="981">
        <f t="shared" si="12"/>
        <v>13.960350114626635</v>
      </c>
      <c r="L102" s="981">
        <f t="shared" si="12"/>
        <v>15.379983189106927</v>
      </c>
      <c r="M102" s="982">
        <f t="shared" si="13"/>
        <v>15.545943516847712</v>
      </c>
      <c r="N102" s="915"/>
      <c r="O102" s="972"/>
      <c r="P102" s="987" t="s">
        <v>71</v>
      </c>
      <c r="Q102" s="984">
        <f t="shared" si="14"/>
        <v>12.678667713091802</v>
      </c>
      <c r="S102" s="2"/>
      <c r="T102" s="2"/>
      <c r="U102" s="2"/>
      <c r="V102" s="2"/>
      <c r="W102" s="2"/>
    </row>
    <row r="103" spans="1:23" ht="13.5" thickBot="1">
      <c r="A103" s="988" t="s">
        <v>178</v>
      </c>
      <c r="B103" s="980">
        <f t="shared" si="15"/>
        <v>13.343633502191944</v>
      </c>
      <c r="C103" s="981">
        <f t="shared" si="15"/>
        <v>13.538897670383442</v>
      </c>
      <c r="D103" s="981">
        <f t="shared" si="16"/>
        <v>13.442786751002609</v>
      </c>
      <c r="E103" s="981">
        <f t="shared" si="12"/>
        <v>13.886267899053902</v>
      </c>
      <c r="F103" s="981">
        <f t="shared" si="12"/>
        <v>13.960108183135445</v>
      </c>
      <c r="G103" s="981">
        <f t="shared" si="12"/>
        <v>14.345660630199042</v>
      </c>
      <c r="H103" s="981">
        <f t="shared" si="12"/>
        <v>14.441625813687248</v>
      </c>
      <c r="I103" s="981">
        <f t="shared" si="12"/>
        <v>15.046909802495032</v>
      </c>
      <c r="J103" s="981">
        <f t="shared" si="12"/>
        <v>15.38107326239334</v>
      </c>
      <c r="K103" s="981">
        <f t="shared" si="12"/>
        <v>17.413533489102406</v>
      </c>
      <c r="L103" s="981">
        <f t="shared" si="12"/>
        <v>18.512921370090407</v>
      </c>
      <c r="M103" s="982">
        <f t="shared" si="13"/>
        <v>18.560856745126859</v>
      </c>
      <c r="N103" s="915"/>
      <c r="O103" s="972"/>
      <c r="P103" s="989" t="s">
        <v>178</v>
      </c>
      <c r="Q103" s="984">
        <f t="shared" si="14"/>
        <v>15.161183898182118</v>
      </c>
      <c r="S103" s="2"/>
      <c r="T103" s="2"/>
      <c r="U103" s="2"/>
      <c r="V103" s="2"/>
      <c r="W103" s="2"/>
    </row>
    <row r="104" spans="1:23">
      <c r="A104" s="915"/>
      <c r="B104" s="915"/>
      <c r="C104" s="915"/>
      <c r="D104" s="915"/>
      <c r="E104" s="915"/>
      <c r="F104" s="915"/>
      <c r="G104" s="915"/>
      <c r="H104" s="915"/>
      <c r="I104" s="915"/>
      <c r="J104" s="915"/>
      <c r="K104" s="915"/>
      <c r="L104" s="915"/>
      <c r="M104" s="915"/>
      <c r="N104" s="915"/>
      <c r="O104" s="915"/>
      <c r="P104" s="915"/>
      <c r="Q104" s="915"/>
      <c r="S104" s="2"/>
      <c r="T104" s="2"/>
      <c r="U104" s="2"/>
      <c r="V104" s="2"/>
      <c r="W104" s="2"/>
    </row>
    <row r="105" spans="1:23" ht="16.5" thickBot="1">
      <c r="A105" s="971">
        <v>2022</v>
      </c>
      <c r="B105" s="972"/>
      <c r="C105" s="972"/>
      <c r="D105" s="972"/>
      <c r="E105" s="972"/>
      <c r="F105" s="972"/>
      <c r="G105" s="972"/>
      <c r="H105" s="972"/>
      <c r="I105" s="972"/>
      <c r="J105" s="972"/>
      <c r="K105" s="972"/>
      <c r="L105" s="972"/>
      <c r="M105" s="973" t="s">
        <v>180</v>
      </c>
      <c r="N105" s="915"/>
      <c r="O105" s="972"/>
      <c r="P105" s="971">
        <v>2022</v>
      </c>
      <c r="Q105" s="972"/>
      <c r="S105" s="2"/>
      <c r="T105" s="2"/>
      <c r="U105" s="2"/>
      <c r="V105" s="2"/>
      <c r="W105" s="2"/>
    </row>
    <row r="106" spans="1:23" ht="13.5" thickBot="1">
      <c r="A106" s="974"/>
      <c r="B106" s="975" t="s">
        <v>161</v>
      </c>
      <c r="C106" s="975" t="s">
        <v>162</v>
      </c>
      <c r="D106" s="975" t="s">
        <v>163</v>
      </c>
      <c r="E106" s="975" t="s">
        <v>164</v>
      </c>
      <c r="F106" s="975" t="s">
        <v>165</v>
      </c>
      <c r="G106" s="975" t="s">
        <v>166</v>
      </c>
      <c r="H106" s="975" t="s">
        <v>167</v>
      </c>
      <c r="I106" s="975" t="s">
        <v>168</v>
      </c>
      <c r="J106" s="975" t="s">
        <v>169</v>
      </c>
      <c r="K106" s="975" t="s">
        <v>170</v>
      </c>
      <c r="L106" s="975" t="s">
        <v>171</v>
      </c>
      <c r="M106" s="976" t="s">
        <v>172</v>
      </c>
      <c r="N106" s="915"/>
      <c r="O106" s="972"/>
      <c r="P106" s="977"/>
      <c r="Q106" s="978" t="s">
        <v>173</v>
      </c>
      <c r="S106" s="2"/>
      <c r="T106" s="2"/>
      <c r="U106" s="2"/>
      <c r="V106" s="2"/>
      <c r="W106" s="2"/>
    </row>
    <row r="107" spans="1:23" ht="13.5" thickBot="1">
      <c r="A107" s="979" t="s">
        <v>174</v>
      </c>
      <c r="B107" s="980">
        <f>(B39/1000)/1.02</f>
        <v>18.220445478488372</v>
      </c>
      <c r="C107" s="981">
        <f>(C39/1000)/1.02</f>
        <v>18.687882968909957</v>
      </c>
      <c r="D107" s="981">
        <f>(D39/1000)/1.02</f>
        <v>19.896289376021414</v>
      </c>
      <c r="E107" s="981">
        <f t="shared" ref="E107:L113" si="17">E39/1000/1.02</f>
        <v>21.943286535050227</v>
      </c>
      <c r="F107" s="981">
        <f t="shared" si="17"/>
        <v>22.219222838376393</v>
      </c>
      <c r="G107" s="981">
        <f t="shared" si="17"/>
        <v>21.231632573200869</v>
      </c>
      <c r="H107" s="981">
        <f t="shared" si="17"/>
        <v>20.674638183345678</v>
      </c>
      <c r="I107" s="981">
        <f t="shared" si="17"/>
        <v>21.612313338073626</v>
      </c>
      <c r="J107" s="981">
        <f t="shared" si="17"/>
        <v>21.055693529161211</v>
      </c>
      <c r="K107" s="981">
        <f t="shared" si="17"/>
        <v>21.01348961921218</v>
      </c>
      <c r="L107" s="981">
        <f t="shared" si="17"/>
        <v>21.148872083248921</v>
      </c>
      <c r="M107" s="982">
        <f t="shared" ref="M107:M113" si="18">(M39/1000)/1.02</f>
        <v>20.62596886854822</v>
      </c>
      <c r="N107" s="915"/>
      <c r="O107" s="972"/>
      <c r="P107" s="983" t="s">
        <v>174</v>
      </c>
      <c r="Q107" s="984">
        <f t="shared" ref="Q107:Q113" si="19">(Q39/1000)/1.02</f>
        <v>20.732297154797592</v>
      </c>
      <c r="S107" s="2"/>
      <c r="T107" s="2"/>
      <c r="U107" s="2"/>
      <c r="V107" s="2"/>
      <c r="W107" s="2"/>
    </row>
    <row r="108" spans="1:23" ht="13.5" thickBot="1">
      <c r="A108" s="985" t="s">
        <v>179</v>
      </c>
      <c r="B108" s="980">
        <f t="shared" ref="B108:C113" si="20">(B40/1000)/1.02</f>
        <v>19.020773840459867</v>
      </c>
      <c r="C108" s="981">
        <f t="shared" si="20"/>
        <v>18.400119685858424</v>
      </c>
      <c r="D108" s="981">
        <f t="shared" ref="D108:D113" si="21">D40/1000/1.02</f>
        <v>20.375035983997495</v>
      </c>
      <c r="E108" s="981">
        <f t="shared" si="17"/>
        <v>21.62406314575983</v>
      </c>
      <c r="F108" s="981">
        <f t="shared" si="17"/>
        <v>22.387138213560561</v>
      </c>
      <c r="G108" s="981">
        <f t="shared" si="17"/>
        <v>20.555628994270251</v>
      </c>
      <c r="H108" s="981">
        <f t="shared" si="17"/>
        <v>21.070703527735876</v>
      </c>
      <c r="I108" s="981">
        <f t="shared" si="17"/>
        <v>20.959915939238737</v>
      </c>
      <c r="J108" s="981">
        <f t="shared" si="17"/>
        <v>20.168955448001995</v>
      </c>
      <c r="K108" s="981">
        <f t="shared" si="17"/>
        <v>21.298406103864142</v>
      </c>
      <c r="L108" s="981">
        <f t="shared" si="17"/>
        <v>21.10563744026414</v>
      </c>
      <c r="M108" s="982">
        <f t="shared" si="18"/>
        <v>20.031830204771168</v>
      </c>
      <c r="N108" s="915"/>
      <c r="O108" s="972"/>
      <c r="P108" s="986" t="s">
        <v>179</v>
      </c>
      <c r="Q108" s="984">
        <f t="shared" si="19"/>
        <v>20.717470874699291</v>
      </c>
      <c r="S108" s="2"/>
      <c r="T108" s="2"/>
      <c r="U108" s="2"/>
      <c r="V108" s="2"/>
      <c r="W108" s="2"/>
    </row>
    <row r="109" spans="1:23" ht="13.5" thickBot="1">
      <c r="A109" s="985" t="s">
        <v>175</v>
      </c>
      <c r="B109" s="980">
        <f t="shared" si="20"/>
        <v>19.618621469619828</v>
      </c>
      <c r="C109" s="981">
        <f t="shared" si="20"/>
        <v>19.74594250334313</v>
      </c>
      <c r="D109" s="981">
        <f t="shared" si="21"/>
        <v>20.902927287122221</v>
      </c>
      <c r="E109" s="981">
        <f t="shared" si="17"/>
        <v>22.986978222831024</v>
      </c>
      <c r="F109" s="981">
        <f t="shared" si="17"/>
        <v>23.115736659480987</v>
      </c>
      <c r="G109" s="981">
        <f t="shared" si="17"/>
        <v>21.770513453453347</v>
      </c>
      <c r="H109" s="981">
        <f t="shared" si="17"/>
        <v>21.296838286804238</v>
      </c>
      <c r="I109" s="981">
        <f t="shared" si="17"/>
        <v>22.618512261823149</v>
      </c>
      <c r="J109" s="981">
        <f t="shared" si="17"/>
        <v>21.989397408235916</v>
      </c>
      <c r="K109" s="981">
        <f t="shared" si="17"/>
        <v>22.008382859055853</v>
      </c>
      <c r="L109" s="981">
        <f t="shared" si="17"/>
        <v>22.199505929192632</v>
      </c>
      <c r="M109" s="982">
        <f t="shared" si="18"/>
        <v>21.886541947116712</v>
      </c>
      <c r="N109" s="915"/>
      <c r="O109" s="972"/>
      <c r="P109" s="987" t="s">
        <v>175</v>
      </c>
      <c r="Q109" s="984">
        <f t="shared" si="19"/>
        <v>21.696565146519635</v>
      </c>
      <c r="S109" s="2"/>
      <c r="T109" s="2"/>
      <c r="U109" s="2"/>
      <c r="V109" s="2"/>
      <c r="W109" s="2"/>
    </row>
    <row r="110" spans="1:23" ht="13.5" thickBot="1">
      <c r="A110" s="985" t="s">
        <v>176</v>
      </c>
      <c r="B110" s="980">
        <f t="shared" si="20"/>
        <v>19.499953629700652</v>
      </c>
      <c r="C110" s="981">
        <f t="shared" si="20"/>
        <v>19.644372748056277</v>
      </c>
      <c r="D110" s="981">
        <f t="shared" si="21"/>
        <v>20.766146450748721</v>
      </c>
      <c r="E110" s="981">
        <f t="shared" si="17"/>
        <v>22.905614222576652</v>
      </c>
      <c r="F110" s="981">
        <f t="shared" si="17"/>
        <v>23.011413217720307</v>
      </c>
      <c r="G110" s="981">
        <f t="shared" si="17"/>
        <v>21.563485053836903</v>
      </c>
      <c r="H110" s="981">
        <f t="shared" si="17"/>
        <v>21.167475654378066</v>
      </c>
      <c r="I110" s="981">
        <f t="shared" si="17"/>
        <v>22.60707245137305</v>
      </c>
      <c r="J110" s="981">
        <f t="shared" si="17"/>
        <v>21.818164855225664</v>
      </c>
      <c r="K110" s="981">
        <f t="shared" si="17"/>
        <v>21.839051738622896</v>
      </c>
      <c r="L110" s="981">
        <f t="shared" si="17"/>
        <v>22.114122877543597</v>
      </c>
      <c r="M110" s="982">
        <f t="shared" si="18"/>
        <v>21.720950281294389</v>
      </c>
      <c r="N110" s="915"/>
      <c r="O110" s="972"/>
      <c r="P110" s="987" t="s">
        <v>176</v>
      </c>
      <c r="Q110" s="984">
        <f t="shared" si="19"/>
        <v>21.579532932551359</v>
      </c>
      <c r="S110" s="2"/>
      <c r="T110" s="2"/>
      <c r="U110" s="2"/>
      <c r="V110" s="2"/>
      <c r="W110" s="2"/>
    </row>
    <row r="111" spans="1:23" ht="13.5" thickBot="1">
      <c r="A111" s="985" t="s">
        <v>177</v>
      </c>
      <c r="B111" s="980">
        <f t="shared" si="20"/>
        <v>20.053816519428281</v>
      </c>
      <c r="C111" s="981">
        <f t="shared" si="20"/>
        <v>20.156580270472077</v>
      </c>
      <c r="D111" s="981">
        <f t="shared" si="21"/>
        <v>20.489476396518508</v>
      </c>
      <c r="E111" s="981">
        <f t="shared" si="17"/>
        <v>23.119552913688842</v>
      </c>
      <c r="F111" s="981">
        <f t="shared" si="17"/>
        <v>22.016226812073143</v>
      </c>
      <c r="G111" s="981">
        <f t="shared" si="17"/>
        <v>21.77040772290048</v>
      </c>
      <c r="H111" s="981">
        <f t="shared" si="17"/>
        <v>21.097048389535761</v>
      </c>
      <c r="I111" s="981">
        <f t="shared" si="17"/>
        <v>22.889424341012052</v>
      </c>
      <c r="J111" s="981">
        <f t="shared" si="17"/>
        <v>21.807667755991289</v>
      </c>
      <c r="K111" s="981">
        <f t="shared" si="17"/>
        <v>22.462136346277937</v>
      </c>
      <c r="L111" s="981">
        <f t="shared" si="17"/>
        <v>22.841432044338081</v>
      </c>
      <c r="M111" s="982">
        <f t="shared" si="18"/>
        <v>22.450215224771853</v>
      </c>
      <c r="N111" s="915"/>
      <c r="O111" s="972"/>
      <c r="P111" s="987" t="s">
        <v>177</v>
      </c>
      <c r="Q111" s="984">
        <f t="shared" si="19"/>
        <v>21.898345491570858</v>
      </c>
      <c r="S111" s="2"/>
      <c r="T111" s="2"/>
      <c r="U111" s="2"/>
      <c r="V111" s="2"/>
      <c r="W111" s="2"/>
    </row>
    <row r="112" spans="1:23" ht="13.5" thickBot="1">
      <c r="A112" s="985" t="s">
        <v>71</v>
      </c>
      <c r="B112" s="980">
        <f t="shared" si="20"/>
        <v>15.772317282398468</v>
      </c>
      <c r="C112" s="981">
        <f t="shared" si="20"/>
        <v>16.670598759872004</v>
      </c>
      <c r="D112" s="981">
        <f t="shared" si="21"/>
        <v>18.112028109181377</v>
      </c>
      <c r="E112" s="981">
        <f t="shared" si="17"/>
        <v>20.215479602213403</v>
      </c>
      <c r="F112" s="981">
        <f t="shared" si="17"/>
        <v>20.544714466433664</v>
      </c>
      <c r="G112" s="981">
        <f t="shared" si="17"/>
        <v>19.786484334178724</v>
      </c>
      <c r="H112" s="981">
        <f t="shared" si="17"/>
        <v>19.296305231076069</v>
      </c>
      <c r="I112" s="981">
        <f t="shared" si="17"/>
        <v>19.752520562205383</v>
      </c>
      <c r="J112" s="981">
        <f t="shared" si="17"/>
        <v>19.272324148221209</v>
      </c>
      <c r="K112" s="981">
        <f t="shared" si="17"/>
        <v>19.281816537016297</v>
      </c>
      <c r="L112" s="981">
        <f t="shared" si="17"/>
        <v>19.130188581886486</v>
      </c>
      <c r="M112" s="982">
        <f t="shared" si="18"/>
        <v>18.114291394460729</v>
      </c>
      <c r="N112" s="915"/>
      <c r="O112" s="972"/>
      <c r="P112" s="987" t="s">
        <v>71</v>
      </c>
      <c r="Q112" s="984">
        <f t="shared" si="19"/>
        <v>18.867121756771375</v>
      </c>
      <c r="S112" s="2"/>
      <c r="T112" s="2"/>
      <c r="U112" s="2"/>
      <c r="V112" s="2"/>
      <c r="W112" s="2"/>
    </row>
    <row r="113" spans="1:23" ht="13.5" thickBot="1">
      <c r="A113" s="988" t="s">
        <v>178</v>
      </c>
      <c r="B113" s="980">
        <f t="shared" si="20"/>
        <v>18.773560028655151</v>
      </c>
      <c r="C113" s="981">
        <f t="shared" si="20"/>
        <v>19.065664069686452</v>
      </c>
      <c r="D113" s="981">
        <f t="shared" si="21"/>
        <v>20.082437183011848</v>
      </c>
      <c r="E113" s="981">
        <f t="shared" si="17"/>
        <v>22.078669431714665</v>
      </c>
      <c r="F113" s="981">
        <f t="shared" si="17"/>
        <v>22.383140503911456</v>
      </c>
      <c r="G113" s="981">
        <f t="shared" si="17"/>
        <v>21.85653533148772</v>
      </c>
      <c r="H113" s="981">
        <f t="shared" si="17"/>
        <v>21.468406482157512</v>
      </c>
      <c r="I113" s="981">
        <f t="shared" si="17"/>
        <v>22.261859766427708</v>
      </c>
      <c r="J113" s="981">
        <f t="shared" si="17"/>
        <v>22.124185262098443</v>
      </c>
      <c r="K113" s="981">
        <f t="shared" si="17"/>
        <v>22.037245609142218</v>
      </c>
      <c r="L113" s="981">
        <f t="shared" si="17"/>
        <v>22.136354196756198</v>
      </c>
      <c r="M113" s="982">
        <f t="shared" si="18"/>
        <v>22.021844098213204</v>
      </c>
      <c r="N113" s="915"/>
      <c r="O113" s="972"/>
      <c r="P113" s="989" t="s">
        <v>178</v>
      </c>
      <c r="Q113" s="984">
        <f t="shared" si="19"/>
        <v>21.406064266444936</v>
      </c>
      <c r="S113" s="2"/>
      <c r="T113" s="2"/>
      <c r="U113" s="2"/>
      <c r="V113" s="2"/>
      <c r="W113" s="2"/>
    </row>
    <row r="114" spans="1:23">
      <c r="A114" s="915"/>
      <c r="B114" s="915"/>
      <c r="C114" s="915"/>
      <c r="D114" s="915"/>
      <c r="E114" s="915"/>
      <c r="F114" s="915"/>
      <c r="G114" s="915"/>
      <c r="H114" s="915"/>
      <c r="I114" s="915"/>
      <c r="J114" s="915"/>
      <c r="K114" s="915"/>
      <c r="L114" s="915"/>
      <c r="M114" s="915"/>
      <c r="N114" s="915"/>
      <c r="O114" s="915"/>
      <c r="P114" s="915"/>
      <c r="Q114" s="915"/>
      <c r="S114" s="2"/>
      <c r="T114" s="2"/>
      <c r="U114" s="2"/>
      <c r="V114" s="2"/>
      <c r="W114" s="2"/>
    </row>
    <row r="115" spans="1:23" ht="16.5" thickBot="1">
      <c r="A115" s="971">
        <v>2023</v>
      </c>
      <c r="B115" s="972"/>
      <c r="C115" s="972"/>
      <c r="D115" s="972"/>
      <c r="E115" s="972"/>
      <c r="F115" s="972"/>
      <c r="G115" s="972"/>
      <c r="H115" s="972"/>
      <c r="I115" s="972"/>
      <c r="J115" s="972"/>
      <c r="K115" s="972"/>
      <c r="L115" s="972"/>
      <c r="M115" s="973" t="s">
        <v>180</v>
      </c>
      <c r="N115" s="915"/>
      <c r="O115" s="972"/>
      <c r="P115" s="971">
        <v>2023</v>
      </c>
      <c r="Q115" s="972"/>
      <c r="S115" s="2"/>
      <c r="T115" s="2"/>
      <c r="U115" s="2"/>
      <c r="V115" s="2"/>
      <c r="W115" s="2"/>
    </row>
    <row r="116" spans="1:23" ht="13.5" thickBot="1">
      <c r="A116" s="974"/>
      <c r="B116" s="975" t="s">
        <v>161</v>
      </c>
      <c r="C116" s="975" t="s">
        <v>162</v>
      </c>
      <c r="D116" s="975" t="s">
        <v>163</v>
      </c>
      <c r="E116" s="975" t="s">
        <v>164</v>
      </c>
      <c r="F116" s="975" t="s">
        <v>165</v>
      </c>
      <c r="G116" s="975" t="s">
        <v>166</v>
      </c>
      <c r="H116" s="975" t="s">
        <v>167</v>
      </c>
      <c r="I116" s="975" t="s">
        <v>168</v>
      </c>
      <c r="J116" s="975" t="s">
        <v>169</v>
      </c>
      <c r="K116" s="975" t="s">
        <v>170</v>
      </c>
      <c r="L116" s="975" t="s">
        <v>171</v>
      </c>
      <c r="M116" s="976" t="s">
        <v>172</v>
      </c>
      <c r="N116" s="915"/>
      <c r="O116" s="972"/>
      <c r="P116" s="977"/>
      <c r="Q116" s="978" t="s">
        <v>173</v>
      </c>
      <c r="S116" s="2"/>
      <c r="T116" s="2"/>
      <c r="U116" s="2"/>
      <c r="V116" s="2"/>
      <c r="W116" s="2"/>
    </row>
    <row r="117" spans="1:23" ht="13.5" thickBot="1">
      <c r="A117" s="979" t="s">
        <v>174</v>
      </c>
      <c r="B117" s="980">
        <f>(B49/1000)/1.02</f>
        <v>20.699240880469233</v>
      </c>
      <c r="C117" s="981">
        <f>(C49/1000)/1.02</f>
        <v>20.71864964374755</v>
      </c>
      <c r="D117" s="981">
        <f>(D49/1000)/1.02</f>
        <v>20.971773871522764</v>
      </c>
      <c r="E117" s="981">
        <f t="shared" ref="E117:L123" si="22">E49/1000/1.02</f>
        <v>20.712654805870375</v>
      </c>
      <c r="F117" s="981">
        <f t="shared" si="22"/>
        <v>20.513261352612115</v>
      </c>
      <c r="G117" s="981">
        <f t="shared" si="22"/>
        <v>19.943197645916445</v>
      </c>
      <c r="H117" s="981">
        <f t="shared" si="22"/>
        <v>18.735268228132835</v>
      </c>
      <c r="I117" s="981">
        <f t="shared" si="22"/>
        <v>19.100481397324817</v>
      </c>
      <c r="J117" s="981">
        <f t="shared" si="22"/>
        <v>18.948096193791866</v>
      </c>
      <c r="K117" s="981">
        <f t="shared" si="22"/>
        <v>19.201937945515063</v>
      </c>
      <c r="L117" s="981">
        <f t="shared" si="22"/>
        <v>18.773485145713106</v>
      </c>
      <c r="M117" s="982">
        <f t="shared" ref="M117:M123" si="23">(M49/1000)/1.02</f>
        <v>18.523162407131373</v>
      </c>
      <c r="N117" s="915"/>
      <c r="O117" s="972"/>
      <c r="P117" s="983" t="s">
        <v>174</v>
      </c>
      <c r="Q117" s="984">
        <f t="shared" ref="Q117:Q123" si="24">(Q49/1000)/1.02</f>
        <v>19.797598704745603</v>
      </c>
      <c r="S117" s="2"/>
      <c r="T117" s="2"/>
      <c r="U117" s="2"/>
      <c r="V117" s="2"/>
      <c r="W117" s="2"/>
    </row>
    <row r="118" spans="1:23" ht="13.5" thickBot="1">
      <c r="A118" s="985" t="s">
        <v>179</v>
      </c>
      <c r="B118" s="980">
        <f t="shared" ref="B118:C123" si="25">(B50/1000)/1.02</f>
        <v>21.259631343497247</v>
      </c>
      <c r="C118" s="981">
        <f t="shared" si="25"/>
        <v>20.084170919375026</v>
      </c>
      <c r="D118" s="981">
        <f t="shared" ref="D118:D123" si="26">D50/1000/1.02</f>
        <v>20.643866079091563</v>
      </c>
      <c r="E118" s="981">
        <f t="shared" si="22"/>
        <v>20.562748088795054</v>
      </c>
      <c r="F118" s="981">
        <f t="shared" si="22"/>
        <v>20.077364993703906</v>
      </c>
      <c r="G118" s="981">
        <f t="shared" si="22"/>
        <v>19.598627911613455</v>
      </c>
      <c r="H118" s="981">
        <f t="shared" si="22"/>
        <v>17.639319149599416</v>
      </c>
      <c r="I118" s="981">
        <f t="shared" si="22"/>
        <v>19.016711471343974</v>
      </c>
      <c r="J118" s="981">
        <f t="shared" si="22"/>
        <v>18.26673918974998</v>
      </c>
      <c r="K118" s="981">
        <f t="shared" si="22"/>
        <v>19.209156141052119</v>
      </c>
      <c r="L118" s="981">
        <f t="shared" si="22"/>
        <v>17.192412572221457</v>
      </c>
      <c r="M118" s="982">
        <f t="shared" si="23"/>
        <v>18.799383918334954</v>
      </c>
      <c r="N118" s="915"/>
      <c r="O118" s="972"/>
      <c r="P118" s="986" t="s">
        <v>179</v>
      </c>
      <c r="Q118" s="984">
        <f t="shared" si="24"/>
        <v>19.611566837730216</v>
      </c>
      <c r="S118" s="2"/>
      <c r="T118" s="2"/>
      <c r="U118" s="2"/>
      <c r="V118" s="2"/>
      <c r="W118" s="2"/>
    </row>
    <row r="119" spans="1:23" ht="13.5" thickBot="1">
      <c r="A119" s="985" t="s">
        <v>175</v>
      </c>
      <c r="B119" s="980">
        <f t="shared" si="25"/>
        <v>21.827918462606373</v>
      </c>
      <c r="C119" s="981">
        <f t="shared" si="25"/>
        <v>21.874714986666966</v>
      </c>
      <c r="D119" s="981">
        <f t="shared" si="26"/>
        <v>21.997821243143854</v>
      </c>
      <c r="E119" s="981">
        <f t="shared" si="22"/>
        <v>21.801208605886796</v>
      </c>
      <c r="F119" s="981">
        <f t="shared" si="22"/>
        <v>21.267661712164212</v>
      </c>
      <c r="G119" s="981">
        <f t="shared" si="22"/>
        <v>20.65214643311165</v>
      </c>
      <c r="H119" s="981">
        <f t="shared" si="22"/>
        <v>19.582888898470426</v>
      </c>
      <c r="I119" s="981">
        <f t="shared" si="22"/>
        <v>20.194876846245165</v>
      </c>
      <c r="J119" s="981">
        <f t="shared" si="22"/>
        <v>19.967244924395988</v>
      </c>
      <c r="K119" s="981">
        <f t="shared" si="22"/>
        <v>20.601954069112345</v>
      </c>
      <c r="L119" s="981">
        <f t="shared" si="22"/>
        <v>20.296934380393601</v>
      </c>
      <c r="M119" s="982">
        <f t="shared" si="23"/>
        <v>20.233104830747067</v>
      </c>
      <c r="N119" s="915"/>
      <c r="O119" s="972"/>
      <c r="P119" s="987" t="s">
        <v>175</v>
      </c>
      <c r="Q119" s="984">
        <f t="shared" si="24"/>
        <v>20.930982467315584</v>
      </c>
      <c r="S119" s="2"/>
      <c r="T119" s="2"/>
      <c r="U119" s="2"/>
      <c r="V119" s="2"/>
      <c r="W119" s="2"/>
    </row>
    <row r="120" spans="1:23" ht="13.5" thickBot="1">
      <c r="A120" s="985" t="s">
        <v>176</v>
      </c>
      <c r="B120" s="980">
        <f t="shared" si="25"/>
        <v>21.640988904917524</v>
      </c>
      <c r="C120" s="981">
        <f t="shared" si="25"/>
        <v>21.529536156147028</v>
      </c>
      <c r="D120" s="981">
        <f t="shared" si="26"/>
        <v>21.777843385177491</v>
      </c>
      <c r="E120" s="981">
        <f t="shared" si="22"/>
        <v>21.513125984827685</v>
      </c>
      <c r="F120" s="981">
        <f t="shared" si="22"/>
        <v>21.195150612849297</v>
      </c>
      <c r="G120" s="981">
        <f t="shared" si="22"/>
        <v>20.44408453428947</v>
      </c>
      <c r="H120" s="981">
        <f t="shared" si="22"/>
        <v>19.046250503977546</v>
      </c>
      <c r="I120" s="981">
        <f t="shared" si="22"/>
        <v>19.9265565625793</v>
      </c>
      <c r="J120" s="981">
        <f t="shared" si="22"/>
        <v>19.640722273697452</v>
      </c>
      <c r="K120" s="981">
        <f t="shared" si="22"/>
        <v>20.306136461645885</v>
      </c>
      <c r="L120" s="981">
        <f t="shared" si="22"/>
        <v>20.021022885212709</v>
      </c>
      <c r="M120" s="982">
        <f t="shared" si="23"/>
        <v>19.880338634509531</v>
      </c>
      <c r="N120" s="915"/>
      <c r="O120" s="972"/>
      <c r="P120" s="987" t="s">
        <v>176</v>
      </c>
      <c r="Q120" s="984">
        <f t="shared" si="24"/>
        <v>20.696065002361429</v>
      </c>
      <c r="S120" s="2"/>
      <c r="T120" s="2"/>
      <c r="U120" s="2"/>
      <c r="V120" s="2"/>
      <c r="W120" s="2"/>
    </row>
    <row r="121" spans="1:23" ht="13.5" thickBot="1">
      <c r="A121" s="985" t="s">
        <v>177</v>
      </c>
      <c r="B121" s="980">
        <f t="shared" si="25"/>
        <v>22.141677157858442</v>
      </c>
      <c r="C121" s="981">
        <f t="shared" si="25"/>
        <v>21.664043814779916</v>
      </c>
      <c r="D121" s="981">
        <f t="shared" si="26"/>
        <v>22.520871863992515</v>
      </c>
      <c r="E121" s="981">
        <f t="shared" si="22"/>
        <v>21.80635230361397</v>
      </c>
      <c r="F121" s="981">
        <f t="shared" si="22"/>
        <v>21.42347730149628</v>
      </c>
      <c r="G121" s="981">
        <f t="shared" si="22"/>
        <v>20.314587162827817</v>
      </c>
      <c r="H121" s="981">
        <f t="shared" si="22"/>
        <v>19.803560691951802</v>
      </c>
      <c r="I121" s="981">
        <f t="shared" si="22"/>
        <v>20.004970749772305</v>
      </c>
      <c r="J121" s="981">
        <f t="shared" si="22"/>
        <v>20.156499788472967</v>
      </c>
      <c r="K121" s="981">
        <f t="shared" si="22"/>
        <v>19.86517450323041</v>
      </c>
      <c r="L121" s="981">
        <f t="shared" si="22"/>
        <v>20.23038118380342</v>
      </c>
      <c r="M121" s="982">
        <f t="shared" si="23"/>
        <v>20.54412742682856</v>
      </c>
      <c r="N121" s="915"/>
      <c r="O121" s="972"/>
      <c r="P121" s="987" t="s">
        <v>177</v>
      </c>
      <c r="Q121" s="984">
        <f t="shared" si="24"/>
        <v>20.816257146879217</v>
      </c>
      <c r="S121" s="2"/>
      <c r="T121" s="2"/>
      <c r="U121" s="2"/>
      <c r="V121" s="2"/>
      <c r="W121" s="2"/>
    </row>
    <row r="122" spans="1:23" ht="13.5" thickBot="1">
      <c r="A122" s="985" t="s">
        <v>71</v>
      </c>
      <c r="B122" s="980">
        <f t="shared" si="25"/>
        <v>18.003180773185836</v>
      </c>
      <c r="C122" s="981">
        <f t="shared" si="25"/>
        <v>18.06283683012882</v>
      </c>
      <c r="D122" s="981">
        <f t="shared" si="26"/>
        <v>18.379556824448308</v>
      </c>
      <c r="E122" s="981">
        <f t="shared" si="22"/>
        <v>18.297199734249467</v>
      </c>
      <c r="F122" s="981">
        <f t="shared" si="22"/>
        <v>17.995771178569196</v>
      </c>
      <c r="G122" s="981">
        <f t="shared" si="22"/>
        <v>17.486192066534066</v>
      </c>
      <c r="H122" s="981">
        <f t="shared" si="22"/>
        <v>16.571410043802803</v>
      </c>
      <c r="I122" s="981">
        <f t="shared" si="22"/>
        <v>16.671128364837887</v>
      </c>
      <c r="J122" s="981">
        <f t="shared" si="22"/>
        <v>16.75505018032311</v>
      </c>
      <c r="K122" s="981">
        <f t="shared" si="22"/>
        <v>16.740516937226673</v>
      </c>
      <c r="L122" s="981">
        <f t="shared" si="22"/>
        <v>16.000174718017661</v>
      </c>
      <c r="M122" s="982">
        <f t="shared" si="23"/>
        <v>15.546246185854812</v>
      </c>
      <c r="N122" s="915"/>
      <c r="O122" s="972"/>
      <c r="P122" s="987" t="s">
        <v>71</v>
      </c>
      <c r="Q122" s="984">
        <f t="shared" si="24"/>
        <v>17.196734618720907</v>
      </c>
      <c r="S122" s="2"/>
      <c r="T122" s="2"/>
      <c r="U122" s="2"/>
      <c r="V122" s="2"/>
      <c r="W122" s="2"/>
    </row>
    <row r="123" spans="1:23" ht="13.5" thickBot="1">
      <c r="A123" s="988" t="s">
        <v>178</v>
      </c>
      <c r="B123" s="980">
        <f t="shared" si="25"/>
        <v>22.130556389674268</v>
      </c>
      <c r="C123" s="981">
        <f t="shared" si="25"/>
        <v>22.096222262014923</v>
      </c>
      <c r="D123" s="981">
        <f t="shared" si="26"/>
        <v>22.236007829800574</v>
      </c>
      <c r="E123" s="981">
        <f t="shared" si="22"/>
        <v>22.076588850061835</v>
      </c>
      <c r="F123" s="981">
        <f t="shared" si="22"/>
        <v>21.896601362147898</v>
      </c>
      <c r="G123" s="981">
        <f t="shared" si="22"/>
        <v>21.324287121651491</v>
      </c>
      <c r="H123" s="981">
        <f t="shared" si="22"/>
        <v>20.148530895509992</v>
      </c>
      <c r="I123" s="981">
        <f t="shared" si="22"/>
        <v>20.443543263988666</v>
      </c>
      <c r="J123" s="981">
        <f t="shared" si="22"/>
        <v>20.494424514683249</v>
      </c>
      <c r="K123" s="981">
        <f t="shared" si="22"/>
        <v>20.706248387670254</v>
      </c>
      <c r="L123" s="981">
        <f t="shared" si="22"/>
        <v>20.61815586447625</v>
      </c>
      <c r="M123" s="982">
        <f t="shared" si="23"/>
        <v>20.337731778704814</v>
      </c>
      <c r="N123" s="915"/>
      <c r="O123" s="972"/>
      <c r="P123" s="989" t="s">
        <v>178</v>
      </c>
      <c r="Q123" s="984">
        <f t="shared" si="24"/>
        <v>21.272614231159199</v>
      </c>
      <c r="S123" s="2"/>
      <c r="T123" s="2"/>
      <c r="U123" s="2"/>
      <c r="V123" s="2"/>
      <c r="W123" s="2"/>
    </row>
    <row r="124" spans="1:23">
      <c r="A124" s="915"/>
      <c r="B124" s="915"/>
      <c r="C124" s="915"/>
      <c r="D124" s="915"/>
      <c r="E124" s="915"/>
      <c r="F124" s="915"/>
      <c r="G124" s="915"/>
      <c r="H124" s="915"/>
      <c r="I124" s="915"/>
      <c r="J124" s="915"/>
      <c r="K124" s="915"/>
      <c r="L124" s="915"/>
      <c r="M124" s="915"/>
      <c r="N124" s="915"/>
      <c r="O124" s="915"/>
      <c r="P124" s="915"/>
      <c r="Q124" s="915"/>
      <c r="S124" s="2"/>
      <c r="T124" s="2"/>
      <c r="U124" s="2"/>
      <c r="V124" s="2"/>
      <c r="W124" s="2"/>
    </row>
    <row r="125" spans="1:23" ht="16.5" thickBot="1">
      <c r="A125" s="971">
        <v>2024</v>
      </c>
      <c r="B125" s="972"/>
      <c r="C125" s="972"/>
      <c r="D125" s="972"/>
      <c r="E125" s="972"/>
      <c r="F125" s="972"/>
      <c r="G125" s="972"/>
      <c r="H125" s="972"/>
      <c r="I125" s="972"/>
      <c r="J125" s="972"/>
      <c r="K125" s="972"/>
      <c r="L125" s="972"/>
      <c r="M125" s="973" t="s">
        <v>180</v>
      </c>
      <c r="N125" s="915"/>
      <c r="O125" s="972"/>
      <c r="P125" s="971">
        <v>2024</v>
      </c>
      <c r="Q125" s="972"/>
      <c r="S125" s="2"/>
      <c r="T125" s="2"/>
      <c r="U125" s="2"/>
      <c r="V125" s="2"/>
      <c r="W125" s="2"/>
    </row>
    <row r="126" spans="1:23" ht="13.5" thickBot="1">
      <c r="A126" s="974"/>
      <c r="B126" s="975" t="s">
        <v>161</v>
      </c>
      <c r="C126" s="975" t="s">
        <v>162</v>
      </c>
      <c r="D126" s="975" t="s">
        <v>163</v>
      </c>
      <c r="E126" s="975" t="s">
        <v>164</v>
      </c>
      <c r="F126" s="975" t="s">
        <v>165</v>
      </c>
      <c r="G126" s="975" t="s">
        <v>166</v>
      </c>
      <c r="H126" s="975" t="s">
        <v>167</v>
      </c>
      <c r="I126" s="975" t="s">
        <v>168</v>
      </c>
      <c r="J126" s="975" t="s">
        <v>169</v>
      </c>
      <c r="K126" s="975" t="s">
        <v>170</v>
      </c>
      <c r="L126" s="975" t="s">
        <v>171</v>
      </c>
      <c r="M126" s="976" t="s">
        <v>172</v>
      </c>
      <c r="N126" s="915"/>
      <c r="O126" s="972"/>
      <c r="P126" s="977"/>
      <c r="Q126" s="978" t="s">
        <v>173</v>
      </c>
      <c r="S126" s="2"/>
      <c r="T126" s="2"/>
      <c r="U126" s="2"/>
      <c r="V126" s="2"/>
      <c r="W126" s="2"/>
    </row>
    <row r="127" spans="1:23" ht="13.5" thickBot="1">
      <c r="A127" s="979" t="s">
        <v>174</v>
      </c>
      <c r="B127" s="980">
        <f>(B59/1000)/1.02</f>
        <v>0</v>
      </c>
      <c r="C127" s="981">
        <f>(C59/1000)/1.02</f>
        <v>0</v>
      </c>
      <c r="D127" s="981">
        <f>(D59/1000)/1.02</f>
        <v>0</v>
      </c>
      <c r="E127" s="981">
        <f t="shared" ref="E127:L133" si="27">E59/1000/1.02</f>
        <v>0</v>
      </c>
      <c r="F127" s="981">
        <f t="shared" si="27"/>
        <v>0</v>
      </c>
      <c r="G127" s="981">
        <f t="shared" si="27"/>
        <v>0</v>
      </c>
      <c r="H127" s="981">
        <f t="shared" si="27"/>
        <v>0</v>
      </c>
      <c r="I127" s="981">
        <f t="shared" si="27"/>
        <v>0</v>
      </c>
      <c r="J127" s="981">
        <f t="shared" si="27"/>
        <v>0</v>
      </c>
      <c r="K127" s="981">
        <f t="shared" si="27"/>
        <v>0</v>
      </c>
      <c r="L127" s="981">
        <f t="shared" si="27"/>
        <v>0</v>
      </c>
      <c r="M127" s="982">
        <f t="shared" ref="M127:M133" si="28">(M59/1000)/1.02</f>
        <v>0</v>
      </c>
      <c r="N127" s="915"/>
      <c r="O127" s="972"/>
      <c r="P127" s="983" t="s">
        <v>174</v>
      </c>
      <c r="Q127" s="984">
        <f t="shared" ref="Q127:Q133" si="29">(Q59/1000)/1.02</f>
        <v>0</v>
      </c>
      <c r="S127" s="2"/>
      <c r="T127" s="2"/>
      <c r="U127" s="2"/>
      <c r="V127" s="2"/>
      <c r="W127" s="2"/>
    </row>
    <row r="128" spans="1:23" ht="13.5" thickBot="1">
      <c r="A128" s="985" t="s">
        <v>179</v>
      </c>
      <c r="B128" s="980">
        <f t="shared" ref="B128:C133" si="30">(B60/1000)/1.02</f>
        <v>0</v>
      </c>
      <c r="C128" s="981">
        <f t="shared" si="30"/>
        <v>0</v>
      </c>
      <c r="D128" s="981">
        <f t="shared" ref="D128:D133" si="31">D60/1000/1.02</f>
        <v>0</v>
      </c>
      <c r="E128" s="981">
        <f t="shared" si="27"/>
        <v>0</v>
      </c>
      <c r="F128" s="981">
        <f t="shared" si="27"/>
        <v>0</v>
      </c>
      <c r="G128" s="981">
        <f t="shared" si="27"/>
        <v>0</v>
      </c>
      <c r="H128" s="981">
        <f t="shared" si="27"/>
        <v>0</v>
      </c>
      <c r="I128" s="981">
        <f t="shared" si="27"/>
        <v>0</v>
      </c>
      <c r="J128" s="981">
        <f t="shared" si="27"/>
        <v>0</v>
      </c>
      <c r="K128" s="981">
        <f t="shared" si="27"/>
        <v>0</v>
      </c>
      <c r="L128" s="981">
        <f t="shared" si="27"/>
        <v>0</v>
      </c>
      <c r="M128" s="982">
        <f t="shared" si="28"/>
        <v>0</v>
      </c>
      <c r="N128" s="915"/>
      <c r="O128" s="972"/>
      <c r="P128" s="986" t="s">
        <v>179</v>
      </c>
      <c r="Q128" s="984">
        <f t="shared" si="29"/>
        <v>0</v>
      </c>
      <c r="S128" s="2"/>
      <c r="T128" s="2"/>
      <c r="U128" s="2"/>
      <c r="V128" s="2"/>
      <c r="W128" s="2"/>
    </row>
    <row r="129" spans="1:23" ht="13.5" thickBot="1">
      <c r="A129" s="985" t="s">
        <v>175</v>
      </c>
      <c r="B129" s="980">
        <f t="shared" si="30"/>
        <v>0</v>
      </c>
      <c r="C129" s="981">
        <f t="shared" si="30"/>
        <v>0</v>
      </c>
      <c r="D129" s="981">
        <f t="shared" si="31"/>
        <v>0</v>
      </c>
      <c r="E129" s="981">
        <f t="shared" si="27"/>
        <v>0</v>
      </c>
      <c r="F129" s="981">
        <f t="shared" si="27"/>
        <v>0</v>
      </c>
      <c r="G129" s="981">
        <f t="shared" si="27"/>
        <v>0</v>
      </c>
      <c r="H129" s="981">
        <f t="shared" si="27"/>
        <v>0</v>
      </c>
      <c r="I129" s="981">
        <f t="shared" si="27"/>
        <v>0</v>
      </c>
      <c r="J129" s="981">
        <f t="shared" si="27"/>
        <v>0</v>
      </c>
      <c r="K129" s="981">
        <f t="shared" si="27"/>
        <v>0</v>
      </c>
      <c r="L129" s="981">
        <f t="shared" si="27"/>
        <v>0</v>
      </c>
      <c r="M129" s="982">
        <f t="shared" si="28"/>
        <v>0</v>
      </c>
      <c r="N129" s="915"/>
      <c r="O129" s="972"/>
      <c r="P129" s="987" t="s">
        <v>175</v>
      </c>
      <c r="Q129" s="984">
        <f t="shared" si="29"/>
        <v>0</v>
      </c>
      <c r="S129" s="2"/>
      <c r="T129" s="2"/>
      <c r="U129" s="2"/>
      <c r="V129" s="2"/>
      <c r="W129" s="2"/>
    </row>
    <row r="130" spans="1:23" ht="13.5" thickBot="1">
      <c r="A130" s="985" t="s">
        <v>176</v>
      </c>
      <c r="B130" s="980">
        <f t="shared" si="30"/>
        <v>0</v>
      </c>
      <c r="C130" s="981">
        <f t="shared" si="30"/>
        <v>0</v>
      </c>
      <c r="D130" s="981">
        <f t="shared" si="31"/>
        <v>0</v>
      </c>
      <c r="E130" s="981">
        <f t="shared" si="27"/>
        <v>0</v>
      </c>
      <c r="F130" s="981">
        <f t="shared" si="27"/>
        <v>0</v>
      </c>
      <c r="G130" s="981">
        <f t="shared" si="27"/>
        <v>0</v>
      </c>
      <c r="H130" s="981">
        <f t="shared" si="27"/>
        <v>0</v>
      </c>
      <c r="I130" s="981">
        <f t="shared" si="27"/>
        <v>0</v>
      </c>
      <c r="J130" s="981">
        <f t="shared" si="27"/>
        <v>0</v>
      </c>
      <c r="K130" s="981">
        <f t="shared" si="27"/>
        <v>0</v>
      </c>
      <c r="L130" s="981">
        <f t="shared" si="27"/>
        <v>0</v>
      </c>
      <c r="M130" s="982">
        <f t="shared" si="28"/>
        <v>0</v>
      </c>
      <c r="N130" s="915"/>
      <c r="O130" s="972"/>
      <c r="P130" s="987" t="s">
        <v>176</v>
      </c>
      <c r="Q130" s="984">
        <f t="shared" si="29"/>
        <v>0</v>
      </c>
      <c r="S130" s="2"/>
      <c r="T130" s="2"/>
      <c r="U130" s="2"/>
      <c r="V130" s="2"/>
      <c r="W130" s="2"/>
    </row>
    <row r="131" spans="1:23" ht="13.5" thickBot="1">
      <c r="A131" s="985" t="s">
        <v>177</v>
      </c>
      <c r="B131" s="980">
        <f t="shared" si="30"/>
        <v>0</v>
      </c>
      <c r="C131" s="981">
        <f t="shared" si="30"/>
        <v>0</v>
      </c>
      <c r="D131" s="981">
        <f t="shared" si="31"/>
        <v>0</v>
      </c>
      <c r="E131" s="981">
        <f t="shared" si="27"/>
        <v>0</v>
      </c>
      <c r="F131" s="981">
        <f t="shared" si="27"/>
        <v>0</v>
      </c>
      <c r="G131" s="981">
        <f t="shared" si="27"/>
        <v>0</v>
      </c>
      <c r="H131" s="981">
        <f t="shared" si="27"/>
        <v>0</v>
      </c>
      <c r="I131" s="981">
        <f t="shared" si="27"/>
        <v>0</v>
      </c>
      <c r="J131" s="981">
        <f t="shared" si="27"/>
        <v>0</v>
      </c>
      <c r="K131" s="981">
        <f t="shared" si="27"/>
        <v>0</v>
      </c>
      <c r="L131" s="981">
        <f t="shared" si="27"/>
        <v>0</v>
      </c>
      <c r="M131" s="982">
        <f t="shared" si="28"/>
        <v>0</v>
      </c>
      <c r="N131" s="915"/>
      <c r="O131" s="972"/>
      <c r="P131" s="987" t="s">
        <v>177</v>
      </c>
      <c r="Q131" s="984">
        <f t="shared" si="29"/>
        <v>0</v>
      </c>
      <c r="S131" s="2"/>
      <c r="T131" s="2"/>
      <c r="U131" s="2"/>
      <c r="V131" s="2"/>
      <c r="W131" s="2"/>
    </row>
    <row r="132" spans="1:23" ht="13.5" thickBot="1">
      <c r="A132" s="985" t="s">
        <v>71</v>
      </c>
      <c r="B132" s="980">
        <f t="shared" si="30"/>
        <v>0</v>
      </c>
      <c r="C132" s="981">
        <f t="shared" si="30"/>
        <v>0</v>
      </c>
      <c r="D132" s="981">
        <f t="shared" si="31"/>
        <v>0</v>
      </c>
      <c r="E132" s="981">
        <f t="shared" si="27"/>
        <v>0</v>
      </c>
      <c r="F132" s="981">
        <f t="shared" si="27"/>
        <v>0</v>
      </c>
      <c r="G132" s="981">
        <f t="shared" si="27"/>
        <v>0</v>
      </c>
      <c r="H132" s="981">
        <f t="shared" si="27"/>
        <v>0</v>
      </c>
      <c r="I132" s="981">
        <f t="shared" si="27"/>
        <v>0</v>
      </c>
      <c r="J132" s="981">
        <f t="shared" si="27"/>
        <v>0</v>
      </c>
      <c r="K132" s="981">
        <f t="shared" si="27"/>
        <v>0</v>
      </c>
      <c r="L132" s="981">
        <f t="shared" si="27"/>
        <v>0</v>
      </c>
      <c r="M132" s="982">
        <f t="shared" si="28"/>
        <v>0</v>
      </c>
      <c r="N132" s="915"/>
      <c r="O132" s="972"/>
      <c r="P132" s="987" t="s">
        <v>71</v>
      </c>
      <c r="Q132" s="984">
        <f t="shared" si="29"/>
        <v>0</v>
      </c>
      <c r="S132" s="2"/>
      <c r="T132" s="2"/>
      <c r="U132" s="2"/>
      <c r="V132" s="2"/>
      <c r="W132" s="2"/>
    </row>
    <row r="133" spans="1:23" ht="13.5" thickBot="1">
      <c r="A133" s="988" t="s">
        <v>178</v>
      </c>
      <c r="B133" s="980">
        <f t="shared" si="30"/>
        <v>0</v>
      </c>
      <c r="C133" s="981">
        <f t="shared" si="30"/>
        <v>0</v>
      </c>
      <c r="D133" s="981">
        <f t="shared" si="31"/>
        <v>0</v>
      </c>
      <c r="E133" s="981">
        <f t="shared" si="27"/>
        <v>0</v>
      </c>
      <c r="F133" s="981">
        <f t="shared" si="27"/>
        <v>0</v>
      </c>
      <c r="G133" s="981">
        <f t="shared" si="27"/>
        <v>0</v>
      </c>
      <c r="H133" s="981">
        <f t="shared" si="27"/>
        <v>0</v>
      </c>
      <c r="I133" s="981">
        <f t="shared" si="27"/>
        <v>0</v>
      </c>
      <c r="J133" s="981">
        <f t="shared" si="27"/>
        <v>0</v>
      </c>
      <c r="K133" s="981">
        <f t="shared" si="27"/>
        <v>0</v>
      </c>
      <c r="L133" s="981">
        <f t="shared" si="27"/>
        <v>0</v>
      </c>
      <c r="M133" s="982">
        <f t="shared" si="28"/>
        <v>0</v>
      </c>
      <c r="N133" s="915"/>
      <c r="O133" s="972"/>
      <c r="P133" s="989" t="s">
        <v>178</v>
      </c>
      <c r="Q133" s="984">
        <f t="shared" si="29"/>
        <v>0</v>
      </c>
      <c r="S133" s="2"/>
      <c r="T133" s="2"/>
      <c r="U133" s="2"/>
      <c r="V133" s="2"/>
      <c r="W133" s="2"/>
    </row>
    <row r="134" spans="1:23">
      <c r="A134" s="915"/>
      <c r="B134" s="915"/>
      <c r="C134" s="915"/>
      <c r="D134" s="915"/>
      <c r="E134" s="915"/>
      <c r="F134" s="915"/>
      <c r="G134" s="915"/>
      <c r="H134" s="915"/>
      <c r="I134" s="915"/>
      <c r="J134" s="915"/>
      <c r="K134" s="915"/>
      <c r="L134" s="915"/>
      <c r="M134" s="915"/>
      <c r="N134" s="915"/>
      <c r="O134" s="915"/>
      <c r="P134" s="915"/>
      <c r="Q134" s="915"/>
      <c r="S134" s="2"/>
      <c r="T134" s="2"/>
      <c r="U134" s="2"/>
      <c r="V134" s="2"/>
      <c r="W134" s="2"/>
    </row>
    <row r="135" spans="1:23">
      <c r="A135" s="915"/>
      <c r="B135" s="915"/>
      <c r="C135" s="915"/>
      <c r="D135" s="915"/>
      <c r="E135" s="915"/>
      <c r="F135" s="915"/>
      <c r="G135" s="915"/>
      <c r="H135" s="915"/>
      <c r="I135" s="915"/>
      <c r="J135" s="915"/>
      <c r="K135" s="915"/>
      <c r="L135" s="915"/>
      <c r="M135" s="915"/>
      <c r="N135" s="915"/>
      <c r="O135" s="915"/>
      <c r="P135" s="915"/>
      <c r="Q135" s="915"/>
      <c r="S135" s="2"/>
      <c r="T135" s="2"/>
      <c r="U135" s="2"/>
      <c r="V135" s="2"/>
      <c r="W135" s="2"/>
    </row>
    <row r="136" spans="1:23">
      <c r="A136" s="915"/>
      <c r="B136" s="915"/>
      <c r="C136" s="915"/>
      <c r="D136" s="915"/>
      <c r="E136" s="915"/>
      <c r="F136" s="915"/>
      <c r="G136" s="915"/>
      <c r="H136" s="915"/>
      <c r="I136" s="915"/>
      <c r="J136" s="915"/>
      <c r="K136" s="915"/>
      <c r="L136" s="915"/>
      <c r="M136" s="915"/>
      <c r="N136" s="915"/>
      <c r="O136" s="915"/>
      <c r="P136" s="915"/>
      <c r="Q136" s="915"/>
      <c r="S136" s="2"/>
      <c r="T136" s="2"/>
      <c r="U136" s="2"/>
      <c r="V136" s="2"/>
      <c r="W136" s="2"/>
    </row>
    <row r="137" spans="1:23">
      <c r="A137" s="915"/>
      <c r="B137" s="915"/>
      <c r="C137" s="915"/>
      <c r="D137" s="915"/>
      <c r="E137" s="915"/>
      <c r="F137" s="915"/>
      <c r="G137" s="915"/>
      <c r="H137" s="915"/>
      <c r="I137" s="915"/>
      <c r="J137" s="915"/>
      <c r="K137" s="915"/>
      <c r="L137" s="915"/>
      <c r="M137" s="915"/>
      <c r="N137" s="915"/>
      <c r="O137" s="915"/>
      <c r="P137" s="915"/>
      <c r="Q137" s="915"/>
      <c r="S137" s="2"/>
      <c r="T137" s="2"/>
      <c r="U137" s="2"/>
      <c r="V137" s="2"/>
      <c r="W137" s="2"/>
    </row>
    <row r="138" spans="1:23" ht="23.25">
      <c r="A138" s="968" t="s">
        <v>485</v>
      </c>
      <c r="B138" s="917"/>
      <c r="C138" s="917"/>
      <c r="D138" s="917"/>
      <c r="E138" s="917"/>
      <c r="F138" s="915"/>
      <c r="G138" s="915"/>
      <c r="H138" s="915"/>
      <c r="I138" s="915"/>
      <c r="J138" s="915"/>
      <c r="K138" s="915"/>
      <c r="L138" s="915"/>
      <c r="M138" s="915"/>
      <c r="N138" s="915"/>
      <c r="O138" s="915"/>
      <c r="P138" s="915"/>
      <c r="Q138" s="915"/>
      <c r="S138" s="2"/>
      <c r="T138" s="2"/>
      <c r="U138" s="2"/>
      <c r="V138" s="2"/>
      <c r="W138" s="2"/>
    </row>
    <row r="139" spans="1:23" ht="15.75">
      <c r="A139" s="915"/>
      <c r="B139" s="915"/>
      <c r="C139" s="915"/>
      <c r="D139" s="915"/>
      <c r="E139" s="990"/>
      <c r="F139" s="991"/>
      <c r="G139" s="990"/>
      <c r="H139" s="990"/>
      <c r="I139" s="990"/>
      <c r="J139" s="990"/>
      <c r="K139" s="990"/>
      <c r="L139" s="990"/>
      <c r="M139" s="991"/>
      <c r="N139" s="990"/>
      <c r="O139" s="992"/>
      <c r="P139" s="992"/>
      <c r="Q139" s="993" t="s">
        <v>93</v>
      </c>
      <c r="S139" s="2"/>
      <c r="T139" s="2"/>
      <c r="U139" s="2"/>
      <c r="V139" s="2"/>
      <c r="W139" s="2"/>
    </row>
    <row r="140" spans="1:23">
      <c r="A140" s="915"/>
      <c r="B140" s="915"/>
      <c r="C140" s="915"/>
      <c r="D140" s="915"/>
      <c r="E140" s="915"/>
      <c r="F140" s="915"/>
      <c r="G140" s="915"/>
      <c r="H140" s="915"/>
      <c r="I140" s="915"/>
      <c r="J140" s="915"/>
      <c r="K140" s="915"/>
      <c r="L140" s="915"/>
      <c r="M140" s="915"/>
      <c r="N140" s="915"/>
      <c r="O140" s="915"/>
      <c r="P140" s="915"/>
      <c r="Q140" s="915"/>
      <c r="S140" s="2"/>
      <c r="T140" s="2"/>
      <c r="U140" s="2"/>
    </row>
    <row r="141" spans="1:23" ht="16.5" thickBot="1">
      <c r="A141" s="994">
        <v>2019</v>
      </c>
      <c r="B141" s="995"/>
      <c r="C141" s="995" t="s">
        <v>181</v>
      </c>
      <c r="D141" s="995"/>
      <c r="E141" s="995"/>
      <c r="F141" s="995"/>
      <c r="G141" s="995"/>
      <c r="H141" s="995"/>
      <c r="I141" s="995"/>
      <c r="J141" s="995"/>
      <c r="K141" s="995"/>
      <c r="L141" s="995"/>
      <c r="M141" s="996" t="s">
        <v>93</v>
      </c>
      <c r="N141" s="995"/>
      <c r="O141" s="995"/>
      <c r="P141" s="994">
        <v>2019</v>
      </c>
      <c r="Q141" s="995"/>
      <c r="S141" s="2"/>
      <c r="T141" s="2"/>
      <c r="U141" s="2"/>
    </row>
    <row r="142" spans="1:23" ht="13.5" thickBot="1">
      <c r="A142" s="997"/>
      <c r="B142" s="998" t="s">
        <v>161</v>
      </c>
      <c r="C142" s="998" t="s">
        <v>162</v>
      </c>
      <c r="D142" s="998" t="s">
        <v>163</v>
      </c>
      <c r="E142" s="998" t="s">
        <v>164</v>
      </c>
      <c r="F142" s="998" t="s">
        <v>165</v>
      </c>
      <c r="G142" s="998" t="s">
        <v>166</v>
      </c>
      <c r="H142" s="998" t="s">
        <v>167</v>
      </c>
      <c r="I142" s="998" t="s">
        <v>168</v>
      </c>
      <c r="J142" s="998" t="s">
        <v>169</v>
      </c>
      <c r="K142" s="998" t="s">
        <v>170</v>
      </c>
      <c r="L142" s="998" t="s">
        <v>171</v>
      </c>
      <c r="M142" s="999" t="s">
        <v>172</v>
      </c>
      <c r="N142" s="995"/>
      <c r="O142" s="995"/>
      <c r="P142" s="997"/>
      <c r="Q142" s="999" t="s">
        <v>173</v>
      </c>
      <c r="S142" s="2"/>
      <c r="T142" s="2"/>
      <c r="U142" s="2"/>
    </row>
    <row r="143" spans="1:23" ht="13.5" thickBot="1">
      <c r="A143" s="1000" t="s">
        <v>174</v>
      </c>
      <c r="B143" s="1001">
        <f>B77*0.518</f>
        <v>6.6512236785150636</v>
      </c>
      <c r="C143" s="1001">
        <f t="shared" ref="C143:M143" si="32">C77*0.518</f>
        <v>6.4415692231332429</v>
      </c>
      <c r="D143" s="1002">
        <f t="shared" si="32"/>
        <v>6.451390186188064</v>
      </c>
      <c r="E143" s="1001">
        <f t="shared" si="32"/>
        <v>6.3159437529405134</v>
      </c>
      <c r="F143" s="1001">
        <f t="shared" si="32"/>
        <v>6.2696934876512316</v>
      </c>
      <c r="G143" s="1001">
        <f t="shared" si="32"/>
        <v>6.0886232691403466</v>
      </c>
      <c r="H143" s="1001">
        <f t="shared" si="32"/>
        <v>5.7341366685113497</v>
      </c>
      <c r="I143" s="1001">
        <f t="shared" si="32"/>
        <v>5.9924644788695645</v>
      </c>
      <c r="J143" s="1001">
        <f t="shared" si="32"/>
        <v>5.9395157551697038</v>
      </c>
      <c r="K143" s="1001">
        <f t="shared" si="32"/>
        <v>5.9913963226332685</v>
      </c>
      <c r="L143" s="1001">
        <f t="shared" si="32"/>
        <v>6.1544168764437037</v>
      </c>
      <c r="M143" s="1003">
        <f t="shared" si="32"/>
        <v>6.2070157850332679</v>
      </c>
      <c r="N143" s="995"/>
      <c r="O143" s="995"/>
      <c r="P143" s="1004" t="s">
        <v>174</v>
      </c>
      <c r="Q143" s="1005">
        <f>Q77*0.518</f>
        <v>6.181004161957703</v>
      </c>
      <c r="S143" s="2"/>
      <c r="T143" s="2"/>
      <c r="U143" s="2"/>
    </row>
    <row r="144" spans="1:23">
      <c r="A144" s="1006" t="s">
        <v>179</v>
      </c>
      <c r="B144" s="1007">
        <f>B78*0.539</f>
        <v>6.8633878007173008</v>
      </c>
      <c r="C144" s="1008">
        <f t="shared" ref="C144:M144" si="33">C78*0.539</f>
        <v>6.8860365729283552</v>
      </c>
      <c r="D144" s="1009">
        <f t="shared" si="33"/>
        <v>6.5525732707412718</v>
      </c>
      <c r="E144" s="1008">
        <f t="shared" si="33"/>
        <v>6.6038418696597052</v>
      </c>
      <c r="F144" s="1008">
        <f t="shared" si="33"/>
        <v>6.5063513236067312</v>
      </c>
      <c r="G144" s="1008">
        <f t="shared" si="33"/>
        <v>6.2278649878660346</v>
      </c>
      <c r="H144" s="1008">
        <f t="shared" si="33"/>
        <v>5.889505759521672</v>
      </c>
      <c r="I144" s="1008">
        <f t="shared" si="33"/>
        <v>6.3488751521189153</v>
      </c>
      <c r="J144" s="1008">
        <f t="shared" si="33"/>
        <v>6.1123397558866355</v>
      </c>
      <c r="K144" s="1008">
        <f t="shared" si="33"/>
        <v>6.373092968950707</v>
      </c>
      <c r="L144" s="1008">
        <f t="shared" si="33"/>
        <v>6.5133510708061015</v>
      </c>
      <c r="M144" s="1008">
        <f t="shared" si="33"/>
        <v>6.4531077640527901</v>
      </c>
      <c r="N144" s="995"/>
      <c r="O144" s="995"/>
      <c r="P144" s="1010" t="s">
        <v>179</v>
      </c>
      <c r="Q144" s="1011">
        <f>Q78*0.539</f>
        <v>6.4149255437156079</v>
      </c>
      <c r="S144" s="2"/>
      <c r="T144" s="2"/>
      <c r="U144" s="2"/>
    </row>
    <row r="145" spans="1:21">
      <c r="A145" s="1012" t="s">
        <v>175</v>
      </c>
      <c r="B145" s="1013">
        <f>B79*0.533</f>
        <v>7.3317502396178824</v>
      </c>
      <c r="C145" s="1014">
        <f t="shared" ref="C145:M146" si="34">C79*0.533</f>
        <v>7.0142831886165053</v>
      </c>
      <c r="D145" s="1015">
        <f t="shared" si="34"/>
        <v>6.9761645254627513</v>
      </c>
      <c r="E145" s="1014">
        <f t="shared" si="34"/>
        <v>6.7680594349373644</v>
      </c>
      <c r="F145" s="1014">
        <f t="shared" si="34"/>
        <v>6.6439478306707969</v>
      </c>
      <c r="G145" s="1014">
        <f t="shared" si="34"/>
        <v>6.3901875901613963</v>
      </c>
      <c r="H145" s="1014">
        <f t="shared" si="34"/>
        <v>6.0463649885985609</v>
      </c>
      <c r="I145" s="1014">
        <f t="shared" si="34"/>
        <v>6.4476368221949363</v>
      </c>
      <c r="J145" s="1014">
        <f t="shared" si="34"/>
        <v>6.337696832220546</v>
      </c>
      <c r="K145" s="1014">
        <f t="shared" si="34"/>
        <v>6.4791826778165618</v>
      </c>
      <c r="L145" s="1014">
        <f t="shared" si="34"/>
        <v>6.686241047746611</v>
      </c>
      <c r="M145" s="1014">
        <f t="shared" si="34"/>
        <v>6.7519752308248027</v>
      </c>
      <c r="N145" s="995"/>
      <c r="O145" s="995"/>
      <c r="P145" s="1016" t="s">
        <v>175</v>
      </c>
      <c r="Q145" s="1017">
        <f>Q79*0.533</f>
        <v>6.6556685724332576</v>
      </c>
      <c r="S145" s="2"/>
      <c r="T145" s="2"/>
      <c r="U145" s="2"/>
    </row>
    <row r="146" spans="1:21">
      <c r="A146" s="1012" t="s">
        <v>176</v>
      </c>
      <c r="B146" s="1013">
        <f>B80*0.533</f>
        <v>7.2505074634497442</v>
      </c>
      <c r="C146" s="1014">
        <f t="shared" si="34"/>
        <v>6.8932808752377088</v>
      </c>
      <c r="D146" s="1015">
        <f t="shared" si="34"/>
        <v>6.8768717029384394</v>
      </c>
      <c r="E146" s="1014">
        <f t="shared" si="34"/>
        <v>6.6556626595436708</v>
      </c>
      <c r="F146" s="1014">
        <f t="shared" si="34"/>
        <v>6.4870110427835055</v>
      </c>
      <c r="G146" s="1014">
        <f t="shared" si="34"/>
        <v>6.1721828851508702</v>
      </c>
      <c r="H146" s="1014">
        <f t="shared" si="34"/>
        <v>5.8610469037100819</v>
      </c>
      <c r="I146" s="1014">
        <f t="shared" si="34"/>
        <v>6.3341838431940198</v>
      </c>
      <c r="J146" s="1014">
        <f t="shared" si="34"/>
        <v>6.1931971260488892</v>
      </c>
      <c r="K146" s="1014">
        <f t="shared" si="34"/>
        <v>6.43303677836807</v>
      </c>
      <c r="L146" s="1014">
        <f t="shared" si="34"/>
        <v>6.6444383328458319</v>
      </c>
      <c r="M146" s="1014">
        <f t="shared" si="34"/>
        <v>6.7293390372215054</v>
      </c>
      <c r="N146" s="995"/>
      <c r="O146" s="995"/>
      <c r="P146" s="1016" t="s">
        <v>176</v>
      </c>
      <c r="Q146" s="1017">
        <f>Q80*0.533</f>
        <v>6.5302250992155537</v>
      </c>
      <c r="S146" s="2"/>
      <c r="T146" s="2"/>
      <c r="U146" s="2"/>
    </row>
    <row r="147" spans="1:21">
      <c r="A147" s="1012" t="s">
        <v>177</v>
      </c>
      <c r="B147" s="1013">
        <f>B81*0.533</f>
        <v>0</v>
      </c>
      <c r="C147" s="1014">
        <f t="shared" ref="C147:M147" si="35">C81*0.521</f>
        <v>0</v>
      </c>
      <c r="D147" s="1015">
        <f t="shared" si="35"/>
        <v>0</v>
      </c>
      <c r="E147" s="1014">
        <f t="shared" si="35"/>
        <v>0</v>
      </c>
      <c r="F147" s="1014">
        <f t="shared" si="35"/>
        <v>0</v>
      </c>
      <c r="G147" s="1014">
        <f t="shared" si="35"/>
        <v>6.0513941634727537</v>
      </c>
      <c r="H147" s="1014">
        <f t="shared" si="35"/>
        <v>5.2164563137254891</v>
      </c>
      <c r="I147" s="1014">
        <f t="shared" si="35"/>
        <v>5.8387754901960776</v>
      </c>
      <c r="J147" s="1014">
        <f t="shared" si="35"/>
        <v>0</v>
      </c>
      <c r="K147" s="1014">
        <f t="shared" si="35"/>
        <v>0</v>
      </c>
      <c r="L147" s="1014">
        <f t="shared" si="35"/>
        <v>0</v>
      </c>
      <c r="M147" s="1014">
        <f t="shared" si="35"/>
        <v>0</v>
      </c>
      <c r="N147" s="995"/>
      <c r="O147" s="995"/>
      <c r="P147" s="1016" t="s">
        <v>177</v>
      </c>
      <c r="Q147" s="1017">
        <f>Q81*0.521</f>
        <v>6.2433336289154377</v>
      </c>
      <c r="S147" s="2"/>
      <c r="T147" s="2"/>
      <c r="U147" s="2"/>
    </row>
    <row r="148" spans="1:21">
      <c r="A148" s="1012" t="s">
        <v>71</v>
      </c>
      <c r="B148" s="1013">
        <f>B82*0.521</f>
        <v>5.6270223307308553</v>
      </c>
      <c r="C148" s="1014">
        <f t="shared" ref="C148:M148" si="36">C82*0.487</f>
        <v>5.0925365501071767</v>
      </c>
      <c r="D148" s="1015">
        <f t="shared" si="36"/>
        <v>5.2073495488219557</v>
      </c>
      <c r="E148" s="1014">
        <f t="shared" si="36"/>
        <v>5.1628042060639343</v>
      </c>
      <c r="F148" s="1014">
        <f t="shared" si="36"/>
        <v>5.1958844106913933</v>
      </c>
      <c r="G148" s="1014">
        <f t="shared" si="36"/>
        <v>5.110064155412859</v>
      </c>
      <c r="H148" s="1014">
        <f t="shared" si="36"/>
        <v>4.7642450717646536</v>
      </c>
      <c r="I148" s="1014">
        <f t="shared" si="36"/>
        <v>4.8406149024506107</v>
      </c>
      <c r="J148" s="1014">
        <f t="shared" si="36"/>
        <v>4.8062692228330928</v>
      </c>
      <c r="K148" s="1014">
        <f t="shared" si="36"/>
        <v>4.8734514055274154</v>
      </c>
      <c r="L148" s="1014">
        <f t="shared" si="36"/>
        <v>4.8957702769648215</v>
      </c>
      <c r="M148" s="1014">
        <f t="shared" si="36"/>
        <v>4.9257053533335808</v>
      </c>
      <c r="N148" s="995"/>
      <c r="O148" s="995"/>
      <c r="P148" s="1016" t="s">
        <v>71</v>
      </c>
      <c r="Q148" s="1017">
        <f>Q82*0.487</f>
        <v>5.0035552662301104</v>
      </c>
      <c r="S148" s="2"/>
      <c r="T148" s="2"/>
      <c r="U148" s="2"/>
    </row>
    <row r="149" spans="1:21" ht="13.5" thickBot="1">
      <c r="A149" s="1018" t="s">
        <v>178</v>
      </c>
      <c r="B149" s="1013">
        <f>B83*0.487</f>
        <v>6.4583753873493137</v>
      </c>
      <c r="C149" s="1019">
        <f t="shared" ref="C149:M149" si="37">C83*0.518</f>
        <v>6.7565276409610764</v>
      </c>
      <c r="D149" s="1020">
        <f t="shared" si="37"/>
        <v>6.7956759302339016</v>
      </c>
      <c r="E149" s="1019">
        <f t="shared" si="37"/>
        <v>6.7563120592570369</v>
      </c>
      <c r="F149" s="1019">
        <f t="shared" si="37"/>
        <v>6.7245139450251425</v>
      </c>
      <c r="G149" s="1019">
        <f t="shared" si="37"/>
        <v>6.6244309201825766</v>
      </c>
      <c r="H149" s="1019">
        <f t="shared" si="37"/>
        <v>6.3346731763596997</v>
      </c>
      <c r="I149" s="1019">
        <f t="shared" si="37"/>
        <v>6.4539655344005196</v>
      </c>
      <c r="J149" s="1019">
        <f t="shared" si="37"/>
        <v>6.518974375587721</v>
      </c>
      <c r="K149" s="1019">
        <f t="shared" si="37"/>
        <v>6.5333856413470821</v>
      </c>
      <c r="L149" s="1019">
        <f t="shared" si="37"/>
        <v>6.6537407326659768</v>
      </c>
      <c r="M149" s="1019">
        <f t="shared" si="37"/>
        <v>6.6851684091208776</v>
      </c>
      <c r="N149" s="995"/>
      <c r="O149" s="995"/>
      <c r="P149" s="1021" t="s">
        <v>178</v>
      </c>
      <c r="Q149" s="1022">
        <f>Q83*0.518</f>
        <v>6.6386322104113678</v>
      </c>
      <c r="S149" s="2"/>
      <c r="T149" s="2"/>
      <c r="U149" s="2"/>
    </row>
    <row r="150" spans="1:21">
      <c r="A150" s="915"/>
      <c r="B150" s="915"/>
      <c r="C150" s="915"/>
      <c r="D150" s="915"/>
      <c r="E150" s="915"/>
      <c r="F150" s="915"/>
      <c r="G150" s="915"/>
      <c r="H150" s="915"/>
      <c r="I150" s="915"/>
      <c r="J150" s="915"/>
      <c r="K150" s="915"/>
      <c r="L150" s="915"/>
      <c r="M150" s="915"/>
      <c r="N150" s="915"/>
      <c r="O150" s="915"/>
      <c r="P150" s="915"/>
      <c r="Q150" s="915"/>
    </row>
    <row r="151" spans="1:21" ht="16.5" thickBot="1">
      <c r="A151" s="994">
        <v>2020</v>
      </c>
      <c r="B151" s="995"/>
      <c r="C151" s="995" t="s">
        <v>181</v>
      </c>
      <c r="D151" s="995"/>
      <c r="E151" s="995"/>
      <c r="F151" s="995"/>
      <c r="G151" s="995"/>
      <c r="H151" s="995"/>
      <c r="I151" s="995"/>
      <c r="J151" s="995"/>
      <c r="K151" s="995"/>
      <c r="L151" s="995"/>
      <c r="M151" s="996" t="s">
        <v>93</v>
      </c>
      <c r="N151" s="995"/>
      <c r="O151" s="995"/>
      <c r="P151" s="994">
        <v>2020</v>
      </c>
      <c r="Q151" s="995"/>
    </row>
    <row r="152" spans="1:21" ht="13.5" thickBot="1">
      <c r="A152" s="997"/>
      <c r="B152" s="998" t="s">
        <v>161</v>
      </c>
      <c r="C152" s="998" t="s">
        <v>162</v>
      </c>
      <c r="D152" s="998" t="s">
        <v>163</v>
      </c>
      <c r="E152" s="998" t="s">
        <v>164</v>
      </c>
      <c r="F152" s="998" t="s">
        <v>165</v>
      </c>
      <c r="G152" s="998" t="s">
        <v>166</v>
      </c>
      <c r="H152" s="998" t="s">
        <v>167</v>
      </c>
      <c r="I152" s="998" t="s">
        <v>168</v>
      </c>
      <c r="J152" s="998" t="s">
        <v>169</v>
      </c>
      <c r="K152" s="998" t="s">
        <v>170</v>
      </c>
      <c r="L152" s="998" t="s">
        <v>171</v>
      </c>
      <c r="M152" s="999" t="s">
        <v>172</v>
      </c>
      <c r="N152" s="995"/>
      <c r="O152" s="995"/>
      <c r="P152" s="997"/>
      <c r="Q152" s="999" t="s">
        <v>173</v>
      </c>
    </row>
    <row r="153" spans="1:21" ht="13.5" thickBot="1">
      <c r="A153" s="1000" t="s">
        <v>174</v>
      </c>
      <c r="B153" s="1001">
        <f>B87*0.518</f>
        <v>6.2432549254901968</v>
      </c>
      <c r="C153" s="1001">
        <f t="shared" ref="C153:M153" si="38">C87*0.518</f>
        <v>6.2954013661251524</v>
      </c>
      <c r="D153" s="1002">
        <f t="shared" si="38"/>
        <v>6.1378683296860528</v>
      </c>
      <c r="E153" s="1001">
        <f t="shared" si="38"/>
        <v>5.8925579083380661</v>
      </c>
      <c r="F153" s="1001">
        <f t="shared" si="38"/>
        <v>5.8311906766516834</v>
      </c>
      <c r="G153" s="1001">
        <f t="shared" si="38"/>
        <v>6.070249019607842</v>
      </c>
      <c r="H153" s="1001">
        <f t="shared" si="38"/>
        <v>6.0107342036356197</v>
      </c>
      <c r="I153" s="1001">
        <f t="shared" si="38"/>
        <v>6.2756428941842115</v>
      </c>
      <c r="J153" s="1001">
        <f t="shared" si="38"/>
        <v>6.304480823412371</v>
      </c>
      <c r="K153" s="1001">
        <f t="shared" si="38"/>
        <v>6.2606947090636398</v>
      </c>
      <c r="L153" s="1001">
        <f t="shared" si="38"/>
        <v>6.2306681913068616</v>
      </c>
      <c r="M153" s="1003">
        <f t="shared" si="38"/>
        <v>6.4597393382816728</v>
      </c>
      <c r="N153" s="995"/>
      <c r="O153" s="995"/>
      <c r="P153" s="1004" t="s">
        <v>174</v>
      </c>
      <c r="Q153" s="1005">
        <f>Q87*0.518</f>
        <v>6.1804803083585318</v>
      </c>
    </row>
    <row r="154" spans="1:21">
      <c r="A154" s="1006" t="s">
        <v>179</v>
      </c>
      <c r="B154" s="1007">
        <f>B88*0.539</f>
        <v>6.5453100382352938</v>
      </c>
      <c r="C154" s="1008">
        <f t="shared" ref="C154:M154" si="39">C88*0.539</f>
        <v>6.4882299747320129</v>
      </c>
      <c r="D154" s="1009">
        <f t="shared" si="39"/>
        <v>6.3142727622379775</v>
      </c>
      <c r="E154" s="1008">
        <f t="shared" si="39"/>
        <v>6.0375220897565933</v>
      </c>
      <c r="F154" s="1008">
        <f t="shared" si="39"/>
        <v>5.7397231564045557</v>
      </c>
      <c r="G154" s="1008">
        <f t="shared" si="39"/>
        <v>6.2275637254901968</v>
      </c>
      <c r="H154" s="1008">
        <f t="shared" si="39"/>
        <v>6.3847927003015919</v>
      </c>
      <c r="I154" s="1008">
        <f t="shared" si="39"/>
        <v>6.6885350683704203</v>
      </c>
      <c r="J154" s="1008">
        <f t="shared" si="39"/>
        <v>6.6359558706311992</v>
      </c>
      <c r="K154" s="1008">
        <f t="shared" si="39"/>
        <v>6.6108097960985797</v>
      </c>
      <c r="L154" s="1008">
        <f t="shared" si="39"/>
        <v>6.6578082608953597</v>
      </c>
      <c r="M154" s="1008">
        <f t="shared" si="39"/>
        <v>6.9696562030357541</v>
      </c>
      <c r="N154" s="995"/>
      <c r="O154" s="995"/>
      <c r="P154" s="1010" t="s">
        <v>179</v>
      </c>
      <c r="Q154" s="1011">
        <f>Q88*0.539</f>
        <v>6.5217434671317465</v>
      </c>
    </row>
    <row r="155" spans="1:21">
      <c r="A155" s="1012" t="s">
        <v>175</v>
      </c>
      <c r="B155" s="1013">
        <f>B89*0.533</f>
        <v>6.7688136431372543</v>
      </c>
      <c r="C155" s="1014">
        <f t="shared" ref="C155:M157" si="40">C89*0.533</f>
        <v>6.7698539581119421</v>
      </c>
      <c r="D155" s="1015">
        <f t="shared" si="40"/>
        <v>6.5630478929283029</v>
      </c>
      <c r="E155" s="1014">
        <f t="shared" si="40"/>
        <v>6.3754717589237062</v>
      </c>
      <c r="F155" s="1014">
        <f t="shared" si="40"/>
        <v>6.2932838896755419</v>
      </c>
      <c r="G155" s="1014">
        <f t="shared" si="40"/>
        <v>6.5114833333333335</v>
      </c>
      <c r="H155" s="1014">
        <f t="shared" si="40"/>
        <v>6.4679104615827985</v>
      </c>
      <c r="I155" s="1014">
        <f t="shared" si="40"/>
        <v>6.8895656733176791</v>
      </c>
      <c r="J155" s="1014">
        <f t="shared" si="40"/>
        <v>6.9027826615713463</v>
      </c>
      <c r="K155" s="1014">
        <f t="shared" si="40"/>
        <v>6.9277491019341033</v>
      </c>
      <c r="L155" s="1014">
        <f t="shared" si="40"/>
        <v>7.0481727667605778</v>
      </c>
      <c r="M155" s="1014">
        <f t="shared" si="40"/>
        <v>7.2886283343372158</v>
      </c>
      <c r="N155" s="995"/>
      <c r="O155" s="995"/>
      <c r="P155" s="1016" t="s">
        <v>175</v>
      </c>
      <c r="Q155" s="1017">
        <f>Q89*0.533</f>
        <v>6.7372637051551463</v>
      </c>
    </row>
    <row r="156" spans="1:21">
      <c r="A156" s="1012" t="s">
        <v>176</v>
      </c>
      <c r="B156" s="1013">
        <f>B90*0.533</f>
        <v>6.6992890186274519</v>
      </c>
      <c r="C156" s="1014">
        <f t="shared" si="40"/>
        <v>6.6953997773665952</v>
      </c>
      <c r="D156" s="1015">
        <f t="shared" si="40"/>
        <v>6.4817038513146414</v>
      </c>
      <c r="E156" s="1014">
        <f t="shared" si="40"/>
        <v>6.3195449985427148</v>
      </c>
      <c r="F156" s="1014">
        <f t="shared" si="40"/>
        <v>6.230410883265697</v>
      </c>
      <c r="G156" s="1014">
        <f t="shared" si="40"/>
        <v>6.4482549019607847</v>
      </c>
      <c r="H156" s="1014">
        <f t="shared" si="40"/>
        <v>6.384806651060317</v>
      </c>
      <c r="I156" s="1014">
        <f t="shared" si="40"/>
        <v>6.8743637289992323</v>
      </c>
      <c r="J156" s="1014">
        <f t="shared" si="40"/>
        <v>6.8909694085942013</v>
      </c>
      <c r="K156" s="1014">
        <f t="shared" si="40"/>
        <v>6.89016194934712</v>
      </c>
      <c r="L156" s="1014">
        <f t="shared" si="40"/>
        <v>7.0075465016175515</v>
      </c>
      <c r="M156" s="1014">
        <f t="shared" si="40"/>
        <v>7.2485743965049236</v>
      </c>
      <c r="N156" s="995"/>
      <c r="O156" s="995"/>
      <c r="P156" s="1016" t="s">
        <v>176</v>
      </c>
      <c r="Q156" s="1017">
        <f>Q90*0.533</f>
        <v>6.6767981561019081</v>
      </c>
    </row>
    <row r="157" spans="1:21">
      <c r="A157" s="1012" t="s">
        <v>177</v>
      </c>
      <c r="B157" s="1013">
        <f>B91*0.533</f>
        <v>0</v>
      </c>
      <c r="C157" s="1014">
        <f t="shared" ref="C157:M157" si="41">C91*0.521</f>
        <v>0</v>
      </c>
      <c r="D157" s="1015">
        <f t="shared" si="41"/>
        <v>0</v>
      </c>
      <c r="E157" s="1014">
        <f t="shared" si="41"/>
        <v>0</v>
      </c>
      <c r="F157" s="1014">
        <f t="shared" si="41"/>
        <v>6.1885024990388304</v>
      </c>
      <c r="G157" s="1014">
        <f t="shared" si="41"/>
        <v>6.775553921568628</v>
      </c>
      <c r="H157" s="1014">
        <f t="shared" si="41"/>
        <v>7.31651537254902</v>
      </c>
      <c r="I157" s="1014">
        <f t="shared" si="41"/>
        <v>0</v>
      </c>
      <c r="J157" s="1014">
        <f t="shared" si="41"/>
        <v>0</v>
      </c>
      <c r="K157" s="1014">
        <f t="shared" si="41"/>
        <v>0</v>
      </c>
      <c r="L157" s="1014">
        <f t="shared" si="40"/>
        <v>0</v>
      </c>
      <c r="M157" s="1014">
        <f t="shared" si="41"/>
        <v>0</v>
      </c>
      <c r="N157" s="995"/>
      <c r="O157" s="995"/>
      <c r="P157" s="1016" t="s">
        <v>177</v>
      </c>
      <c r="Q157" s="1017">
        <f>Q91*0.521</f>
        <v>6.7039869422018494</v>
      </c>
    </row>
    <row r="158" spans="1:21">
      <c r="A158" s="1012" t="s">
        <v>71</v>
      </c>
      <c r="B158" s="1013">
        <f>B92*0.521</f>
        <v>5.3031491813725493</v>
      </c>
      <c r="C158" s="1014">
        <f t="shared" ref="C158:M158" si="42">C92*0.487</f>
        <v>5.039261617498874</v>
      </c>
      <c r="D158" s="1015">
        <f t="shared" si="42"/>
        <v>5.0171774859792579</v>
      </c>
      <c r="E158" s="1014">
        <f t="shared" si="42"/>
        <v>4.7622835686869145</v>
      </c>
      <c r="F158" s="1014">
        <f t="shared" si="42"/>
        <v>4.6201669738669455</v>
      </c>
      <c r="G158" s="1014">
        <f t="shared" si="42"/>
        <v>4.8547215686274496</v>
      </c>
      <c r="H158" s="1014">
        <f t="shared" si="42"/>
        <v>4.8848063958358159</v>
      </c>
      <c r="I158" s="1014">
        <f t="shared" si="42"/>
        <v>4.9286967334347986</v>
      </c>
      <c r="J158" s="1014">
        <f t="shared" si="42"/>
        <v>5.0207274765195464</v>
      </c>
      <c r="K158" s="1014">
        <f t="shared" si="42"/>
        <v>5.0136076135745435</v>
      </c>
      <c r="L158" s="1014">
        <f>L92*0.521</f>
        <v>5.1247817859778637</v>
      </c>
      <c r="M158" s="1014">
        <f t="shared" si="42"/>
        <v>4.9776049905036635</v>
      </c>
      <c r="N158" s="995"/>
      <c r="O158" s="995"/>
      <c r="P158" s="1016" t="s">
        <v>71</v>
      </c>
      <c r="Q158" s="1017">
        <f>Q92*0.487</f>
        <v>4.9181428731554799</v>
      </c>
    </row>
    <row r="159" spans="1:21" ht="13.5" thickBot="1">
      <c r="A159" s="1018" t="s">
        <v>178</v>
      </c>
      <c r="B159" s="1013">
        <f>B93*0.487</f>
        <v>6.2967109029411761</v>
      </c>
      <c r="C159" s="1019">
        <f t="shared" ref="C159:M159" si="43">C93*0.518</f>
        <v>6.7210085053370996</v>
      </c>
      <c r="D159" s="1020">
        <f t="shared" si="43"/>
        <v>6.5351504180668485</v>
      </c>
      <c r="E159" s="1019">
        <f t="shared" si="43"/>
        <v>6.2942275879727081</v>
      </c>
      <c r="F159" s="1019">
        <f t="shared" si="43"/>
        <v>6.2182329455204988</v>
      </c>
      <c r="G159" s="1019">
        <f t="shared" si="43"/>
        <v>6.3881588235294116</v>
      </c>
      <c r="H159" s="1019">
        <f t="shared" si="43"/>
        <v>6.3829894754708487</v>
      </c>
      <c r="I159" s="1019">
        <f t="shared" si="43"/>
        <v>6.5485740635526106</v>
      </c>
      <c r="J159" s="1019">
        <f t="shared" si="43"/>
        <v>6.6271381808060266</v>
      </c>
      <c r="K159" s="1019">
        <f t="shared" si="43"/>
        <v>6.6472393718890794</v>
      </c>
      <c r="L159" s="1014">
        <f>L93*0.487</f>
        <v>6.233220103514058</v>
      </c>
      <c r="M159" s="1019">
        <f t="shared" si="43"/>
        <v>6.7756122405368853</v>
      </c>
      <c r="N159" s="995"/>
      <c r="O159" s="995"/>
      <c r="P159" s="1021" t="s">
        <v>178</v>
      </c>
      <c r="Q159" s="1022">
        <f>Q93*0.518</f>
        <v>6.5474131334445227</v>
      </c>
    </row>
    <row r="160" spans="1:21">
      <c r="A160" s="915"/>
      <c r="B160" s="915"/>
      <c r="C160" s="915"/>
      <c r="D160" s="915"/>
      <c r="E160" s="915"/>
      <c r="F160" s="915"/>
      <c r="G160" s="915"/>
      <c r="H160" s="915"/>
      <c r="I160" s="915"/>
      <c r="J160" s="915"/>
      <c r="K160" s="915"/>
      <c r="L160" s="915"/>
      <c r="M160" s="915"/>
      <c r="N160" s="915"/>
      <c r="O160" s="915"/>
      <c r="P160" s="915"/>
      <c r="Q160" s="915"/>
    </row>
    <row r="161" spans="1:17" ht="16.5" thickBot="1">
      <c r="A161" s="994">
        <v>2021</v>
      </c>
      <c r="B161" s="995"/>
      <c r="C161" s="995" t="s">
        <v>181</v>
      </c>
      <c r="D161" s="995"/>
      <c r="E161" s="995"/>
      <c r="F161" s="995"/>
      <c r="G161" s="995"/>
      <c r="H161" s="995"/>
      <c r="I161" s="995"/>
      <c r="J161" s="995"/>
      <c r="K161" s="995"/>
      <c r="L161" s="995"/>
      <c r="M161" s="996" t="s">
        <v>93</v>
      </c>
      <c r="N161" s="995"/>
      <c r="O161" s="995"/>
      <c r="P161" s="994">
        <v>2021</v>
      </c>
      <c r="Q161" s="995"/>
    </row>
    <row r="162" spans="1:17" ht="13.5" thickBot="1">
      <c r="A162" s="997"/>
      <c r="B162" s="998" t="s">
        <v>161</v>
      </c>
      <c r="C162" s="998" t="s">
        <v>162</v>
      </c>
      <c r="D162" s="998" t="s">
        <v>163</v>
      </c>
      <c r="E162" s="998" t="s">
        <v>164</v>
      </c>
      <c r="F162" s="998" t="s">
        <v>165</v>
      </c>
      <c r="G162" s="998" t="s">
        <v>166</v>
      </c>
      <c r="H162" s="998" t="s">
        <v>167</v>
      </c>
      <c r="I162" s="998" t="s">
        <v>168</v>
      </c>
      <c r="J162" s="998" t="s">
        <v>169</v>
      </c>
      <c r="K162" s="998" t="s">
        <v>170</v>
      </c>
      <c r="L162" s="998" t="s">
        <v>171</v>
      </c>
      <c r="M162" s="999" t="s">
        <v>172</v>
      </c>
      <c r="N162" s="995"/>
      <c r="O162" s="995"/>
      <c r="P162" s="997"/>
      <c r="Q162" s="999" t="s">
        <v>173</v>
      </c>
    </row>
    <row r="163" spans="1:17" ht="13.5" thickBot="1">
      <c r="A163" s="1000" t="s">
        <v>174</v>
      </c>
      <c r="B163" s="1001">
        <f>B97*0.518</f>
        <v>6.6522463713968678</v>
      </c>
      <c r="C163" s="1001">
        <f t="shared" ref="C163:M163" si="44">C97*0.518</f>
        <v>6.7582691056214399</v>
      </c>
      <c r="D163" s="1002">
        <f t="shared" si="44"/>
        <v>6.7229887484670554</v>
      </c>
      <c r="E163" s="1001">
        <f t="shared" si="44"/>
        <v>7.0119666978146524</v>
      </c>
      <c r="F163" s="1001">
        <f t="shared" si="44"/>
        <v>7.0837891176812784</v>
      </c>
      <c r="G163" s="1001">
        <f t="shared" si="44"/>
        <v>7.3439213352838788</v>
      </c>
      <c r="H163" s="1001">
        <f t="shared" si="44"/>
        <v>7.2840676599577741</v>
      </c>
      <c r="I163" s="1001">
        <f t="shared" si="44"/>
        <v>7.6628126470830669</v>
      </c>
      <c r="J163" s="1001">
        <f t="shared" si="44"/>
        <v>7.7441044260492022</v>
      </c>
      <c r="K163" s="1001">
        <f t="shared" si="44"/>
        <v>8.6338565132981611</v>
      </c>
      <c r="L163" s="1001">
        <f t="shared" si="44"/>
        <v>9.2425493518099966</v>
      </c>
      <c r="M163" s="1003">
        <f t="shared" si="44"/>
        <v>9.3369439183590028</v>
      </c>
      <c r="N163" s="995"/>
      <c r="O163" s="995"/>
      <c r="P163" s="1004" t="s">
        <v>174</v>
      </c>
      <c r="Q163" s="1005">
        <f>Q97*0.518</f>
        <v>7.6350903299219262</v>
      </c>
    </row>
    <row r="164" spans="1:17">
      <c r="A164" s="1006" t="s">
        <v>179</v>
      </c>
      <c r="B164" s="1007">
        <f>B98*0.539</f>
        <v>6.8497801358810424</v>
      </c>
      <c r="C164" s="1008">
        <f t="shared" ref="C164:M164" si="45">C98*0.539</f>
        <v>6.7174445363834403</v>
      </c>
      <c r="D164" s="1009">
        <f t="shared" si="45"/>
        <v>6.8020578276047079</v>
      </c>
      <c r="E164" s="1008">
        <f t="shared" si="45"/>
        <v>7.2894074278768164</v>
      </c>
      <c r="F164" s="1008">
        <f t="shared" si="45"/>
        <v>6.9434202225344386</v>
      </c>
      <c r="G164" s="1008">
        <f t="shared" si="45"/>
        <v>7.3834186913237092</v>
      </c>
      <c r="H164" s="1008">
        <f t="shared" si="45"/>
        <v>7.3289985267432414</v>
      </c>
      <c r="I164" s="1008">
        <f t="shared" si="45"/>
        <v>7.8520636316550823</v>
      </c>
      <c r="J164" s="1008">
        <f t="shared" si="45"/>
        <v>8.3154149530062149</v>
      </c>
      <c r="K164" s="1008">
        <f t="shared" si="45"/>
        <v>9.2530978860205497</v>
      </c>
      <c r="L164" s="1008">
        <f t="shared" si="45"/>
        <v>10.127439448314604</v>
      </c>
      <c r="M164" s="1008">
        <f t="shared" si="45"/>
        <v>9.4665416013395483</v>
      </c>
      <c r="N164" s="995"/>
      <c r="O164" s="995"/>
      <c r="P164" s="1010" t="s">
        <v>179</v>
      </c>
      <c r="Q164" s="1011">
        <f>Q98*0.539</f>
        <v>8.4223945173700017</v>
      </c>
    </row>
    <row r="165" spans="1:17">
      <c r="A165" s="1012" t="s">
        <v>175</v>
      </c>
      <c r="B165" s="1013">
        <f>B99*0.533</f>
        <v>7.437877769057982</v>
      </c>
      <c r="C165" s="1014">
        <f t="shared" ref="C165:M165" si="46">C99*0.533</f>
        <v>7.4990491940518034</v>
      </c>
      <c r="D165" s="1015">
        <f t="shared" si="46"/>
        <v>7.3511661276978417</v>
      </c>
      <c r="E165" s="1014">
        <f t="shared" si="46"/>
        <v>7.6659266238797104</v>
      </c>
      <c r="F165" s="1014">
        <f t="shared" si="46"/>
        <v>7.7271839760307328</v>
      </c>
      <c r="G165" s="1014">
        <f t="shared" si="46"/>
        <v>7.9820463830153683</v>
      </c>
      <c r="H165" s="1014">
        <f t="shared" si="46"/>
        <v>8.0283709163321255</v>
      </c>
      <c r="I165" s="1014">
        <f t="shared" si="46"/>
        <v>8.5441199998404098</v>
      </c>
      <c r="J165" s="1014">
        <f t="shared" si="46"/>
        <v>8.6739192493468735</v>
      </c>
      <c r="K165" s="1014">
        <f t="shared" si="46"/>
        <v>9.7855025423428295</v>
      </c>
      <c r="L165" s="1014">
        <f t="shared" si="46"/>
        <v>10.401461548963782</v>
      </c>
      <c r="M165" s="1014">
        <f t="shared" si="46"/>
        <v>10.486467403836441</v>
      </c>
      <c r="N165" s="995"/>
      <c r="O165" s="995"/>
      <c r="P165" s="1016" t="s">
        <v>175</v>
      </c>
      <c r="Q165" s="1017">
        <f>Q99*0.533</f>
        <v>8.4369577054965248</v>
      </c>
    </row>
    <row r="166" spans="1:17">
      <c r="A166" s="1012" t="s">
        <v>176</v>
      </c>
      <c r="B166" s="1013">
        <f>B100*0.533</f>
        <v>7.4339838204754649</v>
      </c>
      <c r="C166" s="1014">
        <f t="shared" ref="C166:M166" si="47">C100*0.533</f>
        <v>7.4720285074996982</v>
      </c>
      <c r="D166" s="1015">
        <f t="shared" si="47"/>
        <v>7.3111403660920846</v>
      </c>
      <c r="E166" s="1014">
        <f t="shared" si="47"/>
        <v>7.6584381215589046</v>
      </c>
      <c r="F166" s="1014">
        <f t="shared" si="47"/>
        <v>7.74128235029964</v>
      </c>
      <c r="G166" s="1014">
        <f t="shared" si="47"/>
        <v>7.9750559234898377</v>
      </c>
      <c r="H166" s="1014">
        <f t="shared" si="47"/>
        <v>8.0141853874652025</v>
      </c>
      <c r="I166" s="1014">
        <f t="shared" si="47"/>
        <v>8.534573265363024</v>
      </c>
      <c r="J166" s="1014">
        <f t="shared" si="47"/>
        <v>8.6638018477071856</v>
      </c>
      <c r="K166" s="1014">
        <f t="shared" si="47"/>
        <v>9.8156462843836554</v>
      </c>
      <c r="L166" s="1014">
        <f t="shared" si="47"/>
        <v>10.338229028178356</v>
      </c>
      <c r="M166" s="1014">
        <f t="shared" si="47"/>
        <v>10.28671082600745</v>
      </c>
      <c r="N166" s="995"/>
      <c r="O166" s="995"/>
      <c r="P166" s="1016" t="s">
        <v>176</v>
      </c>
      <c r="Q166" s="1017">
        <f>Q100*0.533</f>
        <v>8.2677930797438552</v>
      </c>
    </row>
    <row r="167" spans="1:17">
      <c r="A167" s="1012" t="s">
        <v>177</v>
      </c>
      <c r="B167" s="1013">
        <f>B101*0.533</f>
        <v>0</v>
      </c>
      <c r="C167" s="1014">
        <f t="shared" ref="C167:K167" si="48">C101*0.521</f>
        <v>0</v>
      </c>
      <c r="D167" s="1015">
        <f t="shared" si="48"/>
        <v>0</v>
      </c>
      <c r="E167" s="1014">
        <f t="shared" si="48"/>
        <v>0</v>
      </c>
      <c r="F167" s="1014">
        <f t="shared" si="48"/>
        <v>0</v>
      </c>
      <c r="G167" s="1014">
        <f t="shared" si="48"/>
        <v>0</v>
      </c>
      <c r="H167" s="1014">
        <f t="shared" si="48"/>
        <v>0</v>
      </c>
      <c r="I167" s="1014">
        <f t="shared" si="48"/>
        <v>0</v>
      </c>
      <c r="J167" s="1014">
        <f t="shared" si="48"/>
        <v>0</v>
      </c>
      <c r="K167" s="1014">
        <f t="shared" si="48"/>
        <v>0</v>
      </c>
      <c r="L167" s="1014">
        <f>L101*0.533</f>
        <v>0</v>
      </c>
      <c r="M167" s="1014">
        <f>M101*0.521</f>
        <v>0</v>
      </c>
      <c r="N167" s="995"/>
      <c r="O167" s="995"/>
      <c r="P167" s="1016" t="s">
        <v>177</v>
      </c>
      <c r="Q167" s="1017">
        <f>Q101*0.521</f>
        <v>9.0052537744292405</v>
      </c>
    </row>
    <row r="168" spans="1:17">
      <c r="A168" s="1012" t="s">
        <v>71</v>
      </c>
      <c r="B168" s="1013">
        <f>B102*0.521</f>
        <v>5.5089817616553036</v>
      </c>
      <c r="C168" s="1014">
        <f t="shared" ref="C168:K168" si="49">C102*0.487</f>
        <v>5.2598950046830932</v>
      </c>
      <c r="D168" s="1015">
        <f t="shared" si="49"/>
        <v>5.4609439135774034</v>
      </c>
      <c r="E168" s="1014">
        <f t="shared" si="49"/>
        <v>5.598361624068966</v>
      </c>
      <c r="F168" s="1014">
        <f t="shared" si="49"/>
        <v>5.7206845278178609</v>
      </c>
      <c r="G168" s="1014">
        <f t="shared" si="49"/>
        <v>5.9144128249722687</v>
      </c>
      <c r="H168" s="1014">
        <f t="shared" si="49"/>
        <v>5.8808809461001985</v>
      </c>
      <c r="I168" s="1014">
        <f t="shared" si="49"/>
        <v>5.9872877582877022</v>
      </c>
      <c r="J168" s="1014">
        <f t="shared" si="49"/>
        <v>6.1490120882076971</v>
      </c>
      <c r="K168" s="1014">
        <f t="shared" si="49"/>
        <v>6.7986905058231715</v>
      </c>
      <c r="L168" s="1014">
        <f>L102*0.521</f>
        <v>8.0129712415247099</v>
      </c>
      <c r="M168" s="1014">
        <f>M102*0.487</f>
        <v>7.5708744927048359</v>
      </c>
      <c r="N168" s="995"/>
      <c r="O168" s="995"/>
      <c r="P168" s="1016" t="s">
        <v>71</v>
      </c>
      <c r="Q168" s="1017">
        <f>Q102*0.487</f>
        <v>6.1745111762757068</v>
      </c>
    </row>
    <row r="169" spans="1:17" ht="13.5" thickBot="1">
      <c r="A169" s="1018" t="s">
        <v>178</v>
      </c>
      <c r="B169" s="1013">
        <f>B103*0.487</f>
        <v>6.498349515567476</v>
      </c>
      <c r="C169" s="1019">
        <f t="shared" ref="C169:K169" si="50">C103*0.518</f>
        <v>7.0131489932586231</v>
      </c>
      <c r="D169" s="1020">
        <f t="shared" si="50"/>
        <v>6.9633635370193518</v>
      </c>
      <c r="E169" s="1019">
        <f t="shared" si="50"/>
        <v>7.1930867717099209</v>
      </c>
      <c r="F169" s="1019">
        <f t="shared" si="50"/>
        <v>7.2313360388641605</v>
      </c>
      <c r="G169" s="1019">
        <f t="shared" si="50"/>
        <v>7.4310522064431037</v>
      </c>
      <c r="H169" s="1019">
        <f t="shared" si="50"/>
        <v>7.4807621714899941</v>
      </c>
      <c r="I169" s="1019">
        <f t="shared" si="50"/>
        <v>7.7942992776924269</v>
      </c>
      <c r="J169" s="1019">
        <f t="shared" si="50"/>
        <v>7.9673959499197506</v>
      </c>
      <c r="K169" s="1019">
        <f t="shared" si="50"/>
        <v>9.0202103473550466</v>
      </c>
      <c r="L169" s="1014">
        <f>L103*0.487</f>
        <v>9.0157927072340271</v>
      </c>
      <c r="M169" s="1019">
        <f>M103*0.518</f>
        <v>9.6145237939757138</v>
      </c>
      <c r="N169" s="995"/>
      <c r="O169" s="995"/>
      <c r="P169" s="1021" t="s">
        <v>178</v>
      </c>
      <c r="Q169" s="1022">
        <f>Q103*0.518</f>
        <v>7.8534932592583377</v>
      </c>
    </row>
    <row r="170" spans="1:17">
      <c r="A170" s="379"/>
      <c r="B170" s="379"/>
      <c r="C170" s="379"/>
      <c r="D170" s="379"/>
      <c r="E170" s="379"/>
      <c r="F170" s="379"/>
      <c r="G170" s="915"/>
      <c r="H170" s="915"/>
      <c r="I170" s="915"/>
      <c r="J170" s="915"/>
      <c r="K170" s="915"/>
      <c r="L170" s="915"/>
      <c r="M170" s="915"/>
      <c r="N170" s="915"/>
      <c r="O170" s="915"/>
      <c r="P170" s="915"/>
      <c r="Q170" s="915"/>
    </row>
    <row r="171" spans="1:17" ht="16.5" thickBot="1">
      <c r="A171" s="994">
        <v>2022</v>
      </c>
      <c r="B171" s="995"/>
      <c r="C171" s="995" t="s">
        <v>181</v>
      </c>
      <c r="D171" s="995"/>
      <c r="E171" s="995"/>
      <c r="F171" s="995"/>
      <c r="G171" s="995"/>
      <c r="H171" s="995"/>
      <c r="I171" s="995"/>
      <c r="J171" s="995"/>
      <c r="K171" s="995"/>
      <c r="L171" s="995"/>
      <c r="M171" s="996" t="s">
        <v>93</v>
      </c>
      <c r="N171" s="995"/>
      <c r="O171" s="995"/>
      <c r="P171" s="994">
        <v>2022</v>
      </c>
      <c r="Q171" s="995"/>
    </row>
    <row r="172" spans="1:17" ht="13.5" thickBot="1">
      <c r="A172" s="997"/>
      <c r="B172" s="998" t="s">
        <v>161</v>
      </c>
      <c r="C172" s="998" t="s">
        <v>162</v>
      </c>
      <c r="D172" s="998" t="s">
        <v>163</v>
      </c>
      <c r="E172" s="998" t="s">
        <v>164</v>
      </c>
      <c r="F172" s="998" t="s">
        <v>165</v>
      </c>
      <c r="G172" s="998" t="s">
        <v>166</v>
      </c>
      <c r="H172" s="998" t="s">
        <v>167</v>
      </c>
      <c r="I172" s="998" t="s">
        <v>168</v>
      </c>
      <c r="J172" s="998" t="s">
        <v>169</v>
      </c>
      <c r="K172" s="998" t="s">
        <v>170</v>
      </c>
      <c r="L172" s="998" t="s">
        <v>171</v>
      </c>
      <c r="M172" s="999" t="s">
        <v>172</v>
      </c>
      <c r="N172" s="995"/>
      <c r="O172" s="995"/>
      <c r="P172" s="997"/>
      <c r="Q172" s="999" t="s">
        <v>173</v>
      </c>
    </row>
    <row r="173" spans="1:17" ht="13.5" thickBot="1">
      <c r="A173" s="1000" t="s">
        <v>174</v>
      </c>
      <c r="B173" s="1001">
        <f>B107*0.518</f>
        <v>9.4381907578569777</v>
      </c>
      <c r="C173" s="1001">
        <f t="shared" ref="C173:M173" si="51">C107*0.518</f>
        <v>9.6803233778953572</v>
      </c>
      <c r="D173" s="1002">
        <f t="shared" si="51"/>
        <v>10.306277896779093</v>
      </c>
      <c r="E173" s="1001">
        <f t="shared" si="51"/>
        <v>11.366622425156018</v>
      </c>
      <c r="F173" s="1001">
        <f t="shared" si="51"/>
        <v>11.509557430278972</v>
      </c>
      <c r="G173" s="1001">
        <f t="shared" si="51"/>
        <v>10.99798567291805</v>
      </c>
      <c r="H173" s="1001">
        <f t="shared" si="51"/>
        <v>10.709462578973062</v>
      </c>
      <c r="I173" s="1001">
        <f t="shared" si="51"/>
        <v>11.195178309122138</v>
      </c>
      <c r="J173" s="1001">
        <f t="shared" si="51"/>
        <v>10.906849248105507</v>
      </c>
      <c r="K173" s="1001">
        <f t="shared" si="51"/>
        <v>10.884987622751909</v>
      </c>
      <c r="L173" s="1001">
        <f t="shared" si="51"/>
        <v>10.955115739122942</v>
      </c>
      <c r="M173" s="1003">
        <f t="shared" si="51"/>
        <v>10.684251873907979</v>
      </c>
      <c r="N173" s="995"/>
      <c r="O173" s="995"/>
      <c r="P173" s="1004" t="s">
        <v>174</v>
      </c>
      <c r="Q173" s="1005">
        <f>Q107*0.518</f>
        <v>10.739329926185153</v>
      </c>
    </row>
    <row r="174" spans="1:17">
      <c r="A174" s="1010" t="s">
        <v>179</v>
      </c>
      <c r="B174" s="1023">
        <f>B108*0.539</f>
        <v>10.252197100007869</v>
      </c>
      <c r="C174" s="1023">
        <f t="shared" ref="C174:M174" si="52">C108*0.539</f>
        <v>9.9176645106776906</v>
      </c>
      <c r="D174" s="1024">
        <f t="shared" si="52"/>
        <v>10.98214439537465</v>
      </c>
      <c r="E174" s="1023">
        <f t="shared" si="52"/>
        <v>11.65537003556455</v>
      </c>
      <c r="F174" s="1023">
        <f t="shared" si="52"/>
        <v>12.066667497109144</v>
      </c>
      <c r="G174" s="1023">
        <f t="shared" si="52"/>
        <v>11.079484027911667</v>
      </c>
      <c r="H174" s="1023">
        <f t="shared" si="52"/>
        <v>11.357109201449639</v>
      </c>
      <c r="I174" s="1023">
        <f t="shared" si="52"/>
        <v>11.29739469124968</v>
      </c>
      <c r="J174" s="1023">
        <f t="shared" si="52"/>
        <v>10.871066986473076</v>
      </c>
      <c r="K174" s="1023">
        <f t="shared" si="52"/>
        <v>11.479840889982773</v>
      </c>
      <c r="L174" s="1023">
        <f t="shared" si="52"/>
        <v>11.375938580302371</v>
      </c>
      <c r="M174" s="1025">
        <f t="shared" si="52"/>
        <v>10.79715648037166</v>
      </c>
      <c r="N174" s="995"/>
      <c r="O174" s="995"/>
      <c r="P174" s="1010" t="s">
        <v>179</v>
      </c>
      <c r="Q174" s="1011">
        <f>Q108*0.539</f>
        <v>11.166716801462918</v>
      </c>
    </row>
    <row r="175" spans="1:17">
      <c r="A175" s="1016" t="s">
        <v>175</v>
      </c>
      <c r="B175" s="1017">
        <f>B109*0.533</f>
        <v>10.456725243307369</v>
      </c>
      <c r="C175" s="1017">
        <f t="shared" ref="C175:M175" si="53">C109*0.533</f>
        <v>10.52458735428189</v>
      </c>
      <c r="D175" s="1026">
        <f t="shared" si="53"/>
        <v>11.141260244036145</v>
      </c>
      <c r="E175" s="1017">
        <f t="shared" si="53"/>
        <v>12.252059392768937</v>
      </c>
      <c r="F175" s="1017">
        <f t="shared" si="53"/>
        <v>12.320687639503367</v>
      </c>
      <c r="G175" s="1017">
        <f t="shared" si="53"/>
        <v>11.603683670690634</v>
      </c>
      <c r="H175" s="1017">
        <f t="shared" si="53"/>
        <v>11.351214806866659</v>
      </c>
      <c r="I175" s="1017">
        <f t="shared" si="53"/>
        <v>12.055667035551739</v>
      </c>
      <c r="J175" s="1017">
        <f t="shared" si="53"/>
        <v>11.720348818589745</v>
      </c>
      <c r="K175" s="1017">
        <f t="shared" si="53"/>
        <v>11.730468063876771</v>
      </c>
      <c r="L175" s="1017">
        <f t="shared" si="53"/>
        <v>11.832336660259674</v>
      </c>
      <c r="M175" s="1027">
        <f t="shared" si="53"/>
        <v>11.665526857813209</v>
      </c>
      <c r="N175" s="995"/>
      <c r="O175" s="995"/>
      <c r="P175" s="1016" t="s">
        <v>175</v>
      </c>
      <c r="Q175" s="1017">
        <f>Q109*0.533</f>
        <v>11.564269223094966</v>
      </c>
    </row>
    <row r="176" spans="1:17">
      <c r="A176" s="1016" t="s">
        <v>176</v>
      </c>
      <c r="B176" s="1017">
        <f>B110*0.533</f>
        <v>10.393475284630448</v>
      </c>
      <c r="C176" s="1017">
        <f t="shared" ref="C176:M176" si="54">C110*0.533</f>
        <v>10.470450674713996</v>
      </c>
      <c r="D176" s="1026">
        <f t="shared" si="54"/>
        <v>11.068356058249069</v>
      </c>
      <c r="E176" s="1017">
        <f t="shared" si="54"/>
        <v>12.208692380633357</v>
      </c>
      <c r="F176" s="1017">
        <f t="shared" si="54"/>
        <v>12.265083245044924</v>
      </c>
      <c r="G176" s="1017">
        <f t="shared" si="54"/>
        <v>11.493337533695071</v>
      </c>
      <c r="H176" s="1017">
        <f t="shared" si="54"/>
        <v>11.28226452378351</v>
      </c>
      <c r="I176" s="1017">
        <f t="shared" si="54"/>
        <v>12.049569616581836</v>
      </c>
      <c r="J176" s="1017">
        <f t="shared" si="54"/>
        <v>11.62908186783528</v>
      </c>
      <c r="K176" s="1017">
        <f t="shared" si="54"/>
        <v>11.640214576686004</v>
      </c>
      <c r="L176" s="1017">
        <f t="shared" si="54"/>
        <v>11.786827493730739</v>
      </c>
      <c r="M176" s="1027">
        <f t="shared" si="54"/>
        <v>11.577266499929911</v>
      </c>
      <c r="N176" s="995"/>
      <c r="O176" s="995"/>
      <c r="P176" s="1016" t="s">
        <v>176</v>
      </c>
      <c r="Q176" s="1017">
        <f>Q110*0.533</f>
        <v>11.501891053049874</v>
      </c>
    </row>
    <row r="177" spans="1:17">
      <c r="A177" s="1016" t="s">
        <v>177</v>
      </c>
      <c r="B177" s="1017">
        <f>B111*0.533</f>
        <v>10.688684204855274</v>
      </c>
      <c r="C177" s="1017">
        <f t="shared" ref="C177:K177" si="55">C111*0.521</f>
        <v>10.501578320915952</v>
      </c>
      <c r="D177" s="1026">
        <f t="shared" si="55"/>
        <v>10.675017202586144</v>
      </c>
      <c r="E177" s="1017">
        <f t="shared" si="55"/>
        <v>12.045287068031888</v>
      </c>
      <c r="F177" s="1017">
        <f t="shared" si="55"/>
        <v>11.470454169090107</v>
      </c>
      <c r="G177" s="1017">
        <f t="shared" si="55"/>
        <v>11.34238242363115</v>
      </c>
      <c r="H177" s="1017">
        <f t="shared" si="55"/>
        <v>10.991562210948132</v>
      </c>
      <c r="I177" s="1017">
        <f t="shared" si="55"/>
        <v>11.925390081667279</v>
      </c>
      <c r="J177" s="1017">
        <f t="shared" si="55"/>
        <v>11.361794900871462</v>
      </c>
      <c r="K177" s="1017">
        <f t="shared" si="55"/>
        <v>11.702773036410806</v>
      </c>
      <c r="L177" s="1017">
        <f>L111*0.533</f>
        <v>12.174483279632199</v>
      </c>
      <c r="M177" s="1027">
        <f>M111*0.521</f>
        <v>11.696562132106136</v>
      </c>
      <c r="N177" s="995"/>
      <c r="O177" s="995"/>
      <c r="P177" s="1016" t="s">
        <v>177</v>
      </c>
      <c r="Q177" s="1017">
        <f>Q111*0.521</f>
        <v>11.409038001108417</v>
      </c>
    </row>
    <row r="178" spans="1:17">
      <c r="A178" s="1016" t="s">
        <v>71</v>
      </c>
      <c r="B178" s="1017">
        <f>B112*0.521</f>
        <v>8.2173773041296023</v>
      </c>
      <c r="C178" s="1017">
        <f t="shared" ref="C178:K178" si="56">C112*0.487</f>
        <v>8.1185815960576662</v>
      </c>
      <c r="D178" s="1026">
        <f t="shared" si="56"/>
        <v>8.8205576891713307</v>
      </c>
      <c r="E178" s="1017">
        <f t="shared" si="56"/>
        <v>9.8449385662779267</v>
      </c>
      <c r="F178" s="1017">
        <f t="shared" si="56"/>
        <v>10.005275945153194</v>
      </c>
      <c r="G178" s="1017">
        <f t="shared" si="56"/>
        <v>9.6360178707450377</v>
      </c>
      <c r="H178" s="1017">
        <f t="shared" si="56"/>
        <v>9.3973006475340455</v>
      </c>
      <c r="I178" s="1017">
        <f t="shared" si="56"/>
        <v>9.6194775137940223</v>
      </c>
      <c r="J178" s="1017">
        <f t="shared" si="56"/>
        <v>9.3856218601837291</v>
      </c>
      <c r="K178" s="1017">
        <f t="shared" si="56"/>
        <v>9.3902446535269366</v>
      </c>
      <c r="L178" s="1017">
        <f>L112*0.521</f>
        <v>9.966828251162859</v>
      </c>
      <c r="M178" s="1027">
        <f>M112*0.487</f>
        <v>8.8216599091023742</v>
      </c>
      <c r="N178" s="995"/>
      <c r="O178" s="995"/>
      <c r="P178" s="1016" t="s">
        <v>71</v>
      </c>
      <c r="Q178" s="1017">
        <f>Q112*0.487</f>
        <v>9.1882882955476592</v>
      </c>
    </row>
    <row r="179" spans="1:17" ht="13.5" thickBot="1">
      <c r="A179" s="1021" t="s">
        <v>178</v>
      </c>
      <c r="B179" s="1022">
        <f>B113*0.487</f>
        <v>9.1427237339550587</v>
      </c>
      <c r="C179" s="1022">
        <f t="shared" ref="C179:K179" si="57">C113*0.518</f>
        <v>9.8760139880975828</v>
      </c>
      <c r="D179" s="1028">
        <f t="shared" si="57"/>
        <v>10.402702460800137</v>
      </c>
      <c r="E179" s="1022">
        <f t="shared" si="57"/>
        <v>11.436750765628197</v>
      </c>
      <c r="F179" s="1022">
        <f t="shared" si="57"/>
        <v>11.594466781026135</v>
      </c>
      <c r="G179" s="1022">
        <f t="shared" si="57"/>
        <v>11.321685301710639</v>
      </c>
      <c r="H179" s="1022">
        <f t="shared" si="57"/>
        <v>11.120634557757592</v>
      </c>
      <c r="I179" s="1022">
        <f t="shared" si="57"/>
        <v>11.531643359009554</v>
      </c>
      <c r="J179" s="1022">
        <f t="shared" si="57"/>
        <v>11.460327965766995</v>
      </c>
      <c r="K179" s="1022">
        <f t="shared" si="57"/>
        <v>11.415293225535668</v>
      </c>
      <c r="L179" s="1022">
        <f>L113*0.487</f>
        <v>10.780404493820267</v>
      </c>
      <c r="M179" s="1029">
        <f>M113*0.518</f>
        <v>11.407315242874441</v>
      </c>
      <c r="N179" s="995"/>
      <c r="O179" s="995"/>
      <c r="P179" s="1021" t="s">
        <v>178</v>
      </c>
      <c r="Q179" s="1022">
        <f>Q113*0.518</f>
        <v>11.088341290018477</v>
      </c>
    </row>
    <row r="180" spans="1:17">
      <c r="A180" s="379"/>
      <c r="B180" s="379"/>
      <c r="C180" s="379"/>
      <c r="D180" s="379"/>
      <c r="E180" s="379"/>
      <c r="F180" s="379"/>
      <c r="G180" s="915"/>
      <c r="H180" s="915"/>
      <c r="I180" s="915"/>
      <c r="J180" s="915"/>
      <c r="K180" s="915"/>
      <c r="L180" s="915"/>
      <c r="M180" s="915"/>
      <c r="N180" s="915"/>
      <c r="O180" s="915"/>
      <c r="P180" s="915"/>
      <c r="Q180" s="915"/>
    </row>
    <row r="181" spans="1:17" ht="16.5" thickBot="1">
      <c r="A181" s="994">
        <v>2023</v>
      </c>
      <c r="B181" s="995"/>
      <c r="C181" s="995" t="s">
        <v>181</v>
      </c>
      <c r="D181" s="995"/>
      <c r="E181" s="995"/>
      <c r="F181" s="995"/>
      <c r="G181" s="995"/>
      <c r="H181" s="995"/>
      <c r="I181" s="995"/>
      <c r="J181" s="995"/>
      <c r="K181" s="995"/>
      <c r="L181" s="995"/>
      <c r="M181" s="996" t="s">
        <v>93</v>
      </c>
      <c r="N181" s="995"/>
      <c r="O181" s="995"/>
      <c r="P181" s="994">
        <v>2023</v>
      </c>
      <c r="Q181" s="995"/>
    </row>
    <row r="182" spans="1:17" ht="13.5" thickBot="1">
      <c r="A182" s="997"/>
      <c r="B182" s="998" t="s">
        <v>161</v>
      </c>
      <c r="C182" s="998" t="s">
        <v>162</v>
      </c>
      <c r="D182" s="998" t="s">
        <v>163</v>
      </c>
      <c r="E182" s="998" t="s">
        <v>164</v>
      </c>
      <c r="F182" s="998" t="s">
        <v>165</v>
      </c>
      <c r="G182" s="998" t="s">
        <v>166</v>
      </c>
      <c r="H182" s="998" t="s">
        <v>167</v>
      </c>
      <c r="I182" s="998" t="s">
        <v>168</v>
      </c>
      <c r="J182" s="998" t="s">
        <v>169</v>
      </c>
      <c r="K182" s="998" t="s">
        <v>170</v>
      </c>
      <c r="L182" s="998" t="s">
        <v>171</v>
      </c>
      <c r="M182" s="999" t="s">
        <v>172</v>
      </c>
      <c r="N182" s="995"/>
      <c r="O182" s="995"/>
      <c r="P182" s="997"/>
      <c r="Q182" s="999" t="s">
        <v>173</v>
      </c>
    </row>
    <row r="183" spans="1:17" ht="13.5" thickBot="1">
      <c r="A183" s="1000" t="s">
        <v>174</v>
      </c>
      <c r="B183" s="1001">
        <f>B117*0.518</f>
        <v>10.722206776083063</v>
      </c>
      <c r="C183" s="1001">
        <f t="shared" ref="C183:M183" si="58">C117*0.518</f>
        <v>10.732260515461231</v>
      </c>
      <c r="D183" s="1002">
        <f t="shared" si="58"/>
        <v>10.863378865448793</v>
      </c>
      <c r="E183" s="1001">
        <f t="shared" si="58"/>
        <v>10.729155189440855</v>
      </c>
      <c r="F183" s="1001">
        <f t="shared" si="58"/>
        <v>10.625869380653077</v>
      </c>
      <c r="G183" s="1001">
        <f t="shared" si="58"/>
        <v>10.330576380584718</v>
      </c>
      <c r="H183" s="1001">
        <f t="shared" si="58"/>
        <v>9.7048689421728085</v>
      </c>
      <c r="I183" s="1001">
        <f t="shared" si="58"/>
        <v>9.8940493638142559</v>
      </c>
      <c r="J183" s="1001">
        <f t="shared" si="58"/>
        <v>9.8151138283841863</v>
      </c>
      <c r="K183" s="1001">
        <f t="shared" si="58"/>
        <v>9.946603855776802</v>
      </c>
      <c r="L183" s="1001">
        <f t="shared" si="58"/>
        <v>9.7246653054793892</v>
      </c>
      <c r="M183" s="1003">
        <f t="shared" si="58"/>
        <v>9.5949981268940512</v>
      </c>
      <c r="N183" s="995"/>
      <c r="O183" s="995"/>
      <c r="P183" s="1004" t="s">
        <v>174</v>
      </c>
      <c r="Q183" s="1005">
        <f>Q117*0.518</f>
        <v>10.255156129058223</v>
      </c>
    </row>
    <row r="184" spans="1:17">
      <c r="A184" s="1010" t="s">
        <v>179</v>
      </c>
      <c r="B184" s="1023">
        <f>B118*0.539</f>
        <v>11.458941294145017</v>
      </c>
      <c r="C184" s="1023">
        <f t="shared" ref="C184:M184" si="59">C118*0.539</f>
        <v>10.82536812554314</v>
      </c>
      <c r="D184" s="1024">
        <f t="shared" si="59"/>
        <v>11.127043816630353</v>
      </c>
      <c r="E184" s="1023">
        <f t="shared" si="59"/>
        <v>11.083321219860535</v>
      </c>
      <c r="F184" s="1023">
        <f t="shared" si="59"/>
        <v>10.821699731606406</v>
      </c>
      <c r="G184" s="1023">
        <f t="shared" si="59"/>
        <v>10.563660444359654</v>
      </c>
      <c r="H184" s="1023">
        <f t="shared" si="59"/>
        <v>9.5075930216340865</v>
      </c>
      <c r="I184" s="1023">
        <f t="shared" si="59"/>
        <v>10.250007483054404</v>
      </c>
      <c r="J184" s="1023">
        <f t="shared" si="59"/>
        <v>9.8457724232752408</v>
      </c>
      <c r="K184" s="1023">
        <f t="shared" si="59"/>
        <v>10.353735160027092</v>
      </c>
      <c r="L184" s="1023">
        <f t="shared" si="59"/>
        <v>9.2667103764273655</v>
      </c>
      <c r="M184" s="1025">
        <f t="shared" si="59"/>
        <v>10.13286793198254</v>
      </c>
      <c r="N184" s="995"/>
      <c r="O184" s="995"/>
      <c r="P184" s="1010" t="s">
        <v>179</v>
      </c>
      <c r="Q184" s="1011">
        <f>Q118*0.539</f>
        <v>10.570634525536587</v>
      </c>
    </row>
    <row r="185" spans="1:17">
      <c r="A185" s="1016" t="s">
        <v>175</v>
      </c>
      <c r="B185" s="1017">
        <f>B119*0.533</f>
        <v>11.634280540569197</v>
      </c>
      <c r="C185" s="1017">
        <f t="shared" ref="C185:M185" si="60">C119*0.533</f>
        <v>11.659223087893494</v>
      </c>
      <c r="D185" s="1026">
        <f t="shared" si="60"/>
        <v>11.724838722595674</v>
      </c>
      <c r="E185" s="1017">
        <f t="shared" si="60"/>
        <v>11.620044186937664</v>
      </c>
      <c r="F185" s="1017">
        <f t="shared" si="60"/>
        <v>11.335663692583525</v>
      </c>
      <c r="G185" s="1017">
        <f t="shared" si="60"/>
        <v>11.00759404884851</v>
      </c>
      <c r="H185" s="1017">
        <f t="shared" si="60"/>
        <v>10.437679782884738</v>
      </c>
      <c r="I185" s="1017">
        <f t="shared" si="60"/>
        <v>10.763869359048673</v>
      </c>
      <c r="J185" s="1017">
        <f t="shared" si="60"/>
        <v>10.642541544703063</v>
      </c>
      <c r="K185" s="1017">
        <f t="shared" si="60"/>
        <v>10.980841518836881</v>
      </c>
      <c r="L185" s="1017">
        <f t="shared" si="60"/>
        <v>10.818266024749789</v>
      </c>
      <c r="M185" s="1027">
        <f t="shared" si="60"/>
        <v>10.784244874788188</v>
      </c>
      <c r="N185" s="995"/>
      <c r="O185" s="995"/>
      <c r="P185" s="1016" t="s">
        <v>175</v>
      </c>
      <c r="Q185" s="1017">
        <f>Q119*0.533</f>
        <v>11.156213655079206</v>
      </c>
    </row>
    <row r="186" spans="1:17">
      <c r="A186" s="1016" t="s">
        <v>176</v>
      </c>
      <c r="B186" s="1017">
        <f>B120*0.533</f>
        <v>11.534647086321041</v>
      </c>
      <c r="C186" s="1017">
        <f t="shared" ref="C186:M186" si="61">C120*0.533</f>
        <v>11.475242771226366</v>
      </c>
      <c r="D186" s="1026">
        <f t="shared" si="61"/>
        <v>11.607590524299603</v>
      </c>
      <c r="E186" s="1017">
        <f t="shared" si="61"/>
        <v>11.466496149913157</v>
      </c>
      <c r="F186" s="1017">
        <f t="shared" si="61"/>
        <v>11.297015276648676</v>
      </c>
      <c r="G186" s="1017">
        <f t="shared" si="61"/>
        <v>10.896697056776288</v>
      </c>
      <c r="H186" s="1017">
        <f t="shared" si="61"/>
        <v>10.151651518620033</v>
      </c>
      <c r="I186" s="1017">
        <f t="shared" si="61"/>
        <v>10.620854647854767</v>
      </c>
      <c r="J186" s="1017">
        <f t="shared" si="61"/>
        <v>10.468504971880742</v>
      </c>
      <c r="K186" s="1017">
        <f t="shared" si="61"/>
        <v>10.823170734057257</v>
      </c>
      <c r="L186" s="1017">
        <f t="shared" si="61"/>
        <v>10.671205197818374</v>
      </c>
      <c r="M186" s="1027">
        <f t="shared" si="61"/>
        <v>10.596220492193581</v>
      </c>
      <c r="N186" s="995"/>
      <c r="O186" s="995"/>
      <c r="P186" s="1016" t="s">
        <v>176</v>
      </c>
      <c r="Q186" s="1017">
        <f>Q120*0.533</f>
        <v>11.031002646258642</v>
      </c>
    </row>
    <row r="187" spans="1:17">
      <c r="A187" s="1016" t="s">
        <v>177</v>
      </c>
      <c r="B187" s="1017">
        <f>B121*0.533</f>
        <v>11.801513925138551</v>
      </c>
      <c r="C187" s="1017">
        <f t="shared" ref="C187:K187" si="62">C121*0.521</f>
        <v>11.286966827500336</v>
      </c>
      <c r="D187" s="1026">
        <f t="shared" si="62"/>
        <v>11.733374241140101</v>
      </c>
      <c r="E187" s="1017">
        <f t="shared" si="62"/>
        <v>11.36110955018288</v>
      </c>
      <c r="F187" s="1017">
        <f t="shared" si="62"/>
        <v>11.161631674079562</v>
      </c>
      <c r="G187" s="1017">
        <f t="shared" si="62"/>
        <v>10.583899911833292</v>
      </c>
      <c r="H187" s="1017">
        <f t="shared" si="62"/>
        <v>10.317655120506888</v>
      </c>
      <c r="I187" s="1017">
        <f t="shared" si="62"/>
        <v>10.422589760631372</v>
      </c>
      <c r="J187" s="1017">
        <f t="shared" si="62"/>
        <v>10.501536389794417</v>
      </c>
      <c r="K187" s="1017">
        <f t="shared" si="62"/>
        <v>10.349755916183044</v>
      </c>
      <c r="L187" s="1017">
        <f>L121*0.533</f>
        <v>10.782793170967224</v>
      </c>
      <c r="M187" s="1027">
        <f>M121*0.521</f>
        <v>10.703490389377681</v>
      </c>
      <c r="N187" s="995"/>
      <c r="O187" s="995"/>
      <c r="P187" s="1016" t="s">
        <v>177</v>
      </c>
      <c r="Q187" s="1017">
        <f>Q121*0.521</f>
        <v>10.845269973524072</v>
      </c>
    </row>
    <row r="188" spans="1:17">
      <c r="A188" s="1016" t="s">
        <v>71</v>
      </c>
      <c r="B188" s="1017">
        <f>B122*0.521</f>
        <v>9.3796571828298205</v>
      </c>
      <c r="C188" s="1017">
        <f t="shared" ref="C188:K188" si="63">C122*0.487</f>
        <v>8.7966015362727354</v>
      </c>
      <c r="D188" s="1026">
        <f t="shared" si="63"/>
        <v>8.9508441735063258</v>
      </c>
      <c r="E188" s="1017">
        <f t="shared" si="63"/>
        <v>8.9107362705794912</v>
      </c>
      <c r="F188" s="1017">
        <f t="shared" si="63"/>
        <v>8.7639405639631978</v>
      </c>
      <c r="G188" s="1017">
        <f t="shared" si="63"/>
        <v>8.5157755364020904</v>
      </c>
      <c r="H188" s="1017">
        <f t="shared" si="63"/>
        <v>8.0702766913319657</v>
      </c>
      <c r="I188" s="1017">
        <f t="shared" si="63"/>
        <v>8.1188395136760505</v>
      </c>
      <c r="J188" s="1017">
        <f t="shared" si="63"/>
        <v>8.1597094378173551</v>
      </c>
      <c r="K188" s="1017">
        <f t="shared" si="63"/>
        <v>8.1526317484293891</v>
      </c>
      <c r="L188" s="1017">
        <f>L122*0.521</f>
        <v>8.3360910280872016</v>
      </c>
      <c r="M188" s="1027">
        <f>M122*0.487</f>
        <v>7.5710218925112933</v>
      </c>
      <c r="N188" s="995"/>
      <c r="O188" s="995"/>
      <c r="P188" s="1016" t="s">
        <v>71</v>
      </c>
      <c r="Q188" s="1017">
        <f>Q122*0.487</f>
        <v>8.3748097593170812</v>
      </c>
    </row>
    <row r="189" spans="1:17" ht="13.5" thickBot="1">
      <c r="A189" s="1021" t="s">
        <v>178</v>
      </c>
      <c r="B189" s="1022">
        <f>B123*0.487</f>
        <v>10.777580961771369</v>
      </c>
      <c r="C189" s="1022">
        <f t="shared" ref="C189:K189" si="64">C123*0.518</f>
        <v>11.445843131723731</v>
      </c>
      <c r="D189" s="1028">
        <f t="shared" si="64"/>
        <v>11.518252055836697</v>
      </c>
      <c r="E189" s="1022">
        <f t="shared" si="64"/>
        <v>11.435673024332031</v>
      </c>
      <c r="F189" s="1022">
        <f t="shared" si="64"/>
        <v>11.342439505592612</v>
      </c>
      <c r="G189" s="1022">
        <f t="shared" si="64"/>
        <v>11.045980729015472</v>
      </c>
      <c r="H189" s="1022">
        <f t="shared" si="64"/>
        <v>10.436939003874176</v>
      </c>
      <c r="I189" s="1022">
        <f t="shared" si="64"/>
        <v>10.589755410746129</v>
      </c>
      <c r="J189" s="1022">
        <f t="shared" si="64"/>
        <v>10.616111898605924</v>
      </c>
      <c r="K189" s="1022">
        <f t="shared" si="64"/>
        <v>10.725836664813192</v>
      </c>
      <c r="L189" s="1022">
        <f>L123*0.487</f>
        <v>10.041041905999935</v>
      </c>
      <c r="M189" s="1029">
        <f>M123*0.518</f>
        <v>10.534945061369093</v>
      </c>
      <c r="N189" s="995"/>
      <c r="O189" s="995"/>
      <c r="P189" s="1021" t="s">
        <v>178</v>
      </c>
      <c r="Q189" s="1022">
        <f>Q123*0.518</f>
        <v>11.019214171740465</v>
      </c>
    </row>
    <row r="190" spans="1:17">
      <c r="A190" s="379"/>
      <c r="B190" s="379"/>
      <c r="C190" s="379"/>
      <c r="D190" s="379"/>
      <c r="E190" s="379"/>
      <c r="F190" s="379"/>
      <c r="G190" s="915"/>
      <c r="H190" s="915"/>
      <c r="I190" s="915"/>
      <c r="J190" s="915"/>
      <c r="K190" s="915"/>
      <c r="L190" s="915"/>
      <c r="M190" s="915"/>
      <c r="N190" s="915"/>
      <c r="O190" s="915"/>
      <c r="P190" s="915"/>
      <c r="Q190" s="915"/>
    </row>
    <row r="191" spans="1:17" ht="16.5" thickBot="1">
      <c r="A191" s="994">
        <v>2024</v>
      </c>
      <c r="B191" s="995"/>
      <c r="C191" s="995" t="s">
        <v>181</v>
      </c>
      <c r="D191" s="995"/>
      <c r="E191" s="995"/>
      <c r="F191" s="995"/>
      <c r="G191" s="995"/>
      <c r="H191" s="995"/>
      <c r="I191" s="995"/>
      <c r="J191" s="995"/>
      <c r="K191" s="995"/>
      <c r="L191" s="995"/>
      <c r="M191" s="996" t="s">
        <v>93</v>
      </c>
      <c r="N191" s="995"/>
      <c r="O191" s="995"/>
      <c r="P191" s="994">
        <v>2024</v>
      </c>
      <c r="Q191" s="995"/>
    </row>
    <row r="192" spans="1:17" ht="13.5" thickBot="1">
      <c r="A192" s="997"/>
      <c r="B192" s="998" t="s">
        <v>161</v>
      </c>
      <c r="C192" s="998" t="s">
        <v>162</v>
      </c>
      <c r="D192" s="998" t="s">
        <v>163</v>
      </c>
      <c r="E192" s="998" t="s">
        <v>164</v>
      </c>
      <c r="F192" s="998" t="s">
        <v>165</v>
      </c>
      <c r="G192" s="998" t="s">
        <v>166</v>
      </c>
      <c r="H192" s="998" t="s">
        <v>167</v>
      </c>
      <c r="I192" s="998" t="s">
        <v>168</v>
      </c>
      <c r="J192" s="998" t="s">
        <v>169</v>
      </c>
      <c r="K192" s="998" t="s">
        <v>170</v>
      </c>
      <c r="L192" s="998" t="s">
        <v>171</v>
      </c>
      <c r="M192" s="999" t="s">
        <v>172</v>
      </c>
      <c r="N192" s="995"/>
      <c r="O192" s="995"/>
      <c r="P192" s="997"/>
      <c r="Q192" s="999" t="s">
        <v>173</v>
      </c>
    </row>
    <row r="193" spans="1:17" ht="13.5" thickBot="1">
      <c r="A193" s="1000" t="s">
        <v>174</v>
      </c>
      <c r="B193" s="1001">
        <f>B127*0.518</f>
        <v>0</v>
      </c>
      <c r="C193" s="1001">
        <f t="shared" ref="C193:M193" si="65">C127*0.518</f>
        <v>0</v>
      </c>
      <c r="D193" s="1002">
        <f t="shared" si="65"/>
        <v>0</v>
      </c>
      <c r="E193" s="1001">
        <f t="shared" si="65"/>
        <v>0</v>
      </c>
      <c r="F193" s="1001">
        <f t="shared" si="65"/>
        <v>0</v>
      </c>
      <c r="G193" s="1001">
        <f t="shared" si="65"/>
        <v>0</v>
      </c>
      <c r="H193" s="1001">
        <f t="shared" si="65"/>
        <v>0</v>
      </c>
      <c r="I193" s="1001">
        <f t="shared" si="65"/>
        <v>0</v>
      </c>
      <c r="J193" s="1001">
        <f t="shared" si="65"/>
        <v>0</v>
      </c>
      <c r="K193" s="1001">
        <f t="shared" si="65"/>
        <v>0</v>
      </c>
      <c r="L193" s="1001">
        <f t="shared" si="65"/>
        <v>0</v>
      </c>
      <c r="M193" s="1003">
        <f t="shared" si="65"/>
        <v>0</v>
      </c>
      <c r="N193" s="995"/>
      <c r="O193" s="995"/>
      <c r="P193" s="1004" t="s">
        <v>174</v>
      </c>
      <c r="Q193" s="1005">
        <f>Q127*0.518</f>
        <v>0</v>
      </c>
    </row>
    <row r="194" spans="1:17">
      <c r="A194" s="1010" t="s">
        <v>179</v>
      </c>
      <c r="B194" s="1023">
        <f>B128*0.539</f>
        <v>0</v>
      </c>
      <c r="C194" s="1023">
        <f t="shared" ref="C194:M194" si="66">C128*0.539</f>
        <v>0</v>
      </c>
      <c r="D194" s="1024">
        <f t="shared" si="66"/>
        <v>0</v>
      </c>
      <c r="E194" s="1023">
        <f t="shared" si="66"/>
        <v>0</v>
      </c>
      <c r="F194" s="1023">
        <f t="shared" si="66"/>
        <v>0</v>
      </c>
      <c r="G194" s="1023">
        <f t="shared" si="66"/>
        <v>0</v>
      </c>
      <c r="H194" s="1023">
        <f t="shared" si="66"/>
        <v>0</v>
      </c>
      <c r="I194" s="1023">
        <f t="shared" si="66"/>
        <v>0</v>
      </c>
      <c r="J194" s="1023">
        <f t="shared" si="66"/>
        <v>0</v>
      </c>
      <c r="K194" s="1023">
        <f t="shared" si="66"/>
        <v>0</v>
      </c>
      <c r="L194" s="1023">
        <f t="shared" si="66"/>
        <v>0</v>
      </c>
      <c r="M194" s="1025">
        <f t="shared" si="66"/>
        <v>0</v>
      </c>
      <c r="N194" s="995"/>
      <c r="O194" s="995"/>
      <c r="P194" s="1010" t="s">
        <v>179</v>
      </c>
      <c r="Q194" s="1011">
        <f>Q128*0.539</f>
        <v>0</v>
      </c>
    </row>
    <row r="195" spans="1:17">
      <c r="A195" s="1016" t="s">
        <v>175</v>
      </c>
      <c r="B195" s="1017">
        <f>B129*0.533</f>
        <v>0</v>
      </c>
      <c r="C195" s="1017">
        <f t="shared" ref="C195:M195" si="67">C129*0.533</f>
        <v>0</v>
      </c>
      <c r="D195" s="1026">
        <f t="shared" si="67"/>
        <v>0</v>
      </c>
      <c r="E195" s="1017">
        <f t="shared" si="67"/>
        <v>0</v>
      </c>
      <c r="F195" s="1017">
        <f t="shared" si="67"/>
        <v>0</v>
      </c>
      <c r="G195" s="1017">
        <f t="shared" si="67"/>
        <v>0</v>
      </c>
      <c r="H195" s="1017">
        <f t="shared" si="67"/>
        <v>0</v>
      </c>
      <c r="I195" s="1017">
        <f t="shared" si="67"/>
        <v>0</v>
      </c>
      <c r="J195" s="1017">
        <f t="shared" si="67"/>
        <v>0</v>
      </c>
      <c r="K195" s="1017">
        <f t="shared" si="67"/>
        <v>0</v>
      </c>
      <c r="L195" s="1017">
        <f t="shared" si="67"/>
        <v>0</v>
      </c>
      <c r="M195" s="1027">
        <f t="shared" si="67"/>
        <v>0</v>
      </c>
      <c r="N195" s="995"/>
      <c r="O195" s="995"/>
      <c r="P195" s="1016" t="s">
        <v>175</v>
      </c>
      <c r="Q195" s="1017">
        <f>Q129*0.533</f>
        <v>0</v>
      </c>
    </row>
    <row r="196" spans="1:17">
      <c r="A196" s="1016" t="s">
        <v>176</v>
      </c>
      <c r="B196" s="1017">
        <f>B130*0.533</f>
        <v>0</v>
      </c>
      <c r="C196" s="1017">
        <f t="shared" ref="C196:M196" si="68">C130*0.533</f>
        <v>0</v>
      </c>
      <c r="D196" s="1026">
        <f t="shared" si="68"/>
        <v>0</v>
      </c>
      <c r="E196" s="1017">
        <f t="shared" si="68"/>
        <v>0</v>
      </c>
      <c r="F196" s="1017">
        <f t="shared" si="68"/>
        <v>0</v>
      </c>
      <c r="G196" s="1017">
        <f t="shared" si="68"/>
        <v>0</v>
      </c>
      <c r="H196" s="1017">
        <f t="shared" si="68"/>
        <v>0</v>
      </c>
      <c r="I196" s="1017">
        <f t="shared" si="68"/>
        <v>0</v>
      </c>
      <c r="J196" s="1017">
        <f t="shared" si="68"/>
        <v>0</v>
      </c>
      <c r="K196" s="1017">
        <f t="shared" si="68"/>
        <v>0</v>
      </c>
      <c r="L196" s="1017">
        <f t="shared" si="68"/>
        <v>0</v>
      </c>
      <c r="M196" s="1027">
        <f t="shared" si="68"/>
        <v>0</v>
      </c>
      <c r="N196" s="995"/>
      <c r="O196" s="995"/>
      <c r="P196" s="1016" t="s">
        <v>176</v>
      </c>
      <c r="Q196" s="1017">
        <f>Q130*0.533</f>
        <v>0</v>
      </c>
    </row>
    <row r="197" spans="1:17">
      <c r="A197" s="1016" t="s">
        <v>177</v>
      </c>
      <c r="B197" s="1017">
        <f>B131*0.533</f>
        <v>0</v>
      </c>
      <c r="C197" s="1017">
        <f t="shared" ref="C197:K197" si="69">C131*0.521</f>
        <v>0</v>
      </c>
      <c r="D197" s="1026">
        <f t="shared" si="69"/>
        <v>0</v>
      </c>
      <c r="E197" s="1017">
        <f t="shared" si="69"/>
        <v>0</v>
      </c>
      <c r="F197" s="1017">
        <f t="shared" si="69"/>
        <v>0</v>
      </c>
      <c r="G197" s="1017">
        <f t="shared" si="69"/>
        <v>0</v>
      </c>
      <c r="H197" s="1017">
        <f t="shared" si="69"/>
        <v>0</v>
      </c>
      <c r="I197" s="1017">
        <f t="shared" si="69"/>
        <v>0</v>
      </c>
      <c r="J197" s="1017">
        <f t="shared" si="69"/>
        <v>0</v>
      </c>
      <c r="K197" s="1017">
        <f t="shared" si="69"/>
        <v>0</v>
      </c>
      <c r="L197" s="1017">
        <f>L131*0.533</f>
        <v>0</v>
      </c>
      <c r="M197" s="1027">
        <f>M131*0.521</f>
        <v>0</v>
      </c>
      <c r="N197" s="995"/>
      <c r="O197" s="995"/>
      <c r="P197" s="1016" t="s">
        <v>177</v>
      </c>
      <c r="Q197" s="1017">
        <f>Q131*0.521</f>
        <v>0</v>
      </c>
    </row>
    <row r="198" spans="1:17">
      <c r="A198" s="1016" t="s">
        <v>71</v>
      </c>
      <c r="B198" s="1017">
        <f>B132*0.521</f>
        <v>0</v>
      </c>
      <c r="C198" s="1017">
        <f t="shared" ref="C198:K198" si="70">C132*0.487</f>
        <v>0</v>
      </c>
      <c r="D198" s="1026">
        <f t="shared" si="70"/>
        <v>0</v>
      </c>
      <c r="E198" s="1017">
        <f t="shared" si="70"/>
        <v>0</v>
      </c>
      <c r="F198" s="1017">
        <f t="shared" si="70"/>
        <v>0</v>
      </c>
      <c r="G198" s="1017">
        <f t="shared" si="70"/>
        <v>0</v>
      </c>
      <c r="H198" s="1017">
        <f t="shared" si="70"/>
        <v>0</v>
      </c>
      <c r="I198" s="1017">
        <f t="shared" si="70"/>
        <v>0</v>
      </c>
      <c r="J198" s="1017">
        <f t="shared" si="70"/>
        <v>0</v>
      </c>
      <c r="K198" s="1017">
        <f t="shared" si="70"/>
        <v>0</v>
      </c>
      <c r="L198" s="1017">
        <f>L132*0.521</f>
        <v>0</v>
      </c>
      <c r="M198" s="1027">
        <f>M132*0.487</f>
        <v>0</v>
      </c>
      <c r="N198" s="995"/>
      <c r="O198" s="995"/>
      <c r="P198" s="1016" t="s">
        <v>71</v>
      </c>
      <c r="Q198" s="1017">
        <f>Q132*0.487</f>
        <v>0</v>
      </c>
    </row>
    <row r="199" spans="1:17" ht="13.5" thickBot="1">
      <c r="A199" s="1021" t="s">
        <v>178</v>
      </c>
      <c r="B199" s="1022">
        <f>B133*0.487</f>
        <v>0</v>
      </c>
      <c r="C199" s="1022">
        <f t="shared" ref="C199:K199" si="71">C133*0.518</f>
        <v>0</v>
      </c>
      <c r="D199" s="1028">
        <f t="shared" si="71"/>
        <v>0</v>
      </c>
      <c r="E199" s="1022">
        <f t="shared" si="71"/>
        <v>0</v>
      </c>
      <c r="F199" s="1022">
        <f t="shared" si="71"/>
        <v>0</v>
      </c>
      <c r="G199" s="1022">
        <f t="shared" si="71"/>
        <v>0</v>
      </c>
      <c r="H199" s="1022">
        <f t="shared" si="71"/>
        <v>0</v>
      </c>
      <c r="I199" s="1022">
        <f t="shared" si="71"/>
        <v>0</v>
      </c>
      <c r="J199" s="1022">
        <f t="shared" si="71"/>
        <v>0</v>
      </c>
      <c r="K199" s="1022">
        <f t="shared" si="71"/>
        <v>0</v>
      </c>
      <c r="L199" s="1022">
        <f>L133*0.487</f>
        <v>0</v>
      </c>
      <c r="M199" s="1029">
        <f>M133*0.518</f>
        <v>0</v>
      </c>
      <c r="N199" s="995"/>
      <c r="O199" s="995"/>
      <c r="P199" s="1021" t="s">
        <v>178</v>
      </c>
      <c r="Q199" s="1022">
        <f>Q133*0.518</f>
        <v>0</v>
      </c>
    </row>
    <row r="200" spans="1:17">
      <c r="A200" s="379"/>
      <c r="B200" s="379"/>
      <c r="C200" s="379"/>
      <c r="D200" s="379"/>
      <c r="E200" s="379"/>
      <c r="F200" s="379"/>
      <c r="G200" s="915"/>
      <c r="H200" s="915"/>
      <c r="I200" s="915"/>
      <c r="J200" s="915"/>
      <c r="K200" s="915"/>
      <c r="L200" s="915"/>
      <c r="M200" s="915"/>
      <c r="N200" s="915"/>
      <c r="O200" s="915"/>
      <c r="P200" s="915"/>
      <c r="Q200" s="915"/>
    </row>
    <row r="201" spans="1:17">
      <c r="A201" s="379"/>
      <c r="B201" s="379"/>
      <c r="C201" s="379"/>
      <c r="D201" s="379"/>
      <c r="E201" s="379"/>
      <c r="F201" s="379"/>
      <c r="G201" s="915"/>
      <c r="H201" s="915"/>
      <c r="I201" s="915"/>
      <c r="J201" s="915"/>
      <c r="K201" s="915"/>
      <c r="L201" s="915"/>
      <c r="M201" s="915"/>
      <c r="N201" s="915"/>
      <c r="O201" s="915"/>
      <c r="P201" s="915"/>
      <c r="Q201" s="915"/>
    </row>
    <row r="202" spans="1:17">
      <c r="A202" s="379"/>
      <c r="B202" s="379"/>
      <c r="C202" s="379"/>
      <c r="D202" s="379"/>
      <c r="E202" s="379"/>
      <c r="F202" s="379"/>
      <c r="G202" s="915"/>
      <c r="H202" s="915"/>
      <c r="I202" s="915"/>
      <c r="J202" s="915"/>
      <c r="K202" s="915"/>
      <c r="L202" s="915"/>
      <c r="M202" s="915"/>
      <c r="N202" s="915"/>
      <c r="O202" s="915"/>
      <c r="P202" s="915"/>
      <c r="Q202" s="915"/>
    </row>
    <row r="203" spans="1:17">
      <c r="A203" s="379"/>
      <c r="B203" s="379"/>
      <c r="C203" s="379"/>
      <c r="D203" s="379"/>
      <c r="E203" s="379"/>
      <c r="F203" s="379"/>
      <c r="G203" s="915"/>
      <c r="H203" s="915"/>
      <c r="I203" s="915"/>
      <c r="J203" s="915"/>
      <c r="K203" s="915"/>
      <c r="L203" s="915"/>
      <c r="M203" s="915"/>
      <c r="N203" s="915"/>
      <c r="O203" s="915"/>
      <c r="P203" s="915"/>
      <c r="Q203" s="915"/>
    </row>
    <row r="204" spans="1:17">
      <c r="A204" s="379"/>
      <c r="B204" s="379"/>
      <c r="C204" s="379"/>
      <c r="D204" s="379"/>
      <c r="E204" s="379"/>
      <c r="F204" s="379"/>
      <c r="G204" s="915"/>
      <c r="H204" s="915"/>
      <c r="I204" s="915"/>
      <c r="J204" s="915"/>
      <c r="K204" s="915"/>
      <c r="L204" s="915"/>
      <c r="M204" s="915"/>
      <c r="N204" s="915"/>
      <c r="O204" s="915"/>
      <c r="P204" s="915"/>
      <c r="Q204" s="915"/>
    </row>
    <row r="205" spans="1:17" ht="13.5" thickBot="1">
      <c r="A205" s="1030" t="s">
        <v>184</v>
      </c>
      <c r="B205" s="915"/>
      <c r="C205" s="915"/>
      <c r="D205" s="915"/>
      <c r="E205" s="915"/>
      <c r="F205" s="379"/>
      <c r="G205" s="915"/>
      <c r="H205" s="915"/>
      <c r="I205" s="915"/>
      <c r="J205" s="915"/>
      <c r="K205" s="915"/>
      <c r="L205" s="915"/>
      <c r="M205" s="915"/>
      <c r="N205" s="915"/>
      <c r="O205" s="915"/>
      <c r="P205" s="915"/>
      <c r="Q205" s="915"/>
    </row>
    <row r="206" spans="1:17" ht="13.5" thickBot="1">
      <c r="A206" s="1031" t="s">
        <v>174</v>
      </c>
      <c r="B206" s="1032">
        <v>0.52100000000000002</v>
      </c>
      <c r="C206" s="915"/>
      <c r="D206" s="915"/>
      <c r="E206" s="915"/>
      <c r="F206" s="379"/>
      <c r="G206" s="915"/>
      <c r="H206" s="915"/>
      <c r="I206" s="915"/>
      <c r="J206" s="915"/>
      <c r="K206" s="915"/>
      <c r="L206" s="915"/>
      <c r="M206" s="915"/>
      <c r="N206" s="915"/>
      <c r="O206" s="915"/>
      <c r="P206" s="915"/>
      <c r="Q206" s="915"/>
    </row>
    <row r="207" spans="1:17">
      <c r="A207" s="1033" t="s">
        <v>175</v>
      </c>
      <c r="B207" s="1034">
        <v>0.55000000000000004</v>
      </c>
      <c r="C207" s="915"/>
      <c r="D207" s="915"/>
      <c r="E207" s="915"/>
      <c r="F207" s="379"/>
      <c r="G207" s="915"/>
      <c r="H207" s="915"/>
      <c r="I207" s="915"/>
      <c r="J207" s="915"/>
      <c r="K207" s="915"/>
      <c r="L207" s="915"/>
      <c r="M207" s="915"/>
      <c r="N207" s="915"/>
      <c r="O207" s="915"/>
      <c r="P207" s="915"/>
      <c r="Q207" s="915"/>
    </row>
    <row r="208" spans="1:17">
      <c r="A208" s="1035" t="s">
        <v>176</v>
      </c>
      <c r="B208" s="1036">
        <v>0.52</v>
      </c>
      <c r="C208" s="915"/>
      <c r="D208" s="915"/>
      <c r="E208" s="915"/>
      <c r="F208" s="379"/>
      <c r="G208" s="915"/>
      <c r="H208" s="915"/>
      <c r="I208" s="915"/>
      <c r="J208" s="915"/>
      <c r="K208" s="915"/>
      <c r="L208" s="915"/>
      <c r="M208" s="915"/>
      <c r="N208" s="915"/>
      <c r="O208" s="915"/>
      <c r="P208" s="915"/>
      <c r="Q208" s="915"/>
    </row>
    <row r="209" spans="1:17">
      <c r="A209" s="1035" t="s">
        <v>177</v>
      </c>
      <c r="B209" s="1036">
        <v>0.54</v>
      </c>
      <c r="C209" s="915"/>
      <c r="D209" s="915"/>
      <c r="E209" s="915"/>
      <c r="F209" s="379"/>
      <c r="G209" s="915"/>
      <c r="H209" s="915"/>
      <c r="I209" s="915"/>
      <c r="J209" s="915"/>
      <c r="K209" s="915"/>
      <c r="L209" s="915"/>
      <c r="M209" s="915"/>
      <c r="N209" s="915"/>
      <c r="O209" s="915"/>
      <c r="P209" s="915"/>
      <c r="Q209" s="915"/>
    </row>
    <row r="210" spans="1:17" ht="13.5" thickBot="1">
      <c r="A210" s="1037" t="s">
        <v>178</v>
      </c>
      <c r="B210" s="1038">
        <v>0.53</v>
      </c>
      <c r="C210" s="915"/>
      <c r="D210" s="915"/>
      <c r="E210" s="915"/>
      <c r="F210" s="379"/>
      <c r="G210" s="915"/>
      <c r="H210" s="915"/>
      <c r="I210" s="915"/>
      <c r="J210" s="915"/>
      <c r="K210" s="915"/>
      <c r="L210" s="915"/>
      <c r="M210" s="915"/>
      <c r="N210" s="915"/>
      <c r="O210" s="915"/>
      <c r="P210" s="915"/>
      <c r="Q210" s="915"/>
    </row>
    <row r="211" spans="1:17">
      <c r="A211" s="915"/>
      <c r="B211" s="915"/>
      <c r="C211" s="915"/>
      <c r="D211" s="915"/>
      <c r="E211" s="915"/>
      <c r="F211" s="379"/>
      <c r="G211" s="915"/>
      <c r="H211" s="915"/>
      <c r="I211" s="915"/>
      <c r="J211" s="915"/>
      <c r="K211" s="915"/>
      <c r="L211" s="915"/>
      <c r="M211" s="915"/>
      <c r="N211" s="915"/>
      <c r="O211" s="915"/>
      <c r="P211" s="915"/>
      <c r="Q211" s="915"/>
    </row>
    <row r="212" spans="1:17" ht="13.5" thickBot="1">
      <c r="A212" s="1030" t="s">
        <v>182</v>
      </c>
      <c r="B212" s="1039"/>
      <c r="C212" s="915"/>
      <c r="D212" s="915"/>
      <c r="E212" s="915"/>
      <c r="F212" s="379"/>
      <c r="G212" s="915"/>
      <c r="H212" s="915"/>
      <c r="I212" s="915"/>
      <c r="J212" s="915"/>
      <c r="K212" s="915"/>
      <c r="L212" s="915"/>
      <c r="M212" s="915"/>
      <c r="N212" s="915"/>
      <c r="O212" s="915"/>
      <c r="P212" s="915"/>
      <c r="Q212" s="915"/>
    </row>
    <row r="213" spans="1:17" ht="13.5" thickBot="1">
      <c r="A213" s="1031" t="s">
        <v>174</v>
      </c>
      <c r="B213" s="1032">
        <v>0.50700000000000001</v>
      </c>
      <c r="C213" s="915"/>
      <c r="D213" s="915"/>
      <c r="E213" s="915"/>
      <c r="F213" s="379"/>
      <c r="G213" s="915"/>
      <c r="H213" s="915"/>
      <c r="I213" s="915"/>
      <c r="J213" s="915"/>
      <c r="K213" s="915"/>
      <c r="L213" s="915"/>
      <c r="M213" s="915"/>
      <c r="N213" s="915"/>
      <c r="O213" s="915"/>
      <c r="P213" s="915"/>
      <c r="Q213" s="915"/>
    </row>
    <row r="214" spans="1:17">
      <c r="A214" s="1040" t="s">
        <v>183</v>
      </c>
      <c r="B214" s="1034">
        <v>0.53900000000000003</v>
      </c>
      <c r="C214" s="915"/>
      <c r="D214" s="915"/>
      <c r="E214" s="915"/>
      <c r="F214" s="379"/>
      <c r="G214" s="915"/>
      <c r="H214" s="915"/>
      <c r="I214" s="915"/>
      <c r="J214" s="915"/>
      <c r="K214" s="915"/>
      <c r="L214" s="915"/>
      <c r="M214" s="915"/>
      <c r="N214" s="915"/>
      <c r="O214" s="915"/>
      <c r="P214" s="915"/>
      <c r="Q214" s="915"/>
    </row>
    <row r="215" spans="1:17">
      <c r="A215" s="1033" t="s">
        <v>175</v>
      </c>
      <c r="B215" s="1034">
        <v>0.53900000000000003</v>
      </c>
      <c r="C215" s="915"/>
      <c r="D215" s="915"/>
      <c r="E215" s="915"/>
      <c r="F215" s="379"/>
      <c r="G215" s="915"/>
      <c r="H215" s="915"/>
      <c r="I215" s="915"/>
      <c r="J215" s="915"/>
      <c r="K215" s="915"/>
      <c r="L215" s="915"/>
      <c r="M215" s="915"/>
      <c r="N215" s="915"/>
      <c r="O215" s="915"/>
      <c r="P215" s="915"/>
      <c r="Q215" s="915"/>
    </row>
    <row r="216" spans="1:17" ht="15.75">
      <c r="A216" s="1035" t="s">
        <v>176</v>
      </c>
      <c r="B216" s="1036">
        <v>0.53500000000000003</v>
      </c>
      <c r="C216" s="915"/>
      <c r="D216" s="915"/>
      <c r="E216" s="915"/>
      <c r="F216" s="379"/>
      <c r="G216" s="992"/>
      <c r="H216" s="992"/>
      <c r="I216" s="992"/>
      <c r="J216" s="992"/>
      <c r="K216" s="992"/>
      <c r="L216" s="1041"/>
      <c r="M216" s="992"/>
      <c r="N216" s="992"/>
      <c r="O216" s="915"/>
      <c r="P216" s="915"/>
      <c r="Q216" s="915"/>
    </row>
    <row r="217" spans="1:17">
      <c r="A217" s="1035" t="s">
        <v>177</v>
      </c>
      <c r="B217" s="1036">
        <v>0.54</v>
      </c>
      <c r="C217" s="915"/>
      <c r="D217" s="915"/>
      <c r="E217" s="915"/>
      <c r="F217" s="379"/>
      <c r="G217" s="1042"/>
      <c r="H217" s="1042"/>
      <c r="I217" s="1042"/>
      <c r="J217" s="1042"/>
      <c r="K217" s="1042"/>
      <c r="L217" s="1042"/>
      <c r="M217" s="1042"/>
      <c r="N217" s="992"/>
      <c r="O217" s="915"/>
      <c r="P217" s="915"/>
      <c r="Q217" s="915"/>
    </row>
    <row r="218" spans="1:17">
      <c r="A218" s="1035" t="s">
        <v>71</v>
      </c>
      <c r="B218" s="1036">
        <v>0.46500000000000002</v>
      </c>
      <c r="C218" s="915"/>
      <c r="D218" s="915"/>
      <c r="E218" s="915"/>
      <c r="F218" s="379"/>
      <c r="G218" s="1043"/>
      <c r="H218" s="1043"/>
      <c r="I218" s="1043"/>
      <c r="J218" s="1044"/>
      <c r="K218" s="1043"/>
      <c r="L218" s="1043"/>
      <c r="M218" s="1043"/>
      <c r="N218" s="992"/>
      <c r="O218" s="915"/>
      <c r="P218" s="915"/>
      <c r="Q218" s="915"/>
    </row>
    <row r="219" spans="1:17" ht="13.5" thickBot="1">
      <c r="A219" s="1037" t="s">
        <v>178</v>
      </c>
      <c r="B219" s="1038">
        <v>0.51600000000000001</v>
      </c>
      <c r="C219" s="915"/>
      <c r="D219" s="915"/>
      <c r="E219" s="915"/>
      <c r="F219" s="1045"/>
      <c r="G219" s="1045"/>
      <c r="H219" s="1045"/>
      <c r="I219" s="1045"/>
      <c r="J219" s="1046"/>
      <c r="K219" s="1045"/>
      <c r="L219" s="1045"/>
      <c r="M219" s="1043"/>
      <c r="N219" s="992"/>
      <c r="O219" s="915"/>
      <c r="P219" s="915"/>
      <c r="Q219" s="915"/>
    </row>
    <row r="220" spans="1:17">
      <c r="A220" s="992"/>
      <c r="B220" s="992"/>
      <c r="C220" s="992"/>
      <c r="D220" s="992"/>
      <c r="E220" s="992"/>
      <c r="F220" s="992"/>
      <c r="G220" s="1045"/>
      <c r="H220" s="1045"/>
      <c r="I220" s="1045"/>
      <c r="J220" s="1045"/>
      <c r="K220" s="1045"/>
      <c r="L220" s="1045"/>
      <c r="M220" s="1045"/>
      <c r="N220" s="992"/>
      <c r="O220" s="915"/>
      <c r="P220" s="915"/>
      <c r="Q220" s="915"/>
    </row>
    <row r="221" spans="1:17" ht="13.5" thickBot="1">
      <c r="A221" s="1030" t="s">
        <v>240</v>
      </c>
      <c r="B221" s="915"/>
      <c r="C221" s="915"/>
      <c r="D221" s="915"/>
      <c r="E221" s="915"/>
      <c r="F221" s="992"/>
      <c r="G221" s="1045"/>
      <c r="H221" s="1045"/>
      <c r="I221" s="1045"/>
      <c r="J221" s="1045"/>
      <c r="K221" s="1045"/>
      <c r="L221" s="1045"/>
      <c r="M221" s="1045"/>
      <c r="N221" s="992"/>
      <c r="O221" s="915"/>
      <c r="P221" s="915"/>
      <c r="Q221" s="915"/>
    </row>
    <row r="222" spans="1:17" ht="13.5" thickBot="1">
      <c r="A222" s="1031" t="s">
        <v>174</v>
      </c>
      <c r="B222" s="1032">
        <v>0.51800000000000002</v>
      </c>
      <c r="C222" s="915"/>
      <c r="D222" s="915"/>
      <c r="E222" s="915"/>
      <c r="F222" s="992"/>
      <c r="G222" s="1045"/>
      <c r="H222" s="1045"/>
      <c r="I222" s="1045"/>
      <c r="J222" s="1045"/>
      <c r="K222" s="1045"/>
      <c r="L222" s="1045"/>
      <c r="M222" s="1045"/>
      <c r="N222" s="992"/>
      <c r="O222" s="915"/>
      <c r="P222" s="915"/>
      <c r="Q222" s="915"/>
    </row>
    <row r="223" spans="1:17">
      <c r="A223" s="1033" t="s">
        <v>175</v>
      </c>
      <c r="B223" s="1034">
        <v>0.53300000000000003</v>
      </c>
      <c r="C223" s="915"/>
      <c r="D223" s="915"/>
      <c r="E223" s="915"/>
      <c r="F223" s="992"/>
      <c r="G223" s="1045"/>
      <c r="H223" s="1045"/>
      <c r="I223" s="1045"/>
      <c r="J223" s="1045"/>
      <c r="K223" s="1045"/>
      <c r="L223" s="1045"/>
      <c r="M223" s="1045"/>
      <c r="N223" s="992"/>
      <c r="O223" s="915"/>
      <c r="P223" s="915"/>
      <c r="Q223" s="915"/>
    </row>
    <row r="224" spans="1:17">
      <c r="A224" s="1035" t="s">
        <v>176</v>
      </c>
      <c r="B224" s="1036">
        <v>0.53300000000000003</v>
      </c>
      <c r="C224" s="915"/>
      <c r="D224" s="915"/>
      <c r="E224" s="915"/>
      <c r="F224" s="992"/>
      <c r="G224" s="1045"/>
      <c r="H224" s="1045"/>
      <c r="I224" s="1045"/>
      <c r="J224" s="1045"/>
      <c r="K224" s="1045"/>
      <c r="L224" s="1045"/>
      <c r="M224" s="1045"/>
      <c r="N224" s="992"/>
      <c r="O224" s="915"/>
      <c r="P224" s="915"/>
      <c r="Q224" s="915"/>
    </row>
    <row r="225" spans="1:17">
      <c r="A225" s="1035" t="s">
        <v>177</v>
      </c>
      <c r="B225" s="1036">
        <v>0.52100000000000002</v>
      </c>
      <c r="C225" s="915"/>
      <c r="D225" s="915"/>
      <c r="E225" s="992"/>
      <c r="F225" s="992"/>
      <c r="G225" s="992"/>
      <c r="H225" s="992"/>
      <c r="I225" s="992"/>
      <c r="J225" s="992"/>
      <c r="K225" s="992"/>
      <c r="L225" s="992"/>
      <c r="M225" s="992"/>
      <c r="N225" s="992"/>
      <c r="O225" s="915"/>
      <c r="P225" s="915"/>
      <c r="Q225" s="915"/>
    </row>
    <row r="226" spans="1:17">
      <c r="A226" s="1035" t="s">
        <v>71</v>
      </c>
      <c r="B226" s="1036">
        <v>0.48699999999999999</v>
      </c>
      <c r="C226" s="915"/>
      <c r="D226" s="915"/>
      <c r="E226" s="1042"/>
      <c r="F226" s="992"/>
      <c r="G226" s="992"/>
      <c r="H226" s="992"/>
      <c r="I226" s="992"/>
      <c r="J226" s="992"/>
      <c r="K226" s="992"/>
      <c r="L226" s="992"/>
      <c r="M226" s="992"/>
      <c r="N226" s="992"/>
      <c r="O226" s="915"/>
      <c r="P226" s="915"/>
      <c r="Q226" s="915"/>
    </row>
    <row r="227" spans="1:17" ht="13.5" thickBot="1">
      <c r="A227" s="1037" t="s">
        <v>178</v>
      </c>
      <c r="B227" s="1038">
        <v>0.51800000000000002</v>
      </c>
      <c r="C227" s="915"/>
      <c r="D227" s="915"/>
      <c r="E227" s="1043"/>
      <c r="F227" s="992"/>
      <c r="G227" s="991"/>
      <c r="H227" s="991"/>
      <c r="I227" s="991"/>
      <c r="J227" s="991"/>
      <c r="K227" s="991"/>
      <c r="L227" s="991"/>
      <c r="M227" s="991"/>
      <c r="N227" s="992"/>
      <c r="O227" s="915"/>
      <c r="P227" s="915"/>
      <c r="Q227" s="915"/>
    </row>
    <row r="228" spans="1:17">
      <c r="A228" s="992"/>
      <c r="B228" s="992"/>
      <c r="C228" s="992"/>
      <c r="D228" s="992"/>
      <c r="E228" s="992"/>
      <c r="F228" s="992"/>
      <c r="G228" s="991"/>
      <c r="H228" s="991"/>
      <c r="I228" s="991"/>
      <c r="J228" s="991"/>
      <c r="K228" s="991"/>
      <c r="L228" s="991"/>
      <c r="M228" s="991"/>
      <c r="N228" s="992"/>
      <c r="O228" s="915"/>
      <c r="P228" s="915"/>
      <c r="Q228" s="915"/>
    </row>
    <row r="229" spans="1:17">
      <c r="A229" s="379"/>
      <c r="B229" s="379"/>
      <c r="C229" s="379"/>
      <c r="D229" s="379"/>
      <c r="E229" s="379"/>
      <c r="F229" s="379"/>
      <c r="G229" s="379"/>
      <c r="H229" s="991"/>
      <c r="I229" s="991"/>
      <c r="J229" s="991"/>
      <c r="K229" s="991"/>
      <c r="L229" s="991"/>
      <c r="M229" s="991"/>
      <c r="N229" s="992"/>
      <c r="O229" s="915"/>
      <c r="P229" s="915"/>
      <c r="Q229" s="915"/>
    </row>
    <row r="230" spans="1:17">
      <c r="A230" s="379"/>
      <c r="B230" s="379"/>
      <c r="C230" s="379"/>
      <c r="D230" s="379"/>
      <c r="E230" s="379"/>
      <c r="F230" s="379"/>
      <c r="G230" s="379"/>
      <c r="H230" s="991"/>
      <c r="I230" s="991"/>
      <c r="J230" s="991"/>
      <c r="K230" s="991"/>
      <c r="L230" s="991"/>
      <c r="M230" s="991"/>
      <c r="N230" s="992"/>
      <c r="O230" s="915"/>
      <c r="P230" s="915"/>
      <c r="Q230" s="915"/>
    </row>
    <row r="231" spans="1:17">
      <c r="A231" s="379"/>
      <c r="B231" s="379"/>
      <c r="C231" s="379"/>
      <c r="D231" s="379"/>
      <c r="E231" s="379"/>
      <c r="F231" s="379"/>
      <c r="G231" s="379"/>
      <c r="H231" s="991"/>
      <c r="I231" s="991"/>
      <c r="J231" s="991"/>
      <c r="K231" s="991"/>
      <c r="L231" s="991"/>
      <c r="M231" s="991"/>
      <c r="N231" s="992"/>
      <c r="O231" s="915"/>
      <c r="P231" s="915"/>
      <c r="Q231" s="915"/>
    </row>
    <row r="232" spans="1:17">
      <c r="A232" s="379"/>
      <c r="B232" s="379"/>
      <c r="C232" s="379"/>
      <c r="D232" s="379"/>
      <c r="E232" s="379"/>
      <c r="F232" s="379"/>
      <c r="G232" s="379"/>
      <c r="H232" s="991"/>
      <c r="I232" s="991"/>
      <c r="J232" s="991"/>
      <c r="K232" s="991"/>
      <c r="L232" s="991"/>
      <c r="M232" s="991"/>
      <c r="N232" s="992"/>
      <c r="O232" s="915"/>
      <c r="P232" s="915"/>
      <c r="Q232" s="915"/>
    </row>
    <row r="233" spans="1:17">
      <c r="A233" s="379"/>
      <c r="B233" s="379"/>
      <c r="C233" s="379"/>
      <c r="D233" s="379"/>
      <c r="E233" s="379"/>
      <c r="F233" s="379"/>
      <c r="G233" s="379"/>
      <c r="H233" s="991"/>
      <c r="I233" s="991"/>
      <c r="J233" s="991"/>
      <c r="K233" s="991"/>
      <c r="L233" s="991"/>
      <c r="M233" s="991"/>
      <c r="N233" s="992"/>
      <c r="O233" s="915"/>
      <c r="P233" s="915"/>
      <c r="Q233" s="915"/>
    </row>
    <row r="234" spans="1:17">
      <c r="A234" s="379"/>
      <c r="B234" s="379"/>
      <c r="C234" s="379"/>
      <c r="D234" s="379"/>
      <c r="E234" s="379"/>
      <c r="F234" s="379"/>
      <c r="G234" s="379"/>
      <c r="H234" s="992"/>
      <c r="I234" s="992"/>
      <c r="J234" s="992"/>
      <c r="K234" s="992"/>
      <c r="L234" s="992"/>
      <c r="M234" s="992"/>
      <c r="N234" s="992"/>
      <c r="O234" s="915"/>
      <c r="P234" s="915"/>
      <c r="Q234" s="915"/>
    </row>
    <row r="235" spans="1:17">
      <c r="A235" s="379"/>
      <c r="B235" s="379"/>
      <c r="C235" s="379"/>
      <c r="D235" s="379"/>
      <c r="E235" s="379"/>
      <c r="F235" s="379"/>
      <c r="G235" s="379"/>
      <c r="H235" s="992"/>
      <c r="I235" s="992"/>
      <c r="J235" s="992"/>
      <c r="K235" s="992"/>
      <c r="L235" s="992"/>
      <c r="M235" s="991"/>
      <c r="N235" s="992"/>
      <c r="O235" s="915"/>
      <c r="P235" s="915"/>
      <c r="Q235" s="915"/>
    </row>
    <row r="236" spans="1:17">
      <c r="A236" s="379"/>
      <c r="B236" s="379"/>
      <c r="C236" s="379"/>
      <c r="D236" s="379"/>
      <c r="E236" s="379"/>
      <c r="F236" s="379"/>
      <c r="G236" s="379"/>
      <c r="H236" s="992"/>
      <c r="I236" s="992"/>
      <c r="J236" s="992"/>
      <c r="K236" s="992"/>
      <c r="L236" s="992"/>
      <c r="M236" s="991"/>
      <c r="N236" s="992"/>
      <c r="O236" s="915"/>
      <c r="P236" s="915"/>
      <c r="Q236" s="915"/>
    </row>
    <row r="237" spans="1:17">
      <c r="A237" s="379"/>
      <c r="B237" s="379"/>
      <c r="C237" s="379"/>
      <c r="D237" s="379"/>
      <c r="E237" s="379"/>
      <c r="F237" s="379"/>
      <c r="G237" s="379"/>
      <c r="H237" s="992"/>
      <c r="I237" s="992"/>
      <c r="J237" s="992"/>
      <c r="K237" s="992"/>
      <c r="L237" s="992"/>
      <c r="M237" s="991"/>
      <c r="N237" s="992"/>
      <c r="O237" s="915"/>
      <c r="P237" s="915"/>
      <c r="Q237" s="915"/>
    </row>
    <row r="238" spans="1:17">
      <c r="A238" s="379"/>
      <c r="B238" s="379"/>
      <c r="C238" s="379"/>
      <c r="D238" s="379"/>
      <c r="E238" s="379"/>
      <c r="F238" s="379"/>
      <c r="G238" s="379"/>
      <c r="H238" s="992"/>
      <c r="I238" s="992"/>
      <c r="J238" s="992"/>
      <c r="K238" s="992"/>
      <c r="L238" s="992"/>
      <c r="M238" s="991"/>
      <c r="N238" s="992"/>
      <c r="O238" s="915"/>
      <c r="P238" s="915"/>
      <c r="Q238" s="915"/>
    </row>
    <row r="239" spans="1:17">
      <c r="A239" s="379"/>
      <c r="B239" s="379"/>
      <c r="C239" s="379"/>
      <c r="D239" s="379"/>
      <c r="E239" s="379"/>
      <c r="F239" s="379"/>
      <c r="G239" s="379"/>
      <c r="H239" s="992"/>
      <c r="I239" s="992"/>
      <c r="J239" s="992"/>
      <c r="K239" s="992"/>
      <c r="L239" s="992"/>
      <c r="M239" s="991"/>
      <c r="N239" s="992"/>
      <c r="O239" s="915"/>
      <c r="P239" s="915"/>
      <c r="Q239" s="915"/>
    </row>
    <row r="240" spans="1:17">
      <c r="A240" s="379"/>
      <c r="B240" s="379"/>
      <c r="C240" s="379"/>
      <c r="D240" s="379"/>
      <c r="E240" s="379"/>
      <c r="F240" s="379"/>
      <c r="G240" s="379"/>
      <c r="H240" s="992"/>
      <c r="I240" s="992"/>
      <c r="J240" s="992"/>
      <c r="K240" s="992"/>
      <c r="L240" s="992"/>
      <c r="M240" s="991"/>
      <c r="N240" s="992"/>
      <c r="O240" s="915"/>
      <c r="P240" s="915"/>
      <c r="Q240" s="915"/>
    </row>
    <row r="241" spans="1:17">
      <c r="A241" s="379"/>
      <c r="B241" s="379"/>
      <c r="C241" s="379"/>
      <c r="D241" s="379"/>
      <c r="E241" s="379"/>
      <c r="F241" s="379"/>
      <c r="G241" s="379"/>
      <c r="H241" s="992"/>
      <c r="I241" s="992"/>
      <c r="J241" s="992"/>
      <c r="K241" s="992"/>
      <c r="L241" s="992"/>
      <c r="M241" s="991"/>
      <c r="N241" s="992"/>
      <c r="O241" s="915"/>
      <c r="P241" s="915"/>
      <c r="Q241" s="915"/>
    </row>
    <row r="242" spans="1:17">
      <c r="A242" s="379"/>
      <c r="B242" s="379"/>
      <c r="C242" s="379"/>
      <c r="D242" s="379"/>
      <c r="E242" s="379"/>
      <c r="F242" s="379"/>
      <c r="G242" s="379"/>
      <c r="H242" s="992"/>
      <c r="I242" s="992"/>
      <c r="J242" s="992"/>
      <c r="K242" s="992"/>
      <c r="L242" s="992"/>
      <c r="M242" s="991"/>
      <c r="N242" s="992"/>
      <c r="O242" s="915"/>
      <c r="P242" s="915"/>
      <c r="Q242" s="915"/>
    </row>
    <row r="243" spans="1:17">
      <c r="A243" s="379"/>
      <c r="B243" s="379"/>
      <c r="C243" s="379"/>
      <c r="D243" s="379"/>
      <c r="E243" s="379"/>
      <c r="F243" s="379"/>
      <c r="G243" s="379"/>
      <c r="H243" s="992"/>
      <c r="I243" s="992"/>
      <c r="J243" s="992"/>
      <c r="K243" s="992"/>
      <c r="L243" s="992"/>
      <c r="M243" s="992"/>
      <c r="N243" s="992"/>
      <c r="O243" s="915"/>
      <c r="P243" s="915"/>
      <c r="Q243" s="915"/>
    </row>
    <row r="244" spans="1:17">
      <c r="A244" s="379"/>
      <c r="B244" s="379"/>
      <c r="C244" s="379"/>
      <c r="D244" s="379"/>
      <c r="E244" s="379"/>
      <c r="F244" s="379"/>
      <c r="G244" s="379"/>
      <c r="H244" s="992"/>
      <c r="I244" s="992"/>
      <c r="J244" s="992"/>
      <c r="K244" s="992"/>
      <c r="L244" s="992"/>
      <c r="M244" s="992"/>
      <c r="N244" s="992"/>
      <c r="O244" s="915"/>
      <c r="P244" s="915"/>
      <c r="Q244" s="915"/>
    </row>
    <row r="245" spans="1:17">
      <c r="A245" s="915"/>
      <c r="B245" s="915"/>
      <c r="C245" s="915"/>
      <c r="D245" s="915"/>
      <c r="E245" s="915"/>
      <c r="F245" s="915"/>
      <c r="G245" s="915"/>
      <c r="H245" s="915"/>
      <c r="I245" s="915"/>
      <c r="J245" s="915"/>
      <c r="K245" s="915"/>
      <c r="L245" s="915"/>
      <c r="M245" s="915"/>
      <c r="N245" s="915"/>
      <c r="O245" s="915"/>
      <c r="P245" s="915"/>
      <c r="Q245" s="915"/>
    </row>
  </sheetData>
  <mergeCells count="1">
    <mergeCell ref="A1:M3"/>
  </mergeCells>
  <pageMargins left="0.75" right="0.75" top="1" bottom="1" header="0.5" footer="0.5"/>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AD50"/>
  <sheetViews>
    <sheetView showGridLines="0" workbookViewId="0">
      <selection activeCell="T36" sqref="T36"/>
    </sheetView>
  </sheetViews>
  <sheetFormatPr defaultRowHeight="12.75"/>
  <cols>
    <col min="1" max="2" width="9.140625" style="2"/>
    <col min="3" max="3" width="10.42578125" style="2" customWidth="1"/>
    <col min="4" max="4" width="10.140625" style="2" customWidth="1"/>
    <col min="5" max="5" width="11.140625" style="2" customWidth="1"/>
    <col min="6" max="6" width="10.85546875" style="2" customWidth="1"/>
    <col min="7" max="7" width="10.28515625" style="2" customWidth="1"/>
    <col min="8" max="8" width="9.140625" style="2"/>
    <col min="9" max="9" width="9.5703125" style="2" customWidth="1"/>
    <col min="10" max="10" width="11.140625" style="2" customWidth="1"/>
    <col min="11" max="11" width="12.5703125" style="2" bestFit="1" customWidth="1"/>
    <col min="12" max="13" width="10.28515625" style="2" customWidth="1"/>
    <col min="14" max="16384" width="9.140625" style="2"/>
  </cols>
  <sheetData>
    <row r="4" spans="1:20" ht="15.75">
      <c r="A4" s="1384" t="s">
        <v>316</v>
      </c>
      <c r="B4" s="1384"/>
      <c r="C4" s="1384"/>
      <c r="D4" s="1384"/>
      <c r="E4" s="1384"/>
      <c r="F4" s="1384"/>
      <c r="G4" s="1384"/>
      <c r="H4" s="1384"/>
      <c r="I4" s="1384"/>
      <c r="J4" s="1384"/>
      <c r="K4" s="1384"/>
      <c r="L4" s="1384"/>
      <c r="M4" s="1384"/>
      <c r="N4" s="1384"/>
    </row>
    <row r="6" spans="1:20" ht="16.5" thickBot="1">
      <c r="C6" s="132"/>
      <c r="E6" s="133"/>
      <c r="F6" s="134"/>
    </row>
    <row r="7" spans="1:20" ht="15.75" thickBot="1">
      <c r="A7" s="135" t="s">
        <v>252</v>
      </c>
      <c r="B7" s="136" t="s">
        <v>253</v>
      </c>
      <c r="C7" s="137" t="s">
        <v>254</v>
      </c>
      <c r="D7" s="137" t="s">
        <v>255</v>
      </c>
      <c r="E7" s="137" t="s">
        <v>256</v>
      </c>
      <c r="F7" s="137" t="s">
        <v>257</v>
      </c>
      <c r="G7" s="137" t="s">
        <v>258</v>
      </c>
      <c r="H7" s="137" t="s">
        <v>259</v>
      </c>
      <c r="I7" s="137" t="s">
        <v>260</v>
      </c>
      <c r="J7" s="137" t="s">
        <v>261</v>
      </c>
      <c r="K7" s="137" t="s">
        <v>262</v>
      </c>
      <c r="L7" s="137" t="s">
        <v>263</v>
      </c>
      <c r="M7" s="138" t="s">
        <v>264</v>
      </c>
    </row>
    <row r="8" spans="1:20" ht="15.75">
      <c r="A8" s="139" t="s">
        <v>265</v>
      </c>
      <c r="B8" s="140"/>
      <c r="C8" s="140"/>
      <c r="D8" s="140"/>
      <c r="E8" s="140"/>
      <c r="F8" s="140"/>
      <c r="G8" s="140"/>
      <c r="H8" s="140"/>
      <c r="I8" s="140"/>
      <c r="J8" s="140"/>
      <c r="K8" s="140"/>
      <c r="L8" s="140"/>
      <c r="M8" s="141"/>
    </row>
    <row r="9" spans="1:20" ht="15.75">
      <c r="A9" s="142" t="s">
        <v>266</v>
      </c>
      <c r="B9" s="266">
        <v>10779.101139240223</v>
      </c>
      <c r="C9" s="152">
        <v>10525.243839466166</v>
      </c>
      <c r="D9" s="152">
        <v>10838.862022210526</v>
      </c>
      <c r="E9" s="152">
        <v>10900.833594134192</v>
      </c>
      <c r="F9" s="152">
        <v>10972.865021548203</v>
      </c>
      <c r="G9" s="152">
        <v>10778.598012388826</v>
      </c>
      <c r="H9" s="152">
        <v>10178.357608292003</v>
      </c>
      <c r="I9" s="152">
        <v>10258.950000000001</v>
      </c>
      <c r="J9" s="152">
        <v>10307.35</v>
      </c>
      <c r="K9" s="152">
        <v>10339.77</v>
      </c>
      <c r="L9" s="152">
        <v>10345.82</v>
      </c>
      <c r="M9" s="153">
        <v>10371.826999999999</v>
      </c>
    </row>
    <row r="10" spans="1:20" ht="15.75">
      <c r="A10" s="142">
        <v>2020</v>
      </c>
      <c r="B10" s="266">
        <v>10388.681</v>
      </c>
      <c r="C10" s="152">
        <v>10670.97</v>
      </c>
      <c r="D10" s="152">
        <v>10665.460999999999</v>
      </c>
      <c r="E10" s="152">
        <v>9957.9719999999998</v>
      </c>
      <c r="F10" s="152">
        <v>9862.2099999999991</v>
      </c>
      <c r="G10" s="152">
        <v>10291.19</v>
      </c>
      <c r="H10" s="152">
        <v>10302.44</v>
      </c>
      <c r="I10" s="152">
        <v>10213</v>
      </c>
      <c r="J10" s="152">
        <v>10437</v>
      </c>
      <c r="K10" s="152">
        <v>10396.290000000001</v>
      </c>
      <c r="L10" s="152">
        <v>10067</v>
      </c>
      <c r="M10" s="153">
        <v>10319.477999999999</v>
      </c>
    </row>
    <row r="11" spans="1:20" ht="15.75">
      <c r="A11" s="142">
        <v>2021</v>
      </c>
      <c r="B11" s="266">
        <v>10398</v>
      </c>
      <c r="C11" s="152">
        <v>10453.127</v>
      </c>
      <c r="D11" s="152">
        <v>10670.55</v>
      </c>
      <c r="E11" s="152">
        <v>10847</v>
      </c>
      <c r="F11" s="152">
        <v>11012</v>
      </c>
      <c r="G11" s="152">
        <v>11287.946</v>
      </c>
      <c r="H11" s="152">
        <v>11087.75</v>
      </c>
      <c r="I11" s="152">
        <v>11002.56</v>
      </c>
      <c r="J11" s="267">
        <v>11648.847</v>
      </c>
      <c r="K11" s="152">
        <v>12527.683999999999</v>
      </c>
      <c r="L11" s="152">
        <v>16637.236000000001</v>
      </c>
      <c r="M11" s="153">
        <v>16075.019</v>
      </c>
      <c r="N11"/>
      <c r="O11"/>
      <c r="P11"/>
    </row>
    <row r="12" spans="1:20" ht="15.75">
      <c r="A12" s="142">
        <v>2022</v>
      </c>
      <c r="B12" s="266">
        <v>16598.108</v>
      </c>
      <c r="C12" s="152">
        <v>17069.535</v>
      </c>
      <c r="D12" s="152">
        <v>18605.55</v>
      </c>
      <c r="E12" s="152">
        <v>19717.2</v>
      </c>
      <c r="F12" s="152">
        <v>19727.75</v>
      </c>
      <c r="G12" s="152">
        <v>18956.47</v>
      </c>
      <c r="H12" s="152">
        <v>18594.900000000001</v>
      </c>
      <c r="I12" s="152">
        <v>18826.25</v>
      </c>
      <c r="J12" s="267">
        <v>18535.509999999998</v>
      </c>
      <c r="K12" s="152">
        <v>18496.41</v>
      </c>
      <c r="L12" s="152">
        <v>18400.75</v>
      </c>
      <c r="M12" s="153">
        <v>17534.490000000002</v>
      </c>
      <c r="N12"/>
      <c r="O12"/>
      <c r="P12"/>
    </row>
    <row r="13" spans="1:20" ht="15.75">
      <c r="A13" s="1150">
        <v>2023</v>
      </c>
      <c r="B13" s="1151">
        <v>17818.25</v>
      </c>
      <c r="C13" s="1152">
        <v>17775.46</v>
      </c>
      <c r="D13" s="1152">
        <v>18124</v>
      </c>
      <c r="E13" s="1152">
        <v>18175.38</v>
      </c>
      <c r="F13" s="1152">
        <v>17869.03</v>
      </c>
      <c r="G13" s="1152">
        <v>17426.900000000001</v>
      </c>
      <c r="H13" s="1152">
        <v>16496.03</v>
      </c>
      <c r="I13" s="1152">
        <v>16998.900000000001</v>
      </c>
      <c r="J13" s="1153">
        <v>16736.45</v>
      </c>
      <c r="K13" s="1152">
        <v>16748.13</v>
      </c>
      <c r="L13" s="1152">
        <v>16691</v>
      </c>
      <c r="M13" s="1154">
        <v>16230</v>
      </c>
    </row>
    <row r="14" spans="1:20" ht="16.5" thickBot="1">
      <c r="A14" s="143">
        <v>2024</v>
      </c>
      <c r="B14" s="268"/>
      <c r="C14" s="154"/>
      <c r="D14" s="154"/>
      <c r="E14" s="154"/>
      <c r="F14" s="154"/>
      <c r="G14" s="154"/>
      <c r="H14" s="154"/>
      <c r="I14" s="154"/>
      <c r="J14" s="155"/>
      <c r="K14" s="154"/>
      <c r="L14" s="154"/>
      <c r="M14" s="156"/>
    </row>
    <row r="15" spans="1:20" ht="18.75">
      <c r="A15" s="139" t="s">
        <v>267</v>
      </c>
      <c r="B15" s="140"/>
      <c r="C15" s="140"/>
      <c r="D15" s="140"/>
      <c r="E15" s="140"/>
      <c r="F15" s="140"/>
      <c r="G15" s="140"/>
      <c r="H15" s="140"/>
      <c r="I15" s="140"/>
      <c r="J15" s="140"/>
      <c r="K15" s="140"/>
      <c r="L15" s="140"/>
      <c r="M15" s="141"/>
      <c r="N15"/>
      <c r="O15" s="906"/>
      <c r="P15" s="906"/>
      <c r="Q15" s="906"/>
      <c r="R15" s="906"/>
      <c r="S15" s="906"/>
      <c r="T15" s="381"/>
    </row>
    <row r="16" spans="1:20" ht="15.75">
      <c r="A16" s="142" t="s">
        <v>266</v>
      </c>
      <c r="B16" s="151">
        <v>13645.090499529209</v>
      </c>
      <c r="C16" s="152">
        <v>13282.733991297373</v>
      </c>
      <c r="D16" s="152">
        <v>13143.170864206666</v>
      </c>
      <c r="E16" s="152">
        <v>12928.022364758031</v>
      </c>
      <c r="F16" s="152">
        <v>12944.684877391548</v>
      </c>
      <c r="G16" s="152">
        <v>12448.358236205486</v>
      </c>
      <c r="H16" s="152">
        <v>12124.260986050436</v>
      </c>
      <c r="I16" s="152">
        <v>12505.99</v>
      </c>
      <c r="J16" s="152">
        <v>12412.7</v>
      </c>
      <c r="K16" s="152">
        <v>12447.57</v>
      </c>
      <c r="L16" s="152">
        <v>12852.25</v>
      </c>
      <c r="M16" s="153">
        <v>12965.558000000001</v>
      </c>
    </row>
    <row r="17" spans="1:30" ht="15.75">
      <c r="A17" s="142">
        <v>2020</v>
      </c>
      <c r="B17" s="151">
        <v>12890.187</v>
      </c>
      <c r="C17" s="152">
        <v>12798.79</v>
      </c>
      <c r="D17" s="152">
        <v>12923.992</v>
      </c>
      <c r="E17" s="152">
        <v>12783.698</v>
      </c>
      <c r="F17" s="152">
        <v>12556.07</v>
      </c>
      <c r="G17" s="152">
        <v>12505.63</v>
      </c>
      <c r="H17" s="152">
        <v>12371</v>
      </c>
      <c r="I17" s="152">
        <v>12752</v>
      </c>
      <c r="J17" s="152">
        <v>13005</v>
      </c>
      <c r="K17" s="152">
        <v>13157.57</v>
      </c>
      <c r="L17" s="152">
        <v>13347.61</v>
      </c>
      <c r="M17" s="153">
        <v>13744.629000000001</v>
      </c>
    </row>
    <row r="18" spans="1:30" ht="15.75">
      <c r="A18" s="142">
        <v>2021</v>
      </c>
      <c r="B18" s="151">
        <v>13694</v>
      </c>
      <c r="C18" s="152">
        <v>13743.79</v>
      </c>
      <c r="D18" s="152">
        <v>13486.798000000001</v>
      </c>
      <c r="E18" s="152">
        <v>13623</v>
      </c>
      <c r="F18" s="152">
        <v>13728</v>
      </c>
      <c r="G18" s="152">
        <v>14111.507</v>
      </c>
      <c r="H18" s="152">
        <v>14366.423000000001</v>
      </c>
      <c r="I18" s="152">
        <v>14518.18</v>
      </c>
      <c r="J18" s="267">
        <v>15241.027</v>
      </c>
      <c r="K18" s="152">
        <v>16628.157999999999</v>
      </c>
      <c r="L18" s="152">
        <v>19714.106</v>
      </c>
      <c r="M18" s="153">
        <v>19026.96</v>
      </c>
    </row>
    <row r="19" spans="1:30" ht="15.75">
      <c r="A19" s="142">
        <v>2022</v>
      </c>
      <c r="B19" s="151">
        <v>19163.422999999999</v>
      </c>
      <c r="C19" s="152">
        <v>19501.355</v>
      </c>
      <c r="D19" s="152">
        <v>20959.18</v>
      </c>
      <c r="E19" s="152">
        <v>22393.4</v>
      </c>
      <c r="F19" s="152">
        <v>22089.08</v>
      </c>
      <c r="G19" s="152">
        <v>21293.47</v>
      </c>
      <c r="H19" s="152">
        <v>21148.04</v>
      </c>
      <c r="I19" s="152">
        <v>21754.34</v>
      </c>
      <c r="J19" s="267">
        <v>21750.74</v>
      </c>
      <c r="K19" s="152">
        <v>21897.5</v>
      </c>
      <c r="L19" s="152">
        <v>21754.82</v>
      </c>
      <c r="M19" s="153">
        <v>21499.32</v>
      </c>
    </row>
    <row r="20" spans="1:30" ht="15.75">
      <c r="A20" s="1150">
        <v>2023</v>
      </c>
      <c r="B20" s="1155">
        <v>21326.672999999999</v>
      </c>
      <c r="C20" s="1152">
        <v>21353.59</v>
      </c>
      <c r="D20" s="1152">
        <v>21623.65</v>
      </c>
      <c r="E20" s="1152">
        <v>21692.9</v>
      </c>
      <c r="F20" s="1152">
        <v>21005.360000000001</v>
      </c>
      <c r="G20" s="1152">
        <v>20409.580000000002</v>
      </c>
      <c r="H20" s="1152">
        <v>18891.330000000002</v>
      </c>
      <c r="I20" s="1152">
        <v>20390.22</v>
      </c>
      <c r="J20" s="1153">
        <v>20342.43</v>
      </c>
      <c r="K20" s="1152">
        <v>20609.07</v>
      </c>
      <c r="L20" s="1152">
        <v>20384</v>
      </c>
      <c r="M20" s="1154">
        <v>20235</v>
      </c>
    </row>
    <row r="21" spans="1:30" ht="16.5" thickBot="1">
      <c r="A21" s="143">
        <v>2024</v>
      </c>
      <c r="B21" s="268"/>
      <c r="C21" s="154"/>
      <c r="D21" s="154"/>
      <c r="E21" s="154"/>
      <c r="F21" s="154"/>
      <c r="G21" s="154"/>
      <c r="H21" s="154"/>
      <c r="I21" s="154"/>
      <c r="J21" s="155"/>
      <c r="K21" s="154"/>
      <c r="L21" s="154"/>
      <c r="M21" s="156"/>
    </row>
    <row r="22" spans="1:30">
      <c r="O22"/>
      <c r="P22"/>
      <c r="Q22"/>
      <c r="R22"/>
      <c r="S22"/>
      <c r="T22"/>
      <c r="U22"/>
      <c r="V22"/>
      <c r="W22"/>
      <c r="X22"/>
      <c r="Y22"/>
      <c r="Z22"/>
      <c r="AA22"/>
      <c r="AB22"/>
      <c r="AC22"/>
      <c r="AD22"/>
    </row>
    <row r="23" spans="1:30" ht="15.75">
      <c r="A23" s="1384" t="s">
        <v>317</v>
      </c>
      <c r="B23" s="1384"/>
      <c r="C23" s="1384"/>
      <c r="D23" s="1384"/>
      <c r="E23" s="1384"/>
      <c r="F23" s="1384"/>
      <c r="G23" s="1384"/>
      <c r="H23" s="1384"/>
      <c r="I23" s="1384"/>
      <c r="J23" s="1384"/>
      <c r="K23" s="1384"/>
      <c r="L23" s="1384"/>
      <c r="M23" s="1384"/>
      <c r="N23" s="1384"/>
      <c r="O23"/>
      <c r="P23"/>
      <c r="Q23"/>
      <c r="R23"/>
      <c r="S23"/>
      <c r="T23"/>
      <c r="U23"/>
      <c r="V23"/>
      <c r="W23"/>
      <c r="X23"/>
      <c r="Y23"/>
      <c r="Z23"/>
      <c r="AA23"/>
      <c r="AB23"/>
      <c r="AC23"/>
      <c r="AD23"/>
    </row>
    <row r="24" spans="1:30" ht="13.5" thickBot="1">
      <c r="O24"/>
      <c r="P24"/>
      <c r="Q24"/>
      <c r="R24"/>
      <c r="S24"/>
      <c r="T24"/>
      <c r="U24"/>
      <c r="V24"/>
      <c r="W24"/>
      <c r="X24"/>
      <c r="Y24"/>
      <c r="Z24"/>
      <c r="AA24"/>
      <c r="AB24"/>
      <c r="AC24"/>
      <c r="AD24"/>
    </row>
    <row r="25" spans="1:30" ht="15.75" thickBot="1">
      <c r="A25" s="135" t="s">
        <v>252</v>
      </c>
      <c r="B25" s="136" t="s">
        <v>253</v>
      </c>
      <c r="C25" s="137" t="s">
        <v>254</v>
      </c>
      <c r="D25" s="137" t="s">
        <v>255</v>
      </c>
      <c r="E25" s="137" t="s">
        <v>256</v>
      </c>
      <c r="F25" s="137" t="s">
        <v>257</v>
      </c>
      <c r="G25" s="137" t="s">
        <v>258</v>
      </c>
      <c r="H25" s="137" t="s">
        <v>259</v>
      </c>
      <c r="I25" s="137" t="s">
        <v>260</v>
      </c>
      <c r="J25" s="137" t="s">
        <v>261</v>
      </c>
      <c r="K25" s="137" t="s">
        <v>262</v>
      </c>
      <c r="L25" s="137" t="s">
        <v>263</v>
      </c>
      <c r="M25" s="138" t="s">
        <v>264</v>
      </c>
    </row>
    <row r="26" spans="1:30" ht="16.5" thickBot="1">
      <c r="A26" s="144" t="s">
        <v>268</v>
      </c>
      <c r="B26" s="145"/>
      <c r="C26" s="145"/>
      <c r="D26" s="145"/>
      <c r="E26" s="145"/>
      <c r="F26" s="145"/>
      <c r="G26" s="145"/>
      <c r="H26" s="145"/>
      <c r="I26" s="145"/>
      <c r="J26" s="145"/>
      <c r="K26" s="145"/>
      <c r="L26" s="145"/>
      <c r="M26" s="146"/>
    </row>
    <row r="27" spans="1:30" ht="15.75">
      <c r="A27" s="142" t="s">
        <v>266</v>
      </c>
      <c r="B27" s="151">
        <v>25776.336953005964</v>
      </c>
      <c r="C27" s="152">
        <v>23649.071175292673</v>
      </c>
      <c r="D27" s="152">
        <v>24244.69587026758</v>
      </c>
      <c r="E27" s="152">
        <v>25502.655897270379</v>
      </c>
      <c r="F27" s="152">
        <v>25923.582065295945</v>
      </c>
      <c r="G27" s="152">
        <v>27055.720758505297</v>
      </c>
      <c r="H27" s="152">
        <v>29655.713761194031</v>
      </c>
      <c r="I27" s="152">
        <v>30642.32</v>
      </c>
      <c r="J27" s="152">
        <v>30399.279999999999</v>
      </c>
      <c r="K27" s="152">
        <v>31237.96</v>
      </c>
      <c r="L27" s="152">
        <v>24570.28</v>
      </c>
      <c r="M27" s="153">
        <v>24086.651999999998</v>
      </c>
    </row>
    <row r="28" spans="1:30" ht="15.75">
      <c r="A28" s="142">
        <v>2020</v>
      </c>
      <c r="B28" s="151">
        <v>24209.279999999999</v>
      </c>
      <c r="C28" s="152">
        <v>23642.53</v>
      </c>
      <c r="D28" s="152">
        <v>20911.437000000002</v>
      </c>
      <c r="E28" s="152">
        <v>17388.701000000001</v>
      </c>
      <c r="F28" s="152">
        <v>18760.21</v>
      </c>
      <c r="G28" s="152">
        <v>26428.68</v>
      </c>
      <c r="H28" s="152">
        <v>26919</v>
      </c>
      <c r="I28" s="152">
        <v>30003</v>
      </c>
      <c r="J28" s="152">
        <v>29393</v>
      </c>
      <c r="K28" s="152">
        <v>24818.12</v>
      </c>
      <c r="L28" s="152">
        <v>20329.59</v>
      </c>
      <c r="M28" s="153">
        <v>25794</v>
      </c>
    </row>
    <row r="29" spans="1:30" ht="15.75">
      <c r="A29" s="142">
        <v>2021</v>
      </c>
      <c r="B29" s="151">
        <v>26085</v>
      </c>
      <c r="C29" s="152">
        <v>23426.741999999998</v>
      </c>
      <c r="D29" s="152">
        <v>31132.74</v>
      </c>
      <c r="E29" s="152">
        <v>29199.13</v>
      </c>
      <c r="F29" s="152">
        <v>28211.43</v>
      </c>
      <c r="G29" s="152">
        <v>31559.022000000001</v>
      </c>
      <c r="H29" s="152">
        <v>32040.15</v>
      </c>
      <c r="I29" s="152">
        <v>33924.506000000001</v>
      </c>
      <c r="J29" s="267">
        <v>35372.811000000002</v>
      </c>
      <c r="K29" s="152">
        <v>38936.569000000003</v>
      </c>
      <c r="L29" s="152">
        <v>36206.178</v>
      </c>
      <c r="M29" s="153">
        <v>36018.209000000003</v>
      </c>
    </row>
    <row r="30" spans="1:30" ht="15.75">
      <c r="A30" s="142">
        <v>2022</v>
      </c>
      <c r="B30" s="151">
        <v>36822.337</v>
      </c>
      <c r="C30" s="152">
        <v>38700.521000000001</v>
      </c>
      <c r="D30" s="152">
        <v>40156.949000000001</v>
      </c>
      <c r="E30" s="152">
        <v>46373.279999999999</v>
      </c>
      <c r="F30" s="152">
        <v>45073.696000000004</v>
      </c>
      <c r="G30" s="152">
        <v>47169.4</v>
      </c>
      <c r="H30" s="152">
        <v>44679.77</v>
      </c>
      <c r="I30" s="152">
        <v>48077.74</v>
      </c>
      <c r="J30" s="267">
        <v>47264.82</v>
      </c>
      <c r="K30" s="152">
        <v>45356.375</v>
      </c>
      <c r="L30" s="152">
        <v>43595.25</v>
      </c>
      <c r="M30" s="153">
        <v>43805</v>
      </c>
    </row>
    <row r="31" spans="1:30" ht="18.75">
      <c r="A31" s="142">
        <v>2023</v>
      </c>
      <c r="B31" s="151">
        <v>44422.080000000002</v>
      </c>
      <c r="C31" s="152">
        <v>44158.29</v>
      </c>
      <c r="D31" s="152">
        <v>43725.04</v>
      </c>
      <c r="E31" s="152">
        <v>43754.239999999998</v>
      </c>
      <c r="F31" s="152">
        <v>45465.279999999999</v>
      </c>
      <c r="G31" s="152">
        <v>45235.83</v>
      </c>
      <c r="H31" s="152">
        <v>43505.68</v>
      </c>
      <c r="I31" s="152">
        <v>45891.39</v>
      </c>
      <c r="J31" s="267">
        <v>46208.27</v>
      </c>
      <c r="K31" s="152">
        <v>44885.24</v>
      </c>
      <c r="L31" s="152">
        <v>43850</v>
      </c>
      <c r="M31" s="153">
        <v>42952</v>
      </c>
      <c r="O31" s="906"/>
      <c r="P31" s="906"/>
      <c r="Q31" s="906"/>
      <c r="R31" s="906"/>
      <c r="S31" s="906"/>
      <c r="T31" s="381"/>
    </row>
    <row r="32" spans="1:30" ht="16.5" thickBot="1">
      <c r="A32" s="143">
        <v>2024</v>
      </c>
      <c r="B32" s="268"/>
      <c r="C32" s="154"/>
      <c r="D32" s="154"/>
      <c r="E32" s="154"/>
      <c r="F32" s="154"/>
      <c r="G32" s="154"/>
      <c r="H32" s="154"/>
      <c r="I32" s="154"/>
      <c r="J32" s="155"/>
      <c r="K32" s="154"/>
      <c r="L32" s="154"/>
      <c r="M32" s="156"/>
    </row>
    <row r="33" spans="1:13" ht="15.75">
      <c r="A33" s="139" t="s">
        <v>271</v>
      </c>
      <c r="B33" s="140"/>
      <c r="C33" s="140"/>
      <c r="D33" s="140"/>
      <c r="E33" s="140"/>
      <c r="F33" s="140"/>
      <c r="G33" s="140"/>
      <c r="H33" s="140"/>
      <c r="I33" s="140"/>
      <c r="J33" s="140"/>
      <c r="K33" s="140"/>
      <c r="L33" s="140"/>
      <c r="M33" s="141"/>
    </row>
    <row r="34" spans="1:13" ht="15.75">
      <c r="A34" s="142" t="s">
        <v>266</v>
      </c>
      <c r="B34" s="151">
        <v>21710.465139517379</v>
      </c>
      <c r="C34" s="152">
        <v>21462.727974698573</v>
      </c>
      <c r="D34" s="152">
        <v>21517.060154219016</v>
      </c>
      <c r="E34" s="152">
        <v>21946.164324302244</v>
      </c>
      <c r="F34" s="152">
        <v>21378.921701744526</v>
      </c>
      <c r="G34" s="152">
        <v>21331.314775808616</v>
      </c>
      <c r="H34" s="152">
        <v>20629.234211361087</v>
      </c>
      <c r="I34" s="152">
        <v>22365.58</v>
      </c>
      <c r="J34" s="152">
        <v>22334.37</v>
      </c>
      <c r="K34" s="152">
        <v>21397.7</v>
      </c>
      <c r="L34" s="152">
        <v>21495.15</v>
      </c>
      <c r="M34" s="153">
        <v>21850.143</v>
      </c>
    </row>
    <row r="35" spans="1:13" ht="15.75">
      <c r="A35" s="142">
        <v>2020</v>
      </c>
      <c r="B35" s="151">
        <v>21970.524000000001</v>
      </c>
      <c r="C35" s="152">
        <v>22113.47</v>
      </c>
      <c r="D35" s="152">
        <v>22176.83</v>
      </c>
      <c r="E35" s="152">
        <v>22601.621999999999</v>
      </c>
      <c r="F35" s="152">
        <v>21531.78</v>
      </c>
      <c r="G35" s="152">
        <v>22298.91</v>
      </c>
      <c r="H35" s="152">
        <v>22148</v>
      </c>
      <c r="I35" s="152">
        <v>21174</v>
      </c>
      <c r="J35" s="152">
        <v>21958.95</v>
      </c>
      <c r="K35" s="152">
        <v>22332.32</v>
      </c>
      <c r="L35" s="152">
        <v>22496.45</v>
      </c>
      <c r="M35" s="153">
        <v>24268.09</v>
      </c>
    </row>
    <row r="36" spans="1:13" ht="15.75">
      <c r="A36" s="142">
        <v>2021</v>
      </c>
      <c r="B36" s="151">
        <v>23537</v>
      </c>
      <c r="C36" s="152">
        <v>23987.297999999999</v>
      </c>
      <c r="D36" s="152">
        <v>25008.2</v>
      </c>
      <c r="E36" s="152">
        <v>25529.7</v>
      </c>
      <c r="F36" s="152">
        <v>26093.87</v>
      </c>
      <c r="G36" s="152">
        <v>26164.330999999998</v>
      </c>
      <c r="H36" s="152">
        <v>26081.738000000001</v>
      </c>
      <c r="I36" s="152">
        <v>26325.151999999998</v>
      </c>
      <c r="J36" s="267">
        <v>27717.081999999999</v>
      </c>
      <c r="K36" s="152">
        <v>29878.120999999999</v>
      </c>
      <c r="L36" s="152">
        <v>31911.654999999999</v>
      </c>
      <c r="M36" s="153">
        <v>33766.857000000004</v>
      </c>
    </row>
    <row r="37" spans="1:13" ht="15.75">
      <c r="A37" s="142">
        <v>2022</v>
      </c>
      <c r="B37" s="151">
        <v>32528.581999999999</v>
      </c>
      <c r="C37" s="152">
        <v>33022.875999999997</v>
      </c>
      <c r="D37" s="152">
        <v>34617.415000000001</v>
      </c>
      <c r="E37" s="152">
        <v>37618</v>
      </c>
      <c r="F37" s="152">
        <v>37820.519999999997</v>
      </c>
      <c r="G37" s="152">
        <v>35596.400000000001</v>
      </c>
      <c r="H37" s="152">
        <v>34750.089999999997</v>
      </c>
      <c r="I37" s="152">
        <v>34986.65</v>
      </c>
      <c r="J37" s="267">
        <v>34782.400000000001</v>
      </c>
      <c r="K37" s="152">
        <v>34308.35</v>
      </c>
      <c r="L37" s="152">
        <v>34677.51</v>
      </c>
      <c r="M37" s="153">
        <v>36327.949999999997</v>
      </c>
    </row>
    <row r="38" spans="1:13" ht="15.75">
      <c r="A38" s="1150">
        <v>2023</v>
      </c>
      <c r="B38" s="1155">
        <v>35216.26</v>
      </c>
      <c r="C38" s="1152">
        <v>35142.31</v>
      </c>
      <c r="D38" s="1152">
        <v>34996.07</v>
      </c>
      <c r="E38" s="1152">
        <v>35809.93</v>
      </c>
      <c r="F38" s="1152">
        <v>35165.19</v>
      </c>
      <c r="G38" s="1152">
        <v>33595.82</v>
      </c>
      <c r="H38" s="1152">
        <v>30237.81</v>
      </c>
      <c r="I38" s="1152">
        <v>33117.1</v>
      </c>
      <c r="J38" s="1153">
        <v>33257.89</v>
      </c>
      <c r="K38" s="1152">
        <v>33807.910000000003</v>
      </c>
      <c r="L38" s="1152">
        <v>33965</v>
      </c>
      <c r="M38" s="1154">
        <v>35347</v>
      </c>
    </row>
    <row r="39" spans="1:13" ht="16.5" thickBot="1">
      <c r="A39" s="143">
        <v>2024</v>
      </c>
      <c r="B39" s="268"/>
      <c r="C39" s="154"/>
      <c r="D39" s="154"/>
      <c r="E39" s="154"/>
      <c r="F39" s="154"/>
      <c r="G39" s="154"/>
      <c r="H39" s="154"/>
      <c r="I39" s="154"/>
      <c r="J39" s="155"/>
      <c r="K39" s="154"/>
      <c r="L39" s="154"/>
      <c r="M39" s="156"/>
    </row>
    <row r="50" spans="19:19">
      <c r="S50" s="2" t="s">
        <v>269</v>
      </c>
    </row>
  </sheetData>
  <mergeCells count="2">
    <mergeCell ref="A4:N4"/>
    <mergeCell ref="A23:N23"/>
  </mergeCells>
  <pageMargins left="0.7" right="0.7" top="0.75" bottom="0.75" header="0.3" footer="0.3"/>
  <pageSetup paperSize="9" orientation="portrait" horizontalDpi="300" verticalDpi="0" copies="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M37"/>
  <sheetViews>
    <sheetView showGridLines="0" zoomScale="90" zoomScaleNormal="90" workbookViewId="0">
      <selection activeCell="O28" sqref="O28"/>
    </sheetView>
  </sheetViews>
  <sheetFormatPr defaultRowHeight="15"/>
  <cols>
    <col min="1" max="1" width="20.42578125" style="485" customWidth="1"/>
    <col min="2" max="2" width="11.5703125" style="485" customWidth="1"/>
    <col min="3" max="3" width="13" style="485" customWidth="1"/>
    <col min="4" max="4" width="12.140625" style="485" customWidth="1"/>
    <col min="5" max="5" width="8.7109375" style="485" customWidth="1"/>
    <col min="6" max="6" width="12.7109375" style="485" customWidth="1"/>
    <col min="7" max="7" width="9.28515625" style="485" customWidth="1"/>
    <col min="8" max="8" width="12" style="485" customWidth="1"/>
    <col min="9" max="9" width="11.7109375" style="485" customWidth="1"/>
    <col min="10" max="10" width="11.5703125" style="485" bestFit="1" customWidth="1"/>
    <col min="11" max="11" width="12.42578125" style="485" customWidth="1"/>
    <col min="12" max="16384" width="9.140625" style="485"/>
  </cols>
  <sheetData>
    <row r="1" spans="1:13" ht="31.5" customHeight="1" thickBot="1">
      <c r="A1" s="1225" t="s">
        <v>63</v>
      </c>
      <c r="B1" s="1225"/>
      <c r="C1" s="1225"/>
      <c r="D1" s="1225"/>
      <c r="E1" s="1225"/>
      <c r="F1" s="1225"/>
      <c r="G1" s="1225"/>
      <c r="H1" s="1225"/>
      <c r="I1" s="1225"/>
      <c r="J1" s="1225"/>
      <c r="K1" s="642"/>
    </row>
    <row r="2" spans="1:13" ht="16.5" thickBot="1">
      <c r="A2" s="1239" t="s">
        <v>238</v>
      </c>
      <c r="B2" s="1240"/>
      <c r="C2" s="1240"/>
      <c r="D2" s="1240"/>
      <c r="E2" s="1240"/>
      <c r="F2" s="1240"/>
      <c r="G2" s="1240"/>
      <c r="H2" s="1240"/>
      <c r="I2" s="1240"/>
      <c r="J2" s="1241"/>
    </row>
    <row r="3" spans="1:13" ht="30.75" thickBot="1">
      <c r="A3" s="643"/>
      <c r="B3" s="644"/>
      <c r="C3" s="645" t="s">
        <v>480</v>
      </c>
      <c r="D3" s="646"/>
      <c r="E3" s="647"/>
      <c r="F3" s="648" t="s">
        <v>227</v>
      </c>
      <c r="G3" s="649" t="s">
        <v>228</v>
      </c>
      <c r="H3" s="650" t="s">
        <v>66</v>
      </c>
      <c r="I3" s="648" t="s">
        <v>229</v>
      </c>
      <c r="J3" s="649" t="s">
        <v>230</v>
      </c>
    </row>
    <row r="4" spans="1:13" ht="30">
      <c r="A4" s="651" t="s">
        <v>53</v>
      </c>
      <c r="B4" s="652" t="s">
        <v>60</v>
      </c>
      <c r="C4" s="653" t="s">
        <v>61</v>
      </c>
      <c r="D4" s="654" t="s">
        <v>62</v>
      </c>
      <c r="E4" s="655" t="s">
        <v>67</v>
      </c>
      <c r="F4" s="656" t="s">
        <v>55</v>
      </c>
      <c r="G4" s="657" t="s">
        <v>49</v>
      </c>
      <c r="H4" s="658" t="s">
        <v>68</v>
      </c>
      <c r="I4" s="659" t="s">
        <v>50</v>
      </c>
      <c r="J4" s="660" t="s">
        <v>67</v>
      </c>
    </row>
    <row r="5" spans="1:13" ht="15.75" thickBot="1">
      <c r="A5" s="661"/>
      <c r="B5" s="633" t="s">
        <v>500</v>
      </c>
      <c r="C5" s="662" t="s">
        <v>500</v>
      </c>
      <c r="D5" s="662" t="s">
        <v>500</v>
      </c>
      <c r="E5" s="663" t="s">
        <v>50</v>
      </c>
      <c r="F5" s="632" t="s">
        <v>500</v>
      </c>
      <c r="G5" s="664" t="s">
        <v>69</v>
      </c>
      <c r="H5" s="665" t="s">
        <v>65</v>
      </c>
      <c r="I5" s="632" t="s">
        <v>500</v>
      </c>
      <c r="J5" s="666" t="s">
        <v>57</v>
      </c>
    </row>
    <row r="6" spans="1:13" ht="15.75" thickBot="1">
      <c r="A6" s="667" t="s">
        <v>233</v>
      </c>
      <c r="B6" s="668"/>
      <c r="C6" s="668"/>
      <c r="D6" s="668"/>
      <c r="E6" s="668"/>
      <c r="F6" s="668"/>
      <c r="G6" s="668"/>
      <c r="H6" s="668"/>
      <c r="I6" s="669"/>
      <c r="J6" s="670"/>
    </row>
    <row r="7" spans="1:13" ht="15.75" thickBot="1">
      <c r="A7" s="671" t="s">
        <v>18</v>
      </c>
      <c r="B7" s="672">
        <v>9.9041142480806119</v>
      </c>
      <c r="C7" s="673">
        <v>19119.911675831296</v>
      </c>
      <c r="D7" s="674">
        <v>19502.309909347921</v>
      </c>
      <c r="E7" s="675">
        <v>1.0662399216330125E-2</v>
      </c>
      <c r="F7" s="676">
        <v>319.22043622569936</v>
      </c>
      <c r="G7" s="675">
        <v>-3.7507386994461399E-2</v>
      </c>
      <c r="H7" s="675">
        <v>0.28530670470756064</v>
      </c>
      <c r="I7" s="675">
        <v>100</v>
      </c>
      <c r="J7" s="677" t="s">
        <v>19</v>
      </c>
    </row>
    <row r="8" spans="1:13">
      <c r="A8" s="678" t="s">
        <v>74</v>
      </c>
      <c r="B8" s="679">
        <v>10.856622549019608</v>
      </c>
      <c r="C8" s="680">
        <v>20142.156862745098</v>
      </c>
      <c r="D8" s="681">
        <v>20545</v>
      </c>
      <c r="E8" s="682">
        <v>16.011432393809454</v>
      </c>
      <c r="F8" s="683">
        <v>250</v>
      </c>
      <c r="G8" s="684">
        <v>-3.8461538461538463</v>
      </c>
      <c r="H8" s="684">
        <v>100</v>
      </c>
      <c r="I8" s="685">
        <v>6.3221115852694798E-2</v>
      </c>
      <c r="J8" s="686">
        <v>3.1520370885188061E-2</v>
      </c>
    </row>
    <row r="9" spans="1:13">
      <c r="A9" s="687" t="s">
        <v>75</v>
      </c>
      <c r="B9" s="688">
        <v>10.72885731625443</v>
      </c>
      <c r="C9" s="689">
        <v>20129.188210608689</v>
      </c>
      <c r="D9" s="690">
        <v>20531.771974820862</v>
      </c>
      <c r="E9" s="691">
        <v>0.40543792856400684</v>
      </c>
      <c r="F9" s="692">
        <v>351.67670000000004</v>
      </c>
      <c r="G9" s="693">
        <v>-0.29916551342820824</v>
      </c>
      <c r="H9" s="693">
        <v>3.5732780942516835</v>
      </c>
      <c r="I9" s="693">
        <v>31.610557926347401</v>
      </c>
      <c r="J9" s="694">
        <v>1.0034886602196451</v>
      </c>
    </row>
    <row r="10" spans="1:13">
      <c r="A10" s="687" t="s">
        <v>76</v>
      </c>
      <c r="B10" s="688">
        <v>10.510206594637719</v>
      </c>
      <c r="C10" s="689">
        <v>19718.961716018232</v>
      </c>
      <c r="D10" s="690">
        <v>20113.340950338596</v>
      </c>
      <c r="E10" s="691">
        <v>-0.57473153689762613</v>
      </c>
      <c r="F10" s="692">
        <v>399.94791666666669</v>
      </c>
      <c r="G10" s="693">
        <v>2.289890247788263</v>
      </c>
      <c r="H10" s="693">
        <v>-13.122171945701359</v>
      </c>
      <c r="I10" s="693">
        <v>9.1038406827880518</v>
      </c>
      <c r="J10" s="694">
        <v>-1.4049562739404315</v>
      </c>
    </row>
    <row r="11" spans="1:13">
      <c r="A11" s="687" t="s">
        <v>77</v>
      </c>
      <c r="B11" s="695" t="s">
        <v>72</v>
      </c>
      <c r="C11" s="689" t="s">
        <v>72</v>
      </c>
      <c r="D11" s="690" t="s">
        <v>72</v>
      </c>
      <c r="E11" s="691" t="s">
        <v>72</v>
      </c>
      <c r="F11" s="692" t="s">
        <v>72</v>
      </c>
      <c r="G11" s="693" t="s">
        <v>72</v>
      </c>
      <c r="H11" s="693" t="s">
        <v>72</v>
      </c>
      <c r="I11" s="693" t="s">
        <v>72</v>
      </c>
      <c r="J11" s="694" t="s">
        <v>72</v>
      </c>
    </row>
    <row r="12" spans="1:13">
      <c r="A12" s="687" t="s">
        <v>71</v>
      </c>
      <c r="B12" s="688">
        <v>8.2403829637437696</v>
      </c>
      <c r="C12" s="689">
        <v>16920.70423766688</v>
      </c>
      <c r="D12" s="690">
        <v>17259.118322420218</v>
      </c>
      <c r="E12" s="691">
        <v>-0.31186263199388398</v>
      </c>
      <c r="F12" s="692">
        <v>284.86802030456852</v>
      </c>
      <c r="G12" s="693">
        <v>2.1859457983680795E-2</v>
      </c>
      <c r="H12" s="693">
        <v>-4.6634403871535417</v>
      </c>
      <c r="I12" s="693">
        <v>34.250039513197407</v>
      </c>
      <c r="J12" s="694">
        <v>-1.7778571423739962</v>
      </c>
    </row>
    <row r="13" spans="1:13" ht="15.75" thickBot="1">
      <c r="A13" s="696" t="s">
        <v>78</v>
      </c>
      <c r="B13" s="697">
        <v>10.467510793877201</v>
      </c>
      <c r="C13" s="698">
        <v>20207.549795129733</v>
      </c>
      <c r="D13" s="699">
        <v>20611.700791032326</v>
      </c>
      <c r="E13" s="700">
        <v>-1.2073962800580584</v>
      </c>
      <c r="F13" s="701">
        <v>295.99702531645573</v>
      </c>
      <c r="G13" s="702">
        <v>-5.7068105870545942E-2</v>
      </c>
      <c r="H13" s="702">
        <v>9.7222222222222232</v>
      </c>
      <c r="I13" s="702">
        <v>24.972340761814447</v>
      </c>
      <c r="J13" s="703">
        <v>2.1478043852095965</v>
      </c>
    </row>
    <row r="14" spans="1:13" ht="19.5" thickBot="1">
      <c r="A14" s="667" t="s">
        <v>231</v>
      </c>
      <c r="B14" s="668"/>
      <c r="C14" s="668"/>
      <c r="D14" s="704"/>
      <c r="E14" s="668"/>
      <c r="F14" s="668"/>
      <c r="G14" s="668"/>
      <c r="H14" s="668"/>
      <c r="I14" s="669"/>
      <c r="J14" s="670"/>
      <c r="L14" s="905"/>
      <c r="M14" s="390"/>
    </row>
    <row r="15" spans="1:13" ht="15.75" thickBot="1">
      <c r="A15" s="671" t="s">
        <v>18</v>
      </c>
      <c r="B15" s="705">
        <v>9.7277731729155974</v>
      </c>
      <c r="C15" s="706">
        <v>18779.484889798448</v>
      </c>
      <c r="D15" s="707">
        <v>19155.074587594419</v>
      </c>
      <c r="E15" s="675">
        <v>0.14076497379076977</v>
      </c>
      <c r="F15" s="675">
        <v>314.4775007647599</v>
      </c>
      <c r="G15" s="675">
        <v>0.27915400075412794</v>
      </c>
      <c r="H15" s="675">
        <v>9.0393595730486993</v>
      </c>
      <c r="I15" s="675">
        <v>100</v>
      </c>
      <c r="J15" s="677" t="s">
        <v>19</v>
      </c>
    </row>
    <row r="16" spans="1:13">
      <c r="A16" s="678" t="s">
        <v>74</v>
      </c>
      <c r="B16" s="708">
        <v>10.695289872456625</v>
      </c>
      <c r="C16" s="680">
        <v>19842.83835335181</v>
      </c>
      <c r="D16" s="681">
        <v>20239.695120418848</v>
      </c>
      <c r="E16" s="682">
        <v>8.5357958166639012</v>
      </c>
      <c r="F16" s="683">
        <v>272.84285714285716</v>
      </c>
      <c r="G16" s="684">
        <v>22.162365767161543</v>
      </c>
      <c r="H16" s="684">
        <v>-22.222222222222221</v>
      </c>
      <c r="I16" s="685">
        <v>0.10706638115631692</v>
      </c>
      <c r="J16" s="686">
        <v>-4.3033685554823842E-2</v>
      </c>
    </row>
    <row r="17" spans="1:10">
      <c r="A17" s="687" t="s">
        <v>75</v>
      </c>
      <c r="B17" s="688">
        <v>10.716734412068419</v>
      </c>
      <c r="C17" s="689">
        <v>20106.443549846939</v>
      </c>
      <c r="D17" s="690">
        <v>20508.572420843877</v>
      </c>
      <c r="E17" s="691">
        <v>-2.6326624543205876E-2</v>
      </c>
      <c r="F17" s="692">
        <v>349.50480043149946</v>
      </c>
      <c r="G17" s="693">
        <v>0.3267804498983588</v>
      </c>
      <c r="H17" s="693">
        <v>3.1145717463848719</v>
      </c>
      <c r="I17" s="693">
        <v>28.357295809115939</v>
      </c>
      <c r="J17" s="694">
        <v>-1.6293619627319558</v>
      </c>
    </row>
    <row r="18" spans="1:10">
      <c r="A18" s="687" t="s">
        <v>76</v>
      </c>
      <c r="B18" s="688">
        <v>10.671288058982352</v>
      </c>
      <c r="C18" s="689">
        <v>20021.178347058823</v>
      </c>
      <c r="D18" s="690">
        <v>20421.601913999999</v>
      </c>
      <c r="E18" s="691">
        <v>0.72931796789663161</v>
      </c>
      <c r="F18" s="692">
        <v>399.99999999999994</v>
      </c>
      <c r="G18" s="693">
        <v>2.3404911945365217</v>
      </c>
      <c r="H18" s="693">
        <v>16.731517509727624</v>
      </c>
      <c r="I18" s="693">
        <v>4.588559192413582</v>
      </c>
      <c r="J18" s="694">
        <v>0.30236839855100683</v>
      </c>
    </row>
    <row r="19" spans="1:10">
      <c r="A19" s="687" t="s">
        <v>77</v>
      </c>
      <c r="B19" s="695" t="s">
        <v>72</v>
      </c>
      <c r="C19" s="689" t="s">
        <v>185</v>
      </c>
      <c r="D19" s="690" t="s">
        <v>185</v>
      </c>
      <c r="E19" s="691" t="s">
        <v>72</v>
      </c>
      <c r="F19" s="692" t="s">
        <v>185</v>
      </c>
      <c r="G19" s="693" t="s">
        <v>72</v>
      </c>
      <c r="H19" s="693" t="s">
        <v>72</v>
      </c>
      <c r="I19" s="693" t="s">
        <v>72</v>
      </c>
      <c r="J19" s="694" t="s">
        <v>72</v>
      </c>
    </row>
    <row r="20" spans="1:10">
      <c r="A20" s="687" t="s">
        <v>71</v>
      </c>
      <c r="B20" s="688">
        <v>7.7703821230318857</v>
      </c>
      <c r="C20" s="689">
        <v>15955.610108895042</v>
      </c>
      <c r="D20" s="690">
        <v>16274.722311072943</v>
      </c>
      <c r="E20" s="691">
        <v>0.24901915092701704</v>
      </c>
      <c r="F20" s="692">
        <v>294.59043367346942</v>
      </c>
      <c r="G20" s="693">
        <v>0.6115812678999587</v>
      </c>
      <c r="H20" s="693">
        <v>7.6430205949656758</v>
      </c>
      <c r="I20" s="693">
        <v>35.974304068522486</v>
      </c>
      <c r="J20" s="694">
        <v>-0.46665657190446552</v>
      </c>
    </row>
    <row r="21" spans="1:10" ht="15.75" thickBot="1">
      <c r="A21" s="696" t="s">
        <v>78</v>
      </c>
      <c r="B21" s="697">
        <v>10.552113376278179</v>
      </c>
      <c r="C21" s="698">
        <v>20370.875243780269</v>
      </c>
      <c r="D21" s="699">
        <v>20778.292748655873</v>
      </c>
      <c r="E21" s="700">
        <v>-0.20224375648090226</v>
      </c>
      <c r="F21" s="701">
        <v>291.49908998988877</v>
      </c>
      <c r="G21" s="702">
        <v>-0.17142456657805957</v>
      </c>
      <c r="H21" s="702">
        <v>15.672514619883041</v>
      </c>
      <c r="I21" s="702">
        <v>30.253900275313551</v>
      </c>
      <c r="J21" s="703">
        <v>1.7348876001968065</v>
      </c>
    </row>
    <row r="22" spans="1:10" ht="15.75" thickBot="1">
      <c r="A22" s="667" t="s">
        <v>234</v>
      </c>
      <c r="B22" s="668"/>
      <c r="C22" s="668"/>
      <c r="D22" s="704"/>
      <c r="E22" s="668"/>
      <c r="F22" s="668"/>
      <c r="G22" s="668"/>
      <c r="H22" s="668"/>
      <c r="I22" s="669"/>
      <c r="J22" s="670"/>
    </row>
    <row r="23" spans="1:10" ht="15.75" thickBot="1">
      <c r="A23" s="671" t="s">
        <v>18</v>
      </c>
      <c r="B23" s="705">
        <v>9.7127124793683333</v>
      </c>
      <c r="C23" s="706">
        <v>18750.410191830757</v>
      </c>
      <c r="D23" s="707">
        <v>19125.418395667373</v>
      </c>
      <c r="E23" s="675">
        <v>0.43478306602201938</v>
      </c>
      <c r="F23" s="675">
        <v>315.15662076271184</v>
      </c>
      <c r="G23" s="675">
        <v>-1.1209345088977098</v>
      </c>
      <c r="H23" s="675">
        <v>7.4558907228229945</v>
      </c>
      <c r="I23" s="675">
        <v>100</v>
      </c>
      <c r="J23" s="677" t="s">
        <v>19</v>
      </c>
    </row>
    <row r="24" spans="1:10">
      <c r="A24" s="678" t="s">
        <v>74</v>
      </c>
      <c r="B24" s="679" t="s">
        <v>72</v>
      </c>
      <c r="C24" s="680" t="s">
        <v>72</v>
      </c>
      <c r="D24" s="681" t="s">
        <v>72</v>
      </c>
      <c r="E24" s="682" t="s">
        <v>72</v>
      </c>
      <c r="F24" s="683" t="s">
        <v>72</v>
      </c>
      <c r="G24" s="684" t="s">
        <v>72</v>
      </c>
      <c r="H24" s="685" t="s">
        <v>72</v>
      </c>
      <c r="I24" s="685" t="s">
        <v>72</v>
      </c>
      <c r="J24" s="709" t="s">
        <v>72</v>
      </c>
    </row>
    <row r="25" spans="1:10">
      <c r="A25" s="687" t="s">
        <v>75</v>
      </c>
      <c r="B25" s="695">
        <v>11.171900576009822</v>
      </c>
      <c r="C25" s="689">
        <v>20960.413838667584</v>
      </c>
      <c r="D25" s="690">
        <v>21379.622115440936</v>
      </c>
      <c r="E25" s="691">
        <v>2.6108140644234896</v>
      </c>
      <c r="F25" s="692">
        <v>373.39382716049386</v>
      </c>
      <c r="G25" s="693">
        <v>3.0828431542758032</v>
      </c>
      <c r="H25" s="693">
        <v>15.714285714285714</v>
      </c>
      <c r="I25" s="710">
        <v>30.031779661016948</v>
      </c>
      <c r="J25" s="711">
        <v>2.1433334458775093</v>
      </c>
    </row>
    <row r="26" spans="1:10">
      <c r="A26" s="687" t="s">
        <v>76</v>
      </c>
      <c r="B26" s="688">
        <v>10.408093600211224</v>
      </c>
      <c r="C26" s="689">
        <v>19527.380112966646</v>
      </c>
      <c r="D26" s="690">
        <v>19917.927715225978</v>
      </c>
      <c r="E26" s="691">
        <v>-1.3030298892626839</v>
      </c>
      <c r="F26" s="692">
        <v>392.94827586206895</v>
      </c>
      <c r="G26" s="693">
        <v>-3.966890888589631</v>
      </c>
      <c r="H26" s="693">
        <v>-42</v>
      </c>
      <c r="I26" s="693">
        <v>3.0720338983050848</v>
      </c>
      <c r="J26" s="694">
        <v>-2.6194857374376586</v>
      </c>
    </row>
    <row r="27" spans="1:10">
      <c r="A27" s="687" t="s">
        <v>77</v>
      </c>
      <c r="B27" s="695" t="s">
        <v>72</v>
      </c>
      <c r="C27" s="689" t="s">
        <v>72</v>
      </c>
      <c r="D27" s="690" t="s">
        <v>72</v>
      </c>
      <c r="E27" s="691" t="s">
        <v>72</v>
      </c>
      <c r="F27" s="692" t="s">
        <v>72</v>
      </c>
      <c r="G27" s="693" t="s">
        <v>72</v>
      </c>
      <c r="H27" s="693" t="s">
        <v>72</v>
      </c>
      <c r="I27" s="693" t="s">
        <v>72</v>
      </c>
      <c r="J27" s="694" t="s">
        <v>72</v>
      </c>
    </row>
    <row r="28" spans="1:10">
      <c r="A28" s="687" t="s">
        <v>71</v>
      </c>
      <c r="B28" s="695">
        <v>8.1998413878182674</v>
      </c>
      <c r="C28" s="689">
        <v>16837.456648497468</v>
      </c>
      <c r="D28" s="690">
        <v>17174.205781467415</v>
      </c>
      <c r="E28" s="691">
        <v>-1.0354808653202734</v>
      </c>
      <c r="F28" s="692">
        <v>282.87595744680846</v>
      </c>
      <c r="G28" s="693">
        <v>-1.8834784076265536</v>
      </c>
      <c r="H28" s="693">
        <v>8.9223638470451903</v>
      </c>
      <c r="I28" s="693">
        <v>49.788135593220339</v>
      </c>
      <c r="J28" s="694">
        <v>0.67032113676046379</v>
      </c>
    </row>
    <row r="29" spans="1:10" ht="15.75" thickBot="1">
      <c r="A29" s="696" t="s">
        <v>78</v>
      </c>
      <c r="B29" s="697">
        <v>9.839113349773374</v>
      </c>
      <c r="C29" s="698">
        <v>18994.427316164813</v>
      </c>
      <c r="D29" s="699">
        <v>19374.315862488111</v>
      </c>
      <c r="E29" s="700">
        <v>-1.3494025826662241</v>
      </c>
      <c r="F29" s="701">
        <v>292.90092879256969</v>
      </c>
      <c r="G29" s="702">
        <v>-4.0394585705358814</v>
      </c>
      <c r="H29" s="702">
        <v>6.25</v>
      </c>
      <c r="I29" s="702">
        <v>17.108050847457626</v>
      </c>
      <c r="J29" s="703">
        <v>-0.19416884520031275</v>
      </c>
    </row>
    <row r="30" spans="1:10">
      <c r="A30" s="712" t="s">
        <v>315</v>
      </c>
    </row>
    <row r="31" spans="1:10">
      <c r="A31" s="499" t="s">
        <v>219</v>
      </c>
    </row>
    <row r="32" spans="1:10" ht="15.75" thickBot="1">
      <c r="A32" s="713" t="s">
        <v>41</v>
      </c>
      <c r="B32" s="714"/>
    </row>
    <row r="33" spans="1:8" ht="15.75" thickBot="1">
      <c r="A33" s="715" t="s">
        <v>39</v>
      </c>
      <c r="B33" s="1227" t="s">
        <v>40</v>
      </c>
      <c r="C33" s="1228"/>
      <c r="D33" s="1228"/>
      <c r="E33" s="1228"/>
      <c r="F33" s="1228"/>
      <c r="G33" s="1228"/>
      <c r="H33" s="1229"/>
    </row>
    <row r="34" spans="1:8">
      <c r="A34" s="716" t="s">
        <v>43</v>
      </c>
      <c r="B34" s="1233" t="s">
        <v>44</v>
      </c>
      <c r="C34" s="1234"/>
      <c r="D34" s="1234"/>
      <c r="E34" s="1234"/>
      <c r="F34" s="1234"/>
      <c r="G34" s="1234"/>
      <c r="H34" s="1235"/>
    </row>
    <row r="35" spans="1:8">
      <c r="A35" s="717" t="s">
        <v>45</v>
      </c>
      <c r="B35" s="1230" t="s">
        <v>46</v>
      </c>
      <c r="C35" s="1231"/>
      <c r="D35" s="1231"/>
      <c r="E35" s="1231"/>
      <c r="F35" s="1231"/>
      <c r="G35" s="1231"/>
      <c r="H35" s="1232"/>
    </row>
    <row r="36" spans="1:8" ht="15.75" thickBot="1">
      <c r="A36" s="718" t="s">
        <v>47</v>
      </c>
      <c r="B36" s="1236" t="s">
        <v>42</v>
      </c>
      <c r="C36" s="1237"/>
      <c r="D36" s="1237"/>
      <c r="E36" s="1237"/>
      <c r="F36" s="1237"/>
      <c r="G36" s="1237"/>
      <c r="H36" s="1238"/>
    </row>
    <row r="37" spans="1:8">
      <c r="A37" s="1226"/>
      <c r="B37" s="1226"/>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90" zoomScaleNormal="90" workbookViewId="0">
      <selection activeCell="O26" sqref="O26"/>
    </sheetView>
  </sheetViews>
  <sheetFormatPr defaultRowHeight="15"/>
  <cols>
    <col min="1" max="1" width="20.140625" style="485" customWidth="1"/>
    <col min="2" max="2" width="11.5703125" style="485" customWidth="1"/>
    <col min="3" max="3" width="10.42578125" style="485" customWidth="1"/>
    <col min="4" max="4" width="11.7109375" style="485" customWidth="1"/>
    <col min="5" max="5" width="13.140625" style="485" customWidth="1"/>
    <col min="6" max="6" width="12.7109375" style="485" customWidth="1"/>
    <col min="7" max="7" width="10" style="485" customWidth="1"/>
    <col min="8" max="8" width="10.85546875" style="485" customWidth="1"/>
    <col min="9" max="9" width="10.42578125" style="485" customWidth="1"/>
    <col min="10" max="10" width="9.140625" style="485"/>
    <col min="11" max="11" width="12" style="485" customWidth="1"/>
    <col min="12" max="12" width="10.42578125" style="485" customWidth="1"/>
    <col min="13" max="256" width="9.140625" style="485"/>
    <col min="257" max="257" width="20.140625" style="485" customWidth="1"/>
    <col min="258" max="258" width="11.5703125" style="485" customWidth="1"/>
    <col min="259" max="259" width="10.42578125" style="485" customWidth="1"/>
    <col min="260" max="260" width="11.7109375" style="485" customWidth="1"/>
    <col min="261" max="261" width="13.140625" style="485" customWidth="1"/>
    <col min="262" max="262" width="12.7109375" style="485" customWidth="1"/>
    <col min="263" max="263" width="10" style="485" customWidth="1"/>
    <col min="264" max="264" width="10.85546875" style="485" customWidth="1"/>
    <col min="265" max="265" width="10.42578125" style="485" customWidth="1"/>
    <col min="266" max="266" width="9.140625" style="485"/>
    <col min="267" max="267" width="12" style="485" customWidth="1"/>
    <col min="268" max="268" width="10.42578125" style="485" customWidth="1"/>
    <col min="269" max="512" width="9.140625" style="485"/>
    <col min="513" max="513" width="20.140625" style="485" customWidth="1"/>
    <col min="514" max="514" width="11.5703125" style="485" customWidth="1"/>
    <col min="515" max="515" width="10.42578125" style="485" customWidth="1"/>
    <col min="516" max="516" width="11.7109375" style="485" customWidth="1"/>
    <col min="517" max="517" width="13.140625" style="485" customWidth="1"/>
    <col min="518" max="518" width="12.7109375" style="485" customWidth="1"/>
    <col min="519" max="519" width="10" style="485" customWidth="1"/>
    <col min="520" max="520" width="10.85546875" style="485" customWidth="1"/>
    <col min="521" max="521" width="10.42578125" style="485" customWidth="1"/>
    <col min="522" max="522" width="9.140625" style="485"/>
    <col min="523" max="523" width="12" style="485" customWidth="1"/>
    <col min="524" max="524" width="10.42578125" style="485" customWidth="1"/>
    <col min="525" max="768" width="9.140625" style="485"/>
    <col min="769" max="769" width="20.140625" style="485" customWidth="1"/>
    <col min="770" max="770" width="11.5703125" style="485" customWidth="1"/>
    <col min="771" max="771" width="10.42578125" style="485" customWidth="1"/>
    <col min="772" max="772" width="11.7109375" style="485" customWidth="1"/>
    <col min="773" max="773" width="13.140625" style="485" customWidth="1"/>
    <col min="774" max="774" width="12.7109375" style="485" customWidth="1"/>
    <col min="775" max="775" width="10" style="485" customWidth="1"/>
    <col min="776" max="776" width="10.85546875" style="485" customWidth="1"/>
    <col min="777" max="777" width="10.42578125" style="485" customWidth="1"/>
    <col min="778" max="778" width="9.140625" style="485"/>
    <col min="779" max="779" width="12" style="485" customWidth="1"/>
    <col min="780" max="780" width="10.42578125" style="485" customWidth="1"/>
    <col min="781" max="1024" width="9.140625" style="485"/>
    <col min="1025" max="1025" width="20.140625" style="485" customWidth="1"/>
    <col min="1026" max="1026" width="11.5703125" style="485" customWidth="1"/>
    <col min="1027" max="1027" width="10.42578125" style="485" customWidth="1"/>
    <col min="1028" max="1028" width="11.7109375" style="485" customWidth="1"/>
    <col min="1029" max="1029" width="13.140625" style="485" customWidth="1"/>
    <col min="1030" max="1030" width="12.7109375" style="485" customWidth="1"/>
    <col min="1031" max="1031" width="10" style="485" customWidth="1"/>
    <col min="1032" max="1032" width="10.85546875" style="485" customWidth="1"/>
    <col min="1033" max="1033" width="10.42578125" style="485" customWidth="1"/>
    <col min="1034" max="1034" width="9.140625" style="485"/>
    <col min="1035" max="1035" width="12" style="485" customWidth="1"/>
    <col min="1036" max="1036" width="10.42578125" style="485" customWidth="1"/>
    <col min="1037" max="1280" width="9.140625" style="485"/>
    <col min="1281" max="1281" width="20.140625" style="485" customWidth="1"/>
    <col min="1282" max="1282" width="11.5703125" style="485" customWidth="1"/>
    <col min="1283" max="1283" width="10.42578125" style="485" customWidth="1"/>
    <col min="1284" max="1284" width="11.7109375" style="485" customWidth="1"/>
    <col min="1285" max="1285" width="13.140625" style="485" customWidth="1"/>
    <col min="1286" max="1286" width="12.7109375" style="485" customWidth="1"/>
    <col min="1287" max="1287" width="10" style="485" customWidth="1"/>
    <col min="1288" max="1288" width="10.85546875" style="485" customWidth="1"/>
    <col min="1289" max="1289" width="10.42578125" style="485" customWidth="1"/>
    <col min="1290" max="1290" width="9.140625" style="485"/>
    <col min="1291" max="1291" width="12" style="485" customWidth="1"/>
    <col min="1292" max="1292" width="10.42578125" style="485" customWidth="1"/>
    <col min="1293" max="1536" width="9.140625" style="485"/>
    <col min="1537" max="1537" width="20.140625" style="485" customWidth="1"/>
    <col min="1538" max="1538" width="11.5703125" style="485" customWidth="1"/>
    <col min="1539" max="1539" width="10.42578125" style="485" customWidth="1"/>
    <col min="1540" max="1540" width="11.7109375" style="485" customWidth="1"/>
    <col min="1541" max="1541" width="13.140625" style="485" customWidth="1"/>
    <col min="1542" max="1542" width="12.7109375" style="485" customWidth="1"/>
    <col min="1543" max="1543" width="10" style="485" customWidth="1"/>
    <col min="1544" max="1544" width="10.85546875" style="485" customWidth="1"/>
    <col min="1545" max="1545" width="10.42578125" style="485" customWidth="1"/>
    <col min="1546" max="1546" width="9.140625" style="485"/>
    <col min="1547" max="1547" width="12" style="485" customWidth="1"/>
    <col min="1548" max="1548" width="10.42578125" style="485" customWidth="1"/>
    <col min="1549" max="1792" width="9.140625" style="485"/>
    <col min="1793" max="1793" width="20.140625" style="485" customWidth="1"/>
    <col min="1794" max="1794" width="11.5703125" style="485" customWidth="1"/>
    <col min="1795" max="1795" width="10.42578125" style="485" customWidth="1"/>
    <col min="1796" max="1796" width="11.7109375" style="485" customWidth="1"/>
    <col min="1797" max="1797" width="13.140625" style="485" customWidth="1"/>
    <col min="1798" max="1798" width="12.7109375" style="485" customWidth="1"/>
    <col min="1799" max="1799" width="10" style="485" customWidth="1"/>
    <col min="1800" max="1800" width="10.85546875" style="485" customWidth="1"/>
    <col min="1801" max="1801" width="10.42578125" style="485" customWidth="1"/>
    <col min="1802" max="1802" width="9.140625" style="485"/>
    <col min="1803" max="1803" width="12" style="485" customWidth="1"/>
    <col min="1804" max="1804" width="10.42578125" style="485" customWidth="1"/>
    <col min="1805" max="2048" width="9.140625" style="485"/>
    <col min="2049" max="2049" width="20.140625" style="485" customWidth="1"/>
    <col min="2050" max="2050" width="11.5703125" style="485" customWidth="1"/>
    <col min="2051" max="2051" width="10.42578125" style="485" customWidth="1"/>
    <col min="2052" max="2052" width="11.7109375" style="485" customWidth="1"/>
    <col min="2053" max="2053" width="13.140625" style="485" customWidth="1"/>
    <col min="2054" max="2054" width="12.7109375" style="485" customWidth="1"/>
    <col min="2055" max="2055" width="10" style="485" customWidth="1"/>
    <col min="2056" max="2056" width="10.85546875" style="485" customWidth="1"/>
    <col min="2057" max="2057" width="10.42578125" style="485" customWidth="1"/>
    <col min="2058" max="2058" width="9.140625" style="485"/>
    <col min="2059" max="2059" width="12" style="485" customWidth="1"/>
    <col min="2060" max="2060" width="10.42578125" style="485" customWidth="1"/>
    <col min="2061" max="2304" width="9.140625" style="485"/>
    <col min="2305" max="2305" width="20.140625" style="485" customWidth="1"/>
    <col min="2306" max="2306" width="11.5703125" style="485" customWidth="1"/>
    <col min="2307" max="2307" width="10.42578125" style="485" customWidth="1"/>
    <col min="2308" max="2308" width="11.7109375" style="485" customWidth="1"/>
    <col min="2309" max="2309" width="13.140625" style="485" customWidth="1"/>
    <col min="2310" max="2310" width="12.7109375" style="485" customWidth="1"/>
    <col min="2311" max="2311" width="10" style="485" customWidth="1"/>
    <col min="2312" max="2312" width="10.85546875" style="485" customWidth="1"/>
    <col min="2313" max="2313" width="10.42578125" style="485" customWidth="1"/>
    <col min="2314" max="2314" width="9.140625" style="485"/>
    <col min="2315" max="2315" width="12" style="485" customWidth="1"/>
    <col min="2316" max="2316" width="10.42578125" style="485" customWidth="1"/>
    <col min="2317" max="2560" width="9.140625" style="485"/>
    <col min="2561" max="2561" width="20.140625" style="485" customWidth="1"/>
    <col min="2562" max="2562" width="11.5703125" style="485" customWidth="1"/>
    <col min="2563" max="2563" width="10.42578125" style="485" customWidth="1"/>
    <col min="2564" max="2564" width="11.7109375" style="485" customWidth="1"/>
    <col min="2565" max="2565" width="13.140625" style="485" customWidth="1"/>
    <col min="2566" max="2566" width="12.7109375" style="485" customWidth="1"/>
    <col min="2567" max="2567" width="10" style="485" customWidth="1"/>
    <col min="2568" max="2568" width="10.85546875" style="485" customWidth="1"/>
    <col min="2569" max="2569" width="10.42578125" style="485" customWidth="1"/>
    <col min="2570" max="2570" width="9.140625" style="485"/>
    <col min="2571" max="2571" width="12" style="485" customWidth="1"/>
    <col min="2572" max="2572" width="10.42578125" style="485" customWidth="1"/>
    <col min="2573" max="2816" width="9.140625" style="485"/>
    <col min="2817" max="2817" width="20.140625" style="485" customWidth="1"/>
    <col min="2818" max="2818" width="11.5703125" style="485" customWidth="1"/>
    <col min="2819" max="2819" width="10.42578125" style="485" customWidth="1"/>
    <col min="2820" max="2820" width="11.7109375" style="485" customWidth="1"/>
    <col min="2821" max="2821" width="13.140625" style="485" customWidth="1"/>
    <col min="2822" max="2822" width="12.7109375" style="485" customWidth="1"/>
    <col min="2823" max="2823" width="10" style="485" customWidth="1"/>
    <col min="2824" max="2824" width="10.85546875" style="485" customWidth="1"/>
    <col min="2825" max="2825" width="10.42578125" style="485" customWidth="1"/>
    <col min="2826" max="2826" width="9.140625" style="485"/>
    <col min="2827" max="2827" width="12" style="485" customWidth="1"/>
    <col min="2828" max="2828" width="10.42578125" style="485" customWidth="1"/>
    <col min="2829" max="3072" width="9.140625" style="485"/>
    <col min="3073" max="3073" width="20.140625" style="485" customWidth="1"/>
    <col min="3074" max="3074" width="11.5703125" style="485" customWidth="1"/>
    <col min="3075" max="3075" width="10.42578125" style="485" customWidth="1"/>
    <col min="3076" max="3076" width="11.7109375" style="485" customWidth="1"/>
    <col min="3077" max="3077" width="13.140625" style="485" customWidth="1"/>
    <col min="3078" max="3078" width="12.7109375" style="485" customWidth="1"/>
    <col min="3079" max="3079" width="10" style="485" customWidth="1"/>
    <col min="3080" max="3080" width="10.85546875" style="485" customWidth="1"/>
    <col min="3081" max="3081" width="10.42578125" style="485" customWidth="1"/>
    <col min="3082" max="3082" width="9.140625" style="485"/>
    <col min="3083" max="3083" width="12" style="485" customWidth="1"/>
    <col min="3084" max="3084" width="10.42578125" style="485" customWidth="1"/>
    <col min="3085" max="3328" width="9.140625" style="485"/>
    <col min="3329" max="3329" width="20.140625" style="485" customWidth="1"/>
    <col min="3330" max="3330" width="11.5703125" style="485" customWidth="1"/>
    <col min="3331" max="3331" width="10.42578125" style="485" customWidth="1"/>
    <col min="3332" max="3332" width="11.7109375" style="485" customWidth="1"/>
    <col min="3333" max="3333" width="13.140625" style="485" customWidth="1"/>
    <col min="3334" max="3334" width="12.7109375" style="485" customWidth="1"/>
    <col min="3335" max="3335" width="10" style="485" customWidth="1"/>
    <col min="3336" max="3336" width="10.85546875" style="485" customWidth="1"/>
    <col min="3337" max="3337" width="10.42578125" style="485" customWidth="1"/>
    <col min="3338" max="3338" width="9.140625" style="485"/>
    <col min="3339" max="3339" width="12" style="485" customWidth="1"/>
    <col min="3340" max="3340" width="10.42578125" style="485" customWidth="1"/>
    <col min="3341" max="3584" width="9.140625" style="485"/>
    <col min="3585" max="3585" width="20.140625" style="485" customWidth="1"/>
    <col min="3586" max="3586" width="11.5703125" style="485" customWidth="1"/>
    <col min="3587" max="3587" width="10.42578125" style="485" customWidth="1"/>
    <col min="3588" max="3588" width="11.7109375" style="485" customWidth="1"/>
    <col min="3589" max="3589" width="13.140625" style="485" customWidth="1"/>
    <col min="3590" max="3590" width="12.7109375" style="485" customWidth="1"/>
    <col min="3591" max="3591" width="10" style="485" customWidth="1"/>
    <col min="3592" max="3592" width="10.85546875" style="485" customWidth="1"/>
    <col min="3593" max="3593" width="10.42578125" style="485" customWidth="1"/>
    <col min="3594" max="3594" width="9.140625" style="485"/>
    <col min="3595" max="3595" width="12" style="485" customWidth="1"/>
    <col min="3596" max="3596" width="10.42578125" style="485" customWidth="1"/>
    <col min="3597" max="3840" width="9.140625" style="485"/>
    <col min="3841" max="3841" width="20.140625" style="485" customWidth="1"/>
    <col min="3842" max="3842" width="11.5703125" style="485" customWidth="1"/>
    <col min="3843" max="3843" width="10.42578125" style="485" customWidth="1"/>
    <col min="3844" max="3844" width="11.7109375" style="485" customWidth="1"/>
    <col min="3845" max="3845" width="13.140625" style="485" customWidth="1"/>
    <col min="3846" max="3846" width="12.7109375" style="485" customWidth="1"/>
    <col min="3847" max="3847" width="10" style="485" customWidth="1"/>
    <col min="3848" max="3848" width="10.85546875" style="485" customWidth="1"/>
    <col min="3849" max="3849" width="10.42578125" style="485" customWidth="1"/>
    <col min="3850" max="3850" width="9.140625" style="485"/>
    <col min="3851" max="3851" width="12" style="485" customWidth="1"/>
    <col min="3852" max="3852" width="10.42578125" style="485" customWidth="1"/>
    <col min="3853" max="4096" width="9.140625" style="485"/>
    <col min="4097" max="4097" width="20.140625" style="485" customWidth="1"/>
    <col min="4098" max="4098" width="11.5703125" style="485" customWidth="1"/>
    <col min="4099" max="4099" width="10.42578125" style="485" customWidth="1"/>
    <col min="4100" max="4100" width="11.7109375" style="485" customWidth="1"/>
    <col min="4101" max="4101" width="13.140625" style="485" customWidth="1"/>
    <col min="4102" max="4102" width="12.7109375" style="485" customWidth="1"/>
    <col min="4103" max="4103" width="10" style="485" customWidth="1"/>
    <col min="4104" max="4104" width="10.85546875" style="485" customWidth="1"/>
    <col min="4105" max="4105" width="10.42578125" style="485" customWidth="1"/>
    <col min="4106" max="4106" width="9.140625" style="485"/>
    <col min="4107" max="4107" width="12" style="485" customWidth="1"/>
    <col min="4108" max="4108" width="10.42578125" style="485" customWidth="1"/>
    <col min="4109" max="4352" width="9.140625" style="485"/>
    <col min="4353" max="4353" width="20.140625" style="485" customWidth="1"/>
    <col min="4354" max="4354" width="11.5703125" style="485" customWidth="1"/>
    <col min="4355" max="4355" width="10.42578125" style="485" customWidth="1"/>
    <col min="4356" max="4356" width="11.7109375" style="485" customWidth="1"/>
    <col min="4357" max="4357" width="13.140625" style="485" customWidth="1"/>
    <col min="4358" max="4358" width="12.7109375" style="485" customWidth="1"/>
    <col min="4359" max="4359" width="10" style="485" customWidth="1"/>
    <col min="4360" max="4360" width="10.85546875" style="485" customWidth="1"/>
    <col min="4361" max="4361" width="10.42578125" style="485" customWidth="1"/>
    <col min="4362" max="4362" width="9.140625" style="485"/>
    <col min="4363" max="4363" width="12" style="485" customWidth="1"/>
    <col min="4364" max="4364" width="10.42578125" style="485" customWidth="1"/>
    <col min="4365" max="4608" width="9.140625" style="485"/>
    <col min="4609" max="4609" width="20.140625" style="485" customWidth="1"/>
    <col min="4610" max="4610" width="11.5703125" style="485" customWidth="1"/>
    <col min="4611" max="4611" width="10.42578125" style="485" customWidth="1"/>
    <col min="4612" max="4612" width="11.7109375" style="485" customWidth="1"/>
    <col min="4613" max="4613" width="13.140625" style="485" customWidth="1"/>
    <col min="4614" max="4614" width="12.7109375" style="485" customWidth="1"/>
    <col min="4615" max="4615" width="10" style="485" customWidth="1"/>
    <col min="4616" max="4616" width="10.85546875" style="485" customWidth="1"/>
    <col min="4617" max="4617" width="10.42578125" style="485" customWidth="1"/>
    <col min="4618" max="4618" width="9.140625" style="485"/>
    <col min="4619" max="4619" width="12" style="485" customWidth="1"/>
    <col min="4620" max="4620" width="10.42578125" style="485" customWidth="1"/>
    <col min="4621" max="4864" width="9.140625" style="485"/>
    <col min="4865" max="4865" width="20.140625" style="485" customWidth="1"/>
    <col min="4866" max="4866" width="11.5703125" style="485" customWidth="1"/>
    <col min="4867" max="4867" width="10.42578125" style="485" customWidth="1"/>
    <col min="4868" max="4868" width="11.7109375" style="485" customWidth="1"/>
    <col min="4869" max="4869" width="13.140625" style="485" customWidth="1"/>
    <col min="4870" max="4870" width="12.7109375" style="485" customWidth="1"/>
    <col min="4871" max="4871" width="10" style="485" customWidth="1"/>
    <col min="4872" max="4872" width="10.85546875" style="485" customWidth="1"/>
    <col min="4873" max="4873" width="10.42578125" style="485" customWidth="1"/>
    <col min="4874" max="4874" width="9.140625" style="485"/>
    <col min="4875" max="4875" width="12" style="485" customWidth="1"/>
    <col min="4876" max="4876" width="10.42578125" style="485" customWidth="1"/>
    <col min="4877" max="5120" width="9.140625" style="485"/>
    <col min="5121" max="5121" width="20.140625" style="485" customWidth="1"/>
    <col min="5122" max="5122" width="11.5703125" style="485" customWidth="1"/>
    <col min="5123" max="5123" width="10.42578125" style="485" customWidth="1"/>
    <col min="5124" max="5124" width="11.7109375" style="485" customWidth="1"/>
    <col min="5125" max="5125" width="13.140625" style="485" customWidth="1"/>
    <col min="5126" max="5126" width="12.7109375" style="485" customWidth="1"/>
    <col min="5127" max="5127" width="10" style="485" customWidth="1"/>
    <col min="5128" max="5128" width="10.85546875" style="485" customWidth="1"/>
    <col min="5129" max="5129" width="10.42578125" style="485" customWidth="1"/>
    <col min="5130" max="5130" width="9.140625" style="485"/>
    <col min="5131" max="5131" width="12" style="485" customWidth="1"/>
    <col min="5132" max="5132" width="10.42578125" style="485" customWidth="1"/>
    <col min="5133" max="5376" width="9.140625" style="485"/>
    <col min="5377" max="5377" width="20.140625" style="485" customWidth="1"/>
    <col min="5378" max="5378" width="11.5703125" style="485" customWidth="1"/>
    <col min="5379" max="5379" width="10.42578125" style="485" customWidth="1"/>
    <col min="5380" max="5380" width="11.7109375" style="485" customWidth="1"/>
    <col min="5381" max="5381" width="13.140625" style="485" customWidth="1"/>
    <col min="5382" max="5382" width="12.7109375" style="485" customWidth="1"/>
    <col min="5383" max="5383" width="10" style="485" customWidth="1"/>
    <col min="5384" max="5384" width="10.85546875" style="485" customWidth="1"/>
    <col min="5385" max="5385" width="10.42578125" style="485" customWidth="1"/>
    <col min="5386" max="5386" width="9.140625" style="485"/>
    <col min="5387" max="5387" width="12" style="485" customWidth="1"/>
    <col min="5388" max="5388" width="10.42578125" style="485" customWidth="1"/>
    <col min="5389" max="5632" width="9.140625" style="485"/>
    <col min="5633" max="5633" width="20.140625" style="485" customWidth="1"/>
    <col min="5634" max="5634" width="11.5703125" style="485" customWidth="1"/>
    <col min="5635" max="5635" width="10.42578125" style="485" customWidth="1"/>
    <col min="5636" max="5636" width="11.7109375" style="485" customWidth="1"/>
    <col min="5637" max="5637" width="13.140625" style="485" customWidth="1"/>
    <col min="5638" max="5638" width="12.7109375" style="485" customWidth="1"/>
    <col min="5639" max="5639" width="10" style="485" customWidth="1"/>
    <col min="5640" max="5640" width="10.85546875" style="485" customWidth="1"/>
    <col min="5641" max="5641" width="10.42578125" style="485" customWidth="1"/>
    <col min="5642" max="5642" width="9.140625" style="485"/>
    <col min="5643" max="5643" width="12" style="485" customWidth="1"/>
    <col min="5644" max="5644" width="10.42578125" style="485" customWidth="1"/>
    <col min="5645" max="5888" width="9.140625" style="485"/>
    <col min="5889" max="5889" width="20.140625" style="485" customWidth="1"/>
    <col min="5890" max="5890" width="11.5703125" style="485" customWidth="1"/>
    <col min="5891" max="5891" width="10.42578125" style="485" customWidth="1"/>
    <col min="5892" max="5892" width="11.7109375" style="485" customWidth="1"/>
    <col min="5893" max="5893" width="13.140625" style="485" customWidth="1"/>
    <col min="5894" max="5894" width="12.7109375" style="485" customWidth="1"/>
    <col min="5895" max="5895" width="10" style="485" customWidth="1"/>
    <col min="5896" max="5896" width="10.85546875" style="485" customWidth="1"/>
    <col min="5897" max="5897" width="10.42578125" style="485" customWidth="1"/>
    <col min="5898" max="5898" width="9.140625" style="485"/>
    <col min="5899" max="5899" width="12" style="485" customWidth="1"/>
    <col min="5900" max="5900" width="10.42578125" style="485" customWidth="1"/>
    <col min="5901" max="6144" width="9.140625" style="485"/>
    <col min="6145" max="6145" width="20.140625" style="485" customWidth="1"/>
    <col min="6146" max="6146" width="11.5703125" style="485" customWidth="1"/>
    <col min="6147" max="6147" width="10.42578125" style="485" customWidth="1"/>
    <col min="6148" max="6148" width="11.7109375" style="485" customWidth="1"/>
    <col min="6149" max="6149" width="13.140625" style="485" customWidth="1"/>
    <col min="6150" max="6150" width="12.7109375" style="485" customWidth="1"/>
    <col min="6151" max="6151" width="10" style="485" customWidth="1"/>
    <col min="6152" max="6152" width="10.85546875" style="485" customWidth="1"/>
    <col min="6153" max="6153" width="10.42578125" style="485" customWidth="1"/>
    <col min="6154" max="6154" width="9.140625" style="485"/>
    <col min="6155" max="6155" width="12" style="485" customWidth="1"/>
    <col min="6156" max="6156" width="10.42578125" style="485" customWidth="1"/>
    <col min="6157" max="6400" width="9.140625" style="485"/>
    <col min="6401" max="6401" width="20.140625" style="485" customWidth="1"/>
    <col min="6402" max="6402" width="11.5703125" style="485" customWidth="1"/>
    <col min="6403" max="6403" width="10.42578125" style="485" customWidth="1"/>
    <col min="6404" max="6404" width="11.7109375" style="485" customWidth="1"/>
    <col min="6405" max="6405" width="13.140625" style="485" customWidth="1"/>
    <col min="6406" max="6406" width="12.7109375" style="485" customWidth="1"/>
    <col min="6407" max="6407" width="10" style="485" customWidth="1"/>
    <col min="6408" max="6408" width="10.85546875" style="485" customWidth="1"/>
    <col min="6409" max="6409" width="10.42578125" style="485" customWidth="1"/>
    <col min="6410" max="6410" width="9.140625" style="485"/>
    <col min="6411" max="6411" width="12" style="485" customWidth="1"/>
    <col min="6412" max="6412" width="10.42578125" style="485" customWidth="1"/>
    <col min="6413" max="6656" width="9.140625" style="485"/>
    <col min="6657" max="6657" width="20.140625" style="485" customWidth="1"/>
    <col min="6658" max="6658" width="11.5703125" style="485" customWidth="1"/>
    <col min="6659" max="6659" width="10.42578125" style="485" customWidth="1"/>
    <col min="6660" max="6660" width="11.7109375" style="485" customWidth="1"/>
    <col min="6661" max="6661" width="13.140625" style="485" customWidth="1"/>
    <col min="6662" max="6662" width="12.7109375" style="485" customWidth="1"/>
    <col min="6663" max="6663" width="10" style="485" customWidth="1"/>
    <col min="6664" max="6664" width="10.85546875" style="485" customWidth="1"/>
    <col min="6665" max="6665" width="10.42578125" style="485" customWidth="1"/>
    <col min="6666" max="6666" width="9.140625" style="485"/>
    <col min="6667" max="6667" width="12" style="485" customWidth="1"/>
    <col min="6668" max="6668" width="10.42578125" style="485" customWidth="1"/>
    <col min="6669" max="6912" width="9.140625" style="485"/>
    <col min="6913" max="6913" width="20.140625" style="485" customWidth="1"/>
    <col min="6914" max="6914" width="11.5703125" style="485" customWidth="1"/>
    <col min="6915" max="6915" width="10.42578125" style="485" customWidth="1"/>
    <col min="6916" max="6916" width="11.7109375" style="485" customWidth="1"/>
    <col min="6917" max="6917" width="13.140625" style="485" customWidth="1"/>
    <col min="6918" max="6918" width="12.7109375" style="485" customWidth="1"/>
    <col min="6919" max="6919" width="10" style="485" customWidth="1"/>
    <col min="6920" max="6920" width="10.85546875" style="485" customWidth="1"/>
    <col min="6921" max="6921" width="10.42578125" style="485" customWidth="1"/>
    <col min="6922" max="6922" width="9.140625" style="485"/>
    <col min="6923" max="6923" width="12" style="485" customWidth="1"/>
    <col min="6924" max="6924" width="10.42578125" style="485" customWidth="1"/>
    <col min="6925" max="7168" width="9.140625" style="485"/>
    <col min="7169" max="7169" width="20.140625" style="485" customWidth="1"/>
    <col min="7170" max="7170" width="11.5703125" style="485" customWidth="1"/>
    <col min="7171" max="7171" width="10.42578125" style="485" customWidth="1"/>
    <col min="7172" max="7172" width="11.7109375" style="485" customWidth="1"/>
    <col min="7173" max="7173" width="13.140625" style="485" customWidth="1"/>
    <col min="7174" max="7174" width="12.7109375" style="485" customWidth="1"/>
    <col min="7175" max="7175" width="10" style="485" customWidth="1"/>
    <col min="7176" max="7176" width="10.85546875" style="485" customWidth="1"/>
    <col min="7177" max="7177" width="10.42578125" style="485" customWidth="1"/>
    <col min="7178" max="7178" width="9.140625" style="485"/>
    <col min="7179" max="7179" width="12" style="485" customWidth="1"/>
    <col min="7180" max="7180" width="10.42578125" style="485" customWidth="1"/>
    <col min="7181" max="7424" width="9.140625" style="485"/>
    <col min="7425" max="7425" width="20.140625" style="485" customWidth="1"/>
    <col min="7426" max="7426" width="11.5703125" style="485" customWidth="1"/>
    <col min="7427" max="7427" width="10.42578125" style="485" customWidth="1"/>
    <col min="7428" max="7428" width="11.7109375" style="485" customWidth="1"/>
    <col min="7429" max="7429" width="13.140625" style="485" customWidth="1"/>
    <col min="7430" max="7430" width="12.7109375" style="485" customWidth="1"/>
    <col min="7431" max="7431" width="10" style="485" customWidth="1"/>
    <col min="7432" max="7432" width="10.85546875" style="485" customWidth="1"/>
    <col min="7433" max="7433" width="10.42578125" style="485" customWidth="1"/>
    <col min="7434" max="7434" width="9.140625" style="485"/>
    <col min="7435" max="7435" width="12" style="485" customWidth="1"/>
    <col min="7436" max="7436" width="10.42578125" style="485" customWidth="1"/>
    <col min="7437" max="7680" width="9.140625" style="485"/>
    <col min="7681" max="7681" width="20.140625" style="485" customWidth="1"/>
    <col min="7682" max="7682" width="11.5703125" style="485" customWidth="1"/>
    <col min="7683" max="7683" width="10.42578125" style="485" customWidth="1"/>
    <col min="7684" max="7684" width="11.7109375" style="485" customWidth="1"/>
    <col min="7685" max="7685" width="13.140625" style="485" customWidth="1"/>
    <col min="7686" max="7686" width="12.7109375" style="485" customWidth="1"/>
    <col min="7687" max="7687" width="10" style="485" customWidth="1"/>
    <col min="7688" max="7688" width="10.85546875" style="485" customWidth="1"/>
    <col min="7689" max="7689" width="10.42578125" style="485" customWidth="1"/>
    <col min="7690" max="7690" width="9.140625" style="485"/>
    <col min="7691" max="7691" width="12" style="485" customWidth="1"/>
    <col min="7692" max="7692" width="10.42578125" style="485" customWidth="1"/>
    <col min="7693" max="7936" width="9.140625" style="485"/>
    <col min="7937" max="7937" width="20.140625" style="485" customWidth="1"/>
    <col min="7938" max="7938" width="11.5703125" style="485" customWidth="1"/>
    <col min="7939" max="7939" width="10.42578125" style="485" customWidth="1"/>
    <col min="7940" max="7940" width="11.7109375" style="485" customWidth="1"/>
    <col min="7941" max="7941" width="13.140625" style="485" customWidth="1"/>
    <col min="7942" max="7942" width="12.7109375" style="485" customWidth="1"/>
    <col min="7943" max="7943" width="10" style="485" customWidth="1"/>
    <col min="7944" max="7944" width="10.85546875" style="485" customWidth="1"/>
    <col min="7945" max="7945" width="10.42578125" style="485" customWidth="1"/>
    <col min="7946" max="7946" width="9.140625" style="485"/>
    <col min="7947" max="7947" width="12" style="485" customWidth="1"/>
    <col min="7948" max="7948" width="10.42578125" style="485" customWidth="1"/>
    <col min="7949" max="8192" width="9.140625" style="485"/>
    <col min="8193" max="8193" width="20.140625" style="485" customWidth="1"/>
    <col min="8194" max="8194" width="11.5703125" style="485" customWidth="1"/>
    <col min="8195" max="8195" width="10.42578125" style="485" customWidth="1"/>
    <col min="8196" max="8196" width="11.7109375" style="485" customWidth="1"/>
    <col min="8197" max="8197" width="13.140625" style="485" customWidth="1"/>
    <col min="8198" max="8198" width="12.7109375" style="485" customWidth="1"/>
    <col min="8199" max="8199" width="10" style="485" customWidth="1"/>
    <col min="8200" max="8200" width="10.85546875" style="485" customWidth="1"/>
    <col min="8201" max="8201" width="10.42578125" style="485" customWidth="1"/>
    <col min="8202" max="8202" width="9.140625" style="485"/>
    <col min="8203" max="8203" width="12" style="485" customWidth="1"/>
    <col min="8204" max="8204" width="10.42578125" style="485" customWidth="1"/>
    <col min="8205" max="8448" width="9.140625" style="485"/>
    <col min="8449" max="8449" width="20.140625" style="485" customWidth="1"/>
    <col min="8450" max="8450" width="11.5703125" style="485" customWidth="1"/>
    <col min="8451" max="8451" width="10.42578125" style="485" customWidth="1"/>
    <col min="8452" max="8452" width="11.7109375" style="485" customWidth="1"/>
    <col min="8453" max="8453" width="13.140625" style="485" customWidth="1"/>
    <col min="8454" max="8454" width="12.7109375" style="485" customWidth="1"/>
    <col min="8455" max="8455" width="10" style="485" customWidth="1"/>
    <col min="8456" max="8456" width="10.85546875" style="485" customWidth="1"/>
    <col min="8457" max="8457" width="10.42578125" style="485" customWidth="1"/>
    <col min="8458" max="8458" width="9.140625" style="485"/>
    <col min="8459" max="8459" width="12" style="485" customWidth="1"/>
    <col min="8460" max="8460" width="10.42578125" style="485" customWidth="1"/>
    <col min="8461" max="8704" width="9.140625" style="485"/>
    <col min="8705" max="8705" width="20.140625" style="485" customWidth="1"/>
    <col min="8706" max="8706" width="11.5703125" style="485" customWidth="1"/>
    <col min="8707" max="8707" width="10.42578125" style="485" customWidth="1"/>
    <col min="8708" max="8708" width="11.7109375" style="485" customWidth="1"/>
    <col min="8709" max="8709" width="13.140625" style="485" customWidth="1"/>
    <col min="8710" max="8710" width="12.7109375" style="485" customWidth="1"/>
    <col min="8711" max="8711" width="10" style="485" customWidth="1"/>
    <col min="8712" max="8712" width="10.85546875" style="485" customWidth="1"/>
    <col min="8713" max="8713" width="10.42578125" style="485" customWidth="1"/>
    <col min="8714" max="8714" width="9.140625" style="485"/>
    <col min="8715" max="8715" width="12" style="485" customWidth="1"/>
    <col min="8716" max="8716" width="10.42578125" style="485" customWidth="1"/>
    <col min="8717" max="8960" width="9.140625" style="485"/>
    <col min="8961" max="8961" width="20.140625" style="485" customWidth="1"/>
    <col min="8962" max="8962" width="11.5703125" style="485" customWidth="1"/>
    <col min="8963" max="8963" width="10.42578125" style="485" customWidth="1"/>
    <col min="8964" max="8964" width="11.7109375" style="485" customWidth="1"/>
    <col min="8965" max="8965" width="13.140625" style="485" customWidth="1"/>
    <col min="8966" max="8966" width="12.7109375" style="485" customWidth="1"/>
    <col min="8967" max="8967" width="10" style="485" customWidth="1"/>
    <col min="8968" max="8968" width="10.85546875" style="485" customWidth="1"/>
    <col min="8969" max="8969" width="10.42578125" style="485" customWidth="1"/>
    <col min="8970" max="8970" width="9.140625" style="485"/>
    <col min="8971" max="8971" width="12" style="485" customWidth="1"/>
    <col min="8972" max="8972" width="10.42578125" style="485" customWidth="1"/>
    <col min="8973" max="9216" width="9.140625" style="485"/>
    <col min="9217" max="9217" width="20.140625" style="485" customWidth="1"/>
    <col min="9218" max="9218" width="11.5703125" style="485" customWidth="1"/>
    <col min="9219" max="9219" width="10.42578125" style="485" customWidth="1"/>
    <col min="9220" max="9220" width="11.7109375" style="485" customWidth="1"/>
    <col min="9221" max="9221" width="13.140625" style="485" customWidth="1"/>
    <col min="9222" max="9222" width="12.7109375" style="485" customWidth="1"/>
    <col min="9223" max="9223" width="10" style="485" customWidth="1"/>
    <col min="9224" max="9224" width="10.85546875" style="485" customWidth="1"/>
    <col min="9225" max="9225" width="10.42578125" style="485" customWidth="1"/>
    <col min="9226" max="9226" width="9.140625" style="485"/>
    <col min="9227" max="9227" width="12" style="485" customWidth="1"/>
    <col min="9228" max="9228" width="10.42578125" style="485" customWidth="1"/>
    <col min="9229" max="9472" width="9.140625" style="485"/>
    <col min="9473" max="9473" width="20.140625" style="485" customWidth="1"/>
    <col min="9474" max="9474" width="11.5703125" style="485" customWidth="1"/>
    <col min="9475" max="9475" width="10.42578125" style="485" customWidth="1"/>
    <col min="9476" max="9476" width="11.7109375" style="485" customWidth="1"/>
    <col min="9477" max="9477" width="13.140625" style="485" customWidth="1"/>
    <col min="9478" max="9478" width="12.7109375" style="485" customWidth="1"/>
    <col min="9479" max="9479" width="10" style="485" customWidth="1"/>
    <col min="9480" max="9480" width="10.85546875" style="485" customWidth="1"/>
    <col min="9481" max="9481" width="10.42578125" style="485" customWidth="1"/>
    <col min="9482" max="9482" width="9.140625" style="485"/>
    <col min="9483" max="9483" width="12" style="485" customWidth="1"/>
    <col min="9484" max="9484" width="10.42578125" style="485" customWidth="1"/>
    <col min="9485" max="9728" width="9.140625" style="485"/>
    <col min="9729" max="9729" width="20.140625" style="485" customWidth="1"/>
    <col min="9730" max="9730" width="11.5703125" style="485" customWidth="1"/>
    <col min="9731" max="9731" width="10.42578125" style="485" customWidth="1"/>
    <col min="9732" max="9732" width="11.7109375" style="485" customWidth="1"/>
    <col min="9733" max="9733" width="13.140625" style="485" customWidth="1"/>
    <col min="9734" max="9734" width="12.7109375" style="485" customWidth="1"/>
    <col min="9735" max="9735" width="10" style="485" customWidth="1"/>
    <col min="9736" max="9736" width="10.85546875" style="485" customWidth="1"/>
    <col min="9737" max="9737" width="10.42578125" style="485" customWidth="1"/>
    <col min="9738" max="9738" width="9.140625" style="485"/>
    <col min="9739" max="9739" width="12" style="485" customWidth="1"/>
    <col min="9740" max="9740" width="10.42578125" style="485" customWidth="1"/>
    <col min="9741" max="9984" width="9.140625" style="485"/>
    <col min="9985" max="9985" width="20.140625" style="485" customWidth="1"/>
    <col min="9986" max="9986" width="11.5703125" style="485" customWidth="1"/>
    <col min="9987" max="9987" width="10.42578125" style="485" customWidth="1"/>
    <col min="9988" max="9988" width="11.7109375" style="485" customWidth="1"/>
    <col min="9989" max="9989" width="13.140625" style="485" customWidth="1"/>
    <col min="9990" max="9990" width="12.7109375" style="485" customWidth="1"/>
    <col min="9991" max="9991" width="10" style="485" customWidth="1"/>
    <col min="9992" max="9992" width="10.85546875" style="485" customWidth="1"/>
    <col min="9993" max="9993" width="10.42578125" style="485" customWidth="1"/>
    <col min="9994" max="9994" width="9.140625" style="485"/>
    <col min="9995" max="9995" width="12" style="485" customWidth="1"/>
    <col min="9996" max="9996" width="10.42578125" style="485" customWidth="1"/>
    <col min="9997" max="10240" width="9.140625" style="485"/>
    <col min="10241" max="10241" width="20.140625" style="485" customWidth="1"/>
    <col min="10242" max="10242" width="11.5703125" style="485" customWidth="1"/>
    <col min="10243" max="10243" width="10.42578125" style="485" customWidth="1"/>
    <col min="10244" max="10244" width="11.7109375" style="485" customWidth="1"/>
    <col min="10245" max="10245" width="13.140625" style="485" customWidth="1"/>
    <col min="10246" max="10246" width="12.7109375" style="485" customWidth="1"/>
    <col min="10247" max="10247" width="10" style="485" customWidth="1"/>
    <col min="10248" max="10248" width="10.85546875" style="485" customWidth="1"/>
    <col min="10249" max="10249" width="10.42578125" style="485" customWidth="1"/>
    <col min="10250" max="10250" width="9.140625" style="485"/>
    <col min="10251" max="10251" width="12" style="485" customWidth="1"/>
    <col min="10252" max="10252" width="10.42578125" style="485" customWidth="1"/>
    <col min="10253" max="10496" width="9.140625" style="485"/>
    <col min="10497" max="10497" width="20.140625" style="485" customWidth="1"/>
    <col min="10498" max="10498" width="11.5703125" style="485" customWidth="1"/>
    <col min="10499" max="10499" width="10.42578125" style="485" customWidth="1"/>
    <col min="10500" max="10500" width="11.7109375" style="485" customWidth="1"/>
    <col min="10501" max="10501" width="13.140625" style="485" customWidth="1"/>
    <col min="10502" max="10502" width="12.7109375" style="485" customWidth="1"/>
    <col min="10503" max="10503" width="10" style="485" customWidth="1"/>
    <col min="10504" max="10504" width="10.85546875" style="485" customWidth="1"/>
    <col min="10505" max="10505" width="10.42578125" style="485" customWidth="1"/>
    <col min="10506" max="10506" width="9.140625" style="485"/>
    <col min="10507" max="10507" width="12" style="485" customWidth="1"/>
    <col min="10508" max="10508" width="10.42578125" style="485" customWidth="1"/>
    <col min="10509" max="10752" width="9.140625" style="485"/>
    <col min="10753" max="10753" width="20.140625" style="485" customWidth="1"/>
    <col min="10754" max="10754" width="11.5703125" style="485" customWidth="1"/>
    <col min="10755" max="10755" width="10.42578125" style="485" customWidth="1"/>
    <col min="10756" max="10756" width="11.7109375" style="485" customWidth="1"/>
    <col min="10757" max="10757" width="13.140625" style="485" customWidth="1"/>
    <col min="10758" max="10758" width="12.7109375" style="485" customWidth="1"/>
    <col min="10759" max="10759" width="10" style="485" customWidth="1"/>
    <col min="10760" max="10760" width="10.85546875" style="485" customWidth="1"/>
    <col min="10761" max="10761" width="10.42578125" style="485" customWidth="1"/>
    <col min="10762" max="10762" width="9.140625" style="485"/>
    <col min="10763" max="10763" width="12" style="485" customWidth="1"/>
    <col min="10764" max="10764" width="10.42578125" style="485" customWidth="1"/>
    <col min="10765" max="11008" width="9.140625" style="485"/>
    <col min="11009" max="11009" width="20.140625" style="485" customWidth="1"/>
    <col min="11010" max="11010" width="11.5703125" style="485" customWidth="1"/>
    <col min="11011" max="11011" width="10.42578125" style="485" customWidth="1"/>
    <col min="11012" max="11012" width="11.7109375" style="485" customWidth="1"/>
    <col min="11013" max="11013" width="13.140625" style="485" customWidth="1"/>
    <col min="11014" max="11014" width="12.7109375" style="485" customWidth="1"/>
    <col min="11015" max="11015" width="10" style="485" customWidth="1"/>
    <col min="11016" max="11016" width="10.85546875" style="485" customWidth="1"/>
    <col min="11017" max="11017" width="10.42578125" style="485" customWidth="1"/>
    <col min="11018" max="11018" width="9.140625" style="485"/>
    <col min="11019" max="11019" width="12" style="485" customWidth="1"/>
    <col min="11020" max="11020" width="10.42578125" style="485" customWidth="1"/>
    <col min="11021" max="11264" width="9.140625" style="485"/>
    <col min="11265" max="11265" width="20.140625" style="485" customWidth="1"/>
    <col min="11266" max="11266" width="11.5703125" style="485" customWidth="1"/>
    <col min="11267" max="11267" width="10.42578125" style="485" customWidth="1"/>
    <col min="11268" max="11268" width="11.7109375" style="485" customWidth="1"/>
    <col min="11269" max="11269" width="13.140625" style="485" customWidth="1"/>
    <col min="11270" max="11270" width="12.7109375" style="485" customWidth="1"/>
    <col min="11271" max="11271" width="10" style="485" customWidth="1"/>
    <col min="11272" max="11272" width="10.85546875" style="485" customWidth="1"/>
    <col min="11273" max="11273" width="10.42578125" style="485" customWidth="1"/>
    <col min="11274" max="11274" width="9.140625" style="485"/>
    <col min="11275" max="11275" width="12" style="485" customWidth="1"/>
    <col min="11276" max="11276" width="10.42578125" style="485" customWidth="1"/>
    <col min="11277" max="11520" width="9.140625" style="485"/>
    <col min="11521" max="11521" width="20.140625" style="485" customWidth="1"/>
    <col min="11522" max="11522" width="11.5703125" style="485" customWidth="1"/>
    <col min="11523" max="11523" width="10.42578125" style="485" customWidth="1"/>
    <col min="11524" max="11524" width="11.7109375" style="485" customWidth="1"/>
    <col min="11525" max="11525" width="13.140625" style="485" customWidth="1"/>
    <col min="11526" max="11526" width="12.7109375" style="485" customWidth="1"/>
    <col min="11527" max="11527" width="10" style="485" customWidth="1"/>
    <col min="11528" max="11528" width="10.85546875" style="485" customWidth="1"/>
    <col min="11529" max="11529" width="10.42578125" style="485" customWidth="1"/>
    <col min="11530" max="11530" width="9.140625" style="485"/>
    <col min="11531" max="11531" width="12" style="485" customWidth="1"/>
    <col min="11532" max="11532" width="10.42578125" style="485" customWidth="1"/>
    <col min="11533" max="11776" width="9.140625" style="485"/>
    <col min="11777" max="11777" width="20.140625" style="485" customWidth="1"/>
    <col min="11778" max="11778" width="11.5703125" style="485" customWidth="1"/>
    <col min="11779" max="11779" width="10.42578125" style="485" customWidth="1"/>
    <col min="11780" max="11780" width="11.7109375" style="485" customWidth="1"/>
    <col min="11781" max="11781" width="13.140625" style="485" customWidth="1"/>
    <col min="11782" max="11782" width="12.7109375" style="485" customWidth="1"/>
    <col min="11783" max="11783" width="10" style="485" customWidth="1"/>
    <col min="11784" max="11784" width="10.85546875" style="485" customWidth="1"/>
    <col min="11785" max="11785" width="10.42578125" style="485" customWidth="1"/>
    <col min="11786" max="11786" width="9.140625" style="485"/>
    <col min="11787" max="11787" width="12" style="485" customWidth="1"/>
    <col min="11788" max="11788" width="10.42578125" style="485" customWidth="1"/>
    <col min="11789" max="12032" width="9.140625" style="485"/>
    <col min="12033" max="12033" width="20.140625" style="485" customWidth="1"/>
    <col min="12034" max="12034" width="11.5703125" style="485" customWidth="1"/>
    <col min="12035" max="12035" width="10.42578125" style="485" customWidth="1"/>
    <col min="12036" max="12036" width="11.7109375" style="485" customWidth="1"/>
    <col min="12037" max="12037" width="13.140625" style="485" customWidth="1"/>
    <col min="12038" max="12038" width="12.7109375" style="485" customWidth="1"/>
    <col min="12039" max="12039" width="10" style="485" customWidth="1"/>
    <col min="12040" max="12040" width="10.85546875" style="485" customWidth="1"/>
    <col min="12041" max="12041" width="10.42578125" style="485" customWidth="1"/>
    <col min="12042" max="12042" width="9.140625" style="485"/>
    <col min="12043" max="12043" width="12" style="485" customWidth="1"/>
    <col min="12044" max="12044" width="10.42578125" style="485" customWidth="1"/>
    <col min="12045" max="12288" width="9.140625" style="485"/>
    <col min="12289" max="12289" width="20.140625" style="485" customWidth="1"/>
    <col min="12290" max="12290" width="11.5703125" style="485" customWidth="1"/>
    <col min="12291" max="12291" width="10.42578125" style="485" customWidth="1"/>
    <col min="12292" max="12292" width="11.7109375" style="485" customWidth="1"/>
    <col min="12293" max="12293" width="13.140625" style="485" customWidth="1"/>
    <col min="12294" max="12294" width="12.7109375" style="485" customWidth="1"/>
    <col min="12295" max="12295" width="10" style="485" customWidth="1"/>
    <col min="12296" max="12296" width="10.85546875" style="485" customWidth="1"/>
    <col min="12297" max="12297" width="10.42578125" style="485" customWidth="1"/>
    <col min="12298" max="12298" width="9.140625" style="485"/>
    <col min="12299" max="12299" width="12" style="485" customWidth="1"/>
    <col min="12300" max="12300" width="10.42578125" style="485" customWidth="1"/>
    <col min="12301" max="12544" width="9.140625" style="485"/>
    <col min="12545" max="12545" width="20.140625" style="485" customWidth="1"/>
    <col min="12546" max="12546" width="11.5703125" style="485" customWidth="1"/>
    <col min="12547" max="12547" width="10.42578125" style="485" customWidth="1"/>
    <col min="12548" max="12548" width="11.7109375" style="485" customWidth="1"/>
    <col min="12549" max="12549" width="13.140625" style="485" customWidth="1"/>
    <col min="12550" max="12550" width="12.7109375" style="485" customWidth="1"/>
    <col min="12551" max="12551" width="10" style="485" customWidth="1"/>
    <col min="12552" max="12552" width="10.85546875" style="485" customWidth="1"/>
    <col min="12553" max="12553" width="10.42578125" style="485" customWidth="1"/>
    <col min="12554" max="12554" width="9.140625" style="485"/>
    <col min="12555" max="12555" width="12" style="485" customWidth="1"/>
    <col min="12556" max="12556" width="10.42578125" style="485" customWidth="1"/>
    <col min="12557" max="12800" width="9.140625" style="485"/>
    <col min="12801" max="12801" width="20.140625" style="485" customWidth="1"/>
    <col min="12802" max="12802" width="11.5703125" style="485" customWidth="1"/>
    <col min="12803" max="12803" width="10.42578125" style="485" customWidth="1"/>
    <col min="12804" max="12804" width="11.7109375" style="485" customWidth="1"/>
    <col min="12805" max="12805" width="13.140625" style="485" customWidth="1"/>
    <col min="12806" max="12806" width="12.7109375" style="485" customWidth="1"/>
    <col min="12807" max="12807" width="10" style="485" customWidth="1"/>
    <col min="12808" max="12808" width="10.85546875" style="485" customWidth="1"/>
    <col min="12809" max="12809" width="10.42578125" style="485" customWidth="1"/>
    <col min="12810" max="12810" width="9.140625" style="485"/>
    <col min="12811" max="12811" width="12" style="485" customWidth="1"/>
    <col min="12812" max="12812" width="10.42578125" style="485" customWidth="1"/>
    <col min="12813" max="13056" width="9.140625" style="485"/>
    <col min="13057" max="13057" width="20.140625" style="485" customWidth="1"/>
    <col min="13058" max="13058" width="11.5703125" style="485" customWidth="1"/>
    <col min="13059" max="13059" width="10.42578125" style="485" customWidth="1"/>
    <col min="13060" max="13060" width="11.7109375" style="485" customWidth="1"/>
    <col min="13061" max="13061" width="13.140625" style="485" customWidth="1"/>
    <col min="13062" max="13062" width="12.7109375" style="485" customWidth="1"/>
    <col min="13063" max="13063" width="10" style="485" customWidth="1"/>
    <col min="13064" max="13064" width="10.85546875" style="485" customWidth="1"/>
    <col min="13065" max="13065" width="10.42578125" style="485" customWidth="1"/>
    <col min="13066" max="13066" width="9.140625" style="485"/>
    <col min="13067" max="13067" width="12" style="485" customWidth="1"/>
    <col min="13068" max="13068" width="10.42578125" style="485" customWidth="1"/>
    <col min="13069" max="13312" width="9.140625" style="485"/>
    <col min="13313" max="13313" width="20.140625" style="485" customWidth="1"/>
    <col min="13314" max="13314" width="11.5703125" style="485" customWidth="1"/>
    <col min="13315" max="13315" width="10.42578125" style="485" customWidth="1"/>
    <col min="13316" max="13316" width="11.7109375" style="485" customWidth="1"/>
    <col min="13317" max="13317" width="13.140625" style="485" customWidth="1"/>
    <col min="13318" max="13318" width="12.7109375" style="485" customWidth="1"/>
    <col min="13319" max="13319" width="10" style="485" customWidth="1"/>
    <col min="13320" max="13320" width="10.85546875" style="485" customWidth="1"/>
    <col min="13321" max="13321" width="10.42578125" style="485" customWidth="1"/>
    <col min="13322" max="13322" width="9.140625" style="485"/>
    <col min="13323" max="13323" width="12" style="485" customWidth="1"/>
    <col min="13324" max="13324" width="10.42578125" style="485" customWidth="1"/>
    <col min="13325" max="13568" width="9.140625" style="485"/>
    <col min="13569" max="13569" width="20.140625" style="485" customWidth="1"/>
    <col min="13570" max="13570" width="11.5703125" style="485" customWidth="1"/>
    <col min="13571" max="13571" width="10.42578125" style="485" customWidth="1"/>
    <col min="13572" max="13572" width="11.7109375" style="485" customWidth="1"/>
    <col min="13573" max="13573" width="13.140625" style="485" customWidth="1"/>
    <col min="13574" max="13574" width="12.7109375" style="485" customWidth="1"/>
    <col min="13575" max="13575" width="10" style="485" customWidth="1"/>
    <col min="13576" max="13576" width="10.85546875" style="485" customWidth="1"/>
    <col min="13577" max="13577" width="10.42578125" style="485" customWidth="1"/>
    <col min="13578" max="13578" width="9.140625" style="485"/>
    <col min="13579" max="13579" width="12" style="485" customWidth="1"/>
    <col min="13580" max="13580" width="10.42578125" style="485" customWidth="1"/>
    <col min="13581" max="13824" width="9.140625" style="485"/>
    <col min="13825" max="13825" width="20.140625" style="485" customWidth="1"/>
    <col min="13826" max="13826" width="11.5703125" style="485" customWidth="1"/>
    <col min="13827" max="13827" width="10.42578125" style="485" customWidth="1"/>
    <col min="13828" max="13828" width="11.7109375" style="485" customWidth="1"/>
    <col min="13829" max="13829" width="13.140625" style="485" customWidth="1"/>
    <col min="13830" max="13830" width="12.7109375" style="485" customWidth="1"/>
    <col min="13831" max="13831" width="10" style="485" customWidth="1"/>
    <col min="13832" max="13832" width="10.85546875" style="485" customWidth="1"/>
    <col min="13833" max="13833" width="10.42578125" style="485" customWidth="1"/>
    <col min="13834" max="13834" width="9.140625" style="485"/>
    <col min="13835" max="13835" width="12" style="485" customWidth="1"/>
    <col min="13836" max="13836" width="10.42578125" style="485" customWidth="1"/>
    <col min="13837" max="14080" width="9.140625" style="485"/>
    <col min="14081" max="14081" width="20.140625" style="485" customWidth="1"/>
    <col min="14082" max="14082" width="11.5703125" style="485" customWidth="1"/>
    <col min="14083" max="14083" width="10.42578125" style="485" customWidth="1"/>
    <col min="14084" max="14084" width="11.7109375" style="485" customWidth="1"/>
    <col min="14085" max="14085" width="13.140625" style="485" customWidth="1"/>
    <col min="14086" max="14086" width="12.7109375" style="485" customWidth="1"/>
    <col min="14087" max="14087" width="10" style="485" customWidth="1"/>
    <col min="14088" max="14088" width="10.85546875" style="485" customWidth="1"/>
    <col min="14089" max="14089" width="10.42578125" style="485" customWidth="1"/>
    <col min="14090" max="14090" width="9.140625" style="485"/>
    <col min="14091" max="14091" width="12" style="485" customWidth="1"/>
    <col min="14092" max="14092" width="10.42578125" style="485" customWidth="1"/>
    <col min="14093" max="14336" width="9.140625" style="485"/>
    <col min="14337" max="14337" width="20.140625" style="485" customWidth="1"/>
    <col min="14338" max="14338" width="11.5703125" style="485" customWidth="1"/>
    <col min="14339" max="14339" width="10.42578125" style="485" customWidth="1"/>
    <col min="14340" max="14340" width="11.7109375" style="485" customWidth="1"/>
    <col min="14341" max="14341" width="13.140625" style="485" customWidth="1"/>
    <col min="14342" max="14342" width="12.7109375" style="485" customWidth="1"/>
    <col min="14343" max="14343" width="10" style="485" customWidth="1"/>
    <col min="14344" max="14344" width="10.85546875" style="485" customWidth="1"/>
    <col min="14345" max="14345" width="10.42578125" style="485" customWidth="1"/>
    <col min="14346" max="14346" width="9.140625" style="485"/>
    <col min="14347" max="14347" width="12" style="485" customWidth="1"/>
    <col min="14348" max="14348" width="10.42578125" style="485" customWidth="1"/>
    <col min="14349" max="14592" width="9.140625" style="485"/>
    <col min="14593" max="14593" width="20.140625" style="485" customWidth="1"/>
    <col min="14594" max="14594" width="11.5703125" style="485" customWidth="1"/>
    <col min="14595" max="14595" width="10.42578125" style="485" customWidth="1"/>
    <col min="14596" max="14596" width="11.7109375" style="485" customWidth="1"/>
    <col min="14597" max="14597" width="13.140625" style="485" customWidth="1"/>
    <col min="14598" max="14598" width="12.7109375" style="485" customWidth="1"/>
    <col min="14599" max="14599" width="10" style="485" customWidth="1"/>
    <col min="14600" max="14600" width="10.85546875" style="485" customWidth="1"/>
    <col min="14601" max="14601" width="10.42578125" style="485" customWidth="1"/>
    <col min="14602" max="14602" width="9.140625" style="485"/>
    <col min="14603" max="14603" width="12" style="485" customWidth="1"/>
    <col min="14604" max="14604" width="10.42578125" style="485" customWidth="1"/>
    <col min="14605" max="14848" width="9.140625" style="485"/>
    <col min="14849" max="14849" width="20.140625" style="485" customWidth="1"/>
    <col min="14850" max="14850" width="11.5703125" style="485" customWidth="1"/>
    <col min="14851" max="14851" width="10.42578125" style="485" customWidth="1"/>
    <col min="14852" max="14852" width="11.7109375" style="485" customWidth="1"/>
    <col min="14853" max="14853" width="13.140625" style="485" customWidth="1"/>
    <col min="14854" max="14854" width="12.7109375" style="485" customWidth="1"/>
    <col min="14855" max="14855" width="10" style="485" customWidth="1"/>
    <col min="14856" max="14856" width="10.85546875" style="485" customWidth="1"/>
    <col min="14857" max="14857" width="10.42578125" style="485" customWidth="1"/>
    <col min="14858" max="14858" width="9.140625" style="485"/>
    <col min="14859" max="14859" width="12" style="485" customWidth="1"/>
    <col min="14860" max="14860" width="10.42578125" style="485" customWidth="1"/>
    <col min="14861" max="15104" width="9.140625" style="485"/>
    <col min="15105" max="15105" width="20.140625" style="485" customWidth="1"/>
    <col min="15106" max="15106" width="11.5703125" style="485" customWidth="1"/>
    <col min="15107" max="15107" width="10.42578125" style="485" customWidth="1"/>
    <col min="15108" max="15108" width="11.7109375" style="485" customWidth="1"/>
    <col min="15109" max="15109" width="13.140625" style="485" customWidth="1"/>
    <col min="15110" max="15110" width="12.7109375" style="485" customWidth="1"/>
    <col min="15111" max="15111" width="10" style="485" customWidth="1"/>
    <col min="15112" max="15112" width="10.85546875" style="485" customWidth="1"/>
    <col min="15113" max="15113" width="10.42578125" style="485" customWidth="1"/>
    <col min="15114" max="15114" width="9.140625" style="485"/>
    <col min="15115" max="15115" width="12" style="485" customWidth="1"/>
    <col min="15116" max="15116" width="10.42578125" style="485" customWidth="1"/>
    <col min="15117" max="15360" width="9.140625" style="485"/>
    <col min="15361" max="15361" width="20.140625" style="485" customWidth="1"/>
    <col min="15362" max="15362" width="11.5703125" style="485" customWidth="1"/>
    <col min="15363" max="15363" width="10.42578125" style="485" customWidth="1"/>
    <col min="15364" max="15364" width="11.7109375" style="485" customWidth="1"/>
    <col min="15365" max="15365" width="13.140625" style="485" customWidth="1"/>
    <col min="15366" max="15366" width="12.7109375" style="485" customWidth="1"/>
    <col min="15367" max="15367" width="10" style="485" customWidth="1"/>
    <col min="15368" max="15368" width="10.85546875" style="485" customWidth="1"/>
    <col min="15369" max="15369" width="10.42578125" style="485" customWidth="1"/>
    <col min="15370" max="15370" width="9.140625" style="485"/>
    <col min="15371" max="15371" width="12" style="485" customWidth="1"/>
    <col min="15372" max="15372" width="10.42578125" style="485" customWidth="1"/>
    <col min="15373" max="15616" width="9.140625" style="485"/>
    <col min="15617" max="15617" width="20.140625" style="485" customWidth="1"/>
    <col min="15618" max="15618" width="11.5703125" style="485" customWidth="1"/>
    <col min="15619" max="15619" width="10.42578125" style="485" customWidth="1"/>
    <col min="15620" max="15620" width="11.7109375" style="485" customWidth="1"/>
    <col min="15621" max="15621" width="13.140625" style="485" customWidth="1"/>
    <col min="15622" max="15622" width="12.7109375" style="485" customWidth="1"/>
    <col min="15623" max="15623" width="10" style="485" customWidth="1"/>
    <col min="15624" max="15624" width="10.85546875" style="485" customWidth="1"/>
    <col min="15625" max="15625" width="10.42578125" style="485" customWidth="1"/>
    <col min="15626" max="15626" width="9.140625" style="485"/>
    <col min="15627" max="15627" width="12" style="485" customWidth="1"/>
    <col min="15628" max="15628" width="10.42578125" style="485" customWidth="1"/>
    <col min="15629" max="15872" width="9.140625" style="485"/>
    <col min="15873" max="15873" width="20.140625" style="485" customWidth="1"/>
    <col min="15874" max="15874" width="11.5703125" style="485" customWidth="1"/>
    <col min="15875" max="15875" width="10.42578125" style="485" customWidth="1"/>
    <col min="15876" max="15876" width="11.7109375" style="485" customWidth="1"/>
    <col min="15877" max="15877" width="13.140625" style="485" customWidth="1"/>
    <col min="15878" max="15878" width="12.7109375" style="485" customWidth="1"/>
    <col min="15879" max="15879" width="10" style="485" customWidth="1"/>
    <col min="15880" max="15880" width="10.85546875" style="485" customWidth="1"/>
    <col min="15881" max="15881" width="10.42578125" style="485" customWidth="1"/>
    <col min="15882" max="15882" width="9.140625" style="485"/>
    <col min="15883" max="15883" width="12" style="485" customWidth="1"/>
    <col min="15884" max="15884" width="10.42578125" style="485" customWidth="1"/>
    <col min="15885" max="16128" width="9.140625" style="485"/>
    <col min="16129" max="16129" width="20.140625" style="485" customWidth="1"/>
    <col min="16130" max="16130" width="11.5703125" style="485" customWidth="1"/>
    <col min="16131" max="16131" width="10.42578125" style="485" customWidth="1"/>
    <col min="16132" max="16132" width="11.7109375" style="485" customWidth="1"/>
    <col min="16133" max="16133" width="13.140625" style="485" customWidth="1"/>
    <col min="16134" max="16134" width="12.7109375" style="485" customWidth="1"/>
    <col min="16135" max="16135" width="10" style="485" customWidth="1"/>
    <col min="16136" max="16136" width="10.85546875" style="485" customWidth="1"/>
    <col min="16137" max="16137" width="10.42578125" style="485" customWidth="1"/>
    <col min="16138" max="16138" width="9.140625" style="485"/>
    <col min="16139" max="16139" width="12" style="485" customWidth="1"/>
    <col min="16140" max="16140" width="10.42578125" style="485" customWidth="1"/>
    <col min="16141" max="16384" width="9.140625" style="485"/>
  </cols>
  <sheetData>
    <row r="1" spans="1:12" ht="19.5">
      <c r="A1" s="1054" t="s">
        <v>488</v>
      </c>
      <c r="B1" s="1054"/>
      <c r="C1" s="1055"/>
      <c r="D1" s="1055"/>
      <c r="E1" s="1051" t="s">
        <v>501</v>
      </c>
      <c r="F1" s="379"/>
      <c r="G1" s="1056"/>
      <c r="H1" s="1055"/>
      <c r="I1" s="1055"/>
      <c r="J1" s="1055"/>
      <c r="K1" s="1055"/>
      <c r="L1" s="379"/>
    </row>
    <row r="2" spans="1:12" ht="15" customHeight="1" thickBot="1">
      <c r="A2" s="1052" t="s">
        <v>237</v>
      </c>
      <c r="B2" s="1052"/>
      <c r="C2" s="1055"/>
      <c r="D2" s="1055"/>
      <c r="E2" s="1055"/>
      <c r="F2" s="1056"/>
      <c r="G2" s="1055"/>
      <c r="H2" s="1055"/>
      <c r="I2" s="1055"/>
      <c r="J2" s="1055"/>
      <c r="K2" s="1055"/>
      <c r="L2" s="379"/>
    </row>
    <row r="3" spans="1:12" ht="21.75" thickBot="1">
      <c r="A3" s="1057" t="s">
        <v>4</v>
      </c>
      <c r="B3" s="1058"/>
      <c r="C3" s="1058"/>
      <c r="D3" s="1058"/>
      <c r="E3" s="1058"/>
      <c r="F3" s="1058"/>
      <c r="G3" s="1058"/>
      <c r="H3" s="1058"/>
      <c r="I3" s="1058"/>
      <c r="J3" s="1058"/>
      <c r="K3" s="1058"/>
      <c r="L3" s="1059"/>
    </row>
    <row r="4" spans="1:12">
      <c r="A4" s="1060"/>
      <c r="B4" s="1061"/>
      <c r="C4" s="1062" t="s">
        <v>5</v>
      </c>
      <c r="D4" s="1062"/>
      <c r="E4" s="1062"/>
      <c r="F4" s="1062"/>
      <c r="G4" s="1063"/>
      <c r="H4" s="1242" t="s">
        <v>6</v>
      </c>
      <c r="I4" s="1243"/>
      <c r="J4" s="1064" t="s">
        <v>7</v>
      </c>
      <c r="K4" s="1065" t="s">
        <v>8</v>
      </c>
      <c r="L4" s="1066"/>
    </row>
    <row r="5" spans="1:12" ht="15.75">
      <c r="A5" s="1067" t="s">
        <v>9</v>
      </c>
      <c r="B5" s="1068" t="s">
        <v>10</v>
      </c>
      <c r="C5" s="1069" t="s">
        <v>36</v>
      </c>
      <c r="D5" s="1069"/>
      <c r="E5" s="1070" t="s">
        <v>37</v>
      </c>
      <c r="F5" s="1071"/>
      <c r="G5" s="1072"/>
      <c r="H5" s="1244" t="s">
        <v>11</v>
      </c>
      <c r="I5" s="1245"/>
      <c r="J5" s="1073" t="s">
        <v>12</v>
      </c>
      <c r="K5" s="1074" t="s">
        <v>13</v>
      </c>
      <c r="L5" s="1075"/>
    </row>
    <row r="6" spans="1:12" ht="26.25" thickBot="1">
      <c r="A6" s="1076" t="s">
        <v>14</v>
      </c>
      <c r="B6" s="1077" t="s">
        <v>15</v>
      </c>
      <c r="C6" s="1078" t="s">
        <v>500</v>
      </c>
      <c r="D6" s="1079" t="s">
        <v>497</v>
      </c>
      <c r="E6" s="1080" t="s">
        <v>500</v>
      </c>
      <c r="F6" s="1081" t="s">
        <v>497</v>
      </c>
      <c r="G6" s="1082" t="s">
        <v>16</v>
      </c>
      <c r="H6" s="1083" t="s">
        <v>500</v>
      </c>
      <c r="I6" s="1084" t="s">
        <v>16</v>
      </c>
      <c r="J6" s="1085" t="s">
        <v>16</v>
      </c>
      <c r="K6" s="1086" t="s">
        <v>500</v>
      </c>
      <c r="L6" s="1087" t="s">
        <v>17</v>
      </c>
    </row>
    <row r="7" spans="1:12" ht="15.75" thickBot="1">
      <c r="A7" s="882" t="s">
        <v>18</v>
      </c>
      <c r="B7" s="883" t="s">
        <v>19</v>
      </c>
      <c r="C7" s="1088">
        <v>18937.982871369695</v>
      </c>
      <c r="D7" s="1088">
        <v>18920.138678024683</v>
      </c>
      <c r="E7" s="1089">
        <v>19316.742528797091</v>
      </c>
      <c r="F7" s="1090">
        <v>19298.541451585177</v>
      </c>
      <c r="G7" s="1091">
        <v>9.4313227025862964E-2</v>
      </c>
      <c r="H7" s="1092">
        <v>316.60282910321496</v>
      </c>
      <c r="I7" s="1092">
        <v>-7.1126635774500832E-2</v>
      </c>
      <c r="J7" s="1093">
        <v>5.0554607508532428</v>
      </c>
      <c r="K7" s="1092">
        <v>100</v>
      </c>
      <c r="L7" s="1094" t="s">
        <v>19</v>
      </c>
    </row>
    <row r="8" spans="1:12" ht="15.75" thickBot="1">
      <c r="A8" s="884"/>
      <c r="B8" s="885"/>
      <c r="C8" s="1095"/>
      <c r="D8" s="1095"/>
      <c r="E8" s="1095"/>
      <c r="F8" s="1095"/>
      <c r="G8" s="1096"/>
      <c r="H8" s="1093"/>
      <c r="I8" s="1093"/>
      <c r="J8" s="1093"/>
      <c r="K8" s="1093"/>
      <c r="L8" s="1097"/>
    </row>
    <row r="9" spans="1:12">
      <c r="A9" s="886" t="s">
        <v>79</v>
      </c>
      <c r="B9" s="887" t="s">
        <v>19</v>
      </c>
      <c r="C9" s="1098">
        <v>19945.697190216295</v>
      </c>
      <c r="D9" s="1098">
        <v>18093.190781213671</v>
      </c>
      <c r="E9" s="1099">
        <v>20344.611134020623</v>
      </c>
      <c r="F9" s="1099">
        <v>18455.054596837945</v>
      </c>
      <c r="G9" s="1100">
        <v>10.23869383462258</v>
      </c>
      <c r="H9" s="1101">
        <v>264.52727272727276</v>
      </c>
      <c r="I9" s="1101">
        <v>15.011857707509895</v>
      </c>
      <c r="J9" s="1101">
        <v>0</v>
      </c>
      <c r="K9" s="1101">
        <v>7.4450084602368863E-2</v>
      </c>
      <c r="L9" s="1102">
        <v>-3.7637948060497972E-3</v>
      </c>
    </row>
    <row r="10" spans="1:12">
      <c r="A10" s="634" t="s">
        <v>80</v>
      </c>
      <c r="B10" s="888" t="s">
        <v>19</v>
      </c>
      <c r="C10" s="1103">
        <v>20232.347554956417</v>
      </c>
      <c r="D10" s="1103">
        <v>20120.150194459584</v>
      </c>
      <c r="E10" s="1104">
        <v>20636.994506055547</v>
      </c>
      <c r="F10" s="1104">
        <v>20522.553198348774</v>
      </c>
      <c r="G10" s="1105">
        <v>0.55763679402220168</v>
      </c>
      <c r="H10" s="1106">
        <v>353.55351730377743</v>
      </c>
      <c r="I10" s="1106">
        <v>0.44935532377176191</v>
      </c>
      <c r="J10" s="1106">
        <v>4.7878644228490161</v>
      </c>
      <c r="K10" s="1106">
        <v>29.922165820642977</v>
      </c>
      <c r="L10" s="1107">
        <v>-7.6412108822324853E-2</v>
      </c>
    </row>
    <row r="11" spans="1:12">
      <c r="A11" s="635" t="s">
        <v>81</v>
      </c>
      <c r="B11" s="889" t="s">
        <v>19</v>
      </c>
      <c r="C11" s="1108">
        <v>19804.449910486506</v>
      </c>
      <c r="D11" s="1108">
        <v>19838.918367925333</v>
      </c>
      <c r="E11" s="1109">
        <v>20200.538908696235</v>
      </c>
      <c r="F11" s="1109">
        <v>20235.69673528384</v>
      </c>
      <c r="G11" s="1110">
        <v>-0.17374161635019153</v>
      </c>
      <c r="H11" s="1111">
        <v>399.51477516059964</v>
      </c>
      <c r="I11" s="1111">
        <v>1.73333233402361</v>
      </c>
      <c r="J11" s="1111">
        <v>-8.4313725490196081</v>
      </c>
      <c r="K11" s="1111">
        <v>6.3214890016920471</v>
      </c>
      <c r="L11" s="1112">
        <v>-0.93107072527041002</v>
      </c>
    </row>
    <row r="12" spans="1:12">
      <c r="A12" s="635" t="s">
        <v>82</v>
      </c>
      <c r="B12" s="889" t="s">
        <v>19</v>
      </c>
      <c r="C12" s="1108" t="s">
        <v>185</v>
      </c>
      <c r="D12" s="1108" t="s">
        <v>185</v>
      </c>
      <c r="E12" s="1109" t="s">
        <v>185</v>
      </c>
      <c r="F12" s="1109" t="s">
        <v>185</v>
      </c>
      <c r="G12" s="1110" t="s">
        <v>72</v>
      </c>
      <c r="H12" s="1111" t="s">
        <v>185</v>
      </c>
      <c r="I12" s="1111" t="s">
        <v>72</v>
      </c>
      <c r="J12" s="1111" t="s">
        <v>72</v>
      </c>
      <c r="K12" s="1111">
        <v>0.31810490693739424</v>
      </c>
      <c r="L12" s="1112" t="s">
        <v>72</v>
      </c>
    </row>
    <row r="13" spans="1:12">
      <c r="A13" s="635" t="s">
        <v>71</v>
      </c>
      <c r="B13" s="889" t="s">
        <v>19</v>
      </c>
      <c r="C13" s="1108">
        <v>16482.391502529816</v>
      </c>
      <c r="D13" s="1108">
        <v>16539.565961867174</v>
      </c>
      <c r="E13" s="1109">
        <v>16812.039332580411</v>
      </c>
      <c r="F13" s="1109">
        <v>16870.35728110452</v>
      </c>
      <c r="G13" s="1110">
        <v>-0.34568294881002548</v>
      </c>
      <c r="H13" s="1111">
        <v>288.71130243634366</v>
      </c>
      <c r="I13" s="1111">
        <v>2.549353659032878E-2</v>
      </c>
      <c r="J13" s="1111">
        <v>2.593497462882917</v>
      </c>
      <c r="K13" s="1111">
        <v>36.947546531302876</v>
      </c>
      <c r="L13" s="1112">
        <v>-0.88664004435128163</v>
      </c>
    </row>
    <row r="14" spans="1:12" ht="15.75" thickBot="1">
      <c r="A14" s="890" t="s">
        <v>83</v>
      </c>
      <c r="B14" s="891" t="s">
        <v>19</v>
      </c>
      <c r="C14" s="1113">
        <v>20242.938644915237</v>
      </c>
      <c r="D14" s="1113">
        <v>20378.216530739883</v>
      </c>
      <c r="E14" s="1114">
        <v>20647.797417813541</v>
      </c>
      <c r="F14" s="1114">
        <v>20785.78086135468</v>
      </c>
      <c r="G14" s="1115">
        <v>-0.66383574647263255</v>
      </c>
      <c r="H14" s="1116">
        <v>293.59848834230075</v>
      </c>
      <c r="I14" s="1116">
        <v>-0.47503012586210724</v>
      </c>
      <c r="J14" s="1116">
        <v>12.934027777777779</v>
      </c>
      <c r="K14" s="1116">
        <v>26.416243654822335</v>
      </c>
      <c r="L14" s="1117">
        <v>1.8428648152318914</v>
      </c>
    </row>
    <row r="15" spans="1:12" ht="15.75" thickBot="1">
      <c r="A15" s="884"/>
      <c r="B15" s="892"/>
      <c r="C15" s="1095"/>
      <c r="D15" s="1095"/>
      <c r="E15" s="1095"/>
      <c r="F15" s="1095"/>
      <c r="G15" s="1096"/>
      <c r="H15" s="1093"/>
      <c r="I15" s="1093"/>
      <c r="J15" s="1093"/>
      <c r="K15" s="1093"/>
      <c r="L15" s="1097"/>
    </row>
    <row r="16" spans="1:12">
      <c r="A16" s="638" t="s">
        <v>84</v>
      </c>
      <c r="B16" s="893" t="s">
        <v>21</v>
      </c>
      <c r="C16" s="1118" t="s">
        <v>185</v>
      </c>
      <c r="D16" s="1118" t="s">
        <v>72</v>
      </c>
      <c r="E16" s="1119" t="s">
        <v>185</v>
      </c>
      <c r="F16" s="1119" t="s">
        <v>72</v>
      </c>
      <c r="G16" s="1120" t="s">
        <v>72</v>
      </c>
      <c r="H16" s="1121" t="s">
        <v>185</v>
      </c>
      <c r="I16" s="1121" t="s">
        <v>72</v>
      </c>
      <c r="J16" s="1122" t="s">
        <v>72</v>
      </c>
      <c r="K16" s="1122">
        <v>6.7681895093062612E-3</v>
      </c>
      <c r="L16" s="1123" t="s">
        <v>72</v>
      </c>
    </row>
    <row r="17" spans="1:12">
      <c r="A17" s="634" t="s">
        <v>84</v>
      </c>
      <c r="B17" s="894" t="s">
        <v>22</v>
      </c>
      <c r="C17" s="1108" t="s">
        <v>185</v>
      </c>
      <c r="D17" s="1108" t="s">
        <v>72</v>
      </c>
      <c r="E17" s="1109" t="s">
        <v>185</v>
      </c>
      <c r="F17" s="1109" t="s">
        <v>72</v>
      </c>
      <c r="G17" s="1110" t="s">
        <v>72</v>
      </c>
      <c r="H17" s="1111" t="s">
        <v>185</v>
      </c>
      <c r="I17" s="1111" t="s">
        <v>72</v>
      </c>
      <c r="J17" s="1124" t="s">
        <v>72</v>
      </c>
      <c r="K17" s="1124">
        <v>6.7681895093062612E-3</v>
      </c>
      <c r="L17" s="1125" t="s">
        <v>72</v>
      </c>
    </row>
    <row r="18" spans="1:12">
      <c r="A18" s="634" t="s">
        <v>84</v>
      </c>
      <c r="B18" s="894" t="s">
        <v>23</v>
      </c>
      <c r="C18" s="1108" t="s">
        <v>72</v>
      </c>
      <c r="D18" s="1108" t="s">
        <v>72</v>
      </c>
      <c r="E18" s="1109" t="s">
        <v>72</v>
      </c>
      <c r="F18" s="1109" t="s">
        <v>72</v>
      </c>
      <c r="G18" s="1110" t="s">
        <v>72</v>
      </c>
      <c r="H18" s="1111" t="s">
        <v>72</v>
      </c>
      <c r="I18" s="1111" t="s">
        <v>72</v>
      </c>
      <c r="J18" s="1124" t="s">
        <v>72</v>
      </c>
      <c r="K18" s="1124" t="s">
        <v>72</v>
      </c>
      <c r="L18" s="1125" t="s">
        <v>72</v>
      </c>
    </row>
    <row r="19" spans="1:12">
      <c r="A19" s="638" t="s">
        <v>84</v>
      </c>
      <c r="B19" s="895" t="s">
        <v>24</v>
      </c>
      <c r="C19" s="1126" t="s">
        <v>185</v>
      </c>
      <c r="D19" s="1126" t="s">
        <v>185</v>
      </c>
      <c r="E19" s="1127" t="s">
        <v>185</v>
      </c>
      <c r="F19" s="1127" t="s">
        <v>185</v>
      </c>
      <c r="G19" s="1128" t="s">
        <v>72</v>
      </c>
      <c r="H19" s="1129" t="s">
        <v>185</v>
      </c>
      <c r="I19" s="1129" t="s">
        <v>72</v>
      </c>
      <c r="J19" s="1130" t="s">
        <v>72</v>
      </c>
      <c r="K19" s="1130">
        <v>1.3536379018612522E-2</v>
      </c>
      <c r="L19" s="1131" t="s">
        <v>72</v>
      </c>
    </row>
    <row r="20" spans="1:12">
      <c r="A20" s="634" t="s">
        <v>84</v>
      </c>
      <c r="B20" s="894" t="s">
        <v>25</v>
      </c>
      <c r="C20" s="1108" t="s">
        <v>72</v>
      </c>
      <c r="D20" s="1108" t="s">
        <v>185</v>
      </c>
      <c r="E20" s="1109" t="s">
        <v>72</v>
      </c>
      <c r="F20" s="1109" t="s">
        <v>185</v>
      </c>
      <c r="G20" s="1110" t="s">
        <v>72</v>
      </c>
      <c r="H20" s="1111" t="s">
        <v>72</v>
      </c>
      <c r="I20" s="1111" t="s">
        <v>72</v>
      </c>
      <c r="J20" s="1124" t="s">
        <v>72</v>
      </c>
      <c r="K20" s="1124" t="s">
        <v>72</v>
      </c>
      <c r="L20" s="1125" t="s">
        <v>72</v>
      </c>
    </row>
    <row r="21" spans="1:12">
      <c r="A21" s="634" t="s">
        <v>84</v>
      </c>
      <c r="B21" s="894" t="s">
        <v>26</v>
      </c>
      <c r="C21" s="1108" t="s">
        <v>185</v>
      </c>
      <c r="D21" s="1108" t="s">
        <v>72</v>
      </c>
      <c r="E21" s="1109" t="s">
        <v>185</v>
      </c>
      <c r="F21" s="1109" t="s">
        <v>72</v>
      </c>
      <c r="G21" s="1110" t="s">
        <v>72</v>
      </c>
      <c r="H21" s="1111" t="s">
        <v>185</v>
      </c>
      <c r="I21" s="1111" t="s">
        <v>72</v>
      </c>
      <c r="J21" s="1124" t="s">
        <v>72</v>
      </c>
      <c r="K21" s="1124">
        <v>1.3536379018612522E-2</v>
      </c>
      <c r="L21" s="1125" t="s">
        <v>72</v>
      </c>
    </row>
    <row r="22" spans="1:12">
      <c r="A22" s="638" t="s">
        <v>84</v>
      </c>
      <c r="B22" s="895" t="s">
        <v>27</v>
      </c>
      <c r="C22" s="1126">
        <v>19605.90108282119</v>
      </c>
      <c r="D22" s="1126">
        <v>17469.023150326797</v>
      </c>
      <c r="E22" s="1127">
        <v>19998.019104477615</v>
      </c>
      <c r="F22" s="1127">
        <v>17818.403613333332</v>
      </c>
      <c r="G22" s="1128">
        <v>12.232383654803387</v>
      </c>
      <c r="H22" s="1129">
        <v>251.22499999999999</v>
      </c>
      <c r="I22" s="1129">
        <v>11.655555555555551</v>
      </c>
      <c r="J22" s="1130">
        <v>-20</v>
      </c>
      <c r="K22" s="1130">
        <v>5.414551607445009E-2</v>
      </c>
      <c r="L22" s="1131">
        <v>-1.6958010660475961E-2</v>
      </c>
    </row>
    <row r="23" spans="1:12">
      <c r="A23" s="634" t="s">
        <v>84</v>
      </c>
      <c r="B23" s="894" t="s">
        <v>28</v>
      </c>
      <c r="C23" s="1108">
        <v>19662.465686274511</v>
      </c>
      <c r="D23" s="1108">
        <v>16831.01470588235</v>
      </c>
      <c r="E23" s="1109">
        <v>20055.715</v>
      </c>
      <c r="F23" s="1109">
        <v>17167.634999999998</v>
      </c>
      <c r="G23" s="1110">
        <v>16.82281805269044</v>
      </c>
      <c r="H23" s="1111">
        <v>251.4</v>
      </c>
      <c r="I23" s="1111">
        <v>15.586206896551728</v>
      </c>
      <c r="J23" s="1124">
        <v>-12.5</v>
      </c>
      <c r="K23" s="1124">
        <v>4.7377326565143825E-2</v>
      </c>
      <c r="L23" s="1125">
        <v>-9.5054948227970143E-3</v>
      </c>
    </row>
    <row r="24" spans="1:12" ht="15.75" thickBot="1">
      <c r="A24" s="896" t="s">
        <v>84</v>
      </c>
      <c r="B24" s="897" t="s">
        <v>29</v>
      </c>
      <c r="C24" s="1132" t="s">
        <v>185</v>
      </c>
      <c r="D24" s="1132" t="s">
        <v>185</v>
      </c>
      <c r="E24" s="1133" t="s">
        <v>185</v>
      </c>
      <c r="F24" s="1133" t="s">
        <v>185</v>
      </c>
      <c r="G24" s="1134" t="s">
        <v>72</v>
      </c>
      <c r="H24" s="1124" t="s">
        <v>185</v>
      </c>
      <c r="I24" s="1124" t="s">
        <v>72</v>
      </c>
      <c r="J24" s="1124" t="s">
        <v>72</v>
      </c>
      <c r="K24" s="1124">
        <v>6.7681895093062612E-3</v>
      </c>
      <c r="L24" s="1125" t="s">
        <v>72</v>
      </c>
    </row>
    <row r="25" spans="1:12" ht="15.75" thickBot="1">
      <c r="A25" s="884"/>
      <c r="B25" s="892"/>
      <c r="C25" s="1095"/>
      <c r="D25" s="1095"/>
      <c r="E25" s="1095"/>
      <c r="F25" s="1095"/>
      <c r="G25" s="1096"/>
      <c r="H25" s="1093"/>
      <c r="I25" s="1093"/>
      <c r="J25" s="1093"/>
      <c r="K25" s="1093"/>
      <c r="L25" s="1097"/>
    </row>
    <row r="26" spans="1:12">
      <c r="A26" s="638" t="s">
        <v>85</v>
      </c>
      <c r="B26" s="893" t="s">
        <v>21</v>
      </c>
      <c r="C26" s="1118">
        <v>21445.731170083382</v>
      </c>
      <c r="D26" s="1118">
        <v>21162.154445380915</v>
      </c>
      <c r="E26" s="1119">
        <v>21874.645793485048</v>
      </c>
      <c r="F26" s="1119">
        <v>21585.397534288535</v>
      </c>
      <c r="G26" s="1120">
        <v>1.3400182171166413</v>
      </c>
      <c r="H26" s="1121">
        <v>413.47564575645754</v>
      </c>
      <c r="I26" s="1121">
        <v>-0.40879337179037073</v>
      </c>
      <c r="J26" s="1122">
        <v>16.810344827586206</v>
      </c>
      <c r="K26" s="1122">
        <v>3.6683587140439933</v>
      </c>
      <c r="L26" s="1123">
        <v>0.36915507354342436</v>
      </c>
    </row>
    <row r="27" spans="1:12">
      <c r="A27" s="634" t="s">
        <v>85</v>
      </c>
      <c r="B27" s="894" t="s">
        <v>22</v>
      </c>
      <c r="C27" s="1108">
        <v>21629.053921568626</v>
      </c>
      <c r="D27" s="1108">
        <v>21478.751960784313</v>
      </c>
      <c r="E27" s="1109">
        <v>22061.634999999998</v>
      </c>
      <c r="F27" s="1109">
        <v>21908.327000000001</v>
      </c>
      <c r="G27" s="1110">
        <v>0.69977045714169439</v>
      </c>
      <c r="H27" s="1111">
        <v>408.9</v>
      </c>
      <c r="I27" s="1111">
        <v>-0.34121374603949162</v>
      </c>
      <c r="J27" s="1124">
        <v>41.240875912408761</v>
      </c>
      <c r="K27" s="1124">
        <v>2.6192893401015231</v>
      </c>
      <c r="L27" s="1125">
        <v>0.67105270756454916</v>
      </c>
    </row>
    <row r="28" spans="1:12">
      <c r="A28" s="634" t="s">
        <v>85</v>
      </c>
      <c r="B28" s="894" t="s">
        <v>23</v>
      </c>
      <c r="C28" s="1108">
        <v>21005.266666666666</v>
      </c>
      <c r="D28" s="1108">
        <v>20718.420588235294</v>
      </c>
      <c r="E28" s="1109">
        <v>21425.371999999999</v>
      </c>
      <c r="F28" s="1109">
        <v>21132.789000000001</v>
      </c>
      <c r="G28" s="1110">
        <v>1.3844978057557795</v>
      </c>
      <c r="H28" s="1111">
        <v>424.9</v>
      </c>
      <c r="I28" s="1111">
        <v>0.63950734249170738</v>
      </c>
      <c r="J28" s="1124">
        <v>-18.421052631578945</v>
      </c>
      <c r="K28" s="1124">
        <v>1.0490693739424704</v>
      </c>
      <c r="L28" s="1125">
        <v>-0.30189763402112457</v>
      </c>
    </row>
    <row r="29" spans="1:12">
      <c r="A29" s="638" t="s">
        <v>85</v>
      </c>
      <c r="B29" s="895" t="s">
        <v>24</v>
      </c>
      <c r="C29" s="1126">
        <v>20575.857959707271</v>
      </c>
      <c r="D29" s="1126">
        <v>20535.682562110225</v>
      </c>
      <c r="E29" s="1127">
        <v>20987.375118901418</v>
      </c>
      <c r="F29" s="1127">
        <v>20946.396213352429</v>
      </c>
      <c r="G29" s="1128">
        <v>0.19563702095383279</v>
      </c>
      <c r="H29" s="1129">
        <v>374.1867676102699</v>
      </c>
      <c r="I29" s="1129">
        <v>0.97523494468241489</v>
      </c>
      <c r="J29" s="1130">
        <v>8.9670014347202294</v>
      </c>
      <c r="K29" s="1130">
        <v>10.28087986463621</v>
      </c>
      <c r="L29" s="1131">
        <v>0.36904823778751883</v>
      </c>
    </row>
    <row r="30" spans="1:12">
      <c r="A30" s="634" t="s">
        <v>85</v>
      </c>
      <c r="B30" s="894" t="s">
        <v>25</v>
      </c>
      <c r="C30" s="1108">
        <v>20761.564705882352</v>
      </c>
      <c r="D30" s="1108">
        <v>20593.705882352944</v>
      </c>
      <c r="E30" s="1109">
        <v>21176.795999999998</v>
      </c>
      <c r="F30" s="1109">
        <v>21005.58</v>
      </c>
      <c r="G30" s="1110">
        <v>0.81509770261043346</v>
      </c>
      <c r="H30" s="1111">
        <v>360.7</v>
      </c>
      <c r="I30" s="1111">
        <v>0.25013896609226716</v>
      </c>
      <c r="J30" s="1124">
        <v>13.851761846901582</v>
      </c>
      <c r="K30" s="1124">
        <v>6.3417935702199664</v>
      </c>
      <c r="L30" s="1125">
        <v>0.48997331993555271</v>
      </c>
    </row>
    <row r="31" spans="1:12">
      <c r="A31" s="634" t="s">
        <v>85</v>
      </c>
      <c r="B31" s="894" t="s">
        <v>26</v>
      </c>
      <c r="C31" s="1108">
        <v>20303.467647058824</v>
      </c>
      <c r="D31" s="1108">
        <v>20457.738235294117</v>
      </c>
      <c r="E31" s="1109">
        <v>20709.537</v>
      </c>
      <c r="F31" s="1109">
        <v>20866.893</v>
      </c>
      <c r="G31" s="1110">
        <v>-0.75409405703091392</v>
      </c>
      <c r="H31" s="1111">
        <v>395.9</v>
      </c>
      <c r="I31" s="1111">
        <v>2.5382025382025262</v>
      </c>
      <c r="J31" s="1124">
        <v>1.9264448336252189</v>
      </c>
      <c r="K31" s="1124">
        <v>3.9390862944162435</v>
      </c>
      <c r="L31" s="1125">
        <v>-0.12092508214803432</v>
      </c>
    </row>
    <row r="32" spans="1:12">
      <c r="A32" s="638" t="s">
        <v>85</v>
      </c>
      <c r="B32" s="895" t="s">
        <v>27</v>
      </c>
      <c r="C32" s="1126">
        <v>19626.086813549915</v>
      </c>
      <c r="D32" s="1126">
        <v>19584.661286983985</v>
      </c>
      <c r="E32" s="1127">
        <v>20018.608549820914</v>
      </c>
      <c r="F32" s="1127">
        <v>19976.354512723665</v>
      </c>
      <c r="G32" s="1128">
        <v>0.21152026046762493</v>
      </c>
      <c r="H32" s="1129">
        <v>326.51127118644069</v>
      </c>
      <c r="I32" s="1129">
        <v>-0.62619190709355343</v>
      </c>
      <c r="J32" s="1130">
        <v>-4.2354934349851756E-2</v>
      </c>
      <c r="K32" s="1130">
        <v>15.972927241962775</v>
      </c>
      <c r="L32" s="1131">
        <v>-0.81461542015326671</v>
      </c>
    </row>
    <row r="33" spans="1:12">
      <c r="A33" s="634" t="s">
        <v>85</v>
      </c>
      <c r="B33" s="894" t="s">
        <v>28</v>
      </c>
      <c r="C33" s="1108">
        <v>19567.23137254902</v>
      </c>
      <c r="D33" s="1108">
        <v>19518.733333333334</v>
      </c>
      <c r="E33" s="1109">
        <v>19958.576000000001</v>
      </c>
      <c r="F33" s="1109">
        <v>19909.108</v>
      </c>
      <c r="G33" s="1110">
        <v>0.24846919309494306</v>
      </c>
      <c r="H33" s="1111">
        <v>315.10000000000002</v>
      </c>
      <c r="I33" s="1111">
        <v>-0.34788108791902778</v>
      </c>
      <c r="J33" s="1124">
        <v>6.1568373298768631</v>
      </c>
      <c r="K33" s="1124">
        <v>11.086294416243653</v>
      </c>
      <c r="L33" s="1125">
        <v>0.11502024104456332</v>
      </c>
    </row>
    <row r="34" spans="1:12" ht="15.75" thickBot="1">
      <c r="A34" s="896" t="s">
        <v>85</v>
      </c>
      <c r="B34" s="897" t="s">
        <v>29</v>
      </c>
      <c r="C34" s="1132">
        <v>19745.479411764703</v>
      </c>
      <c r="D34" s="1132">
        <v>19696.400980392158</v>
      </c>
      <c r="E34" s="1133">
        <v>20140.388999999999</v>
      </c>
      <c r="F34" s="1133">
        <v>20090.329000000002</v>
      </c>
      <c r="G34" s="1134">
        <v>0.24917461530867746</v>
      </c>
      <c r="H34" s="1124">
        <v>352.4</v>
      </c>
      <c r="I34" s="1124">
        <v>0.14208581983518045</v>
      </c>
      <c r="J34" s="1124">
        <v>-11.735941320293399</v>
      </c>
      <c r="K34" s="1124">
        <v>4.8866328257191203</v>
      </c>
      <c r="L34" s="1125">
        <v>-0.92963566119783092</v>
      </c>
    </row>
    <row r="35" spans="1:12" ht="15.75" thickBot="1">
      <c r="A35" s="898"/>
      <c r="B35" s="899"/>
      <c r="C35" s="1135"/>
      <c r="D35" s="1135"/>
      <c r="E35" s="1135"/>
      <c r="F35" s="1135"/>
      <c r="G35" s="1136"/>
      <c r="H35" s="1137"/>
      <c r="I35" s="1137"/>
      <c r="J35" s="1137"/>
      <c r="K35" s="1137"/>
      <c r="L35" s="1138"/>
    </row>
    <row r="36" spans="1:12">
      <c r="A36" s="634" t="s">
        <v>86</v>
      </c>
      <c r="B36" s="900" t="s">
        <v>26</v>
      </c>
      <c r="C36" s="1139">
        <v>20036.660784313724</v>
      </c>
      <c r="D36" s="1139">
        <v>19903.783333333333</v>
      </c>
      <c r="E36" s="1140">
        <v>20437.394</v>
      </c>
      <c r="F36" s="1140">
        <v>20301.859</v>
      </c>
      <c r="G36" s="1141">
        <v>0.66759896224281656</v>
      </c>
      <c r="H36" s="1142">
        <v>425.8</v>
      </c>
      <c r="I36" s="1142">
        <v>5.6837925043435185</v>
      </c>
      <c r="J36" s="1142">
        <v>-15.164835164835164</v>
      </c>
      <c r="K36" s="1142">
        <v>2.6125211505922166</v>
      </c>
      <c r="L36" s="1143">
        <v>-0.62268931584691867</v>
      </c>
    </row>
    <row r="37" spans="1:12" ht="15.75" thickBot="1">
      <c r="A37" s="896" t="s">
        <v>86</v>
      </c>
      <c r="B37" s="897" t="s">
        <v>29</v>
      </c>
      <c r="C37" s="1132">
        <v>19621.652941176471</v>
      </c>
      <c r="D37" s="1132">
        <v>19784.175490196078</v>
      </c>
      <c r="E37" s="1133">
        <v>20014.085999999999</v>
      </c>
      <c r="F37" s="1133">
        <v>20179.859</v>
      </c>
      <c r="G37" s="1134">
        <v>-0.82147749397060221</v>
      </c>
      <c r="H37" s="1124">
        <v>381</v>
      </c>
      <c r="I37" s="1124">
        <v>-0.91027308192457734</v>
      </c>
      <c r="J37" s="1124">
        <v>-3.0088495575221237</v>
      </c>
      <c r="K37" s="1124">
        <v>3.7089678510998305</v>
      </c>
      <c r="L37" s="1125">
        <v>-0.30838140942349179</v>
      </c>
    </row>
    <row r="38" spans="1:12" ht="15.75" thickBot="1">
      <c r="A38" s="898"/>
      <c r="B38" s="899"/>
      <c r="C38" s="1135"/>
      <c r="D38" s="1135"/>
      <c r="E38" s="1135"/>
      <c r="F38" s="1135"/>
      <c r="G38" s="1136"/>
      <c r="H38" s="1137"/>
      <c r="I38" s="1137"/>
      <c r="J38" s="1137"/>
      <c r="K38" s="1137"/>
      <c r="L38" s="1138"/>
    </row>
    <row r="39" spans="1:12">
      <c r="A39" s="638" t="s">
        <v>87</v>
      </c>
      <c r="B39" s="893" t="s">
        <v>21</v>
      </c>
      <c r="C39" s="1118" t="s">
        <v>185</v>
      </c>
      <c r="D39" s="1118" t="s">
        <v>185</v>
      </c>
      <c r="E39" s="1119" t="s">
        <v>185</v>
      </c>
      <c r="F39" s="1119" t="s">
        <v>185</v>
      </c>
      <c r="G39" s="1120" t="s">
        <v>72</v>
      </c>
      <c r="H39" s="1121" t="s">
        <v>185</v>
      </c>
      <c r="I39" s="1121" t="s">
        <v>72</v>
      </c>
      <c r="J39" s="1122" t="s">
        <v>72</v>
      </c>
      <c r="K39" s="1122">
        <v>2.7072758037225045E-2</v>
      </c>
      <c r="L39" s="1123" t="s">
        <v>72</v>
      </c>
    </row>
    <row r="40" spans="1:12">
      <c r="A40" s="635" t="s">
        <v>87</v>
      </c>
      <c r="B40" s="894" t="s">
        <v>22</v>
      </c>
      <c r="C40" s="1108" t="s">
        <v>185</v>
      </c>
      <c r="D40" s="1108" t="s">
        <v>72</v>
      </c>
      <c r="E40" s="1109" t="s">
        <v>185</v>
      </c>
      <c r="F40" s="1109" t="s">
        <v>72</v>
      </c>
      <c r="G40" s="1110" t="s">
        <v>72</v>
      </c>
      <c r="H40" s="1111" t="s">
        <v>185</v>
      </c>
      <c r="I40" s="1111" t="s">
        <v>72</v>
      </c>
      <c r="J40" s="1124" t="s">
        <v>72</v>
      </c>
      <c r="K40" s="1124">
        <v>1.3536379018612522E-2</v>
      </c>
      <c r="L40" s="1125" t="s">
        <v>72</v>
      </c>
    </row>
    <row r="41" spans="1:12">
      <c r="A41" s="635" t="s">
        <v>87</v>
      </c>
      <c r="B41" s="894" t="s">
        <v>23</v>
      </c>
      <c r="C41" s="1108" t="s">
        <v>185</v>
      </c>
      <c r="D41" s="1108" t="s">
        <v>185</v>
      </c>
      <c r="E41" s="1109" t="s">
        <v>185</v>
      </c>
      <c r="F41" s="1109" t="s">
        <v>185</v>
      </c>
      <c r="G41" s="1110" t="s">
        <v>72</v>
      </c>
      <c r="H41" s="1111" t="s">
        <v>185</v>
      </c>
      <c r="I41" s="1111" t="s">
        <v>72</v>
      </c>
      <c r="J41" s="1124" t="s">
        <v>72</v>
      </c>
      <c r="K41" s="1124">
        <v>1.3536379018612522E-2</v>
      </c>
      <c r="L41" s="1125" t="s">
        <v>72</v>
      </c>
    </row>
    <row r="42" spans="1:12">
      <c r="A42" s="635" t="s">
        <v>87</v>
      </c>
      <c r="B42" s="894" t="s">
        <v>30</v>
      </c>
      <c r="C42" s="1108" t="s">
        <v>72</v>
      </c>
      <c r="D42" s="1108" t="s">
        <v>185</v>
      </c>
      <c r="E42" s="1109" t="s">
        <v>72</v>
      </c>
      <c r="F42" s="1109" t="s">
        <v>185</v>
      </c>
      <c r="G42" s="1110" t="s">
        <v>72</v>
      </c>
      <c r="H42" s="1111" t="s">
        <v>72</v>
      </c>
      <c r="I42" s="1111" t="s">
        <v>72</v>
      </c>
      <c r="J42" s="1124" t="s">
        <v>72</v>
      </c>
      <c r="K42" s="1124" t="s">
        <v>72</v>
      </c>
      <c r="L42" s="1125" t="s">
        <v>72</v>
      </c>
    </row>
    <row r="43" spans="1:12">
      <c r="A43" s="641" t="s">
        <v>87</v>
      </c>
      <c r="B43" s="895" t="s">
        <v>24</v>
      </c>
      <c r="C43" s="1126" t="s">
        <v>185</v>
      </c>
      <c r="D43" s="1126" t="s">
        <v>185</v>
      </c>
      <c r="E43" s="1127" t="s">
        <v>185</v>
      </c>
      <c r="F43" s="1127" t="s">
        <v>185</v>
      </c>
      <c r="G43" s="1128" t="s">
        <v>72</v>
      </c>
      <c r="H43" s="1129" t="s">
        <v>185</v>
      </c>
      <c r="I43" s="1129" t="s">
        <v>72</v>
      </c>
      <c r="J43" s="1130" t="s">
        <v>72</v>
      </c>
      <c r="K43" s="1130">
        <v>6.0913705583756347E-2</v>
      </c>
      <c r="L43" s="1131" t="s">
        <v>72</v>
      </c>
    </row>
    <row r="44" spans="1:12">
      <c r="A44" s="635" t="s">
        <v>87</v>
      </c>
      <c r="B44" s="894" t="s">
        <v>26</v>
      </c>
      <c r="C44" s="1108" t="s">
        <v>185</v>
      </c>
      <c r="D44" s="1108" t="s">
        <v>185</v>
      </c>
      <c r="E44" s="1109" t="s">
        <v>185</v>
      </c>
      <c r="F44" s="1109" t="s">
        <v>185</v>
      </c>
      <c r="G44" s="1110" t="s">
        <v>72</v>
      </c>
      <c r="H44" s="1111" t="s">
        <v>185</v>
      </c>
      <c r="I44" s="1111" t="s">
        <v>72</v>
      </c>
      <c r="J44" s="1124" t="s">
        <v>72</v>
      </c>
      <c r="K44" s="1124">
        <v>1.3536379018612522E-2</v>
      </c>
      <c r="L44" s="1125" t="s">
        <v>72</v>
      </c>
    </row>
    <row r="45" spans="1:12">
      <c r="A45" s="635" t="s">
        <v>87</v>
      </c>
      <c r="B45" s="894" t="s">
        <v>31</v>
      </c>
      <c r="C45" s="1108" t="s">
        <v>185</v>
      </c>
      <c r="D45" s="1108" t="s">
        <v>185</v>
      </c>
      <c r="E45" s="1109" t="s">
        <v>185</v>
      </c>
      <c r="F45" s="1109" t="s">
        <v>185</v>
      </c>
      <c r="G45" s="1110" t="s">
        <v>72</v>
      </c>
      <c r="H45" s="1111" t="s">
        <v>185</v>
      </c>
      <c r="I45" s="1111" t="s">
        <v>72</v>
      </c>
      <c r="J45" s="1124" t="s">
        <v>72</v>
      </c>
      <c r="K45" s="1124">
        <v>4.7377326565143825E-2</v>
      </c>
      <c r="L45" s="1125" t="s">
        <v>72</v>
      </c>
    </row>
    <row r="46" spans="1:12">
      <c r="A46" s="641" t="s">
        <v>87</v>
      </c>
      <c r="B46" s="895" t="s">
        <v>27</v>
      </c>
      <c r="C46" s="1126" t="s">
        <v>185</v>
      </c>
      <c r="D46" s="1126" t="s">
        <v>185</v>
      </c>
      <c r="E46" s="1127" t="s">
        <v>185</v>
      </c>
      <c r="F46" s="1127" t="s">
        <v>185</v>
      </c>
      <c r="G46" s="1128" t="s">
        <v>72</v>
      </c>
      <c r="H46" s="1129" t="s">
        <v>185</v>
      </c>
      <c r="I46" s="1129" t="s">
        <v>72</v>
      </c>
      <c r="J46" s="1130" t="s">
        <v>72</v>
      </c>
      <c r="K46" s="1130">
        <v>0.23011844331641287</v>
      </c>
      <c r="L46" s="1131" t="s">
        <v>72</v>
      </c>
    </row>
    <row r="47" spans="1:12">
      <c r="A47" s="635" t="s">
        <v>87</v>
      </c>
      <c r="B47" s="894" t="s">
        <v>29</v>
      </c>
      <c r="C47" s="1108" t="s">
        <v>185</v>
      </c>
      <c r="D47" s="1108" t="s">
        <v>185</v>
      </c>
      <c r="E47" s="1109" t="s">
        <v>185</v>
      </c>
      <c r="F47" s="1109" t="s">
        <v>185</v>
      </c>
      <c r="G47" s="1110" t="s">
        <v>72</v>
      </c>
      <c r="H47" s="1111" t="s">
        <v>185</v>
      </c>
      <c r="I47" s="1111" t="s">
        <v>72</v>
      </c>
      <c r="J47" s="1124" t="s">
        <v>72</v>
      </c>
      <c r="K47" s="1124">
        <v>0.10829103214890018</v>
      </c>
      <c r="L47" s="1125" t="s">
        <v>72</v>
      </c>
    </row>
    <row r="48" spans="1:12" ht="15.75" thickBot="1">
      <c r="A48" s="901" t="s">
        <v>87</v>
      </c>
      <c r="B48" s="894" t="s">
        <v>32</v>
      </c>
      <c r="C48" s="1132" t="s">
        <v>185</v>
      </c>
      <c r="D48" s="1132" t="s">
        <v>185</v>
      </c>
      <c r="E48" s="1133" t="s">
        <v>185</v>
      </c>
      <c r="F48" s="1133" t="s">
        <v>185</v>
      </c>
      <c r="G48" s="1134" t="s">
        <v>72</v>
      </c>
      <c r="H48" s="1124" t="s">
        <v>185</v>
      </c>
      <c r="I48" s="1124" t="s">
        <v>72</v>
      </c>
      <c r="J48" s="1124" t="s">
        <v>72</v>
      </c>
      <c r="K48" s="1124">
        <v>0.12182741116751269</v>
      </c>
      <c r="L48" s="1125" t="s">
        <v>72</v>
      </c>
    </row>
    <row r="49" spans="1:12" ht="15.75" thickBot="1">
      <c r="A49" s="898"/>
      <c r="B49" s="899"/>
      <c r="C49" s="1135"/>
      <c r="D49" s="1135"/>
      <c r="E49" s="1135"/>
      <c r="F49" s="1135"/>
      <c r="G49" s="1136"/>
      <c r="H49" s="1137"/>
      <c r="I49" s="1137"/>
      <c r="J49" s="1137"/>
      <c r="K49" s="1137"/>
      <c r="L49" s="1138"/>
    </row>
    <row r="50" spans="1:12">
      <c r="A50" s="638" t="s">
        <v>20</v>
      </c>
      <c r="B50" s="893" t="s">
        <v>24</v>
      </c>
      <c r="C50" s="1118">
        <v>17670.409491542872</v>
      </c>
      <c r="D50" s="1118">
        <v>17917.324178395058</v>
      </c>
      <c r="E50" s="1119">
        <v>18023.81768137373</v>
      </c>
      <c r="F50" s="1119">
        <v>18275.670661962959</v>
      </c>
      <c r="G50" s="1120">
        <v>-1.3780779115997566</v>
      </c>
      <c r="H50" s="1121">
        <v>356.74639175257732</v>
      </c>
      <c r="I50" s="1121">
        <v>1.27316008174663</v>
      </c>
      <c r="J50" s="1122">
        <v>-13.905325443786982</v>
      </c>
      <c r="K50" s="1122">
        <v>3.9390862944162435</v>
      </c>
      <c r="L50" s="1123">
        <v>-0.8675121128647576</v>
      </c>
    </row>
    <row r="51" spans="1:12">
      <c r="A51" s="634" t="s">
        <v>20</v>
      </c>
      <c r="B51" s="894" t="s">
        <v>25</v>
      </c>
      <c r="C51" s="1108">
        <v>16836.061764705883</v>
      </c>
      <c r="D51" s="1108">
        <v>17756.766666666666</v>
      </c>
      <c r="E51" s="1109">
        <v>17172.782999999999</v>
      </c>
      <c r="F51" s="1109">
        <v>18111.901999999998</v>
      </c>
      <c r="G51" s="1110">
        <v>-5.1850932055617287</v>
      </c>
      <c r="H51" s="1111">
        <v>325.5</v>
      </c>
      <c r="I51" s="1111">
        <v>1.6234779893849478</v>
      </c>
      <c r="J51" s="1124">
        <v>-34.065934065934066</v>
      </c>
      <c r="K51" s="1124">
        <v>0.81218274111675126</v>
      </c>
      <c r="L51" s="1125">
        <v>-0.48190144545890279</v>
      </c>
    </row>
    <row r="52" spans="1:12">
      <c r="A52" s="634" t="s">
        <v>20</v>
      </c>
      <c r="B52" s="894" t="s">
        <v>26</v>
      </c>
      <c r="C52" s="1108">
        <v>18111.741176470587</v>
      </c>
      <c r="D52" s="1108">
        <v>18087.25980392157</v>
      </c>
      <c r="E52" s="1109">
        <v>18473.975999999999</v>
      </c>
      <c r="F52" s="1109">
        <v>18449.005000000001</v>
      </c>
      <c r="G52" s="1110">
        <v>0.13535147288429772</v>
      </c>
      <c r="H52" s="1111">
        <v>356.4</v>
      </c>
      <c r="I52" s="1111">
        <v>1.2212439647827191</v>
      </c>
      <c r="J52" s="1124">
        <v>-7.8688524590163942</v>
      </c>
      <c r="K52" s="1124">
        <v>1.9018612521150593</v>
      </c>
      <c r="L52" s="1125">
        <v>-0.26679631330018561</v>
      </c>
    </row>
    <row r="53" spans="1:12">
      <c r="A53" s="634" t="s">
        <v>20</v>
      </c>
      <c r="B53" s="894" t="s">
        <v>31</v>
      </c>
      <c r="C53" s="1108">
        <v>17500.76568627451</v>
      </c>
      <c r="D53" s="1108">
        <v>17794.618627450978</v>
      </c>
      <c r="E53" s="1109">
        <v>17850.780999999999</v>
      </c>
      <c r="F53" s="1109">
        <v>18150.510999999999</v>
      </c>
      <c r="G53" s="1110">
        <v>-1.6513584658856137</v>
      </c>
      <c r="H53" s="1111">
        <v>378</v>
      </c>
      <c r="I53" s="1111">
        <v>-1.3827289329506942</v>
      </c>
      <c r="J53" s="1124">
        <v>-4.2328042328042326</v>
      </c>
      <c r="K53" s="1124">
        <v>1.2250423011844331</v>
      </c>
      <c r="L53" s="1125">
        <v>-0.11881435410566921</v>
      </c>
    </row>
    <row r="54" spans="1:12">
      <c r="A54" s="638" t="s">
        <v>20</v>
      </c>
      <c r="B54" s="895" t="s">
        <v>27</v>
      </c>
      <c r="C54" s="1126">
        <v>17003.461745865327</v>
      </c>
      <c r="D54" s="1126">
        <v>16942.761522168243</v>
      </c>
      <c r="E54" s="1127">
        <v>17343.530980782634</v>
      </c>
      <c r="F54" s="1127">
        <v>17281.616752611608</v>
      </c>
      <c r="G54" s="1128">
        <v>0.35826641139735937</v>
      </c>
      <c r="H54" s="1129">
        <v>305.34631514030218</v>
      </c>
      <c r="I54" s="1129">
        <v>0.7401717449123637</v>
      </c>
      <c r="J54" s="1130">
        <v>6.8533772652388798</v>
      </c>
      <c r="K54" s="1130">
        <v>21.949238578680202</v>
      </c>
      <c r="L54" s="1131">
        <v>0.36931821463014458</v>
      </c>
    </row>
    <row r="55" spans="1:12">
      <c r="A55" s="634" t="s">
        <v>20</v>
      </c>
      <c r="B55" s="894" t="s">
        <v>28</v>
      </c>
      <c r="C55" s="1108">
        <v>16576.617647058825</v>
      </c>
      <c r="D55" s="1108">
        <v>16234.12843137255</v>
      </c>
      <c r="E55" s="1109">
        <v>16908.150000000001</v>
      </c>
      <c r="F55" s="1109">
        <v>16558.811000000002</v>
      </c>
      <c r="G55" s="1110">
        <v>2.1096864986260182</v>
      </c>
      <c r="H55" s="1111">
        <v>276.2</v>
      </c>
      <c r="I55" s="1111">
        <v>0.76614374315941836</v>
      </c>
      <c r="J55" s="1124">
        <v>14.570685169124022</v>
      </c>
      <c r="K55" s="1124">
        <v>8.9407783417935711</v>
      </c>
      <c r="L55" s="1125">
        <v>0.74254170925659757</v>
      </c>
    </row>
    <row r="56" spans="1:12">
      <c r="A56" s="634" t="s">
        <v>20</v>
      </c>
      <c r="B56" s="894" t="s">
        <v>29</v>
      </c>
      <c r="C56" s="1108">
        <v>17275.109803921569</v>
      </c>
      <c r="D56" s="1108">
        <v>17353.388235294115</v>
      </c>
      <c r="E56" s="1109">
        <v>17620.612000000001</v>
      </c>
      <c r="F56" s="1109">
        <v>17700.455999999998</v>
      </c>
      <c r="G56" s="1110">
        <v>-0.45108442403968196</v>
      </c>
      <c r="H56" s="1111">
        <v>316.7</v>
      </c>
      <c r="I56" s="1111">
        <v>1.2791813239526704</v>
      </c>
      <c r="J56" s="1124">
        <v>-2.7224435590969454</v>
      </c>
      <c r="K56" s="1124">
        <v>9.915397631133672</v>
      </c>
      <c r="L56" s="1125">
        <v>-0.79279349514619035</v>
      </c>
    </row>
    <row r="57" spans="1:12">
      <c r="A57" s="634" t="s">
        <v>20</v>
      </c>
      <c r="B57" s="894" t="s">
        <v>32</v>
      </c>
      <c r="C57" s="1108">
        <v>17187.556862745099</v>
      </c>
      <c r="D57" s="1108">
        <v>17172.404901960785</v>
      </c>
      <c r="E57" s="1109">
        <v>17531.308000000001</v>
      </c>
      <c r="F57" s="1109">
        <v>17515.852999999999</v>
      </c>
      <c r="G57" s="1110">
        <v>8.8234355472164266E-2</v>
      </c>
      <c r="H57" s="1111">
        <v>353.2</v>
      </c>
      <c r="I57" s="1111">
        <v>-0.11312217194571099</v>
      </c>
      <c r="J57" s="1124">
        <v>21.542553191489361</v>
      </c>
      <c r="K57" s="1124">
        <v>3.0930626057529613</v>
      </c>
      <c r="L57" s="1125">
        <v>0.4195700005197418</v>
      </c>
    </row>
    <row r="58" spans="1:12">
      <c r="A58" s="638" t="s">
        <v>20</v>
      </c>
      <c r="B58" s="895" t="s">
        <v>33</v>
      </c>
      <c r="C58" s="1126">
        <v>14465.960886834837</v>
      </c>
      <c r="D58" s="1126">
        <v>14689.607777696472</v>
      </c>
      <c r="E58" s="1127">
        <v>14755.280104571533</v>
      </c>
      <c r="F58" s="1127">
        <v>14983.399933250403</v>
      </c>
      <c r="G58" s="1128">
        <v>-1.5224837466470975</v>
      </c>
      <c r="H58" s="1129">
        <v>231.46297429620563</v>
      </c>
      <c r="I58" s="1129">
        <v>-1.3605277838504353</v>
      </c>
      <c r="J58" s="1130">
        <v>1.4906832298136645</v>
      </c>
      <c r="K58" s="1130">
        <v>11.059221658206429</v>
      </c>
      <c r="L58" s="1131">
        <v>-0.3884461461166655</v>
      </c>
    </row>
    <row r="59" spans="1:12">
      <c r="A59" s="634" t="s">
        <v>20</v>
      </c>
      <c r="B59" s="894" t="s">
        <v>73</v>
      </c>
      <c r="C59" s="1108">
        <v>14127.060784313726</v>
      </c>
      <c r="D59" s="1108">
        <v>14103.25294117647</v>
      </c>
      <c r="E59" s="1109">
        <v>14409.602000000001</v>
      </c>
      <c r="F59" s="1109">
        <v>14385.317999999999</v>
      </c>
      <c r="G59" s="1110">
        <v>0.16881100577687244</v>
      </c>
      <c r="H59" s="1111">
        <v>219.9</v>
      </c>
      <c r="I59" s="1111">
        <v>-0.76714801444042802</v>
      </c>
      <c r="J59" s="1124">
        <v>8.2698585418933632</v>
      </c>
      <c r="K59" s="1124">
        <v>6.7343485617597292</v>
      </c>
      <c r="L59" s="1125">
        <v>0.19993445482002503</v>
      </c>
    </row>
    <row r="60" spans="1:12">
      <c r="A60" s="634" t="s">
        <v>20</v>
      </c>
      <c r="B60" s="894" t="s">
        <v>34</v>
      </c>
      <c r="C60" s="1108">
        <v>14728.676470588234</v>
      </c>
      <c r="D60" s="1108">
        <v>14807.726470588235</v>
      </c>
      <c r="E60" s="1109">
        <v>15023.25</v>
      </c>
      <c r="F60" s="1109">
        <v>15103.880999999999</v>
      </c>
      <c r="G60" s="1110">
        <v>-0.53384292421265367</v>
      </c>
      <c r="H60" s="1111">
        <v>241.2</v>
      </c>
      <c r="I60" s="1111">
        <v>-0.41288191577208916</v>
      </c>
      <c r="J60" s="1124">
        <v>-8.4078711985688734</v>
      </c>
      <c r="K60" s="1124">
        <v>3.4653130287648057</v>
      </c>
      <c r="L60" s="1125">
        <v>-0.50937411571756019</v>
      </c>
    </row>
    <row r="61" spans="1:12" ht="15.75" thickBot="1">
      <c r="A61" s="634" t="s">
        <v>20</v>
      </c>
      <c r="B61" s="894" t="s">
        <v>35</v>
      </c>
      <c r="C61" s="1108">
        <v>15627.028431372548</v>
      </c>
      <c r="D61" s="1108">
        <v>17358.070588235292</v>
      </c>
      <c r="E61" s="1109">
        <v>15939.569</v>
      </c>
      <c r="F61" s="1109">
        <v>17705.232</v>
      </c>
      <c r="G61" s="1110">
        <v>-9.9725493571617729</v>
      </c>
      <c r="H61" s="1111">
        <v>282.8</v>
      </c>
      <c r="I61" s="1111">
        <v>-3.6784741144414204</v>
      </c>
      <c r="J61" s="1124">
        <v>-3.7878787878787881</v>
      </c>
      <c r="K61" s="1124">
        <v>0.85956006768189519</v>
      </c>
      <c r="L61" s="1125">
        <v>-7.9006485219128786E-2</v>
      </c>
    </row>
    <row r="62" spans="1:12" ht="15.75" thickBot="1">
      <c r="A62" s="898"/>
      <c r="B62" s="899"/>
      <c r="C62" s="1135"/>
      <c r="D62" s="1135"/>
      <c r="E62" s="1135"/>
      <c r="F62" s="1135"/>
      <c r="G62" s="1136"/>
      <c r="H62" s="1137"/>
      <c r="I62" s="1137"/>
      <c r="J62" s="1137"/>
      <c r="K62" s="1137"/>
      <c r="L62" s="1138"/>
    </row>
    <row r="63" spans="1:12">
      <c r="A63" s="638" t="s">
        <v>88</v>
      </c>
      <c r="B63" s="895" t="s">
        <v>21</v>
      </c>
      <c r="C63" s="1126">
        <v>20963.261867554429</v>
      </c>
      <c r="D63" s="1126">
        <v>20852.809097473877</v>
      </c>
      <c r="E63" s="1127">
        <v>21382.527104905519</v>
      </c>
      <c r="F63" s="1127">
        <v>21269.865279423357</v>
      </c>
      <c r="G63" s="1128">
        <v>0.52967813383920381</v>
      </c>
      <c r="H63" s="1129">
        <v>347.69579288025892</v>
      </c>
      <c r="I63" s="1129">
        <v>-0.14637831113246796</v>
      </c>
      <c r="J63" s="1130">
        <v>21.176470588235293</v>
      </c>
      <c r="K63" s="1130">
        <v>2.0913705583756346</v>
      </c>
      <c r="L63" s="1131">
        <v>0.2782306266350203</v>
      </c>
    </row>
    <row r="64" spans="1:12">
      <c r="A64" s="634" t="s">
        <v>88</v>
      </c>
      <c r="B64" s="894" t="s">
        <v>22</v>
      </c>
      <c r="C64" s="1108">
        <v>21274.103921568625</v>
      </c>
      <c r="D64" s="1108">
        <v>20701.043137254899</v>
      </c>
      <c r="E64" s="1109">
        <v>21699.585999999999</v>
      </c>
      <c r="F64" s="1109">
        <v>21115.063999999998</v>
      </c>
      <c r="G64" s="1110">
        <v>2.7682700843341084</v>
      </c>
      <c r="H64" s="1111">
        <v>321.89999999999998</v>
      </c>
      <c r="I64" s="1111">
        <v>-2.0389531345100562</v>
      </c>
      <c r="J64" s="1124">
        <v>0</v>
      </c>
      <c r="K64" s="1124">
        <v>0.29103214890016921</v>
      </c>
      <c r="L64" s="1125">
        <v>-1.4713016060012851E-2</v>
      </c>
    </row>
    <row r="65" spans="1:12">
      <c r="A65" s="634" t="s">
        <v>88</v>
      </c>
      <c r="B65" s="894" t="s">
        <v>23</v>
      </c>
      <c r="C65" s="1108">
        <v>20573.24705882353</v>
      </c>
      <c r="D65" s="1108">
        <v>20656.019607843136</v>
      </c>
      <c r="E65" s="1109">
        <v>20984.712</v>
      </c>
      <c r="F65" s="1109">
        <v>21069.14</v>
      </c>
      <c r="G65" s="1110">
        <v>-0.40071877637150771</v>
      </c>
      <c r="H65" s="1111">
        <v>343.3</v>
      </c>
      <c r="I65" s="1111">
        <v>-0.86630089517759168</v>
      </c>
      <c r="J65" s="1124">
        <v>27.777777777777779</v>
      </c>
      <c r="K65" s="1124">
        <v>1.0896785109983078</v>
      </c>
      <c r="L65" s="1125">
        <v>0.19377407413823955</v>
      </c>
    </row>
    <row r="66" spans="1:12">
      <c r="A66" s="634" t="s">
        <v>88</v>
      </c>
      <c r="B66" s="894" t="s">
        <v>30</v>
      </c>
      <c r="C66" s="1108">
        <v>21413.524509803919</v>
      </c>
      <c r="D66" s="1108">
        <v>21198.615686274508</v>
      </c>
      <c r="E66" s="1109">
        <v>21841.794999999998</v>
      </c>
      <c r="F66" s="1109">
        <v>21622.588</v>
      </c>
      <c r="G66" s="1110">
        <v>1.0137870637871771</v>
      </c>
      <c r="H66" s="1111">
        <v>365</v>
      </c>
      <c r="I66" s="1111">
        <v>1.1640798226164049</v>
      </c>
      <c r="J66" s="1124">
        <v>22.093023255813954</v>
      </c>
      <c r="K66" s="1124">
        <v>0.71065989847715738</v>
      </c>
      <c r="L66" s="1125">
        <v>9.9169568556793264E-2</v>
      </c>
    </row>
    <row r="67" spans="1:12">
      <c r="A67" s="638" t="s">
        <v>88</v>
      </c>
      <c r="B67" s="895" t="s">
        <v>24</v>
      </c>
      <c r="C67" s="1126">
        <v>20982.384222428947</v>
      </c>
      <c r="D67" s="1126">
        <v>21140.574324906167</v>
      </c>
      <c r="E67" s="1127">
        <v>21402.031906877528</v>
      </c>
      <c r="F67" s="1127">
        <v>21563.385811404292</v>
      </c>
      <c r="G67" s="1128">
        <v>-0.74827722296481225</v>
      </c>
      <c r="H67" s="1129">
        <v>314.2148690292758</v>
      </c>
      <c r="I67" s="1129">
        <v>0.10316149878352401</v>
      </c>
      <c r="J67" s="1130">
        <v>3.6741214057507987</v>
      </c>
      <c r="K67" s="1130">
        <v>8.7851099830795274</v>
      </c>
      <c r="L67" s="1131">
        <v>-0.11705156413321482</v>
      </c>
    </row>
    <row r="68" spans="1:12">
      <c r="A68" s="634" t="s">
        <v>88</v>
      </c>
      <c r="B68" s="894" t="s">
        <v>25</v>
      </c>
      <c r="C68" s="1108">
        <v>20498.51862745098</v>
      </c>
      <c r="D68" s="1108">
        <v>20637.693137254901</v>
      </c>
      <c r="E68" s="1109">
        <v>20908.489000000001</v>
      </c>
      <c r="F68" s="1109">
        <v>21050.447</v>
      </c>
      <c r="G68" s="1110">
        <v>-0.67437047773854264</v>
      </c>
      <c r="H68" s="1111">
        <v>273.5</v>
      </c>
      <c r="I68" s="1111">
        <v>-3.9676966292134872</v>
      </c>
      <c r="J68" s="1124">
        <v>-19.81981981981982</v>
      </c>
      <c r="K68" s="1124">
        <v>1.2047377326565145</v>
      </c>
      <c r="L68" s="1125">
        <v>-0.37376056085884368</v>
      </c>
    </row>
    <row r="69" spans="1:12">
      <c r="A69" s="634" t="s">
        <v>88</v>
      </c>
      <c r="B69" s="894" t="s">
        <v>26</v>
      </c>
      <c r="C69" s="1108">
        <v>21131.701960784314</v>
      </c>
      <c r="D69" s="1108">
        <v>21286.995098039217</v>
      </c>
      <c r="E69" s="1109">
        <v>21554.335999999999</v>
      </c>
      <c r="F69" s="1109">
        <v>21712.735000000001</v>
      </c>
      <c r="G69" s="1110">
        <v>-0.7295211773182938</v>
      </c>
      <c r="H69" s="1111">
        <v>315.10000000000002</v>
      </c>
      <c r="I69" s="1111">
        <v>1.8093699515347408</v>
      </c>
      <c r="J69" s="1124">
        <v>24.251968503937007</v>
      </c>
      <c r="K69" s="1124">
        <v>5.3401015228426401</v>
      </c>
      <c r="L69" s="1125">
        <v>0.82502757517483527</v>
      </c>
    </row>
    <row r="70" spans="1:12">
      <c r="A70" s="634" t="s">
        <v>88</v>
      </c>
      <c r="B70" s="894" t="s">
        <v>31</v>
      </c>
      <c r="C70" s="1108">
        <v>20859.620588235292</v>
      </c>
      <c r="D70" s="1108">
        <v>21163.198039215684</v>
      </c>
      <c r="E70" s="1109">
        <v>21276.812999999998</v>
      </c>
      <c r="F70" s="1109">
        <v>21586.462</v>
      </c>
      <c r="G70" s="1110">
        <v>-1.434459245799526</v>
      </c>
      <c r="H70" s="1111">
        <v>334</v>
      </c>
      <c r="I70" s="1111">
        <v>-0.97835754521198082</v>
      </c>
      <c r="J70" s="1124">
        <v>-16.202531645569621</v>
      </c>
      <c r="K70" s="1124">
        <v>2.2402707275803722</v>
      </c>
      <c r="L70" s="1125">
        <v>-0.56831857844920686</v>
      </c>
    </row>
    <row r="71" spans="1:12">
      <c r="A71" s="638" t="s">
        <v>88</v>
      </c>
      <c r="B71" s="895" t="s">
        <v>27</v>
      </c>
      <c r="C71" s="1126">
        <v>19641.966218144909</v>
      </c>
      <c r="D71" s="1126">
        <v>19742.727463304116</v>
      </c>
      <c r="E71" s="1127">
        <v>20034.805542507809</v>
      </c>
      <c r="F71" s="1127">
        <v>20137.582012570198</v>
      </c>
      <c r="G71" s="1128">
        <v>-0.51037145372385673</v>
      </c>
      <c r="H71" s="1129">
        <v>274.66289198606273</v>
      </c>
      <c r="I71" s="1129">
        <v>-0.44955632810556762</v>
      </c>
      <c r="J71" s="1130">
        <v>17.804002052334532</v>
      </c>
      <c r="K71" s="1130">
        <v>15.539763113367174</v>
      </c>
      <c r="L71" s="1131">
        <v>1.6816857527300844</v>
      </c>
    </row>
    <row r="72" spans="1:12">
      <c r="A72" s="634" t="s">
        <v>88</v>
      </c>
      <c r="B72" s="894" t="s">
        <v>28</v>
      </c>
      <c r="C72" s="1108">
        <v>18671.006862745096</v>
      </c>
      <c r="D72" s="1108">
        <v>18625.7568627451</v>
      </c>
      <c r="E72" s="1109">
        <v>19044.427</v>
      </c>
      <c r="F72" s="1109">
        <v>18998.272000000001</v>
      </c>
      <c r="G72" s="1110">
        <v>0.24294314767152944</v>
      </c>
      <c r="H72" s="1111">
        <v>237.9</v>
      </c>
      <c r="I72" s="1111">
        <v>-1.612903225806454</v>
      </c>
      <c r="J72" s="1124">
        <v>23.346303501945524</v>
      </c>
      <c r="K72" s="1124">
        <v>4.291032148900169</v>
      </c>
      <c r="L72" s="1125">
        <v>0.63631087472497017</v>
      </c>
    </row>
    <row r="73" spans="1:12">
      <c r="A73" s="634" t="s">
        <v>88</v>
      </c>
      <c r="B73" s="894" t="s">
        <v>29</v>
      </c>
      <c r="C73" s="1108">
        <v>20059.847058823532</v>
      </c>
      <c r="D73" s="1108">
        <v>20104.070588235292</v>
      </c>
      <c r="E73" s="1109">
        <v>20461.044000000002</v>
      </c>
      <c r="F73" s="1109">
        <v>20506.151999999998</v>
      </c>
      <c r="G73" s="1110">
        <v>-0.21997301102613764</v>
      </c>
      <c r="H73" s="1111">
        <v>283.3</v>
      </c>
      <c r="I73" s="1111">
        <v>0.96222380612971792</v>
      </c>
      <c r="J73" s="1111">
        <v>18.058076225045372</v>
      </c>
      <c r="K73" s="1111">
        <v>8.8054145516074449</v>
      </c>
      <c r="L73" s="1112">
        <v>0.96980590541859435</v>
      </c>
    </row>
    <row r="74" spans="1:12" ht="15.75" thickBot="1">
      <c r="A74" s="902" t="s">
        <v>88</v>
      </c>
      <c r="B74" s="903" t="s">
        <v>32</v>
      </c>
      <c r="C74" s="1113">
        <v>19573.735294117647</v>
      </c>
      <c r="D74" s="1113">
        <v>20002.682352941178</v>
      </c>
      <c r="E74" s="1114">
        <v>19965.21</v>
      </c>
      <c r="F74" s="1114">
        <v>20402.736000000001</v>
      </c>
      <c r="G74" s="1115">
        <v>-2.1444476858397894</v>
      </c>
      <c r="H74" s="1116">
        <v>308.10000000000002</v>
      </c>
      <c r="I74" s="1116">
        <v>-1.5654952076677244</v>
      </c>
      <c r="J74" s="1116">
        <v>8.408408408408409</v>
      </c>
      <c r="K74" s="1116">
        <v>2.4433164128595601</v>
      </c>
      <c r="L74" s="1117">
        <v>7.5568972586522953E-2</v>
      </c>
    </row>
    <row r="75" spans="1:12">
      <c r="A75" s="379"/>
      <c r="B75" s="379"/>
      <c r="C75" s="1144"/>
      <c r="D75" s="1144"/>
      <c r="E75" s="1144"/>
      <c r="F75" s="1144"/>
      <c r="G75" s="1145"/>
      <c r="H75" s="1145"/>
      <c r="I75" s="1145"/>
      <c r="J75" s="1145"/>
      <c r="K75" s="1145"/>
      <c r="L75" s="1145"/>
    </row>
    <row r="76" spans="1:12" ht="15.75" thickBot="1">
      <c r="A76" s="379"/>
      <c r="B76" s="379"/>
      <c r="C76" s="379"/>
      <c r="D76" s="379"/>
      <c r="E76" s="379"/>
      <c r="F76" s="379"/>
      <c r="G76" s="1145"/>
      <c r="H76" s="1145"/>
      <c r="I76" s="1145"/>
      <c r="J76" s="1145"/>
      <c r="K76" s="1145"/>
      <c r="L76" s="1146"/>
    </row>
    <row r="77" spans="1:12" ht="21.75" thickBot="1">
      <c r="A77" s="1057" t="s">
        <v>235</v>
      </c>
      <c r="B77" s="1058"/>
      <c r="C77" s="1058"/>
      <c r="D77" s="1058"/>
      <c r="E77" s="1058"/>
      <c r="F77" s="1058"/>
      <c r="G77" s="1147"/>
      <c r="H77" s="1147"/>
      <c r="I77" s="1147"/>
      <c r="J77" s="1147"/>
      <c r="K77" s="1147"/>
      <c r="L77" s="1148"/>
    </row>
    <row r="78" spans="1:12">
      <c r="A78" s="1060"/>
      <c r="B78" s="1061"/>
      <c r="C78" s="1062" t="s">
        <v>5</v>
      </c>
      <c r="D78" s="1062" t="s">
        <v>5</v>
      </c>
      <c r="E78" s="1062"/>
      <c r="F78" s="1062"/>
      <c r="G78" s="1063"/>
      <c r="H78" s="1242" t="s">
        <v>6</v>
      </c>
      <c r="I78" s="1243"/>
      <c r="J78" s="1064" t="s">
        <v>7</v>
      </c>
      <c r="K78" s="1065" t="s">
        <v>8</v>
      </c>
      <c r="L78" s="1066"/>
    </row>
    <row r="79" spans="1:12" ht="15.75">
      <c r="A79" s="1067" t="s">
        <v>9</v>
      </c>
      <c r="B79" s="1068" t="s">
        <v>10</v>
      </c>
      <c r="C79" s="1069" t="s">
        <v>36</v>
      </c>
      <c r="D79" s="1069" t="s">
        <v>36</v>
      </c>
      <c r="E79" s="1070" t="s">
        <v>37</v>
      </c>
      <c r="F79" s="1071"/>
      <c r="G79" s="1072"/>
      <c r="H79" s="1244" t="s">
        <v>11</v>
      </c>
      <c r="I79" s="1245"/>
      <c r="J79" s="1073" t="s">
        <v>12</v>
      </c>
      <c r="K79" s="1074" t="s">
        <v>13</v>
      </c>
      <c r="L79" s="1075"/>
    </row>
    <row r="80" spans="1:12" ht="26.25" thickBot="1">
      <c r="A80" s="1076" t="s">
        <v>14</v>
      </c>
      <c r="B80" s="1077" t="s">
        <v>15</v>
      </c>
      <c r="C80" s="1078" t="s">
        <v>500</v>
      </c>
      <c r="D80" s="1079" t="s">
        <v>497</v>
      </c>
      <c r="E80" s="1080" t="s">
        <v>500</v>
      </c>
      <c r="F80" s="1081" t="s">
        <v>497</v>
      </c>
      <c r="G80" s="1082" t="s">
        <v>16</v>
      </c>
      <c r="H80" s="1083" t="s">
        <v>500</v>
      </c>
      <c r="I80" s="1084" t="s">
        <v>16</v>
      </c>
      <c r="J80" s="1085" t="s">
        <v>16</v>
      </c>
      <c r="K80" s="1086" t="s">
        <v>500</v>
      </c>
      <c r="L80" s="1087" t="s">
        <v>17</v>
      </c>
    </row>
    <row r="81" spans="1:12" ht="15.75" thickBot="1">
      <c r="A81" s="882" t="s">
        <v>18</v>
      </c>
      <c r="B81" s="883" t="s">
        <v>19</v>
      </c>
      <c r="C81" s="1088">
        <v>19119.911675831296</v>
      </c>
      <c r="D81" s="1088">
        <v>19117.873251863508</v>
      </c>
      <c r="E81" s="1089">
        <v>19502.309909347921</v>
      </c>
      <c r="F81" s="1090">
        <v>19500.23071690078</v>
      </c>
      <c r="G81" s="1091">
        <v>1.0662399216330125E-2</v>
      </c>
      <c r="H81" s="1092">
        <v>319.22043622569936</v>
      </c>
      <c r="I81" s="1092">
        <v>-3.7507386994461399E-2</v>
      </c>
      <c r="J81" s="1093">
        <v>0.28530670470756064</v>
      </c>
      <c r="K81" s="1092">
        <v>100</v>
      </c>
      <c r="L81" s="1094" t="s">
        <v>19</v>
      </c>
    </row>
    <row r="82" spans="1:12" ht="15.75" thickBot="1">
      <c r="A82" s="884"/>
      <c r="B82" s="885"/>
      <c r="C82" s="1095"/>
      <c r="D82" s="1095"/>
      <c r="E82" s="1095"/>
      <c r="F82" s="1095"/>
      <c r="G82" s="1096"/>
      <c r="H82" s="1093"/>
      <c r="I82" s="1093"/>
      <c r="J82" s="1093"/>
      <c r="K82" s="1093"/>
      <c r="L82" s="1097"/>
    </row>
    <row r="83" spans="1:12">
      <c r="A83" s="886" t="s">
        <v>79</v>
      </c>
      <c r="B83" s="887" t="s">
        <v>19</v>
      </c>
      <c r="C83" s="1098">
        <v>20142.156862745098</v>
      </c>
      <c r="D83" s="1098">
        <v>17362.217194570141</v>
      </c>
      <c r="E83" s="1099">
        <v>20545</v>
      </c>
      <c r="F83" s="1099">
        <v>17709.461538461543</v>
      </c>
      <c r="G83" s="1100">
        <v>16.011432393809454</v>
      </c>
      <c r="H83" s="1101">
        <v>250</v>
      </c>
      <c r="I83" s="1101">
        <v>-3.8461538461538463</v>
      </c>
      <c r="J83" s="1101">
        <v>100</v>
      </c>
      <c r="K83" s="1101">
        <v>6.3221115852694798E-2</v>
      </c>
      <c r="L83" s="1102">
        <v>3.1520370885188061E-2</v>
      </c>
    </row>
    <row r="84" spans="1:12">
      <c r="A84" s="634" t="s">
        <v>80</v>
      </c>
      <c r="B84" s="888" t="s">
        <v>19</v>
      </c>
      <c r="C84" s="1103">
        <v>20129.188210608689</v>
      </c>
      <c r="D84" s="1103">
        <v>20047.906394203579</v>
      </c>
      <c r="E84" s="1104">
        <v>20531.771974820862</v>
      </c>
      <c r="F84" s="1104">
        <v>20448.86452208765</v>
      </c>
      <c r="G84" s="1105">
        <v>0.40543792856400684</v>
      </c>
      <c r="H84" s="1106">
        <v>351.67670000000004</v>
      </c>
      <c r="I84" s="1106">
        <v>-0.29916551342820824</v>
      </c>
      <c r="J84" s="1106">
        <v>3.5732780942516835</v>
      </c>
      <c r="K84" s="1106">
        <v>31.610557926347401</v>
      </c>
      <c r="L84" s="1107">
        <v>1.0034886602196451</v>
      </c>
    </row>
    <row r="85" spans="1:12">
      <c r="A85" s="635" t="s">
        <v>81</v>
      </c>
      <c r="B85" s="889" t="s">
        <v>19</v>
      </c>
      <c r="C85" s="1108">
        <v>19718.961716018232</v>
      </c>
      <c r="D85" s="1108">
        <v>19832.94792242489</v>
      </c>
      <c r="E85" s="1109">
        <v>20113.340950338596</v>
      </c>
      <c r="F85" s="1109">
        <v>20229.606880873387</v>
      </c>
      <c r="G85" s="1110">
        <v>-0.57473153689762613</v>
      </c>
      <c r="H85" s="1111">
        <v>399.94791666666669</v>
      </c>
      <c r="I85" s="1111">
        <v>2.289890247788263</v>
      </c>
      <c r="J85" s="1111">
        <v>-13.122171945701359</v>
      </c>
      <c r="K85" s="1111">
        <v>9.1038406827880518</v>
      </c>
      <c r="L85" s="1112">
        <v>-1.4049562739404315</v>
      </c>
    </row>
    <row r="86" spans="1:12">
      <c r="A86" s="635" t="s">
        <v>82</v>
      </c>
      <c r="B86" s="889" t="s">
        <v>19</v>
      </c>
      <c r="C86" s="1108" t="s">
        <v>72</v>
      </c>
      <c r="D86" s="1108" t="s">
        <v>72</v>
      </c>
      <c r="E86" s="1109" t="s">
        <v>72</v>
      </c>
      <c r="F86" s="1109" t="s">
        <v>72</v>
      </c>
      <c r="G86" s="1110" t="s">
        <v>72</v>
      </c>
      <c r="H86" s="1111" t="s">
        <v>72</v>
      </c>
      <c r="I86" s="1111" t="s">
        <v>72</v>
      </c>
      <c r="J86" s="1111" t="s">
        <v>72</v>
      </c>
      <c r="K86" s="1111" t="s">
        <v>72</v>
      </c>
      <c r="L86" s="1112" t="s">
        <v>72</v>
      </c>
    </row>
    <row r="87" spans="1:12">
      <c r="A87" s="635" t="s">
        <v>71</v>
      </c>
      <c r="B87" s="889" t="s">
        <v>19</v>
      </c>
      <c r="C87" s="1108">
        <v>16920.70423766688</v>
      </c>
      <c r="D87" s="1108">
        <v>16973.638673980688</v>
      </c>
      <c r="E87" s="1109">
        <v>17259.118322420218</v>
      </c>
      <c r="F87" s="1109">
        <v>17313.111447460302</v>
      </c>
      <c r="G87" s="1110">
        <v>-0.31186263199388398</v>
      </c>
      <c r="H87" s="1111">
        <v>284.86802030456852</v>
      </c>
      <c r="I87" s="1111">
        <v>2.1859457983680795E-2</v>
      </c>
      <c r="J87" s="1111">
        <v>-4.6634403871535417</v>
      </c>
      <c r="K87" s="1111">
        <v>34.250039513197407</v>
      </c>
      <c r="L87" s="1112">
        <v>-1.7778571423739962</v>
      </c>
    </row>
    <row r="88" spans="1:12" ht="15.75" thickBot="1">
      <c r="A88" s="890" t="s">
        <v>83</v>
      </c>
      <c r="B88" s="891" t="s">
        <v>19</v>
      </c>
      <c r="C88" s="1113">
        <v>20207.549795129733</v>
      </c>
      <c r="D88" s="1113">
        <v>20454.516870933228</v>
      </c>
      <c r="E88" s="1114">
        <v>20611.700791032326</v>
      </c>
      <c r="F88" s="1114">
        <v>20863.607208351892</v>
      </c>
      <c r="G88" s="1115">
        <v>-1.2073962800580584</v>
      </c>
      <c r="H88" s="1116">
        <v>295.99702531645573</v>
      </c>
      <c r="I88" s="1116">
        <v>-5.7068105870545942E-2</v>
      </c>
      <c r="J88" s="1116">
        <v>9.7222222222222232</v>
      </c>
      <c r="K88" s="1116">
        <v>24.972340761814447</v>
      </c>
      <c r="L88" s="1117">
        <v>2.1478043852095965</v>
      </c>
    </row>
    <row r="89" spans="1:12" ht="15.75" thickBot="1">
      <c r="A89" s="884"/>
      <c r="B89" s="892"/>
      <c r="C89" s="1095"/>
      <c r="D89" s="1095"/>
      <c r="E89" s="1095"/>
      <c r="F89" s="1095"/>
      <c r="G89" s="1096"/>
      <c r="H89" s="1093"/>
      <c r="I89" s="1093"/>
      <c r="J89" s="1093"/>
      <c r="K89" s="1093"/>
      <c r="L89" s="1097"/>
    </row>
    <row r="90" spans="1:12">
      <c r="A90" s="638" t="s">
        <v>84</v>
      </c>
      <c r="B90" s="893" t="s">
        <v>21</v>
      </c>
      <c r="C90" s="1118" t="s">
        <v>72</v>
      </c>
      <c r="D90" s="1118" t="s">
        <v>72</v>
      </c>
      <c r="E90" s="1119" t="s">
        <v>72</v>
      </c>
      <c r="F90" s="1119" t="s">
        <v>72</v>
      </c>
      <c r="G90" s="1120" t="s">
        <v>72</v>
      </c>
      <c r="H90" s="1121" t="s">
        <v>72</v>
      </c>
      <c r="I90" s="1121" t="s">
        <v>72</v>
      </c>
      <c r="J90" s="1122" t="s">
        <v>72</v>
      </c>
      <c r="K90" s="1122" t="s">
        <v>72</v>
      </c>
      <c r="L90" s="1123" t="s">
        <v>72</v>
      </c>
    </row>
    <row r="91" spans="1:12">
      <c r="A91" s="634" t="s">
        <v>84</v>
      </c>
      <c r="B91" s="894" t="s">
        <v>22</v>
      </c>
      <c r="C91" s="1108" t="s">
        <v>72</v>
      </c>
      <c r="D91" s="1108" t="s">
        <v>72</v>
      </c>
      <c r="E91" s="1109" t="s">
        <v>72</v>
      </c>
      <c r="F91" s="1109" t="s">
        <v>72</v>
      </c>
      <c r="G91" s="1110" t="s">
        <v>72</v>
      </c>
      <c r="H91" s="1111" t="s">
        <v>72</v>
      </c>
      <c r="I91" s="1111" t="s">
        <v>72</v>
      </c>
      <c r="J91" s="1124" t="s">
        <v>72</v>
      </c>
      <c r="K91" s="1124" t="s">
        <v>72</v>
      </c>
      <c r="L91" s="1125" t="s">
        <v>72</v>
      </c>
    </row>
    <row r="92" spans="1:12">
      <c r="A92" s="634" t="s">
        <v>84</v>
      </c>
      <c r="B92" s="894" t="s">
        <v>23</v>
      </c>
      <c r="C92" s="1108" t="s">
        <v>72</v>
      </c>
      <c r="D92" s="1108" t="s">
        <v>72</v>
      </c>
      <c r="E92" s="1109" t="s">
        <v>72</v>
      </c>
      <c r="F92" s="1109" t="s">
        <v>72</v>
      </c>
      <c r="G92" s="1110" t="s">
        <v>72</v>
      </c>
      <c r="H92" s="1111" t="s">
        <v>72</v>
      </c>
      <c r="I92" s="1111" t="s">
        <v>72</v>
      </c>
      <c r="J92" s="1124" t="s">
        <v>72</v>
      </c>
      <c r="K92" s="1124" t="s">
        <v>72</v>
      </c>
      <c r="L92" s="1125" t="s">
        <v>72</v>
      </c>
    </row>
    <row r="93" spans="1:12">
      <c r="A93" s="638" t="s">
        <v>84</v>
      </c>
      <c r="B93" s="895" t="s">
        <v>24</v>
      </c>
      <c r="C93" s="1126" t="s">
        <v>72</v>
      </c>
      <c r="D93" s="1126" t="s">
        <v>185</v>
      </c>
      <c r="E93" s="1127" t="s">
        <v>72</v>
      </c>
      <c r="F93" s="1127" t="s">
        <v>185</v>
      </c>
      <c r="G93" s="1128" t="s">
        <v>72</v>
      </c>
      <c r="H93" s="1129" t="s">
        <v>72</v>
      </c>
      <c r="I93" s="1129" t="s">
        <v>72</v>
      </c>
      <c r="J93" s="1130" t="s">
        <v>72</v>
      </c>
      <c r="K93" s="1130" t="s">
        <v>72</v>
      </c>
      <c r="L93" s="1131" t="s">
        <v>72</v>
      </c>
    </row>
    <row r="94" spans="1:12">
      <c r="A94" s="634" t="s">
        <v>84</v>
      </c>
      <c r="B94" s="894" t="s">
        <v>25</v>
      </c>
      <c r="C94" s="1108" t="s">
        <v>72</v>
      </c>
      <c r="D94" s="1108" t="s">
        <v>185</v>
      </c>
      <c r="E94" s="1109" t="s">
        <v>72</v>
      </c>
      <c r="F94" s="1109" t="s">
        <v>185</v>
      </c>
      <c r="G94" s="1110" t="s">
        <v>72</v>
      </c>
      <c r="H94" s="1111" t="s">
        <v>72</v>
      </c>
      <c r="I94" s="1111" t="s">
        <v>72</v>
      </c>
      <c r="J94" s="1124" t="s">
        <v>72</v>
      </c>
      <c r="K94" s="1124" t="s">
        <v>72</v>
      </c>
      <c r="L94" s="1125" t="s">
        <v>72</v>
      </c>
    </row>
    <row r="95" spans="1:12">
      <c r="A95" s="634" t="s">
        <v>84</v>
      </c>
      <c r="B95" s="894" t="s">
        <v>26</v>
      </c>
      <c r="C95" s="1108" t="s">
        <v>72</v>
      </c>
      <c r="D95" s="1108" t="s">
        <v>72</v>
      </c>
      <c r="E95" s="1109" t="s">
        <v>72</v>
      </c>
      <c r="F95" s="1109" t="s">
        <v>72</v>
      </c>
      <c r="G95" s="1110" t="s">
        <v>72</v>
      </c>
      <c r="H95" s="1111" t="s">
        <v>72</v>
      </c>
      <c r="I95" s="1111" t="s">
        <v>72</v>
      </c>
      <c r="J95" s="1124" t="s">
        <v>72</v>
      </c>
      <c r="K95" s="1124" t="s">
        <v>72</v>
      </c>
      <c r="L95" s="1125" t="s">
        <v>72</v>
      </c>
    </row>
    <row r="96" spans="1:12">
      <c r="A96" s="638" t="s">
        <v>84</v>
      </c>
      <c r="B96" s="895" t="s">
        <v>27</v>
      </c>
      <c r="C96" s="1126" t="s">
        <v>185</v>
      </c>
      <c r="D96" s="1126" t="s">
        <v>185</v>
      </c>
      <c r="E96" s="1127" t="s">
        <v>185</v>
      </c>
      <c r="F96" s="1127" t="s">
        <v>185</v>
      </c>
      <c r="G96" s="1128" t="s">
        <v>72</v>
      </c>
      <c r="H96" s="1129" t="s">
        <v>185</v>
      </c>
      <c r="I96" s="1129" t="s">
        <v>72</v>
      </c>
      <c r="J96" s="1130" t="s">
        <v>72</v>
      </c>
      <c r="K96" s="1130">
        <v>6.3221115852694798E-2</v>
      </c>
      <c r="L96" s="1131" t="s">
        <v>72</v>
      </c>
    </row>
    <row r="97" spans="1:12">
      <c r="A97" s="634" t="s">
        <v>84</v>
      </c>
      <c r="B97" s="894" t="s">
        <v>28</v>
      </c>
      <c r="C97" s="1108" t="s">
        <v>185</v>
      </c>
      <c r="D97" s="1108" t="s">
        <v>185</v>
      </c>
      <c r="E97" s="1109" t="s">
        <v>185</v>
      </c>
      <c r="F97" s="1109" t="s">
        <v>185</v>
      </c>
      <c r="G97" s="1110" t="s">
        <v>72</v>
      </c>
      <c r="H97" s="1111" t="s">
        <v>185</v>
      </c>
      <c r="I97" s="1111" t="s">
        <v>72</v>
      </c>
      <c r="J97" s="1124" t="s">
        <v>72</v>
      </c>
      <c r="K97" s="1124">
        <v>6.3221115852694798E-2</v>
      </c>
      <c r="L97" s="1125" t="s">
        <v>72</v>
      </c>
    </row>
    <row r="98" spans="1:12" ht="15.75" thickBot="1">
      <c r="A98" s="896" t="s">
        <v>84</v>
      </c>
      <c r="B98" s="897" t="s">
        <v>29</v>
      </c>
      <c r="C98" s="1132" t="s">
        <v>72</v>
      </c>
      <c r="D98" s="1132" t="s">
        <v>72</v>
      </c>
      <c r="E98" s="1133" t="s">
        <v>72</v>
      </c>
      <c r="F98" s="1133" t="s">
        <v>72</v>
      </c>
      <c r="G98" s="1134" t="s">
        <v>72</v>
      </c>
      <c r="H98" s="1124" t="s">
        <v>72</v>
      </c>
      <c r="I98" s="1124" t="s">
        <v>72</v>
      </c>
      <c r="J98" s="1124" t="s">
        <v>72</v>
      </c>
      <c r="K98" s="1124" t="s">
        <v>72</v>
      </c>
      <c r="L98" s="1125" t="s">
        <v>72</v>
      </c>
    </row>
    <row r="99" spans="1:12" ht="15.75" thickBot="1">
      <c r="A99" s="884"/>
      <c r="B99" s="892"/>
      <c r="C99" s="1095"/>
      <c r="D99" s="1095"/>
      <c r="E99" s="1095"/>
      <c r="F99" s="1095"/>
      <c r="G99" s="1096"/>
      <c r="H99" s="1093"/>
      <c r="I99" s="1093"/>
      <c r="J99" s="1093"/>
      <c r="K99" s="1093"/>
      <c r="L99" s="1097"/>
    </row>
    <row r="100" spans="1:12">
      <c r="A100" s="638" t="s">
        <v>85</v>
      </c>
      <c r="B100" s="893" t="s">
        <v>21</v>
      </c>
      <c r="C100" s="1118">
        <v>20769.270950366528</v>
      </c>
      <c r="D100" s="1118">
        <v>20975.428121552355</v>
      </c>
      <c r="E100" s="1119">
        <v>21184.656369373861</v>
      </c>
      <c r="F100" s="1119">
        <v>21394.936683983404</v>
      </c>
      <c r="G100" s="1120">
        <v>-0.98285083856762356</v>
      </c>
      <c r="H100" s="1121">
        <v>409.59999999999997</v>
      </c>
      <c r="I100" s="1121">
        <v>-2.0962631109812833</v>
      </c>
      <c r="J100" s="1122">
        <v>2.083333333333333</v>
      </c>
      <c r="K100" s="1122">
        <v>2.3233760075865337</v>
      </c>
      <c r="L100" s="1123">
        <v>4.0922369926048585E-2</v>
      </c>
    </row>
    <row r="101" spans="1:12">
      <c r="A101" s="634" t="s">
        <v>85</v>
      </c>
      <c r="B101" s="894" t="s">
        <v>22</v>
      </c>
      <c r="C101" s="1108">
        <v>20851.401960784315</v>
      </c>
      <c r="D101" s="1108">
        <v>21244.714705882354</v>
      </c>
      <c r="E101" s="1109">
        <v>21268.43</v>
      </c>
      <c r="F101" s="1109">
        <v>21669.609</v>
      </c>
      <c r="G101" s="1110">
        <v>-1.8513439721039731</v>
      </c>
      <c r="H101" s="1111">
        <v>403.7</v>
      </c>
      <c r="I101" s="1111">
        <v>-2.7697495183044318</v>
      </c>
      <c r="J101" s="1124">
        <v>60.655737704918032</v>
      </c>
      <c r="K101" s="1124">
        <v>1.5489173383910226</v>
      </c>
      <c r="L101" s="1125">
        <v>0.58204461688206721</v>
      </c>
    </row>
    <row r="102" spans="1:12">
      <c r="A102" s="634" t="s">
        <v>85</v>
      </c>
      <c r="B102" s="894" t="s">
        <v>23</v>
      </c>
      <c r="C102" s="1108">
        <v>20611.929411764708</v>
      </c>
      <c r="D102" s="1108">
        <v>20780.095098039215</v>
      </c>
      <c r="E102" s="1109">
        <v>21024.168000000001</v>
      </c>
      <c r="F102" s="1109">
        <v>21195.697</v>
      </c>
      <c r="G102" s="1110">
        <v>-0.80926331415286157</v>
      </c>
      <c r="H102" s="1111">
        <v>421.4</v>
      </c>
      <c r="I102" s="1111">
        <v>0.16638935108152808</v>
      </c>
      <c r="J102" s="1124">
        <v>-40.963855421686745</v>
      </c>
      <c r="K102" s="1124">
        <v>0.77445866919551132</v>
      </c>
      <c r="L102" s="1125">
        <v>-0.54112224695601818</v>
      </c>
    </row>
    <row r="103" spans="1:12">
      <c r="A103" s="638" t="s">
        <v>85</v>
      </c>
      <c r="B103" s="895" t="s">
        <v>24</v>
      </c>
      <c r="C103" s="1126">
        <v>20634.906983466324</v>
      </c>
      <c r="D103" s="1126">
        <v>20499.71357748166</v>
      </c>
      <c r="E103" s="1127">
        <v>21047.605123135651</v>
      </c>
      <c r="F103" s="1127">
        <v>20909.707849031292</v>
      </c>
      <c r="G103" s="1128">
        <v>0.65948924346519067</v>
      </c>
      <c r="H103" s="1129">
        <v>374.25370370370371</v>
      </c>
      <c r="I103" s="1129">
        <v>0.27525960381878989</v>
      </c>
      <c r="J103" s="1130">
        <v>11.340206185567011</v>
      </c>
      <c r="K103" s="1130">
        <v>11.948790896159316</v>
      </c>
      <c r="L103" s="1131">
        <v>1.1863879796907799</v>
      </c>
    </row>
    <row r="104" spans="1:12">
      <c r="A104" s="634" t="s">
        <v>85</v>
      </c>
      <c r="B104" s="894" t="s">
        <v>25</v>
      </c>
      <c r="C104" s="1108">
        <v>20919.569607843136</v>
      </c>
      <c r="D104" s="1108">
        <v>20737.323529411766</v>
      </c>
      <c r="E104" s="1109">
        <v>21337.960999999999</v>
      </c>
      <c r="F104" s="1109">
        <v>21152.07</v>
      </c>
      <c r="G104" s="1110">
        <v>0.8788312444124835</v>
      </c>
      <c r="H104" s="1111">
        <v>361.2</v>
      </c>
      <c r="I104" s="1111">
        <v>-0.16583747927032136</v>
      </c>
      <c r="J104" s="1124">
        <v>27.604166666666668</v>
      </c>
      <c r="K104" s="1124">
        <v>7.7445866919551136</v>
      </c>
      <c r="L104" s="1125">
        <v>1.6580436581938205</v>
      </c>
    </row>
    <row r="105" spans="1:12">
      <c r="A105" s="634" t="s">
        <v>85</v>
      </c>
      <c r="B105" s="894" t="s">
        <v>26</v>
      </c>
      <c r="C105" s="1108">
        <v>20159.304901960786</v>
      </c>
      <c r="D105" s="1108">
        <v>20211.314705882352</v>
      </c>
      <c r="E105" s="1109">
        <v>20562.491000000002</v>
      </c>
      <c r="F105" s="1109">
        <v>20615.541000000001</v>
      </c>
      <c r="G105" s="1110">
        <v>-0.2573301374919012</v>
      </c>
      <c r="H105" s="1111">
        <v>398.3</v>
      </c>
      <c r="I105" s="1111">
        <v>2.628188611182682</v>
      </c>
      <c r="J105" s="1124">
        <v>-9.8305084745762716</v>
      </c>
      <c r="K105" s="1124">
        <v>4.2042042042042045</v>
      </c>
      <c r="L105" s="1125">
        <v>-0.4716556785030388</v>
      </c>
    </row>
    <row r="106" spans="1:12">
      <c r="A106" s="638" t="s">
        <v>85</v>
      </c>
      <c r="B106" s="895" t="s">
        <v>27</v>
      </c>
      <c r="C106" s="1126">
        <v>19624.96164456899</v>
      </c>
      <c r="D106" s="1126">
        <v>19584.236765306174</v>
      </c>
      <c r="E106" s="1127">
        <v>20017.460877460369</v>
      </c>
      <c r="F106" s="1127">
        <v>19975.921500612298</v>
      </c>
      <c r="G106" s="1128">
        <v>0.20794723711143157</v>
      </c>
      <c r="H106" s="1129">
        <v>328.35587967183227</v>
      </c>
      <c r="I106" s="1129">
        <v>-0.99088098538501579</v>
      </c>
      <c r="J106" s="1130">
        <v>-0.99277978339350181</v>
      </c>
      <c r="K106" s="1130">
        <v>17.338391022601549</v>
      </c>
      <c r="L106" s="1131">
        <v>-0.22382168939718383</v>
      </c>
    </row>
    <row r="107" spans="1:12">
      <c r="A107" s="634" t="s">
        <v>85</v>
      </c>
      <c r="B107" s="894" t="s">
        <v>28</v>
      </c>
      <c r="C107" s="1108">
        <v>19562.814705882352</v>
      </c>
      <c r="D107" s="1108">
        <v>19542.650000000001</v>
      </c>
      <c r="E107" s="1109">
        <v>19954.071</v>
      </c>
      <c r="F107" s="1109">
        <v>19933.503000000001</v>
      </c>
      <c r="G107" s="1110">
        <v>0.10318306822438233</v>
      </c>
      <c r="H107" s="1111">
        <v>317.2</v>
      </c>
      <c r="I107" s="1111">
        <v>-0.96784264751795901</v>
      </c>
      <c r="J107" s="1124">
        <v>7.1713147410358573</v>
      </c>
      <c r="K107" s="1124">
        <v>12.754860123281176</v>
      </c>
      <c r="L107" s="1125">
        <v>0.8195296430148904</v>
      </c>
    </row>
    <row r="108" spans="1:12" ht="15.75" thickBot="1">
      <c r="A108" s="896" t="s">
        <v>85</v>
      </c>
      <c r="B108" s="897" t="s">
        <v>29</v>
      </c>
      <c r="C108" s="1132">
        <v>19777.568627450979</v>
      </c>
      <c r="D108" s="1132">
        <v>19663.675490196078</v>
      </c>
      <c r="E108" s="1133">
        <v>20173.12</v>
      </c>
      <c r="F108" s="1133">
        <v>20056.949000000001</v>
      </c>
      <c r="G108" s="1134">
        <v>0.57920574061388119</v>
      </c>
      <c r="H108" s="1124">
        <v>359.4</v>
      </c>
      <c r="I108" s="1124">
        <v>1.0402024177677787</v>
      </c>
      <c r="J108" s="1124">
        <v>-18.30985915492958</v>
      </c>
      <c r="K108" s="1124">
        <v>4.5835308993203734</v>
      </c>
      <c r="L108" s="1125">
        <v>-1.0433513324120725</v>
      </c>
    </row>
    <row r="109" spans="1:12" ht="15.75" thickBot="1">
      <c r="A109" s="898"/>
      <c r="B109" s="899"/>
      <c r="C109" s="1135"/>
      <c r="D109" s="1135"/>
      <c r="E109" s="1135"/>
      <c r="F109" s="1135"/>
      <c r="G109" s="1136"/>
      <c r="H109" s="1137"/>
      <c r="I109" s="1137"/>
      <c r="J109" s="1137"/>
      <c r="K109" s="1137"/>
      <c r="L109" s="1138"/>
    </row>
    <row r="110" spans="1:12">
      <c r="A110" s="634" t="s">
        <v>86</v>
      </c>
      <c r="B110" s="900" t="s">
        <v>26</v>
      </c>
      <c r="C110" s="1139">
        <v>19887.081372549019</v>
      </c>
      <c r="D110" s="1139">
        <v>19744.110784313725</v>
      </c>
      <c r="E110" s="1140">
        <v>20284.823</v>
      </c>
      <c r="F110" s="1140">
        <v>20138.992999999999</v>
      </c>
      <c r="G110" s="1141">
        <v>0.72411763587187183</v>
      </c>
      <c r="H110" s="1142">
        <v>423.8</v>
      </c>
      <c r="I110" s="1142">
        <v>6.9122098890010184</v>
      </c>
      <c r="J110" s="1142">
        <v>-15.282392026578073</v>
      </c>
      <c r="K110" s="1142">
        <v>4.0303461356092933</v>
      </c>
      <c r="L110" s="1143">
        <v>-0.7406159820004703</v>
      </c>
    </row>
    <row r="111" spans="1:12" ht="15.75" thickBot="1">
      <c r="A111" s="896" t="s">
        <v>86</v>
      </c>
      <c r="B111" s="897" t="s">
        <v>29</v>
      </c>
      <c r="C111" s="1132">
        <v>19570.391176470588</v>
      </c>
      <c r="D111" s="1132">
        <v>19908.716666666667</v>
      </c>
      <c r="E111" s="1133">
        <v>19961.798999999999</v>
      </c>
      <c r="F111" s="1133">
        <v>20306.891</v>
      </c>
      <c r="G111" s="1134">
        <v>-1.6993837215160141</v>
      </c>
      <c r="H111" s="1124">
        <v>381</v>
      </c>
      <c r="I111" s="1124">
        <v>-1.4230271668822769</v>
      </c>
      <c r="J111" s="1124">
        <v>-11.325966850828729</v>
      </c>
      <c r="K111" s="1124">
        <v>5.0734945471787576</v>
      </c>
      <c r="L111" s="1125">
        <v>-0.66434029193996125</v>
      </c>
    </row>
    <row r="112" spans="1:12" ht="15.75" thickBot="1">
      <c r="A112" s="898"/>
      <c r="B112" s="899"/>
      <c r="C112" s="1135"/>
      <c r="D112" s="1135"/>
      <c r="E112" s="1135"/>
      <c r="F112" s="1135"/>
      <c r="G112" s="1136"/>
      <c r="H112" s="1137"/>
      <c r="I112" s="1137"/>
      <c r="J112" s="1137"/>
      <c r="K112" s="1137"/>
      <c r="L112" s="1138"/>
    </row>
    <row r="113" spans="1:12">
      <c r="A113" s="638" t="s">
        <v>87</v>
      </c>
      <c r="B113" s="893" t="s">
        <v>21</v>
      </c>
      <c r="C113" s="1118" t="s">
        <v>72</v>
      </c>
      <c r="D113" s="1118" t="s">
        <v>72</v>
      </c>
      <c r="E113" s="1119" t="s">
        <v>72</v>
      </c>
      <c r="F113" s="1119" t="s">
        <v>72</v>
      </c>
      <c r="G113" s="1120" t="s">
        <v>72</v>
      </c>
      <c r="H113" s="1121" t="s">
        <v>72</v>
      </c>
      <c r="I113" s="1121" t="s">
        <v>72</v>
      </c>
      <c r="J113" s="1122" t="s">
        <v>72</v>
      </c>
      <c r="K113" s="1122" t="s">
        <v>72</v>
      </c>
      <c r="L113" s="1123" t="s">
        <v>72</v>
      </c>
    </row>
    <row r="114" spans="1:12">
      <c r="A114" s="635" t="s">
        <v>87</v>
      </c>
      <c r="B114" s="894" t="s">
        <v>22</v>
      </c>
      <c r="C114" s="1108" t="s">
        <v>72</v>
      </c>
      <c r="D114" s="1108" t="s">
        <v>72</v>
      </c>
      <c r="E114" s="1109" t="s">
        <v>72</v>
      </c>
      <c r="F114" s="1109" t="s">
        <v>72</v>
      </c>
      <c r="G114" s="1110" t="s">
        <v>72</v>
      </c>
      <c r="H114" s="1111" t="s">
        <v>72</v>
      </c>
      <c r="I114" s="1111" t="s">
        <v>72</v>
      </c>
      <c r="J114" s="1124" t="s">
        <v>72</v>
      </c>
      <c r="K114" s="1124" t="s">
        <v>72</v>
      </c>
      <c r="L114" s="1125" t="s">
        <v>72</v>
      </c>
    </row>
    <row r="115" spans="1:12">
      <c r="A115" s="635" t="s">
        <v>87</v>
      </c>
      <c r="B115" s="894" t="s">
        <v>23</v>
      </c>
      <c r="C115" s="1108" t="s">
        <v>72</v>
      </c>
      <c r="D115" s="1108" t="s">
        <v>72</v>
      </c>
      <c r="E115" s="1109" t="s">
        <v>72</v>
      </c>
      <c r="F115" s="1109" t="s">
        <v>72</v>
      </c>
      <c r="G115" s="1110" t="s">
        <v>72</v>
      </c>
      <c r="H115" s="1111" t="s">
        <v>72</v>
      </c>
      <c r="I115" s="1111" t="s">
        <v>72</v>
      </c>
      <c r="J115" s="1124" t="s">
        <v>72</v>
      </c>
      <c r="K115" s="1124" t="s">
        <v>72</v>
      </c>
      <c r="L115" s="1125" t="s">
        <v>72</v>
      </c>
    </row>
    <row r="116" spans="1:12">
      <c r="A116" s="635" t="s">
        <v>87</v>
      </c>
      <c r="B116" s="894" t="s">
        <v>30</v>
      </c>
      <c r="C116" s="1108" t="s">
        <v>72</v>
      </c>
      <c r="D116" s="1108" t="s">
        <v>72</v>
      </c>
      <c r="E116" s="1109" t="s">
        <v>72</v>
      </c>
      <c r="F116" s="1109" t="s">
        <v>72</v>
      </c>
      <c r="G116" s="1110" t="s">
        <v>72</v>
      </c>
      <c r="H116" s="1111" t="s">
        <v>72</v>
      </c>
      <c r="I116" s="1111" t="s">
        <v>72</v>
      </c>
      <c r="J116" s="1124" t="s">
        <v>72</v>
      </c>
      <c r="K116" s="1124" t="s">
        <v>72</v>
      </c>
      <c r="L116" s="1125" t="s">
        <v>72</v>
      </c>
    </row>
    <row r="117" spans="1:12">
      <c r="A117" s="641" t="s">
        <v>87</v>
      </c>
      <c r="B117" s="895" t="s">
        <v>24</v>
      </c>
      <c r="C117" s="1126" t="s">
        <v>72</v>
      </c>
      <c r="D117" s="1126" t="s">
        <v>72</v>
      </c>
      <c r="E117" s="1127" t="s">
        <v>72</v>
      </c>
      <c r="F117" s="1127" t="s">
        <v>72</v>
      </c>
      <c r="G117" s="1128" t="s">
        <v>72</v>
      </c>
      <c r="H117" s="1129" t="s">
        <v>72</v>
      </c>
      <c r="I117" s="1129" t="s">
        <v>72</v>
      </c>
      <c r="J117" s="1130" t="s">
        <v>72</v>
      </c>
      <c r="K117" s="1130" t="s">
        <v>72</v>
      </c>
      <c r="L117" s="1131" t="s">
        <v>72</v>
      </c>
    </row>
    <row r="118" spans="1:12">
      <c r="A118" s="635" t="s">
        <v>87</v>
      </c>
      <c r="B118" s="894" t="s">
        <v>26</v>
      </c>
      <c r="C118" s="1108" t="s">
        <v>72</v>
      </c>
      <c r="D118" s="1108" t="s">
        <v>72</v>
      </c>
      <c r="E118" s="1109" t="s">
        <v>72</v>
      </c>
      <c r="F118" s="1109" t="s">
        <v>72</v>
      </c>
      <c r="G118" s="1110" t="s">
        <v>72</v>
      </c>
      <c r="H118" s="1111" t="s">
        <v>72</v>
      </c>
      <c r="I118" s="1111" t="s">
        <v>72</v>
      </c>
      <c r="J118" s="1124" t="s">
        <v>72</v>
      </c>
      <c r="K118" s="1124" t="s">
        <v>72</v>
      </c>
      <c r="L118" s="1125" t="s">
        <v>72</v>
      </c>
    </row>
    <row r="119" spans="1:12">
      <c r="A119" s="635" t="s">
        <v>87</v>
      </c>
      <c r="B119" s="894" t="s">
        <v>31</v>
      </c>
      <c r="C119" s="1108" t="s">
        <v>72</v>
      </c>
      <c r="D119" s="1108" t="s">
        <v>72</v>
      </c>
      <c r="E119" s="1109" t="s">
        <v>72</v>
      </c>
      <c r="F119" s="1109" t="s">
        <v>72</v>
      </c>
      <c r="G119" s="1110" t="s">
        <v>72</v>
      </c>
      <c r="H119" s="1111" t="s">
        <v>72</v>
      </c>
      <c r="I119" s="1111" t="s">
        <v>72</v>
      </c>
      <c r="J119" s="1124" t="s">
        <v>72</v>
      </c>
      <c r="K119" s="1124" t="s">
        <v>72</v>
      </c>
      <c r="L119" s="1125" t="s">
        <v>72</v>
      </c>
    </row>
    <row r="120" spans="1:12">
      <c r="A120" s="641" t="s">
        <v>87</v>
      </c>
      <c r="B120" s="895" t="s">
        <v>27</v>
      </c>
      <c r="C120" s="1126" t="s">
        <v>72</v>
      </c>
      <c r="D120" s="1126" t="s">
        <v>72</v>
      </c>
      <c r="E120" s="1127" t="s">
        <v>72</v>
      </c>
      <c r="F120" s="1127" t="s">
        <v>72</v>
      </c>
      <c r="G120" s="1128" t="s">
        <v>72</v>
      </c>
      <c r="H120" s="1129" t="s">
        <v>72</v>
      </c>
      <c r="I120" s="1129" t="s">
        <v>72</v>
      </c>
      <c r="J120" s="1130" t="s">
        <v>72</v>
      </c>
      <c r="K120" s="1130" t="s">
        <v>72</v>
      </c>
      <c r="L120" s="1131" t="s">
        <v>72</v>
      </c>
    </row>
    <row r="121" spans="1:12">
      <c r="A121" s="635" t="s">
        <v>87</v>
      </c>
      <c r="B121" s="894" t="s">
        <v>29</v>
      </c>
      <c r="C121" s="1108" t="s">
        <v>72</v>
      </c>
      <c r="D121" s="1108" t="s">
        <v>72</v>
      </c>
      <c r="E121" s="1109" t="s">
        <v>72</v>
      </c>
      <c r="F121" s="1109" t="s">
        <v>72</v>
      </c>
      <c r="G121" s="1110" t="s">
        <v>72</v>
      </c>
      <c r="H121" s="1111" t="s">
        <v>72</v>
      </c>
      <c r="I121" s="1111" t="s">
        <v>72</v>
      </c>
      <c r="J121" s="1124" t="s">
        <v>72</v>
      </c>
      <c r="K121" s="1124" t="s">
        <v>72</v>
      </c>
      <c r="L121" s="1125" t="s">
        <v>72</v>
      </c>
    </row>
    <row r="122" spans="1:12" ht="15.75" thickBot="1">
      <c r="A122" s="901" t="s">
        <v>87</v>
      </c>
      <c r="B122" s="894" t="s">
        <v>32</v>
      </c>
      <c r="C122" s="1132" t="s">
        <v>72</v>
      </c>
      <c r="D122" s="1132" t="s">
        <v>72</v>
      </c>
      <c r="E122" s="1133" t="s">
        <v>72</v>
      </c>
      <c r="F122" s="1133" t="s">
        <v>72</v>
      </c>
      <c r="G122" s="1134" t="s">
        <v>72</v>
      </c>
      <c r="H122" s="1124" t="s">
        <v>72</v>
      </c>
      <c r="I122" s="1124" t="s">
        <v>72</v>
      </c>
      <c r="J122" s="1124" t="s">
        <v>72</v>
      </c>
      <c r="K122" s="1124" t="s">
        <v>72</v>
      </c>
      <c r="L122" s="1125" t="s">
        <v>72</v>
      </c>
    </row>
    <row r="123" spans="1:12" ht="15.75" thickBot="1">
      <c r="A123" s="898"/>
      <c r="B123" s="899"/>
      <c r="C123" s="1135"/>
      <c r="D123" s="1135"/>
      <c r="E123" s="1135"/>
      <c r="F123" s="1135"/>
      <c r="G123" s="1136"/>
      <c r="H123" s="1137"/>
      <c r="I123" s="1137"/>
      <c r="J123" s="1137"/>
      <c r="K123" s="1137"/>
      <c r="L123" s="1138"/>
    </row>
    <row r="124" spans="1:12">
      <c r="A124" s="638" t="s">
        <v>20</v>
      </c>
      <c r="B124" s="893" t="s">
        <v>24</v>
      </c>
      <c r="C124" s="1118">
        <v>18519.571824805753</v>
      </c>
      <c r="D124" s="1118">
        <v>18564.457263932152</v>
      </c>
      <c r="E124" s="1119">
        <v>18889.963261301869</v>
      </c>
      <c r="F124" s="1119">
        <v>18935.746409210795</v>
      </c>
      <c r="G124" s="1120">
        <v>-0.24178158557644946</v>
      </c>
      <c r="H124" s="1121">
        <v>354.13615023474176</v>
      </c>
      <c r="I124" s="1121">
        <v>1.6589023254344895</v>
      </c>
      <c r="J124" s="1122">
        <v>-24.734982332155479</v>
      </c>
      <c r="K124" s="1122">
        <v>3.366524419155998</v>
      </c>
      <c r="L124" s="1123">
        <v>-1.1191309937462046</v>
      </c>
    </row>
    <row r="125" spans="1:12">
      <c r="A125" s="634" t="s">
        <v>20</v>
      </c>
      <c r="B125" s="894" t="s">
        <v>25</v>
      </c>
      <c r="C125" s="1108">
        <v>19658.876470588235</v>
      </c>
      <c r="D125" s="1108">
        <v>19329.242156862747</v>
      </c>
      <c r="E125" s="1109">
        <v>20052.054</v>
      </c>
      <c r="F125" s="1109">
        <v>19715.827000000001</v>
      </c>
      <c r="G125" s="1110">
        <v>1.7053659478752727</v>
      </c>
      <c r="H125" s="1111">
        <v>346.2</v>
      </c>
      <c r="I125" s="1111">
        <v>8.4926355374490647</v>
      </c>
      <c r="J125" s="1124">
        <v>-44.776119402985074</v>
      </c>
      <c r="K125" s="1124">
        <v>0.58479532163742687</v>
      </c>
      <c r="L125" s="1125">
        <v>-0.47717963477404868</v>
      </c>
    </row>
    <row r="126" spans="1:12">
      <c r="A126" s="634" t="s">
        <v>20</v>
      </c>
      <c r="B126" s="894" t="s">
        <v>26</v>
      </c>
      <c r="C126" s="1108">
        <v>18729.243137254904</v>
      </c>
      <c r="D126" s="1108">
        <v>18462.885294117648</v>
      </c>
      <c r="E126" s="1109">
        <v>19103.828000000001</v>
      </c>
      <c r="F126" s="1109">
        <v>18832.143</v>
      </c>
      <c r="G126" s="1110">
        <v>1.4426664028623897</v>
      </c>
      <c r="H126" s="1111">
        <v>352.2</v>
      </c>
      <c r="I126" s="1111">
        <v>0.39908779931584298</v>
      </c>
      <c r="J126" s="1124">
        <v>-21.518987341772153</v>
      </c>
      <c r="K126" s="1124">
        <v>1.9598545914335388</v>
      </c>
      <c r="L126" s="1125">
        <v>-0.54450426099949323</v>
      </c>
    </row>
    <row r="127" spans="1:12">
      <c r="A127" s="634" t="s">
        <v>20</v>
      </c>
      <c r="B127" s="894" t="s">
        <v>31</v>
      </c>
      <c r="C127" s="1108">
        <v>17266.229411764707</v>
      </c>
      <c r="D127" s="1108">
        <v>18072.171568627451</v>
      </c>
      <c r="E127" s="1109">
        <v>17611.554</v>
      </c>
      <c r="F127" s="1109">
        <v>18433.615000000002</v>
      </c>
      <c r="G127" s="1110">
        <v>-4.4595756176962649</v>
      </c>
      <c r="H127" s="1111">
        <v>364.4</v>
      </c>
      <c r="I127" s="1111">
        <v>-2.9560585885486081</v>
      </c>
      <c r="J127" s="1124">
        <v>-10.344827586206897</v>
      </c>
      <c r="K127" s="1124">
        <v>0.82187450608503243</v>
      </c>
      <c r="L127" s="1125">
        <v>-9.7447097972662933E-2</v>
      </c>
    </row>
    <row r="128" spans="1:12">
      <c r="A128" s="638" t="s">
        <v>20</v>
      </c>
      <c r="B128" s="895" t="s">
        <v>27</v>
      </c>
      <c r="C128" s="1126">
        <v>17172.42283080694</v>
      </c>
      <c r="D128" s="1126">
        <v>17056.34975567356</v>
      </c>
      <c r="E128" s="1127">
        <v>17515.871287423077</v>
      </c>
      <c r="F128" s="1127">
        <v>17397.476750787031</v>
      </c>
      <c r="G128" s="1128">
        <v>0.680527057641792</v>
      </c>
      <c r="H128" s="1129">
        <v>300.60482912332839</v>
      </c>
      <c r="I128" s="1129">
        <v>0.93668315440667782</v>
      </c>
      <c r="J128" s="1130">
        <v>2.5914634146341462</v>
      </c>
      <c r="K128" s="1130">
        <v>21.273905484431801</v>
      </c>
      <c r="L128" s="1131">
        <v>0.47821678574738158</v>
      </c>
    </row>
    <row r="129" spans="1:12">
      <c r="A129" s="634" t="s">
        <v>20</v>
      </c>
      <c r="B129" s="894" t="s">
        <v>28</v>
      </c>
      <c r="C129" s="1108">
        <v>16975.949019607844</v>
      </c>
      <c r="D129" s="1108">
        <v>16403.173529411764</v>
      </c>
      <c r="E129" s="1109">
        <v>17315.468000000001</v>
      </c>
      <c r="F129" s="1109">
        <v>16731.237000000001</v>
      </c>
      <c r="G129" s="1110">
        <v>3.4918577747718218</v>
      </c>
      <c r="H129" s="1111">
        <v>275.39999999999998</v>
      </c>
      <c r="I129" s="1111">
        <v>2.0756115641215591</v>
      </c>
      <c r="J129" s="1124">
        <v>24.431818181818183</v>
      </c>
      <c r="K129" s="1124">
        <v>10.38406827880512</v>
      </c>
      <c r="L129" s="1125">
        <v>2.0150716073833426</v>
      </c>
    </row>
    <row r="130" spans="1:12">
      <c r="A130" s="634" t="s">
        <v>20</v>
      </c>
      <c r="B130" s="894" t="s">
        <v>29</v>
      </c>
      <c r="C130" s="1108">
        <v>17377.846078431372</v>
      </c>
      <c r="D130" s="1108">
        <v>17479.757843137253</v>
      </c>
      <c r="E130" s="1109">
        <v>17725.402999999998</v>
      </c>
      <c r="F130" s="1109">
        <v>17829.352999999999</v>
      </c>
      <c r="G130" s="1110">
        <v>-0.58302732578125926</v>
      </c>
      <c r="H130" s="1111">
        <v>322</v>
      </c>
      <c r="I130" s="1111">
        <v>2.7768911586338936</v>
      </c>
      <c r="J130" s="1124">
        <v>-10.48158640226629</v>
      </c>
      <c r="K130" s="1124">
        <v>9.9889363047257795</v>
      </c>
      <c r="L130" s="1125">
        <v>-1.2014266688040998</v>
      </c>
    </row>
    <row r="131" spans="1:12">
      <c r="A131" s="634" t="s">
        <v>20</v>
      </c>
      <c r="B131" s="894" t="s">
        <v>32</v>
      </c>
      <c r="C131" s="1108">
        <v>16862.171568627451</v>
      </c>
      <c r="D131" s="1108">
        <v>17033.796078431373</v>
      </c>
      <c r="E131" s="1109">
        <v>17199.415000000001</v>
      </c>
      <c r="F131" s="1109">
        <v>17374.472000000002</v>
      </c>
      <c r="G131" s="1110">
        <v>-1.007552920169319</v>
      </c>
      <c r="H131" s="1111">
        <v>353.9</v>
      </c>
      <c r="I131" s="1111">
        <v>1.9003743161531719</v>
      </c>
      <c r="J131" s="1124">
        <v>-26.923076923076923</v>
      </c>
      <c r="K131" s="1124">
        <v>0.90090090090090091</v>
      </c>
      <c r="L131" s="1125">
        <v>-0.33542815283186178</v>
      </c>
    </row>
    <row r="132" spans="1:12">
      <c r="A132" s="638" t="s">
        <v>20</v>
      </c>
      <c r="B132" s="895" t="s">
        <v>33</v>
      </c>
      <c r="C132" s="1126">
        <v>15299.781209102699</v>
      </c>
      <c r="D132" s="1126">
        <v>15776.784005084664</v>
      </c>
      <c r="E132" s="1127">
        <v>15605.776833284754</v>
      </c>
      <c r="F132" s="1127">
        <v>16092.319685186358</v>
      </c>
      <c r="G132" s="1128">
        <v>-3.0234475912722933</v>
      </c>
      <c r="H132" s="1129">
        <v>225.76299342105261</v>
      </c>
      <c r="I132" s="1129">
        <v>-3.1494174186852875</v>
      </c>
      <c r="J132" s="1130">
        <v>-10.32448377581121</v>
      </c>
      <c r="K132" s="1130">
        <v>9.6096096096096097</v>
      </c>
      <c r="L132" s="1131">
        <v>-1.136942934375174</v>
      </c>
    </row>
    <row r="133" spans="1:12">
      <c r="A133" s="634" t="s">
        <v>20</v>
      </c>
      <c r="B133" s="894" t="s">
        <v>73</v>
      </c>
      <c r="C133" s="1108">
        <v>15127.886274509803</v>
      </c>
      <c r="D133" s="1108">
        <v>15082.941176470589</v>
      </c>
      <c r="E133" s="1109">
        <v>15430.444</v>
      </c>
      <c r="F133" s="1109">
        <v>15384.6</v>
      </c>
      <c r="G133" s="1110">
        <v>0.29798629798629239</v>
      </c>
      <c r="H133" s="1111">
        <v>215</v>
      </c>
      <c r="I133" s="1111">
        <v>-1.4665444546287758</v>
      </c>
      <c r="J133" s="1124">
        <v>2.3195876288659796</v>
      </c>
      <c r="K133" s="1124">
        <v>6.2746957483799592</v>
      </c>
      <c r="L133" s="1125">
        <v>0.12475122468365285</v>
      </c>
    </row>
    <row r="134" spans="1:12">
      <c r="A134" s="634" t="s">
        <v>20</v>
      </c>
      <c r="B134" s="894" t="s">
        <v>34</v>
      </c>
      <c r="C134" s="1108">
        <v>15270.61568627451</v>
      </c>
      <c r="D134" s="1108">
        <v>15518.32745098039</v>
      </c>
      <c r="E134" s="1109">
        <v>15576.028</v>
      </c>
      <c r="F134" s="1109">
        <v>15828.694</v>
      </c>
      <c r="G134" s="1110">
        <v>-1.5962529820843039</v>
      </c>
      <c r="H134" s="1111">
        <v>233.9</v>
      </c>
      <c r="I134" s="1111">
        <v>0.55889939810834532</v>
      </c>
      <c r="J134" s="1124">
        <v>-20.574162679425836</v>
      </c>
      <c r="K134" s="1124">
        <v>2.6236763078868344</v>
      </c>
      <c r="L134" s="1125">
        <v>-0.68905154121761969</v>
      </c>
    </row>
    <row r="135" spans="1:12" ht="15.75" thickBot="1">
      <c r="A135" s="634" t="s">
        <v>20</v>
      </c>
      <c r="B135" s="894" t="s">
        <v>35</v>
      </c>
      <c r="C135" s="1108">
        <v>16507.863725490195</v>
      </c>
      <c r="D135" s="1108">
        <v>18655.159803921568</v>
      </c>
      <c r="E135" s="1109">
        <v>16838.021000000001</v>
      </c>
      <c r="F135" s="1109">
        <v>19028.262999999999</v>
      </c>
      <c r="G135" s="1110">
        <v>-11.51046735059316</v>
      </c>
      <c r="H135" s="1111">
        <v>290.7</v>
      </c>
      <c r="I135" s="1111">
        <v>-4.9378678875081832</v>
      </c>
      <c r="J135" s="1124">
        <v>-44.444444444444443</v>
      </c>
      <c r="K135" s="1124">
        <v>0.71123755334281646</v>
      </c>
      <c r="L135" s="1125">
        <v>-0.5726426178412064</v>
      </c>
    </row>
    <row r="136" spans="1:12" ht="15.75" thickBot="1">
      <c r="A136" s="898"/>
      <c r="B136" s="899"/>
      <c r="C136" s="1135"/>
      <c r="D136" s="1135"/>
      <c r="E136" s="1135"/>
      <c r="F136" s="1135"/>
      <c r="G136" s="1136"/>
      <c r="H136" s="1137"/>
      <c r="I136" s="1137"/>
      <c r="J136" s="1137"/>
      <c r="K136" s="1137"/>
      <c r="L136" s="1138"/>
    </row>
    <row r="137" spans="1:12">
      <c r="A137" s="638" t="s">
        <v>88</v>
      </c>
      <c r="B137" s="895" t="s">
        <v>21</v>
      </c>
      <c r="C137" s="1126">
        <v>21418.77290996911</v>
      </c>
      <c r="D137" s="1126">
        <v>20842.475526811333</v>
      </c>
      <c r="E137" s="1127">
        <v>21847.148368168491</v>
      </c>
      <c r="F137" s="1127">
        <v>21259.32503734756</v>
      </c>
      <c r="G137" s="1128">
        <v>2.765014081059797</v>
      </c>
      <c r="H137" s="1129">
        <v>353.89433962264155</v>
      </c>
      <c r="I137" s="1129">
        <v>-1.5529163683404588</v>
      </c>
      <c r="J137" s="1130">
        <v>45.205479452054789</v>
      </c>
      <c r="K137" s="1130">
        <v>1.6753595700964123</v>
      </c>
      <c r="L137" s="1131">
        <v>0.51828237878241645</v>
      </c>
    </row>
    <row r="138" spans="1:12">
      <c r="A138" s="634" t="s">
        <v>88</v>
      </c>
      <c r="B138" s="894" t="s">
        <v>22</v>
      </c>
      <c r="C138" s="1108">
        <v>20435.063725490196</v>
      </c>
      <c r="D138" s="1108">
        <v>19428.951960784314</v>
      </c>
      <c r="E138" s="1109">
        <v>20843.764999999999</v>
      </c>
      <c r="F138" s="1109">
        <v>19817.530999999999</v>
      </c>
      <c r="G138" s="1110">
        <v>5.1784150104268809</v>
      </c>
      <c r="H138" s="1111">
        <v>313</v>
      </c>
      <c r="I138" s="1111">
        <v>-9.7982708933717575</v>
      </c>
      <c r="J138" s="1124">
        <v>0</v>
      </c>
      <c r="K138" s="1124">
        <v>0.158052789631737</v>
      </c>
      <c r="L138" s="1125">
        <v>-4.5093520579669866E-4</v>
      </c>
    </row>
    <row r="139" spans="1:12">
      <c r="A139" s="634" t="s">
        <v>88</v>
      </c>
      <c r="B139" s="894" t="s">
        <v>23</v>
      </c>
      <c r="C139" s="1108">
        <v>21506.760784313727</v>
      </c>
      <c r="D139" s="1108">
        <v>20874.318627450979</v>
      </c>
      <c r="E139" s="1109">
        <v>21936.896000000001</v>
      </c>
      <c r="F139" s="1109">
        <v>21291.805</v>
      </c>
      <c r="G139" s="1110">
        <v>3.0297619201378199</v>
      </c>
      <c r="H139" s="1111">
        <v>347.6</v>
      </c>
      <c r="I139" s="1111">
        <v>-2.796420581655481</v>
      </c>
      <c r="J139" s="1124">
        <v>37.777777777777779</v>
      </c>
      <c r="K139" s="1124">
        <v>0.9799272957167694</v>
      </c>
      <c r="L139" s="1125">
        <v>0.26666053394786782</v>
      </c>
    </row>
    <row r="140" spans="1:12">
      <c r="A140" s="634" t="s">
        <v>88</v>
      </c>
      <c r="B140" s="894" t="s">
        <v>30</v>
      </c>
      <c r="C140" s="1108">
        <v>21510.968627450977</v>
      </c>
      <c r="D140" s="1108">
        <v>21500.046078431369</v>
      </c>
      <c r="E140" s="1109">
        <v>21941.187999999998</v>
      </c>
      <c r="F140" s="1109">
        <v>21930.046999999999</v>
      </c>
      <c r="G140" s="1110">
        <v>5.0802444700641186E-2</v>
      </c>
      <c r="H140" s="1111">
        <v>377.4</v>
      </c>
      <c r="I140" s="1111">
        <v>1.6976556184316771</v>
      </c>
      <c r="J140" s="1124">
        <v>88.888888888888886</v>
      </c>
      <c r="K140" s="1124">
        <v>0.53737948474790576</v>
      </c>
      <c r="L140" s="1125">
        <v>0.25207278004034511</v>
      </c>
    </row>
    <row r="141" spans="1:12">
      <c r="A141" s="638" t="s">
        <v>88</v>
      </c>
      <c r="B141" s="895" t="s">
        <v>24</v>
      </c>
      <c r="C141" s="1126">
        <v>20853.638299207454</v>
      </c>
      <c r="D141" s="1126">
        <v>21217.192325123549</v>
      </c>
      <c r="E141" s="1127">
        <v>21270.711065191605</v>
      </c>
      <c r="F141" s="1127">
        <v>21641.536171626019</v>
      </c>
      <c r="G141" s="1128">
        <v>-1.7134879127508502</v>
      </c>
      <c r="H141" s="1129">
        <v>316.91296992481205</v>
      </c>
      <c r="I141" s="1129">
        <v>0.27665661348455384</v>
      </c>
      <c r="J141" s="1130">
        <v>-3.9711191335740073</v>
      </c>
      <c r="K141" s="1130">
        <v>8.408408408408409</v>
      </c>
      <c r="L141" s="1131">
        <v>-0.37269794759095731</v>
      </c>
    </row>
    <row r="142" spans="1:12">
      <c r="A142" s="634" t="s">
        <v>88</v>
      </c>
      <c r="B142" s="894" t="s">
        <v>25</v>
      </c>
      <c r="C142" s="1108">
        <v>20673.23431372549</v>
      </c>
      <c r="D142" s="1108">
        <v>21015.059803921569</v>
      </c>
      <c r="E142" s="1109">
        <v>21086.699000000001</v>
      </c>
      <c r="F142" s="1109">
        <v>21435.361000000001</v>
      </c>
      <c r="G142" s="1110">
        <v>-1.626573958796403</v>
      </c>
      <c r="H142" s="1111">
        <v>289.7</v>
      </c>
      <c r="I142" s="1111">
        <v>-1.4960897653859346</v>
      </c>
      <c r="J142" s="1124">
        <v>-37.606837606837608</v>
      </c>
      <c r="K142" s="1124">
        <v>1.1537853643116802</v>
      </c>
      <c r="L142" s="1125">
        <v>-0.70070821628746405</v>
      </c>
    </row>
    <row r="143" spans="1:12">
      <c r="A143" s="634" t="s">
        <v>88</v>
      </c>
      <c r="B143" s="894" t="s">
        <v>26</v>
      </c>
      <c r="C143" s="1108">
        <v>21023.039215686273</v>
      </c>
      <c r="D143" s="1108">
        <v>21261.345098039215</v>
      </c>
      <c r="E143" s="1109">
        <v>21443.5</v>
      </c>
      <c r="F143" s="1109">
        <v>21686.572</v>
      </c>
      <c r="G143" s="1110">
        <v>-1.1208410439418461</v>
      </c>
      <c r="H143" s="1111">
        <v>316.8</v>
      </c>
      <c r="I143" s="1111">
        <v>1.7667844522968199</v>
      </c>
      <c r="J143" s="1124">
        <v>19.933554817275748</v>
      </c>
      <c r="K143" s="1124">
        <v>5.7057057057057055</v>
      </c>
      <c r="L143" s="1125">
        <v>0.93474358809594182</v>
      </c>
    </row>
    <row r="144" spans="1:12">
      <c r="A144" s="634" t="s">
        <v>88</v>
      </c>
      <c r="B144" s="894" t="s">
        <v>31</v>
      </c>
      <c r="C144" s="1108">
        <v>20383.400980392154</v>
      </c>
      <c r="D144" s="1108">
        <v>21277.184313725487</v>
      </c>
      <c r="E144" s="1109">
        <v>20791.069</v>
      </c>
      <c r="F144" s="1109">
        <v>21702.727999999999</v>
      </c>
      <c r="G144" s="1110">
        <v>-4.2006654647286723</v>
      </c>
      <c r="H144" s="1111">
        <v>337.6</v>
      </c>
      <c r="I144" s="1111">
        <v>-2.258251302837277</v>
      </c>
      <c r="J144" s="1124">
        <v>-27.941176470588236</v>
      </c>
      <c r="K144" s="1124">
        <v>1.5489173383910226</v>
      </c>
      <c r="L144" s="1125">
        <v>-0.60673331939943553</v>
      </c>
    </row>
    <row r="145" spans="1:12">
      <c r="A145" s="638" t="s">
        <v>88</v>
      </c>
      <c r="B145" s="895" t="s">
        <v>27</v>
      </c>
      <c r="C145" s="1126">
        <v>19617.502090496349</v>
      </c>
      <c r="D145" s="1126">
        <v>19816.229073791532</v>
      </c>
      <c r="E145" s="1127">
        <v>20009.852132306278</v>
      </c>
      <c r="F145" s="1127">
        <v>20212.553655267362</v>
      </c>
      <c r="G145" s="1128">
        <v>-1.0028496468988248</v>
      </c>
      <c r="H145" s="1129">
        <v>277.66963906581742</v>
      </c>
      <c r="I145" s="1129">
        <v>0.26360717387218868</v>
      </c>
      <c r="J145" s="1130">
        <v>15.867158671586715</v>
      </c>
      <c r="K145" s="1130">
        <v>14.888572783309625</v>
      </c>
      <c r="L145" s="1131">
        <v>2.0022199540181358</v>
      </c>
    </row>
    <row r="146" spans="1:12">
      <c r="A146" s="634" t="s">
        <v>88</v>
      </c>
      <c r="B146" s="894" t="s">
        <v>28</v>
      </c>
      <c r="C146" s="1108">
        <v>18887.057843137252</v>
      </c>
      <c r="D146" s="1108">
        <v>18763.589215686276</v>
      </c>
      <c r="E146" s="1109">
        <v>19264.798999999999</v>
      </c>
      <c r="F146" s="1109">
        <v>19138.861000000001</v>
      </c>
      <c r="G146" s="1110">
        <v>0.65802243926636117</v>
      </c>
      <c r="H146" s="1111">
        <v>243.4</v>
      </c>
      <c r="I146" s="1111">
        <v>-0.57189542483660361</v>
      </c>
      <c r="J146" s="1124">
        <v>19.658119658119659</v>
      </c>
      <c r="K146" s="1124">
        <v>4.425478109688636</v>
      </c>
      <c r="L146" s="1125">
        <v>0.71649094849034745</v>
      </c>
    </row>
    <row r="147" spans="1:12">
      <c r="A147" s="634" t="s">
        <v>88</v>
      </c>
      <c r="B147" s="894" t="s">
        <v>29</v>
      </c>
      <c r="C147" s="1108">
        <v>20072.26176470588</v>
      </c>
      <c r="D147" s="1108">
        <v>20203.832352941175</v>
      </c>
      <c r="E147" s="1109">
        <v>20473.706999999999</v>
      </c>
      <c r="F147" s="1109">
        <v>20607.909</v>
      </c>
      <c r="G147" s="1110">
        <v>-0.65121599673213393</v>
      </c>
      <c r="H147" s="1111">
        <v>288.2</v>
      </c>
      <c r="I147" s="1111">
        <v>1.0164738871363397</v>
      </c>
      <c r="J147" s="1111">
        <v>16.432865731462925</v>
      </c>
      <c r="K147" s="1111">
        <v>9.1828670776039196</v>
      </c>
      <c r="L147" s="1112">
        <v>1.2735312082109891</v>
      </c>
    </row>
    <row r="148" spans="1:12" ht="15.75" thickBot="1">
      <c r="A148" s="902" t="s">
        <v>88</v>
      </c>
      <c r="B148" s="903" t="s">
        <v>32</v>
      </c>
      <c r="C148" s="1113">
        <v>18601.759803921566</v>
      </c>
      <c r="D148" s="1113">
        <v>20017.117647058822</v>
      </c>
      <c r="E148" s="1114">
        <v>18973.794999999998</v>
      </c>
      <c r="F148" s="1114">
        <v>20417.46</v>
      </c>
      <c r="G148" s="1115">
        <v>-7.0707374962409668</v>
      </c>
      <c r="H148" s="1116">
        <v>320.60000000000002</v>
      </c>
      <c r="I148" s="1116">
        <v>0.56461731493099476</v>
      </c>
      <c r="J148" s="1116">
        <v>1.25</v>
      </c>
      <c r="K148" s="1116">
        <v>1.2802275960170697</v>
      </c>
      <c r="L148" s="1117">
        <v>1.2197797316800152E-2</v>
      </c>
    </row>
    <row r="149" spans="1:12">
      <c r="A149" s="379"/>
      <c r="B149" s="379"/>
      <c r="C149" s="379"/>
      <c r="D149" s="379"/>
      <c r="E149" s="379"/>
      <c r="F149" s="379"/>
      <c r="G149" s="1145"/>
      <c r="H149" s="1145"/>
      <c r="I149" s="1145"/>
      <c r="J149" s="1145"/>
      <c r="K149" s="1145"/>
      <c r="L149" s="1145"/>
    </row>
    <row r="150" spans="1:12" ht="15.75" thickBot="1">
      <c r="A150" s="379"/>
      <c r="B150" s="379"/>
      <c r="C150" s="379"/>
      <c r="D150" s="379"/>
      <c r="E150" s="379"/>
      <c r="F150" s="379"/>
      <c r="G150" s="1145"/>
      <c r="H150" s="1145"/>
      <c r="I150" s="1145"/>
      <c r="J150" s="1145"/>
      <c r="K150" s="1145"/>
      <c r="L150" s="1146"/>
    </row>
    <row r="151" spans="1:12" ht="21.75" thickBot="1">
      <c r="A151" s="1057" t="s">
        <v>236</v>
      </c>
      <c r="B151" s="1058"/>
      <c r="C151" s="1058"/>
      <c r="D151" s="1058"/>
      <c r="E151" s="1058"/>
      <c r="F151" s="1058"/>
      <c r="G151" s="1147"/>
      <c r="H151" s="1147"/>
      <c r="I151" s="1147"/>
      <c r="J151" s="1147"/>
      <c r="K151" s="1147"/>
      <c r="L151" s="1148"/>
    </row>
    <row r="152" spans="1:12">
      <c r="A152" s="1060"/>
      <c r="B152" s="1061"/>
      <c r="C152" s="1062" t="s">
        <v>5</v>
      </c>
      <c r="D152" s="1062" t="s">
        <v>5</v>
      </c>
      <c r="E152" s="1062"/>
      <c r="F152" s="1062"/>
      <c r="G152" s="1063"/>
      <c r="H152" s="1242" t="s">
        <v>6</v>
      </c>
      <c r="I152" s="1243"/>
      <c r="J152" s="1064" t="s">
        <v>7</v>
      </c>
      <c r="K152" s="1065" t="s">
        <v>8</v>
      </c>
      <c r="L152" s="1066"/>
    </row>
    <row r="153" spans="1:12" ht="15.75">
      <c r="A153" s="1067" t="s">
        <v>9</v>
      </c>
      <c r="B153" s="1068" t="s">
        <v>10</v>
      </c>
      <c r="C153" s="1069" t="s">
        <v>36</v>
      </c>
      <c r="D153" s="1069" t="s">
        <v>36</v>
      </c>
      <c r="E153" s="1070" t="s">
        <v>37</v>
      </c>
      <c r="F153" s="1071"/>
      <c r="G153" s="1072"/>
      <c r="H153" s="1244" t="s">
        <v>11</v>
      </c>
      <c r="I153" s="1245"/>
      <c r="J153" s="1073" t="s">
        <v>12</v>
      </c>
      <c r="K153" s="1074" t="s">
        <v>13</v>
      </c>
      <c r="L153" s="1075"/>
    </row>
    <row r="154" spans="1:12" ht="26.25" thickBot="1">
      <c r="A154" s="1076" t="s">
        <v>14</v>
      </c>
      <c r="B154" s="1077" t="s">
        <v>15</v>
      </c>
      <c r="C154" s="1078" t="s">
        <v>500</v>
      </c>
      <c r="D154" s="1079" t="s">
        <v>497</v>
      </c>
      <c r="E154" s="1080" t="s">
        <v>500</v>
      </c>
      <c r="F154" s="1081" t="s">
        <v>497</v>
      </c>
      <c r="G154" s="1082" t="s">
        <v>16</v>
      </c>
      <c r="H154" s="1083" t="s">
        <v>500</v>
      </c>
      <c r="I154" s="1084" t="s">
        <v>16</v>
      </c>
      <c r="J154" s="1085" t="s">
        <v>16</v>
      </c>
      <c r="K154" s="1086" t="s">
        <v>500</v>
      </c>
      <c r="L154" s="1087" t="s">
        <v>17</v>
      </c>
    </row>
    <row r="155" spans="1:12" ht="15.75" thickBot="1">
      <c r="A155" s="882" t="s">
        <v>18</v>
      </c>
      <c r="B155" s="883" t="s">
        <v>19</v>
      </c>
      <c r="C155" s="1088">
        <v>18779.484889798448</v>
      </c>
      <c r="D155" s="1088">
        <v>18753.087111640787</v>
      </c>
      <c r="E155" s="1089">
        <v>19155.074587594419</v>
      </c>
      <c r="F155" s="1090">
        <v>19128.148853873605</v>
      </c>
      <c r="G155" s="1091">
        <v>0.14076497379076977</v>
      </c>
      <c r="H155" s="1092">
        <v>314.4775007647599</v>
      </c>
      <c r="I155" s="1092">
        <v>0.27915400075412794</v>
      </c>
      <c r="J155" s="1093">
        <v>9.0393595730486993</v>
      </c>
      <c r="K155" s="1092">
        <v>100</v>
      </c>
      <c r="L155" s="1094" t="s">
        <v>19</v>
      </c>
    </row>
    <row r="156" spans="1:12" ht="15.75" thickBot="1">
      <c r="A156" s="884"/>
      <c r="B156" s="885"/>
      <c r="C156" s="1095"/>
      <c r="D156" s="1095"/>
      <c r="E156" s="1095"/>
      <c r="F156" s="1095"/>
      <c r="G156" s="1096"/>
      <c r="H156" s="1093"/>
      <c r="I156" s="1093"/>
      <c r="J156" s="1093"/>
      <c r="K156" s="1093"/>
      <c r="L156" s="1097"/>
    </row>
    <row r="157" spans="1:12">
      <c r="A157" s="886" t="s">
        <v>79</v>
      </c>
      <c r="B157" s="887" t="s">
        <v>19</v>
      </c>
      <c r="C157" s="1098">
        <v>19842.83835335181</v>
      </c>
      <c r="D157" s="1098">
        <v>18282.298668422594</v>
      </c>
      <c r="E157" s="1099">
        <v>20239.695120418848</v>
      </c>
      <c r="F157" s="1099">
        <v>18647.944641791048</v>
      </c>
      <c r="G157" s="1100">
        <v>8.5357958166639012</v>
      </c>
      <c r="H157" s="1101">
        <v>272.84285714285716</v>
      </c>
      <c r="I157" s="1101">
        <v>22.162365767161543</v>
      </c>
      <c r="J157" s="1101">
        <v>-22.222222222222221</v>
      </c>
      <c r="K157" s="1101">
        <v>0.10706638115631692</v>
      </c>
      <c r="L157" s="1102">
        <v>-4.3033685554823842E-2</v>
      </c>
    </row>
    <row r="158" spans="1:12">
      <c r="A158" s="634" t="s">
        <v>80</v>
      </c>
      <c r="B158" s="888" t="s">
        <v>19</v>
      </c>
      <c r="C158" s="1103">
        <v>20106.443549846939</v>
      </c>
      <c r="D158" s="1103">
        <v>20111.738291676098</v>
      </c>
      <c r="E158" s="1104">
        <v>20508.572420843877</v>
      </c>
      <c r="F158" s="1104">
        <v>20513.973057509622</v>
      </c>
      <c r="G158" s="1105">
        <v>-2.6326624543205876E-2</v>
      </c>
      <c r="H158" s="1106">
        <v>349.50480043149946</v>
      </c>
      <c r="I158" s="1106">
        <v>0.3267804498983588</v>
      </c>
      <c r="J158" s="1106">
        <v>3.1145717463848719</v>
      </c>
      <c r="K158" s="1106">
        <v>28.357295809115939</v>
      </c>
      <c r="L158" s="1107">
        <v>-1.6293619627319558</v>
      </c>
    </row>
    <row r="159" spans="1:12">
      <c r="A159" s="635" t="s">
        <v>81</v>
      </c>
      <c r="B159" s="889" t="s">
        <v>19</v>
      </c>
      <c r="C159" s="1108">
        <v>20021.178347058823</v>
      </c>
      <c r="D159" s="1108">
        <v>19876.21752133749</v>
      </c>
      <c r="E159" s="1109">
        <v>20421.601913999999</v>
      </c>
      <c r="F159" s="1109">
        <v>20273.741871764239</v>
      </c>
      <c r="G159" s="1110">
        <v>0.72931796789663161</v>
      </c>
      <c r="H159" s="1111">
        <v>399.99999999999994</v>
      </c>
      <c r="I159" s="1111">
        <v>2.3404911945365217</v>
      </c>
      <c r="J159" s="1111">
        <v>16.731517509727624</v>
      </c>
      <c r="K159" s="1111">
        <v>4.588559192413582</v>
      </c>
      <c r="L159" s="1112">
        <v>0.30236839855100683</v>
      </c>
    </row>
    <row r="160" spans="1:12">
      <c r="A160" s="635" t="s">
        <v>82</v>
      </c>
      <c r="B160" s="889" t="s">
        <v>19</v>
      </c>
      <c r="C160" s="1108" t="s">
        <v>185</v>
      </c>
      <c r="D160" s="1108" t="s">
        <v>185</v>
      </c>
      <c r="E160" s="1109" t="s">
        <v>185</v>
      </c>
      <c r="F160" s="1109" t="s">
        <v>185</v>
      </c>
      <c r="G160" s="1110" t="s">
        <v>72</v>
      </c>
      <c r="H160" s="1111" t="s">
        <v>185</v>
      </c>
      <c r="I160" s="1111" t="s">
        <v>72</v>
      </c>
      <c r="J160" s="1111" t="s">
        <v>72</v>
      </c>
      <c r="K160" s="1111">
        <v>0.71887427347812793</v>
      </c>
      <c r="L160" s="1112" t="s">
        <v>72</v>
      </c>
    </row>
    <row r="161" spans="1:12">
      <c r="A161" s="635" t="s">
        <v>71</v>
      </c>
      <c r="B161" s="889" t="s">
        <v>19</v>
      </c>
      <c r="C161" s="1108">
        <v>15955.610108895042</v>
      </c>
      <c r="D161" s="1108">
        <v>15915.976279901086</v>
      </c>
      <c r="E161" s="1109">
        <v>16274.722311072943</v>
      </c>
      <c r="F161" s="1109">
        <v>16234.295805499109</v>
      </c>
      <c r="G161" s="1110">
        <v>0.24901915092701704</v>
      </c>
      <c r="H161" s="1111">
        <v>294.59043367346942</v>
      </c>
      <c r="I161" s="1111">
        <v>0.6115812678999587</v>
      </c>
      <c r="J161" s="1111">
        <v>7.6430205949656758</v>
      </c>
      <c r="K161" s="1111">
        <v>35.974304068522486</v>
      </c>
      <c r="L161" s="1112">
        <v>-0.46665657190446552</v>
      </c>
    </row>
    <row r="162" spans="1:12" ht="15.75" thickBot="1">
      <c r="A162" s="890" t="s">
        <v>83</v>
      </c>
      <c r="B162" s="891" t="s">
        <v>19</v>
      </c>
      <c r="C162" s="1113">
        <v>20370.875243780269</v>
      </c>
      <c r="D162" s="1113">
        <v>20412.157558004375</v>
      </c>
      <c r="E162" s="1114">
        <v>20778.292748655873</v>
      </c>
      <c r="F162" s="1114">
        <v>20820.400709164463</v>
      </c>
      <c r="G162" s="1115">
        <v>-0.20224375648090226</v>
      </c>
      <c r="H162" s="1116">
        <v>291.49908998988877</v>
      </c>
      <c r="I162" s="1116">
        <v>-0.17142456657805957</v>
      </c>
      <c r="J162" s="1116">
        <v>15.672514619883041</v>
      </c>
      <c r="K162" s="1116">
        <v>30.253900275313551</v>
      </c>
      <c r="L162" s="1117">
        <v>1.7348876001968065</v>
      </c>
    </row>
    <row r="163" spans="1:12" ht="15.75" thickBot="1">
      <c r="A163" s="884"/>
      <c r="B163" s="892"/>
      <c r="C163" s="1095"/>
      <c r="D163" s="1095"/>
      <c r="E163" s="1095"/>
      <c r="F163" s="1095"/>
      <c r="G163" s="1096"/>
      <c r="H163" s="1093"/>
      <c r="I163" s="1093"/>
      <c r="J163" s="1093"/>
      <c r="K163" s="1093"/>
      <c r="L163" s="1097"/>
    </row>
    <row r="164" spans="1:12">
      <c r="A164" s="638" t="s">
        <v>84</v>
      </c>
      <c r="B164" s="893" t="s">
        <v>21</v>
      </c>
      <c r="C164" s="1118" t="s">
        <v>185</v>
      </c>
      <c r="D164" s="1118" t="s">
        <v>72</v>
      </c>
      <c r="E164" s="1119" t="s">
        <v>185</v>
      </c>
      <c r="F164" s="1119" t="s">
        <v>72</v>
      </c>
      <c r="G164" s="1120" t="s">
        <v>72</v>
      </c>
      <c r="H164" s="1121" t="s">
        <v>185</v>
      </c>
      <c r="I164" s="1121" t="s">
        <v>72</v>
      </c>
      <c r="J164" s="1122" t="s">
        <v>72</v>
      </c>
      <c r="K164" s="1122">
        <v>1.5295197308045275E-2</v>
      </c>
      <c r="L164" s="1123" t="s">
        <v>72</v>
      </c>
    </row>
    <row r="165" spans="1:12">
      <c r="A165" s="634" t="s">
        <v>84</v>
      </c>
      <c r="B165" s="894" t="s">
        <v>22</v>
      </c>
      <c r="C165" s="1108" t="s">
        <v>185</v>
      </c>
      <c r="D165" s="1108" t="s">
        <v>72</v>
      </c>
      <c r="E165" s="1109" t="s">
        <v>185</v>
      </c>
      <c r="F165" s="1109" t="s">
        <v>72</v>
      </c>
      <c r="G165" s="1110" t="s">
        <v>72</v>
      </c>
      <c r="H165" s="1111" t="s">
        <v>185</v>
      </c>
      <c r="I165" s="1111" t="s">
        <v>72</v>
      </c>
      <c r="J165" s="1124" t="s">
        <v>72</v>
      </c>
      <c r="K165" s="1124">
        <v>1.5295197308045275E-2</v>
      </c>
      <c r="L165" s="1125" t="s">
        <v>72</v>
      </c>
    </row>
    <row r="166" spans="1:12">
      <c r="A166" s="634" t="s">
        <v>84</v>
      </c>
      <c r="B166" s="894" t="s">
        <v>23</v>
      </c>
      <c r="C166" s="1108" t="s">
        <v>72</v>
      </c>
      <c r="D166" s="1108" t="s">
        <v>72</v>
      </c>
      <c r="E166" s="1109" t="s">
        <v>72</v>
      </c>
      <c r="F166" s="1109" t="s">
        <v>72</v>
      </c>
      <c r="G166" s="1110" t="s">
        <v>72</v>
      </c>
      <c r="H166" s="1111" t="s">
        <v>72</v>
      </c>
      <c r="I166" s="1111" t="s">
        <v>72</v>
      </c>
      <c r="J166" s="1124" t="s">
        <v>72</v>
      </c>
      <c r="K166" s="1124" t="s">
        <v>72</v>
      </c>
      <c r="L166" s="1125" t="s">
        <v>72</v>
      </c>
    </row>
    <row r="167" spans="1:12">
      <c r="A167" s="638" t="s">
        <v>84</v>
      </c>
      <c r="B167" s="895" t="s">
        <v>24</v>
      </c>
      <c r="C167" s="1126" t="s">
        <v>185</v>
      </c>
      <c r="D167" s="1126" t="s">
        <v>72</v>
      </c>
      <c r="E167" s="1127" t="s">
        <v>185</v>
      </c>
      <c r="F167" s="1127" t="s">
        <v>72</v>
      </c>
      <c r="G167" s="1128" t="s">
        <v>72</v>
      </c>
      <c r="H167" s="1129" t="s">
        <v>185</v>
      </c>
      <c r="I167" s="1129" t="s">
        <v>72</v>
      </c>
      <c r="J167" s="1130" t="s">
        <v>72</v>
      </c>
      <c r="K167" s="1130">
        <v>3.059039461609055E-2</v>
      </c>
      <c r="L167" s="1131" t="s">
        <v>72</v>
      </c>
    </row>
    <row r="168" spans="1:12">
      <c r="A168" s="634" t="s">
        <v>84</v>
      </c>
      <c r="B168" s="894" t="s">
        <v>25</v>
      </c>
      <c r="C168" s="1108" t="s">
        <v>72</v>
      </c>
      <c r="D168" s="1108" t="s">
        <v>72</v>
      </c>
      <c r="E168" s="1109" t="s">
        <v>72</v>
      </c>
      <c r="F168" s="1109" t="s">
        <v>72</v>
      </c>
      <c r="G168" s="1110" t="s">
        <v>72</v>
      </c>
      <c r="H168" s="1111" t="s">
        <v>72</v>
      </c>
      <c r="I168" s="1111" t="s">
        <v>72</v>
      </c>
      <c r="J168" s="1124" t="s">
        <v>72</v>
      </c>
      <c r="K168" s="1124" t="s">
        <v>72</v>
      </c>
      <c r="L168" s="1125" t="s">
        <v>72</v>
      </c>
    </row>
    <row r="169" spans="1:12">
      <c r="A169" s="634" t="s">
        <v>84</v>
      </c>
      <c r="B169" s="894" t="s">
        <v>26</v>
      </c>
      <c r="C169" s="1108" t="s">
        <v>185</v>
      </c>
      <c r="D169" s="1108" t="s">
        <v>72</v>
      </c>
      <c r="E169" s="1109" t="s">
        <v>185</v>
      </c>
      <c r="F169" s="1109" t="s">
        <v>72</v>
      </c>
      <c r="G169" s="1110" t="s">
        <v>72</v>
      </c>
      <c r="H169" s="1111" t="s">
        <v>185</v>
      </c>
      <c r="I169" s="1111" t="s">
        <v>72</v>
      </c>
      <c r="J169" s="1124" t="s">
        <v>72</v>
      </c>
      <c r="K169" s="1124">
        <v>3.059039461609055E-2</v>
      </c>
      <c r="L169" s="1125" t="s">
        <v>72</v>
      </c>
    </row>
    <row r="170" spans="1:12">
      <c r="A170" s="638" t="s">
        <v>84</v>
      </c>
      <c r="B170" s="895" t="s">
        <v>27</v>
      </c>
      <c r="C170" s="1126">
        <v>19074.95406717142</v>
      </c>
      <c r="D170" s="1126">
        <v>18282.298668422594</v>
      </c>
      <c r="E170" s="1127">
        <v>19456.453148514851</v>
      </c>
      <c r="F170" s="1127">
        <v>18647.944641791048</v>
      </c>
      <c r="G170" s="1128">
        <v>4.335644073673901</v>
      </c>
      <c r="H170" s="1129">
        <v>252.47500000000002</v>
      </c>
      <c r="I170" s="1129">
        <v>13.042883438634895</v>
      </c>
      <c r="J170" s="1130">
        <v>-55.555555555555557</v>
      </c>
      <c r="K170" s="1130">
        <v>6.11807892321811E-2</v>
      </c>
      <c r="L170" s="1131">
        <v>-8.8919277478959668E-2</v>
      </c>
    </row>
    <row r="171" spans="1:12">
      <c r="A171" s="634" t="s">
        <v>84</v>
      </c>
      <c r="B171" s="894" t="s">
        <v>28</v>
      </c>
      <c r="C171" s="1108">
        <v>19031.292156862746</v>
      </c>
      <c r="D171" s="1108">
        <v>17818.722549019611</v>
      </c>
      <c r="E171" s="1109">
        <v>19411.918000000001</v>
      </c>
      <c r="F171" s="1109">
        <v>18175.097000000002</v>
      </c>
      <c r="G171" s="1110">
        <v>6.8050310818148576</v>
      </c>
      <c r="H171" s="1111">
        <v>253.3</v>
      </c>
      <c r="I171" s="1111">
        <v>18.198786747550162</v>
      </c>
      <c r="J171" s="1124">
        <v>-57.142857142857139</v>
      </c>
      <c r="K171" s="1124">
        <v>4.588559192413582E-2</v>
      </c>
      <c r="L171" s="1125">
        <v>-7.0858904406751438E-2</v>
      </c>
    </row>
    <row r="172" spans="1:12" ht="15.75" thickBot="1">
      <c r="A172" s="896" t="s">
        <v>84</v>
      </c>
      <c r="B172" s="897" t="s">
        <v>29</v>
      </c>
      <c r="C172" s="1132" t="s">
        <v>185</v>
      </c>
      <c r="D172" s="1132" t="s">
        <v>185</v>
      </c>
      <c r="E172" s="1133" t="s">
        <v>185</v>
      </c>
      <c r="F172" s="1133" t="s">
        <v>185</v>
      </c>
      <c r="G172" s="1134" t="s">
        <v>72</v>
      </c>
      <c r="H172" s="1124" t="s">
        <v>185</v>
      </c>
      <c r="I172" s="1124" t="s">
        <v>72</v>
      </c>
      <c r="J172" s="1124" t="s">
        <v>72</v>
      </c>
      <c r="K172" s="1124">
        <v>1.5295197308045275E-2</v>
      </c>
      <c r="L172" s="1125" t="s">
        <v>72</v>
      </c>
    </row>
    <row r="173" spans="1:12" ht="15.75" thickBot="1">
      <c r="A173" s="884"/>
      <c r="B173" s="892"/>
      <c r="C173" s="1095"/>
      <c r="D173" s="1095"/>
      <c r="E173" s="1095"/>
      <c r="F173" s="1095"/>
      <c r="G173" s="1096"/>
      <c r="H173" s="1093"/>
      <c r="I173" s="1093"/>
      <c r="J173" s="1093"/>
      <c r="K173" s="1093"/>
      <c r="L173" s="1097"/>
    </row>
    <row r="174" spans="1:12">
      <c r="A174" s="638" t="s">
        <v>85</v>
      </c>
      <c r="B174" s="893" t="s">
        <v>21</v>
      </c>
      <c r="C174" s="1118">
        <v>21101.088915846492</v>
      </c>
      <c r="D174" s="1118">
        <v>20872.601312819479</v>
      </c>
      <c r="E174" s="1119">
        <v>21523.110694163424</v>
      </c>
      <c r="F174" s="1119">
        <v>21290.053339075868</v>
      </c>
      <c r="G174" s="1120">
        <v>1.0946771780031264</v>
      </c>
      <c r="H174" s="1121">
        <v>412.60917431192661</v>
      </c>
      <c r="I174" s="1121">
        <v>-0.66402056101033535</v>
      </c>
      <c r="J174" s="1122">
        <v>3.3175355450236967</v>
      </c>
      <c r="K174" s="1122">
        <v>3.3343530131538701</v>
      </c>
      <c r="L174" s="1123">
        <v>-0.1846596619628742</v>
      </c>
    </row>
    <row r="175" spans="1:12">
      <c r="A175" s="634" t="s">
        <v>85</v>
      </c>
      <c r="B175" s="894" t="s">
        <v>22</v>
      </c>
      <c r="C175" s="1108">
        <v>21311.74705882353</v>
      </c>
      <c r="D175" s="1108">
        <v>21145.02843137255</v>
      </c>
      <c r="E175" s="1109">
        <v>21737.982</v>
      </c>
      <c r="F175" s="1109">
        <v>21567.929</v>
      </c>
      <c r="G175" s="1110">
        <v>0.78845307771552786</v>
      </c>
      <c r="H175" s="1111">
        <v>407.4</v>
      </c>
      <c r="I175" s="1111">
        <v>-0.75517661388551105</v>
      </c>
      <c r="J175" s="1124">
        <v>13.636363636363635</v>
      </c>
      <c r="K175" s="1124">
        <v>2.294279596206791</v>
      </c>
      <c r="L175" s="1125">
        <v>9.2811951110059798E-2</v>
      </c>
    </row>
    <row r="176" spans="1:12">
      <c r="A176" s="634" t="s">
        <v>85</v>
      </c>
      <c r="B176" s="894" t="s">
        <v>23</v>
      </c>
      <c r="C176" s="1108">
        <v>20654.718627450977</v>
      </c>
      <c r="D176" s="1108">
        <v>20431.393137254901</v>
      </c>
      <c r="E176" s="1109">
        <v>21067.812999999998</v>
      </c>
      <c r="F176" s="1109">
        <v>20840.021000000001</v>
      </c>
      <c r="G176" s="1110">
        <v>1.0930507219738292</v>
      </c>
      <c r="H176" s="1111">
        <v>424.1</v>
      </c>
      <c r="I176" s="1111">
        <v>0.14167650531287432</v>
      </c>
      <c r="J176" s="1124">
        <v>-13.924050632911392</v>
      </c>
      <c r="K176" s="1124">
        <v>1.0400734169470787</v>
      </c>
      <c r="L176" s="1125">
        <v>-0.27747161307293466</v>
      </c>
    </row>
    <row r="177" spans="1:12">
      <c r="A177" s="638" t="s">
        <v>85</v>
      </c>
      <c r="B177" s="895" t="s">
        <v>24</v>
      </c>
      <c r="C177" s="1126">
        <v>20528.725928651813</v>
      </c>
      <c r="D177" s="1126">
        <v>20676.783716064787</v>
      </c>
      <c r="E177" s="1127">
        <v>20939.30044722485</v>
      </c>
      <c r="F177" s="1127">
        <v>21090.319390386085</v>
      </c>
      <c r="G177" s="1128">
        <v>-0.71605811351569937</v>
      </c>
      <c r="H177" s="1129">
        <v>373.99544688026987</v>
      </c>
      <c r="I177" s="1129">
        <v>1.6826630849937649</v>
      </c>
      <c r="J177" s="1130">
        <v>4.2179261862917397</v>
      </c>
      <c r="K177" s="1130">
        <v>9.0700520036708472</v>
      </c>
      <c r="L177" s="1131">
        <v>-0.41960776951127343</v>
      </c>
    </row>
    <row r="178" spans="1:12">
      <c r="A178" s="634" t="s">
        <v>85</v>
      </c>
      <c r="B178" s="894" t="s">
        <v>25</v>
      </c>
      <c r="C178" s="1108">
        <v>20647.276470588236</v>
      </c>
      <c r="D178" s="1108">
        <v>20566.351960784312</v>
      </c>
      <c r="E178" s="1109">
        <v>21060.222000000002</v>
      </c>
      <c r="F178" s="1109">
        <v>20977.679</v>
      </c>
      <c r="G178" s="1110">
        <v>0.39348013667289639</v>
      </c>
      <c r="H178" s="1111">
        <v>361.6</v>
      </c>
      <c r="I178" s="1111">
        <v>0.58414464534075738</v>
      </c>
      <c r="J178" s="1124">
        <v>-1.6759776536312849</v>
      </c>
      <c r="K178" s="1124">
        <v>5.3839094524319364</v>
      </c>
      <c r="L178" s="1125">
        <v>-0.58673764563344033</v>
      </c>
    </row>
    <row r="179" spans="1:12">
      <c r="A179" s="634" t="s">
        <v>85</v>
      </c>
      <c r="B179" s="894" t="s">
        <v>26</v>
      </c>
      <c r="C179" s="1108">
        <v>20369.010784313723</v>
      </c>
      <c r="D179" s="1108">
        <v>20853.126470588235</v>
      </c>
      <c r="E179" s="1109">
        <v>20776.391</v>
      </c>
      <c r="F179" s="1109">
        <v>21270.188999999998</v>
      </c>
      <c r="G179" s="1110">
        <v>-2.3215496580683834</v>
      </c>
      <c r="H179" s="1111">
        <v>392.1</v>
      </c>
      <c r="I179" s="1111">
        <v>2.6708562450903499</v>
      </c>
      <c r="J179" s="1124">
        <v>14.218009478672986</v>
      </c>
      <c r="K179" s="1124">
        <v>3.6861425512389108</v>
      </c>
      <c r="L179" s="1125">
        <v>0.16712987612216645</v>
      </c>
    </row>
    <row r="180" spans="1:12">
      <c r="A180" s="638" t="s">
        <v>85</v>
      </c>
      <c r="B180" s="895" t="s">
        <v>27</v>
      </c>
      <c r="C180" s="1126">
        <v>19561.781246989307</v>
      </c>
      <c r="D180" s="1126">
        <v>19550.286105218045</v>
      </c>
      <c r="E180" s="1127">
        <v>19953.016871929092</v>
      </c>
      <c r="F180" s="1127">
        <v>19941.291827322406</v>
      </c>
      <c r="G180" s="1128">
        <v>5.8797818657974031E-2</v>
      </c>
      <c r="H180" s="1129">
        <v>322.39098753595397</v>
      </c>
      <c r="I180" s="1129">
        <v>-0.37772605998538178</v>
      </c>
      <c r="J180" s="1130">
        <v>2.4557956777996068</v>
      </c>
      <c r="K180" s="1130">
        <v>15.952890792291221</v>
      </c>
      <c r="L180" s="1131">
        <v>-1.0250945312578104</v>
      </c>
    </row>
    <row r="181" spans="1:12">
      <c r="A181" s="634" t="s">
        <v>85</v>
      </c>
      <c r="B181" s="894" t="s">
        <v>28</v>
      </c>
      <c r="C181" s="1108">
        <v>19538.084313725492</v>
      </c>
      <c r="D181" s="1108">
        <v>19474.641176470584</v>
      </c>
      <c r="E181" s="1109">
        <v>19928.846000000001</v>
      </c>
      <c r="F181" s="1109">
        <v>19864.133999999998</v>
      </c>
      <c r="G181" s="1110">
        <v>0.32577307422514956</v>
      </c>
      <c r="H181" s="1111">
        <v>311.7</v>
      </c>
      <c r="I181" s="1111">
        <v>0.19286403085823395</v>
      </c>
      <c r="J181" s="1124">
        <v>9.6875</v>
      </c>
      <c r="K181" s="1124">
        <v>10.737228510247782</v>
      </c>
      <c r="L181" s="1125">
        <v>6.3445988566661171E-2</v>
      </c>
    </row>
    <row r="182" spans="1:12" ht="15.75" thickBot="1">
      <c r="A182" s="896" t="s">
        <v>85</v>
      </c>
      <c r="B182" s="897" t="s">
        <v>29</v>
      </c>
      <c r="C182" s="1132">
        <v>19605.926470588234</v>
      </c>
      <c r="D182" s="1132">
        <v>19665.843137254902</v>
      </c>
      <c r="E182" s="1133">
        <v>19998.044999999998</v>
      </c>
      <c r="F182" s="1133">
        <v>20059.16</v>
      </c>
      <c r="G182" s="1134">
        <v>-0.30467377497363601</v>
      </c>
      <c r="H182" s="1124">
        <v>344.4</v>
      </c>
      <c r="I182" s="1124">
        <v>-0.11600928074246927</v>
      </c>
      <c r="J182" s="1124">
        <v>-9.7883597883597879</v>
      </c>
      <c r="K182" s="1124">
        <v>5.2156622820434384</v>
      </c>
      <c r="L182" s="1125">
        <v>-1.0885405198244733</v>
      </c>
    </row>
    <row r="183" spans="1:12" ht="15.75" thickBot="1">
      <c r="A183" s="898"/>
      <c r="B183" s="899"/>
      <c r="C183" s="1135"/>
      <c r="D183" s="1135"/>
      <c r="E183" s="1135"/>
      <c r="F183" s="1135"/>
      <c r="G183" s="1136"/>
      <c r="H183" s="1137"/>
      <c r="I183" s="1137"/>
      <c r="J183" s="1137"/>
      <c r="K183" s="1137"/>
      <c r="L183" s="1138"/>
    </row>
    <row r="184" spans="1:12">
      <c r="A184" s="634" t="s">
        <v>86</v>
      </c>
      <c r="B184" s="900" t="s">
        <v>26</v>
      </c>
      <c r="C184" s="1139">
        <v>20526.983333333334</v>
      </c>
      <c r="D184" s="1139">
        <v>20229.694117647057</v>
      </c>
      <c r="E184" s="1140">
        <v>20937.523000000001</v>
      </c>
      <c r="F184" s="1140">
        <v>20634.288</v>
      </c>
      <c r="G184" s="1141">
        <v>1.4695685162482979</v>
      </c>
      <c r="H184" s="1142">
        <v>430.4</v>
      </c>
      <c r="I184" s="1142">
        <v>3.8860728940381284</v>
      </c>
      <c r="J184" s="1142">
        <v>10.204081632653061</v>
      </c>
      <c r="K184" s="1142">
        <v>1.6518813092688895</v>
      </c>
      <c r="L184" s="1143">
        <v>1.7458360636467996E-2</v>
      </c>
    </row>
    <row r="185" spans="1:12" ht="15.75" thickBot="1">
      <c r="A185" s="896" t="s">
        <v>86</v>
      </c>
      <c r="B185" s="897" t="s">
        <v>29</v>
      </c>
      <c r="C185" s="1132">
        <v>19701.403921568628</v>
      </c>
      <c r="D185" s="1132">
        <v>19636.392156862745</v>
      </c>
      <c r="E185" s="1133">
        <v>20095.432000000001</v>
      </c>
      <c r="F185" s="1133">
        <v>20029.12</v>
      </c>
      <c r="G185" s="1134">
        <v>0.33107795050407468</v>
      </c>
      <c r="H185" s="1124">
        <v>382.9</v>
      </c>
      <c r="I185" s="1124">
        <v>1.7268862911795961</v>
      </c>
      <c r="J185" s="1124">
        <v>20.754716981132077</v>
      </c>
      <c r="K185" s="1124">
        <v>2.9366778831446925</v>
      </c>
      <c r="L185" s="1125">
        <v>0.28491003791453906</v>
      </c>
    </row>
    <row r="186" spans="1:12" ht="15.75" thickBot="1">
      <c r="A186" s="898"/>
      <c r="B186" s="899"/>
      <c r="C186" s="1135"/>
      <c r="D186" s="1135"/>
      <c r="E186" s="1135"/>
      <c r="F186" s="1135"/>
      <c r="G186" s="1136"/>
      <c r="H186" s="1137"/>
      <c r="I186" s="1137"/>
      <c r="J186" s="1137"/>
      <c r="K186" s="1137"/>
      <c r="L186" s="1138"/>
    </row>
    <row r="187" spans="1:12">
      <c r="A187" s="638" t="s">
        <v>87</v>
      </c>
      <c r="B187" s="893" t="s">
        <v>21</v>
      </c>
      <c r="C187" s="1118" t="s">
        <v>185</v>
      </c>
      <c r="D187" s="1118" t="s">
        <v>185</v>
      </c>
      <c r="E187" s="1119" t="s">
        <v>185</v>
      </c>
      <c r="F187" s="1119" t="s">
        <v>185</v>
      </c>
      <c r="G187" s="1120" t="s">
        <v>72</v>
      </c>
      <c r="H187" s="1121" t="s">
        <v>185</v>
      </c>
      <c r="I187" s="1121" t="s">
        <v>72</v>
      </c>
      <c r="J187" s="1122" t="s">
        <v>72</v>
      </c>
      <c r="K187" s="1122">
        <v>6.11807892321811E-2</v>
      </c>
      <c r="L187" s="1123" t="s">
        <v>72</v>
      </c>
    </row>
    <row r="188" spans="1:12">
      <c r="A188" s="635" t="s">
        <v>87</v>
      </c>
      <c r="B188" s="894" t="s">
        <v>22</v>
      </c>
      <c r="C188" s="1108" t="s">
        <v>185</v>
      </c>
      <c r="D188" s="1108" t="s">
        <v>72</v>
      </c>
      <c r="E188" s="1109" t="s">
        <v>185</v>
      </c>
      <c r="F188" s="1109" t="s">
        <v>72</v>
      </c>
      <c r="G188" s="1110" t="s">
        <v>72</v>
      </c>
      <c r="H188" s="1111" t="s">
        <v>185</v>
      </c>
      <c r="I188" s="1111" t="s">
        <v>72</v>
      </c>
      <c r="J188" s="1124" t="s">
        <v>72</v>
      </c>
      <c r="K188" s="1124">
        <v>3.059039461609055E-2</v>
      </c>
      <c r="L188" s="1125" t="s">
        <v>72</v>
      </c>
    </row>
    <row r="189" spans="1:12">
      <c r="A189" s="635" t="s">
        <v>87</v>
      </c>
      <c r="B189" s="894" t="s">
        <v>23</v>
      </c>
      <c r="C189" s="1108" t="s">
        <v>185</v>
      </c>
      <c r="D189" s="1108" t="s">
        <v>185</v>
      </c>
      <c r="E189" s="1109" t="s">
        <v>185</v>
      </c>
      <c r="F189" s="1109" t="s">
        <v>185</v>
      </c>
      <c r="G189" s="1110" t="s">
        <v>72</v>
      </c>
      <c r="H189" s="1111" t="s">
        <v>185</v>
      </c>
      <c r="I189" s="1111" t="s">
        <v>72</v>
      </c>
      <c r="J189" s="1124" t="s">
        <v>72</v>
      </c>
      <c r="K189" s="1124">
        <v>3.059039461609055E-2</v>
      </c>
      <c r="L189" s="1125" t="s">
        <v>72</v>
      </c>
    </row>
    <row r="190" spans="1:12">
      <c r="A190" s="635" t="s">
        <v>87</v>
      </c>
      <c r="B190" s="894" t="s">
        <v>30</v>
      </c>
      <c r="C190" s="1108" t="s">
        <v>72</v>
      </c>
      <c r="D190" s="1108" t="s">
        <v>185</v>
      </c>
      <c r="E190" s="1109" t="s">
        <v>72</v>
      </c>
      <c r="F190" s="1109" t="s">
        <v>185</v>
      </c>
      <c r="G190" s="1110" t="s">
        <v>72</v>
      </c>
      <c r="H190" s="1111" t="s">
        <v>72</v>
      </c>
      <c r="I190" s="1111" t="s">
        <v>72</v>
      </c>
      <c r="J190" s="1124" t="s">
        <v>72</v>
      </c>
      <c r="K190" s="1124" t="s">
        <v>72</v>
      </c>
      <c r="L190" s="1125" t="s">
        <v>72</v>
      </c>
    </row>
    <row r="191" spans="1:12">
      <c r="A191" s="641" t="s">
        <v>87</v>
      </c>
      <c r="B191" s="895" t="s">
        <v>24</v>
      </c>
      <c r="C191" s="1126" t="s">
        <v>185</v>
      </c>
      <c r="D191" s="1126" t="s">
        <v>185</v>
      </c>
      <c r="E191" s="1127" t="s">
        <v>185</v>
      </c>
      <c r="F191" s="1127" t="s">
        <v>185</v>
      </c>
      <c r="G191" s="1128" t="s">
        <v>72</v>
      </c>
      <c r="H191" s="1129" t="s">
        <v>185</v>
      </c>
      <c r="I191" s="1129" t="s">
        <v>72</v>
      </c>
      <c r="J191" s="1130" t="s">
        <v>72</v>
      </c>
      <c r="K191" s="1130">
        <v>0.13765677577240745</v>
      </c>
      <c r="L191" s="1131" t="s">
        <v>72</v>
      </c>
    </row>
    <row r="192" spans="1:12">
      <c r="A192" s="635" t="s">
        <v>87</v>
      </c>
      <c r="B192" s="894" t="s">
        <v>26</v>
      </c>
      <c r="C192" s="1108" t="s">
        <v>185</v>
      </c>
      <c r="D192" s="1108" t="s">
        <v>185</v>
      </c>
      <c r="E192" s="1109" t="s">
        <v>185</v>
      </c>
      <c r="F192" s="1109" t="s">
        <v>185</v>
      </c>
      <c r="G192" s="1110" t="s">
        <v>72</v>
      </c>
      <c r="H192" s="1111" t="s">
        <v>185</v>
      </c>
      <c r="I192" s="1111" t="s">
        <v>72</v>
      </c>
      <c r="J192" s="1124" t="s">
        <v>72</v>
      </c>
      <c r="K192" s="1124">
        <v>3.059039461609055E-2</v>
      </c>
      <c r="L192" s="1125" t="s">
        <v>72</v>
      </c>
    </row>
    <row r="193" spans="1:12">
      <c r="A193" s="635" t="s">
        <v>87</v>
      </c>
      <c r="B193" s="894" t="s">
        <v>31</v>
      </c>
      <c r="C193" s="1108" t="s">
        <v>185</v>
      </c>
      <c r="D193" s="1108" t="s">
        <v>185</v>
      </c>
      <c r="E193" s="1109" t="s">
        <v>185</v>
      </c>
      <c r="F193" s="1109" t="s">
        <v>185</v>
      </c>
      <c r="G193" s="1110" t="s">
        <v>72</v>
      </c>
      <c r="H193" s="1111" t="s">
        <v>185</v>
      </c>
      <c r="I193" s="1111" t="s">
        <v>72</v>
      </c>
      <c r="J193" s="1124" t="s">
        <v>72</v>
      </c>
      <c r="K193" s="1124">
        <v>0.10706638115631692</v>
      </c>
      <c r="L193" s="1125" t="s">
        <v>72</v>
      </c>
    </row>
    <row r="194" spans="1:12">
      <c r="A194" s="641" t="s">
        <v>87</v>
      </c>
      <c r="B194" s="895" t="s">
        <v>27</v>
      </c>
      <c r="C194" s="1126" t="s">
        <v>185</v>
      </c>
      <c r="D194" s="1126" t="s">
        <v>185</v>
      </c>
      <c r="E194" s="1127" t="s">
        <v>185</v>
      </c>
      <c r="F194" s="1127" t="s">
        <v>185</v>
      </c>
      <c r="G194" s="1128" t="s">
        <v>72</v>
      </c>
      <c r="H194" s="1129" t="s">
        <v>185</v>
      </c>
      <c r="I194" s="1129" t="s">
        <v>72</v>
      </c>
      <c r="J194" s="1130" t="s">
        <v>72</v>
      </c>
      <c r="K194" s="1130">
        <v>0.52003670847353933</v>
      </c>
      <c r="L194" s="1131" t="s">
        <v>72</v>
      </c>
    </row>
    <row r="195" spans="1:12">
      <c r="A195" s="635" t="s">
        <v>87</v>
      </c>
      <c r="B195" s="894" t="s">
        <v>29</v>
      </c>
      <c r="C195" s="1108" t="s">
        <v>185</v>
      </c>
      <c r="D195" s="1108" t="s">
        <v>185</v>
      </c>
      <c r="E195" s="1109" t="s">
        <v>185</v>
      </c>
      <c r="F195" s="1109" t="s">
        <v>185</v>
      </c>
      <c r="G195" s="1110" t="s">
        <v>72</v>
      </c>
      <c r="H195" s="1111" t="s">
        <v>185</v>
      </c>
      <c r="I195" s="1111" t="s">
        <v>72</v>
      </c>
      <c r="J195" s="1124" t="s">
        <v>72</v>
      </c>
      <c r="K195" s="1124">
        <v>0.2447231569287244</v>
      </c>
      <c r="L195" s="1125" t="s">
        <v>72</v>
      </c>
    </row>
    <row r="196" spans="1:12" ht="15.75" thickBot="1">
      <c r="A196" s="901" t="s">
        <v>87</v>
      </c>
      <c r="B196" s="894" t="s">
        <v>32</v>
      </c>
      <c r="C196" s="1132" t="s">
        <v>185</v>
      </c>
      <c r="D196" s="1132" t="s">
        <v>185</v>
      </c>
      <c r="E196" s="1133" t="s">
        <v>185</v>
      </c>
      <c r="F196" s="1133" t="s">
        <v>185</v>
      </c>
      <c r="G196" s="1134" t="s">
        <v>72</v>
      </c>
      <c r="H196" s="1124" t="s">
        <v>185</v>
      </c>
      <c r="I196" s="1124" t="s">
        <v>72</v>
      </c>
      <c r="J196" s="1124" t="s">
        <v>72</v>
      </c>
      <c r="K196" s="1124">
        <v>0.27531355154481491</v>
      </c>
      <c r="L196" s="1125" t="s">
        <v>72</v>
      </c>
    </row>
    <row r="197" spans="1:12" ht="15.75" thickBot="1">
      <c r="A197" s="898"/>
      <c r="B197" s="899"/>
      <c r="C197" s="1135"/>
      <c r="D197" s="1135"/>
      <c r="E197" s="1135"/>
      <c r="F197" s="1135"/>
      <c r="G197" s="1136"/>
      <c r="H197" s="1137"/>
      <c r="I197" s="1137"/>
      <c r="J197" s="1137"/>
      <c r="K197" s="1137"/>
      <c r="L197" s="1138"/>
    </row>
    <row r="198" spans="1:12">
      <c r="A198" s="638" t="s">
        <v>20</v>
      </c>
      <c r="B198" s="893" t="s">
        <v>24</v>
      </c>
      <c r="C198" s="1118">
        <v>17033.134358325187</v>
      </c>
      <c r="D198" s="1118">
        <v>17308.940601786719</v>
      </c>
      <c r="E198" s="1119">
        <v>17373.79704549169</v>
      </c>
      <c r="F198" s="1119">
        <v>17655.119413822453</v>
      </c>
      <c r="G198" s="1120">
        <v>-1.5934322602797633</v>
      </c>
      <c r="H198" s="1121">
        <v>359.87647058823535</v>
      </c>
      <c r="I198" s="1121">
        <v>1.0794318663707489</v>
      </c>
      <c r="J198" s="1122">
        <v>-7.2727272727272725</v>
      </c>
      <c r="K198" s="1122">
        <v>4.6803303762618533</v>
      </c>
      <c r="L198" s="1123">
        <v>-0.82333873647997446</v>
      </c>
    </row>
    <row r="199" spans="1:12">
      <c r="A199" s="634" t="s">
        <v>20</v>
      </c>
      <c r="B199" s="894" t="s">
        <v>25</v>
      </c>
      <c r="C199" s="1108">
        <v>15325.594117647059</v>
      </c>
      <c r="D199" s="1108">
        <v>16780.094117647059</v>
      </c>
      <c r="E199" s="1109">
        <v>15632.106</v>
      </c>
      <c r="F199" s="1109">
        <v>17115.696</v>
      </c>
      <c r="G199" s="1110">
        <v>-8.6680085928144557</v>
      </c>
      <c r="H199" s="1111">
        <v>317.7</v>
      </c>
      <c r="I199" s="1111">
        <v>-1.5494267121165168</v>
      </c>
      <c r="J199" s="1124">
        <v>-24.489795918367346</v>
      </c>
      <c r="K199" s="1124">
        <v>1.1318446007953502</v>
      </c>
      <c r="L199" s="1125">
        <v>-0.50257834783707134</v>
      </c>
    </row>
    <row r="200" spans="1:12">
      <c r="A200" s="634" t="s">
        <v>20</v>
      </c>
      <c r="B200" s="894" t="s">
        <v>26</v>
      </c>
      <c r="C200" s="1108">
        <v>17579.2568627451</v>
      </c>
      <c r="D200" s="1108">
        <v>17441.530392156863</v>
      </c>
      <c r="E200" s="1109">
        <v>17930.842000000001</v>
      </c>
      <c r="F200" s="1109">
        <v>17790.361000000001</v>
      </c>
      <c r="G200" s="1110">
        <v>0.78964670812469617</v>
      </c>
      <c r="H200" s="1111">
        <v>364.1</v>
      </c>
      <c r="I200" s="1111">
        <v>1.9602352282273872</v>
      </c>
      <c r="J200" s="1124">
        <v>8.2644628099173563</v>
      </c>
      <c r="K200" s="1124">
        <v>2.0036708473539311</v>
      </c>
      <c r="L200" s="1125">
        <v>-1.4341160651405893E-2</v>
      </c>
    </row>
    <row r="201" spans="1:12">
      <c r="A201" s="634" t="s">
        <v>20</v>
      </c>
      <c r="B201" s="894" t="s">
        <v>31</v>
      </c>
      <c r="C201" s="1108">
        <v>17395.267647058823</v>
      </c>
      <c r="D201" s="1108">
        <v>17566.627450980392</v>
      </c>
      <c r="E201" s="1109">
        <v>17743.172999999999</v>
      </c>
      <c r="F201" s="1109">
        <v>17917.96</v>
      </c>
      <c r="G201" s="1110">
        <v>-0.97548493243650658</v>
      </c>
      <c r="H201" s="1111">
        <v>385.3</v>
      </c>
      <c r="I201" s="1111">
        <v>0.26021337496747332</v>
      </c>
      <c r="J201" s="1124">
        <v>-9.0090090090090094</v>
      </c>
      <c r="K201" s="1124">
        <v>1.5448149281125727</v>
      </c>
      <c r="L201" s="1125">
        <v>-0.30641922799149679</v>
      </c>
    </row>
    <row r="202" spans="1:12">
      <c r="A202" s="638" t="s">
        <v>20</v>
      </c>
      <c r="B202" s="895" t="s">
        <v>27</v>
      </c>
      <c r="C202" s="1126">
        <v>16575.117959964733</v>
      </c>
      <c r="D202" s="1126">
        <v>16465.365201558656</v>
      </c>
      <c r="E202" s="1127">
        <v>16906.620319164027</v>
      </c>
      <c r="F202" s="1127">
        <v>16794.672505589828</v>
      </c>
      <c r="G202" s="1128">
        <v>0.66656741021260923</v>
      </c>
      <c r="H202" s="1129">
        <v>309.00080350620891</v>
      </c>
      <c r="I202" s="1129">
        <v>1.3760864309582108</v>
      </c>
      <c r="J202" s="1130">
        <v>12.397372742200329</v>
      </c>
      <c r="K202" s="1130">
        <v>20.939125114713981</v>
      </c>
      <c r="L202" s="1131">
        <v>0.6255827531396001</v>
      </c>
    </row>
    <row r="203" spans="1:12">
      <c r="A203" s="634" t="s">
        <v>20</v>
      </c>
      <c r="B203" s="894" t="s">
        <v>28</v>
      </c>
      <c r="C203" s="1108">
        <v>15862.725490196077</v>
      </c>
      <c r="D203" s="1108">
        <v>15867.860784313725</v>
      </c>
      <c r="E203" s="1109">
        <v>16179.98</v>
      </c>
      <c r="F203" s="1109">
        <v>16185.218000000001</v>
      </c>
      <c r="G203" s="1110">
        <v>-3.2362863447382623E-2</v>
      </c>
      <c r="H203" s="1111">
        <v>276.5</v>
      </c>
      <c r="I203" s="1111">
        <v>-0.32444124008650949</v>
      </c>
      <c r="J203" s="1124">
        <v>10.657596371882086</v>
      </c>
      <c r="K203" s="1124">
        <v>7.4640562863260946</v>
      </c>
      <c r="L203" s="1125">
        <v>0.10915301748019779</v>
      </c>
    </row>
    <row r="204" spans="1:12">
      <c r="A204" s="634" t="s">
        <v>20</v>
      </c>
      <c r="B204" s="894" t="s">
        <v>29</v>
      </c>
      <c r="C204" s="1108">
        <v>16740.357843137255</v>
      </c>
      <c r="D204" s="1108">
        <v>16594.428431372547</v>
      </c>
      <c r="E204" s="1109">
        <v>17075.165000000001</v>
      </c>
      <c r="F204" s="1109">
        <v>16926.316999999999</v>
      </c>
      <c r="G204" s="1110">
        <v>0.8793879968099485</v>
      </c>
      <c r="H204" s="1111">
        <v>310.5</v>
      </c>
      <c r="I204" s="1111">
        <v>1.3712047012732578</v>
      </c>
      <c r="J204" s="1124">
        <v>2.7777777777777777</v>
      </c>
      <c r="K204" s="1124">
        <v>8.4888345059651282</v>
      </c>
      <c r="L204" s="1125">
        <v>-0.51716949670331758</v>
      </c>
    </row>
    <row r="205" spans="1:12">
      <c r="A205" s="634" t="s">
        <v>20</v>
      </c>
      <c r="B205" s="894" t="s">
        <v>32</v>
      </c>
      <c r="C205" s="1108">
        <v>17159.435294117648</v>
      </c>
      <c r="D205" s="1108">
        <v>17084.95882352941</v>
      </c>
      <c r="E205" s="1109">
        <v>17502.624</v>
      </c>
      <c r="F205" s="1109">
        <v>17426.657999999999</v>
      </c>
      <c r="G205" s="1110">
        <v>0.43591834992114004</v>
      </c>
      <c r="H205" s="1111">
        <v>355.1</v>
      </c>
      <c r="I205" s="1111">
        <v>0.76617480136210148</v>
      </c>
      <c r="J205" s="1124">
        <v>37.552742616033754</v>
      </c>
      <c r="K205" s="1124">
        <v>4.9862343224227592</v>
      </c>
      <c r="L205" s="1125">
        <v>1.033599232362719</v>
      </c>
    </row>
    <row r="206" spans="1:12">
      <c r="A206" s="638" t="s">
        <v>20</v>
      </c>
      <c r="B206" s="895" t="s">
        <v>33</v>
      </c>
      <c r="C206" s="1126">
        <v>13572.466594433701</v>
      </c>
      <c r="D206" s="1126">
        <v>13482.19688512587</v>
      </c>
      <c r="E206" s="1127">
        <v>13843.915926322376</v>
      </c>
      <c r="F206" s="1127">
        <v>13751.840822828388</v>
      </c>
      <c r="G206" s="1128">
        <v>0.66954747862657582</v>
      </c>
      <c r="H206" s="1129">
        <v>235.94150664697193</v>
      </c>
      <c r="I206" s="1129">
        <v>-0.48169094734342671</v>
      </c>
      <c r="J206" s="1130">
        <v>6.2794348508634217</v>
      </c>
      <c r="K206" s="1130">
        <v>10.354848577546651</v>
      </c>
      <c r="L206" s="1131">
        <v>-0.26890058856409027</v>
      </c>
    </row>
    <row r="207" spans="1:12">
      <c r="A207" s="634" t="s">
        <v>20</v>
      </c>
      <c r="B207" s="894" t="s">
        <v>73</v>
      </c>
      <c r="C207" s="1108">
        <v>13040.682352941176</v>
      </c>
      <c r="D207" s="1108">
        <v>12877.679411764706</v>
      </c>
      <c r="E207" s="1109">
        <v>13301.495999999999</v>
      </c>
      <c r="F207" s="1109">
        <v>13135.233</v>
      </c>
      <c r="G207" s="1110">
        <v>1.265778840771222</v>
      </c>
      <c r="H207" s="1111">
        <v>225.9</v>
      </c>
      <c r="I207" s="1111">
        <v>-0.35288928098808248</v>
      </c>
      <c r="J207" s="1124">
        <v>9.2544987146529554</v>
      </c>
      <c r="K207" s="1124">
        <v>6.5004588559192413</v>
      </c>
      <c r="L207" s="1125">
        <v>1.2800416959934502E-2</v>
      </c>
    </row>
    <row r="208" spans="1:12">
      <c r="A208" s="634" t="s">
        <v>20</v>
      </c>
      <c r="B208" s="894" t="s">
        <v>34</v>
      </c>
      <c r="C208" s="1108">
        <v>14158.947058823529</v>
      </c>
      <c r="D208" s="1108">
        <v>14153.944117647057</v>
      </c>
      <c r="E208" s="1109">
        <v>14442.126</v>
      </c>
      <c r="F208" s="1109">
        <v>14437.022999999999</v>
      </c>
      <c r="G208" s="1110">
        <v>3.5346622361140355E-2</v>
      </c>
      <c r="H208" s="1111">
        <v>245.3</v>
      </c>
      <c r="I208" s="1111">
        <v>-2.1539688871160658</v>
      </c>
      <c r="J208" s="1124">
        <v>-9.4786729857819907</v>
      </c>
      <c r="K208" s="1124">
        <v>2.9213826858366474</v>
      </c>
      <c r="L208" s="1125">
        <v>-0.59762998928009692</v>
      </c>
    </row>
    <row r="209" spans="1:12" ht="15.75" thickBot="1">
      <c r="A209" s="634" t="s">
        <v>20</v>
      </c>
      <c r="B209" s="894" t="s">
        <v>35</v>
      </c>
      <c r="C209" s="1108">
        <v>14970.181372549019</v>
      </c>
      <c r="D209" s="1108">
        <v>15271.232352941175</v>
      </c>
      <c r="E209" s="1109">
        <v>15269.584999999999</v>
      </c>
      <c r="F209" s="1109">
        <v>15576.656999999999</v>
      </c>
      <c r="G209" s="1110">
        <v>-1.9713600935040179</v>
      </c>
      <c r="H209" s="1111">
        <v>276.60000000000002</v>
      </c>
      <c r="I209" s="1111">
        <v>2.9784065524944152</v>
      </c>
      <c r="J209" s="1124">
        <v>64.86486486486487</v>
      </c>
      <c r="K209" s="1124">
        <v>0.93300703579076183</v>
      </c>
      <c r="L209" s="1125">
        <v>0.31592898375607203</v>
      </c>
    </row>
    <row r="210" spans="1:12" ht="15.75" thickBot="1">
      <c r="A210" s="898"/>
      <c r="B210" s="899"/>
      <c r="C210" s="1135"/>
      <c r="D210" s="1135"/>
      <c r="E210" s="1135"/>
      <c r="F210" s="1135"/>
      <c r="G210" s="1136"/>
      <c r="H210" s="1137"/>
      <c r="I210" s="1137"/>
      <c r="J210" s="1137"/>
      <c r="K210" s="1137"/>
      <c r="L210" s="1138"/>
    </row>
    <row r="211" spans="1:12">
      <c r="A211" s="638" t="s">
        <v>88</v>
      </c>
      <c r="B211" s="895" t="s">
        <v>21</v>
      </c>
      <c r="C211" s="1126">
        <v>20633.262994833072</v>
      </c>
      <c r="D211" s="1126">
        <v>20803.619475054915</v>
      </c>
      <c r="E211" s="1127">
        <v>21045.928254729733</v>
      </c>
      <c r="F211" s="1127">
        <v>21219.691864556014</v>
      </c>
      <c r="G211" s="1128">
        <v>-0.81887904374579723</v>
      </c>
      <c r="H211" s="1129">
        <v>342.22774566473987</v>
      </c>
      <c r="I211" s="1129">
        <v>1.3728542979257161E-2</v>
      </c>
      <c r="J211" s="1130">
        <v>10.897435897435898</v>
      </c>
      <c r="K211" s="1130">
        <v>2.6460691342918325</v>
      </c>
      <c r="L211" s="1131">
        <v>4.4334644632059383E-2</v>
      </c>
    </row>
    <row r="212" spans="1:12">
      <c r="A212" s="634" t="s">
        <v>88</v>
      </c>
      <c r="B212" s="894" t="s">
        <v>22</v>
      </c>
      <c r="C212" s="1108">
        <v>21540.116666666669</v>
      </c>
      <c r="D212" s="1108">
        <v>21125.758823529413</v>
      </c>
      <c r="E212" s="1109">
        <v>21970.919000000002</v>
      </c>
      <c r="F212" s="1109">
        <v>21548.274000000001</v>
      </c>
      <c r="G212" s="1110">
        <v>1.9613867913504366</v>
      </c>
      <c r="H212" s="1111">
        <v>324.2</v>
      </c>
      <c r="I212" s="1111">
        <v>0.34045187248528808</v>
      </c>
      <c r="J212" s="1124">
        <v>19.230769230769234</v>
      </c>
      <c r="K212" s="1124">
        <v>0.47415111654940345</v>
      </c>
      <c r="L212" s="1125">
        <v>4.0528701606107942E-2</v>
      </c>
    </row>
    <row r="213" spans="1:12">
      <c r="A213" s="634" t="s">
        <v>88</v>
      </c>
      <c r="B213" s="894" t="s">
        <v>23</v>
      </c>
      <c r="C213" s="1108">
        <v>19775.561764705883</v>
      </c>
      <c r="D213" s="1108">
        <v>20395.554901960786</v>
      </c>
      <c r="E213" s="1109">
        <v>20171.073</v>
      </c>
      <c r="F213" s="1109">
        <v>20803.466</v>
      </c>
      <c r="G213" s="1110">
        <v>-3.0398444182330002</v>
      </c>
      <c r="H213" s="1111">
        <v>337.3</v>
      </c>
      <c r="I213" s="1111">
        <v>1.2001200120012001</v>
      </c>
      <c r="J213" s="1124">
        <v>25.373134328358208</v>
      </c>
      <c r="K213" s="1124">
        <v>1.2847965738758029</v>
      </c>
      <c r="L213" s="1125">
        <v>0.16738496613731058</v>
      </c>
    </row>
    <row r="214" spans="1:12">
      <c r="A214" s="634" t="s">
        <v>88</v>
      </c>
      <c r="B214" s="894" t="s">
        <v>30</v>
      </c>
      <c r="C214" s="1108">
        <v>21362.6</v>
      </c>
      <c r="D214" s="1108">
        <v>21086.45</v>
      </c>
      <c r="E214" s="1109">
        <v>21789.851999999999</v>
      </c>
      <c r="F214" s="1109">
        <v>21508.179</v>
      </c>
      <c r="G214" s="1110">
        <v>1.3096087772005192</v>
      </c>
      <c r="H214" s="1111">
        <v>359</v>
      </c>
      <c r="I214" s="1111">
        <v>-0.13908205841446453</v>
      </c>
      <c r="J214" s="1124">
        <v>-7.9365079365079358</v>
      </c>
      <c r="K214" s="1124">
        <v>0.88712144386662584</v>
      </c>
      <c r="L214" s="1125">
        <v>-0.16357902311135952</v>
      </c>
    </row>
    <row r="215" spans="1:12">
      <c r="A215" s="638" t="s">
        <v>88</v>
      </c>
      <c r="B215" s="895" t="s">
        <v>24</v>
      </c>
      <c r="C215" s="1126">
        <v>21180.341270675017</v>
      </c>
      <c r="D215" s="1126">
        <v>21218.294070131222</v>
      </c>
      <c r="E215" s="1127">
        <v>21603.948096088516</v>
      </c>
      <c r="F215" s="1127">
        <v>21642.659951533846</v>
      </c>
      <c r="G215" s="1128">
        <v>-0.17886828851915884</v>
      </c>
      <c r="H215" s="1129">
        <v>313.62709284627095</v>
      </c>
      <c r="I215" s="1129">
        <v>0.70220737908548125</v>
      </c>
      <c r="J215" s="1130">
        <v>12.69296740994854</v>
      </c>
      <c r="K215" s="1130">
        <v>10.048944631385744</v>
      </c>
      <c r="L215" s="1131">
        <v>0.32579586554184736</v>
      </c>
    </row>
    <row r="216" spans="1:12">
      <c r="A216" s="634" t="s">
        <v>88</v>
      </c>
      <c r="B216" s="894" t="s">
        <v>25</v>
      </c>
      <c r="C216" s="1108">
        <v>20476.432352941174</v>
      </c>
      <c r="D216" s="1108">
        <v>20481.572549019609</v>
      </c>
      <c r="E216" s="1109">
        <v>20885.960999999999</v>
      </c>
      <c r="F216" s="1109">
        <v>20891.204000000002</v>
      </c>
      <c r="G216" s="1110">
        <v>-2.5096686624678077E-2</v>
      </c>
      <c r="H216" s="1111">
        <v>263.2</v>
      </c>
      <c r="I216" s="1111">
        <v>-1.82767624020889</v>
      </c>
      <c r="J216" s="1124">
        <v>25.714285714285712</v>
      </c>
      <c r="K216" s="1124">
        <v>1.3459773631079841</v>
      </c>
      <c r="L216" s="1125">
        <v>0.17853239979911151</v>
      </c>
    </row>
    <row r="217" spans="1:12">
      <c r="A217" s="634" t="s">
        <v>88</v>
      </c>
      <c r="B217" s="894" t="s">
        <v>26</v>
      </c>
      <c r="C217" s="1108">
        <v>21350.007843137257</v>
      </c>
      <c r="D217" s="1108">
        <v>21439.396078431375</v>
      </c>
      <c r="E217" s="1109">
        <v>21777.008000000002</v>
      </c>
      <c r="F217" s="1109">
        <v>21868.184000000001</v>
      </c>
      <c r="G217" s="1110">
        <v>-0.41693448344864609</v>
      </c>
      <c r="H217" s="1111">
        <v>313.39999999999998</v>
      </c>
      <c r="I217" s="1111">
        <v>3.0243261012491742</v>
      </c>
      <c r="J217" s="1124">
        <v>37.132352941176471</v>
      </c>
      <c r="K217" s="1124">
        <v>5.7051085959008869</v>
      </c>
      <c r="L217" s="1125">
        <v>1.1687510241864105</v>
      </c>
    </row>
    <row r="218" spans="1:12">
      <c r="A218" s="634" t="s">
        <v>88</v>
      </c>
      <c r="B218" s="894" t="s">
        <v>31</v>
      </c>
      <c r="C218" s="1108">
        <v>21126.799999999999</v>
      </c>
      <c r="D218" s="1108">
        <v>21162.549019607843</v>
      </c>
      <c r="E218" s="1109">
        <v>21549.335999999999</v>
      </c>
      <c r="F218" s="1109">
        <v>21585.8</v>
      </c>
      <c r="G218" s="1110">
        <v>-0.16892586793169556</v>
      </c>
      <c r="H218" s="1111">
        <v>336.7</v>
      </c>
      <c r="I218" s="1111">
        <v>1.3546056592414208</v>
      </c>
      <c r="J218" s="1124">
        <v>-18.672199170124482</v>
      </c>
      <c r="K218" s="1124">
        <v>2.9978586723768736</v>
      </c>
      <c r="L218" s="1125">
        <v>-1.0214875584436727</v>
      </c>
    </row>
    <row r="219" spans="1:12">
      <c r="A219" s="638" t="s">
        <v>88</v>
      </c>
      <c r="B219" s="895" t="s">
        <v>27</v>
      </c>
      <c r="C219" s="1126">
        <v>19785.201582068006</v>
      </c>
      <c r="D219" s="1126">
        <v>19779.459280442519</v>
      </c>
      <c r="E219" s="1127">
        <v>20180.905613709368</v>
      </c>
      <c r="F219" s="1127">
        <v>20175.048466051368</v>
      </c>
      <c r="G219" s="1128">
        <v>2.903164107811625E-2</v>
      </c>
      <c r="H219" s="1129">
        <v>271.19059233449474</v>
      </c>
      <c r="I219" s="1129">
        <v>-0.39472573367194053</v>
      </c>
      <c r="J219" s="1130">
        <v>18.22863027806385</v>
      </c>
      <c r="K219" s="1130">
        <v>17.558886509635975</v>
      </c>
      <c r="L219" s="1131">
        <v>1.3647570900228985</v>
      </c>
    </row>
    <row r="220" spans="1:12">
      <c r="A220" s="634" t="s">
        <v>88</v>
      </c>
      <c r="B220" s="894" t="s">
        <v>28</v>
      </c>
      <c r="C220" s="1108">
        <v>18655.22156862745</v>
      </c>
      <c r="D220" s="1108">
        <v>18535.604901960782</v>
      </c>
      <c r="E220" s="1109">
        <v>19028.326000000001</v>
      </c>
      <c r="F220" s="1109">
        <v>18906.316999999999</v>
      </c>
      <c r="G220" s="1110">
        <v>0.64533457256641702</v>
      </c>
      <c r="H220" s="1111">
        <v>232.6</v>
      </c>
      <c r="I220" s="1111">
        <v>-2.0219039595619255</v>
      </c>
      <c r="J220" s="1124">
        <v>28.925619834710741</v>
      </c>
      <c r="K220" s="1124">
        <v>4.7721015601101255</v>
      </c>
      <c r="L220" s="1125">
        <v>0.73607754409945159</v>
      </c>
    </row>
    <row r="221" spans="1:12">
      <c r="A221" s="634" t="s">
        <v>88</v>
      </c>
      <c r="B221" s="894" t="s">
        <v>29</v>
      </c>
      <c r="C221" s="1108">
        <v>20191.256862745096</v>
      </c>
      <c r="D221" s="1108">
        <v>20148.359803921569</v>
      </c>
      <c r="E221" s="1109">
        <v>20595.081999999999</v>
      </c>
      <c r="F221" s="1109">
        <v>20551.327000000001</v>
      </c>
      <c r="G221" s="1110">
        <v>0.21290595979518687</v>
      </c>
      <c r="H221" s="1111">
        <v>279.10000000000002</v>
      </c>
      <c r="I221" s="1111">
        <v>2.5725836089672915</v>
      </c>
      <c r="J221" s="1111">
        <v>20.717131474103585</v>
      </c>
      <c r="K221" s="1111">
        <v>9.2688895686754353</v>
      </c>
      <c r="L221" s="1112">
        <v>0.89664140323180774</v>
      </c>
    </row>
    <row r="222" spans="1:12" ht="15.75" thickBot="1">
      <c r="A222" s="902" t="s">
        <v>88</v>
      </c>
      <c r="B222" s="903" t="s">
        <v>32</v>
      </c>
      <c r="C222" s="1113">
        <v>19976.840196078432</v>
      </c>
      <c r="D222" s="1113">
        <v>20078.836274509806</v>
      </c>
      <c r="E222" s="1114">
        <v>20376.377</v>
      </c>
      <c r="F222" s="1114">
        <v>20480.413</v>
      </c>
      <c r="G222" s="1115">
        <v>-0.50797803735696179</v>
      </c>
      <c r="H222" s="1116">
        <v>302.7</v>
      </c>
      <c r="I222" s="1116">
        <v>-2.2918011620400329</v>
      </c>
      <c r="J222" s="1116">
        <v>1.3215859030837005</v>
      </c>
      <c r="K222" s="1116">
        <v>3.5178953808504132</v>
      </c>
      <c r="L222" s="1117">
        <v>-0.26796185730835953</v>
      </c>
    </row>
    <row r="223" spans="1:12">
      <c r="A223" s="379"/>
      <c r="B223" s="379"/>
      <c r="C223" s="379"/>
      <c r="D223" s="379"/>
      <c r="E223" s="379"/>
      <c r="F223" s="379"/>
      <c r="G223" s="1145"/>
      <c r="H223" s="1145"/>
      <c r="I223" s="1145"/>
      <c r="J223" s="1145"/>
      <c r="K223" s="1145"/>
      <c r="L223" s="1145"/>
    </row>
    <row r="224" spans="1:12">
      <c r="A224" s="379"/>
      <c r="B224" s="379"/>
      <c r="C224" s="379"/>
      <c r="D224" s="379"/>
      <c r="E224" s="379"/>
      <c r="F224" s="379"/>
      <c r="G224" s="1145"/>
      <c r="H224" s="1145"/>
      <c r="I224" s="1145"/>
      <c r="J224" s="1145"/>
      <c r="K224" s="1145"/>
      <c r="L224" s="1149"/>
    </row>
    <row r="225" spans="1:12" ht="15.75" thickBot="1">
      <c r="A225" s="379"/>
      <c r="B225" s="379"/>
      <c r="C225" s="379"/>
      <c r="D225" s="379"/>
      <c r="E225" s="379"/>
      <c r="F225" s="379"/>
      <c r="G225" s="1145"/>
      <c r="H225" s="1145"/>
      <c r="I225" s="1145"/>
      <c r="J225" s="1145"/>
      <c r="K225" s="1145"/>
      <c r="L225" s="1146"/>
    </row>
    <row r="226" spans="1:12" ht="21.75" thickBot="1">
      <c r="A226" s="1057" t="s">
        <v>225</v>
      </c>
      <c r="B226" s="1058"/>
      <c r="C226" s="1058"/>
      <c r="D226" s="1058"/>
      <c r="E226" s="1058"/>
      <c r="F226" s="1058"/>
      <c r="G226" s="1147"/>
      <c r="H226" s="1147"/>
      <c r="I226" s="1147"/>
      <c r="J226" s="1147"/>
      <c r="K226" s="1147"/>
      <c r="L226" s="1148"/>
    </row>
    <row r="227" spans="1:12">
      <c r="A227" s="1060"/>
      <c r="B227" s="1061"/>
      <c r="C227" s="1062" t="s">
        <v>5</v>
      </c>
      <c r="D227" s="1062" t="s">
        <v>5</v>
      </c>
      <c r="E227" s="1062"/>
      <c r="F227" s="1062"/>
      <c r="G227" s="1063"/>
      <c r="H227" s="1242" t="s">
        <v>6</v>
      </c>
      <c r="I227" s="1243"/>
      <c r="J227" s="1064" t="s">
        <v>7</v>
      </c>
      <c r="K227" s="1065" t="s">
        <v>8</v>
      </c>
      <c r="L227" s="1066"/>
    </row>
    <row r="228" spans="1:12" ht="15.75">
      <c r="A228" s="1067" t="s">
        <v>9</v>
      </c>
      <c r="B228" s="1068" t="s">
        <v>10</v>
      </c>
      <c r="C228" s="1069" t="s">
        <v>36</v>
      </c>
      <c r="D228" s="1069" t="s">
        <v>36</v>
      </c>
      <c r="E228" s="1070" t="s">
        <v>37</v>
      </c>
      <c r="F228" s="1071"/>
      <c r="G228" s="1072"/>
      <c r="H228" s="1244" t="s">
        <v>11</v>
      </c>
      <c r="I228" s="1245"/>
      <c r="J228" s="1073" t="s">
        <v>12</v>
      </c>
      <c r="K228" s="1074" t="s">
        <v>13</v>
      </c>
      <c r="L228" s="1075"/>
    </row>
    <row r="229" spans="1:12" ht="26.25" thickBot="1">
      <c r="A229" s="1076" t="s">
        <v>14</v>
      </c>
      <c r="B229" s="1077" t="s">
        <v>15</v>
      </c>
      <c r="C229" s="1078" t="s">
        <v>500</v>
      </c>
      <c r="D229" s="1079" t="s">
        <v>497</v>
      </c>
      <c r="E229" s="1080" t="s">
        <v>500</v>
      </c>
      <c r="F229" s="1081" t="s">
        <v>497</v>
      </c>
      <c r="G229" s="1082" t="s">
        <v>16</v>
      </c>
      <c r="H229" s="1083" t="s">
        <v>500</v>
      </c>
      <c r="I229" s="1084" t="s">
        <v>16</v>
      </c>
      <c r="J229" s="1085" t="s">
        <v>16</v>
      </c>
      <c r="K229" s="1086" t="s">
        <v>500</v>
      </c>
      <c r="L229" s="1087" t="s">
        <v>17</v>
      </c>
    </row>
    <row r="230" spans="1:12" ht="15.75" thickBot="1">
      <c r="A230" s="882" t="s">
        <v>18</v>
      </c>
      <c r="B230" s="883" t="s">
        <v>19</v>
      </c>
      <c r="C230" s="1088">
        <v>18750.410191830757</v>
      </c>
      <c r="D230" s="1088">
        <v>18652.084211614041</v>
      </c>
      <c r="E230" s="1089">
        <v>19125.418395667373</v>
      </c>
      <c r="F230" s="1090">
        <v>19042.624289928568</v>
      </c>
      <c r="G230" s="1091">
        <v>0.43478306602201938</v>
      </c>
      <c r="H230" s="1092">
        <v>315.15662076271184</v>
      </c>
      <c r="I230" s="1092">
        <v>-1.1209345088977098</v>
      </c>
      <c r="J230" s="1093">
        <v>7.4558907228229945</v>
      </c>
      <c r="K230" s="1092">
        <v>100</v>
      </c>
      <c r="L230" s="1094" t="s">
        <v>19</v>
      </c>
    </row>
    <row r="231" spans="1:12" ht="15.75" thickBot="1">
      <c r="A231" s="884"/>
      <c r="B231" s="885"/>
      <c r="C231" s="1095"/>
      <c r="D231" s="1095"/>
      <c r="E231" s="1095"/>
      <c r="F231" s="1095"/>
      <c r="G231" s="1096"/>
      <c r="H231" s="1093"/>
      <c r="I231" s="1093"/>
      <c r="J231" s="1093"/>
      <c r="K231" s="1093"/>
      <c r="L231" s="1097"/>
    </row>
    <row r="232" spans="1:12">
      <c r="A232" s="886" t="s">
        <v>79</v>
      </c>
      <c r="B232" s="887" t="s">
        <v>19</v>
      </c>
      <c r="C232" s="1098" t="s">
        <v>72</v>
      </c>
      <c r="D232" s="1098" t="s">
        <v>72</v>
      </c>
      <c r="E232" s="1099" t="s">
        <v>72</v>
      </c>
      <c r="F232" s="1099" t="s">
        <v>72</v>
      </c>
      <c r="G232" s="1100" t="s">
        <v>72</v>
      </c>
      <c r="H232" s="1101" t="s">
        <v>72</v>
      </c>
      <c r="I232" s="1101" t="s">
        <v>72</v>
      </c>
      <c r="J232" s="1101" t="s">
        <v>72</v>
      </c>
      <c r="K232" s="1101" t="s">
        <v>72</v>
      </c>
      <c r="L232" s="1102" t="s">
        <v>72</v>
      </c>
    </row>
    <row r="233" spans="1:12">
      <c r="A233" s="634" t="s">
        <v>80</v>
      </c>
      <c r="B233" s="888" t="s">
        <v>19</v>
      </c>
      <c r="C233" s="1103">
        <v>20960.413838667584</v>
      </c>
      <c r="D233" s="1103">
        <v>20427.100232834848</v>
      </c>
      <c r="E233" s="1104">
        <v>21379.622115440936</v>
      </c>
      <c r="F233" s="1104">
        <v>20835.642237491546</v>
      </c>
      <c r="G233" s="1105">
        <v>2.6108140644234896</v>
      </c>
      <c r="H233" s="1106">
        <v>373.39382716049386</v>
      </c>
      <c r="I233" s="1106">
        <v>3.0828431542758032</v>
      </c>
      <c r="J233" s="1106">
        <v>15.714285714285714</v>
      </c>
      <c r="K233" s="1106">
        <v>30.031779661016948</v>
      </c>
      <c r="L233" s="1107">
        <v>2.1433334458775093</v>
      </c>
    </row>
    <row r="234" spans="1:12">
      <c r="A234" s="635" t="s">
        <v>81</v>
      </c>
      <c r="B234" s="889" t="s">
        <v>19</v>
      </c>
      <c r="C234" s="1108">
        <v>19527.380112966646</v>
      </c>
      <c r="D234" s="1108">
        <v>19785.187013397735</v>
      </c>
      <c r="E234" s="1109">
        <v>19917.927715225978</v>
      </c>
      <c r="F234" s="1109">
        <v>20180.890753665692</v>
      </c>
      <c r="G234" s="1110">
        <v>-1.3030298892626839</v>
      </c>
      <c r="H234" s="1111">
        <v>392.94827586206895</v>
      </c>
      <c r="I234" s="1111">
        <v>-3.966890888589631</v>
      </c>
      <c r="J234" s="1111">
        <v>-42</v>
      </c>
      <c r="K234" s="1111">
        <v>3.0720338983050848</v>
      </c>
      <c r="L234" s="1112">
        <v>-2.6194857374376586</v>
      </c>
    </row>
    <row r="235" spans="1:12">
      <c r="A235" s="635" t="s">
        <v>82</v>
      </c>
      <c r="B235" s="889" t="s">
        <v>19</v>
      </c>
      <c r="C235" s="1108" t="s">
        <v>72</v>
      </c>
      <c r="D235" s="1108" t="s">
        <v>72</v>
      </c>
      <c r="E235" s="1109" t="s">
        <v>72</v>
      </c>
      <c r="F235" s="1109" t="s">
        <v>72</v>
      </c>
      <c r="G235" s="1110" t="s">
        <v>72</v>
      </c>
      <c r="H235" s="1111" t="s">
        <v>72</v>
      </c>
      <c r="I235" s="1111" t="s">
        <v>72</v>
      </c>
      <c r="J235" s="1111" t="s">
        <v>72</v>
      </c>
      <c r="K235" s="1111" t="s">
        <v>72</v>
      </c>
      <c r="L235" s="1112" t="s">
        <v>72</v>
      </c>
    </row>
    <row r="236" spans="1:12">
      <c r="A236" s="635" t="s">
        <v>71</v>
      </c>
      <c r="B236" s="889" t="s">
        <v>19</v>
      </c>
      <c r="C236" s="1108">
        <v>16837.456648497468</v>
      </c>
      <c r="D236" s="1108">
        <v>17013.629526743374</v>
      </c>
      <c r="E236" s="1109">
        <v>17174.205781467415</v>
      </c>
      <c r="F236" s="1109">
        <v>17353.902117278241</v>
      </c>
      <c r="G236" s="1110">
        <v>-1.0354808653202734</v>
      </c>
      <c r="H236" s="1111">
        <v>282.87595744680846</v>
      </c>
      <c r="I236" s="1111">
        <v>-1.8834784076265536</v>
      </c>
      <c r="J236" s="1111">
        <v>8.9223638470451903</v>
      </c>
      <c r="K236" s="1111">
        <v>49.788135593220339</v>
      </c>
      <c r="L236" s="1112">
        <v>0.67032113676046379</v>
      </c>
    </row>
    <row r="237" spans="1:12" ht="15.75" thickBot="1">
      <c r="A237" s="890" t="s">
        <v>83</v>
      </c>
      <c r="B237" s="891" t="s">
        <v>19</v>
      </c>
      <c r="C237" s="1113">
        <v>18994.427316164813</v>
      </c>
      <c r="D237" s="1113">
        <v>19144.396406202402</v>
      </c>
      <c r="E237" s="1114">
        <v>19374.315862488111</v>
      </c>
      <c r="F237" s="1114">
        <v>19639.329481732944</v>
      </c>
      <c r="G237" s="1115">
        <v>-1.3494025826662241</v>
      </c>
      <c r="H237" s="1116">
        <v>292.90092879256969</v>
      </c>
      <c r="I237" s="1116">
        <v>-4.0394585705358814</v>
      </c>
      <c r="J237" s="1116">
        <v>6.25</v>
      </c>
      <c r="K237" s="1116">
        <v>17.108050847457626</v>
      </c>
      <c r="L237" s="1117">
        <v>-0.19416884520031275</v>
      </c>
    </row>
    <row r="238" spans="1:12" ht="15.75" thickBot="1">
      <c r="A238" s="884"/>
      <c r="B238" s="892"/>
      <c r="C238" s="1095"/>
      <c r="D238" s="1095"/>
      <c r="E238" s="1095"/>
      <c r="F238" s="1095"/>
      <c r="G238" s="1096"/>
      <c r="H238" s="1093"/>
      <c r="I238" s="1093"/>
      <c r="J238" s="1093"/>
      <c r="K238" s="1093"/>
      <c r="L238" s="1097"/>
    </row>
    <row r="239" spans="1:12">
      <c r="A239" s="638" t="s">
        <v>84</v>
      </c>
      <c r="B239" s="893" t="s">
        <v>21</v>
      </c>
      <c r="C239" s="1118" t="s">
        <v>72</v>
      </c>
      <c r="D239" s="1118" t="s">
        <v>72</v>
      </c>
      <c r="E239" s="1119" t="s">
        <v>72</v>
      </c>
      <c r="F239" s="1119" t="s">
        <v>72</v>
      </c>
      <c r="G239" s="1120" t="s">
        <v>72</v>
      </c>
      <c r="H239" s="1121" t="s">
        <v>72</v>
      </c>
      <c r="I239" s="1121" t="s">
        <v>72</v>
      </c>
      <c r="J239" s="1122" t="s">
        <v>72</v>
      </c>
      <c r="K239" s="1122" t="s">
        <v>72</v>
      </c>
      <c r="L239" s="1123" t="s">
        <v>72</v>
      </c>
    </row>
    <row r="240" spans="1:12">
      <c r="A240" s="634" t="s">
        <v>84</v>
      </c>
      <c r="B240" s="894" t="s">
        <v>22</v>
      </c>
      <c r="C240" s="1108" t="s">
        <v>72</v>
      </c>
      <c r="D240" s="1108" t="s">
        <v>72</v>
      </c>
      <c r="E240" s="1109" t="s">
        <v>72</v>
      </c>
      <c r="F240" s="1109" t="s">
        <v>72</v>
      </c>
      <c r="G240" s="1110" t="s">
        <v>72</v>
      </c>
      <c r="H240" s="1111" t="s">
        <v>72</v>
      </c>
      <c r="I240" s="1111" t="s">
        <v>72</v>
      </c>
      <c r="J240" s="1124" t="s">
        <v>72</v>
      </c>
      <c r="K240" s="1124" t="s">
        <v>72</v>
      </c>
      <c r="L240" s="1125" t="s">
        <v>72</v>
      </c>
    </row>
    <row r="241" spans="1:12">
      <c r="A241" s="634" t="s">
        <v>84</v>
      </c>
      <c r="B241" s="894" t="s">
        <v>23</v>
      </c>
      <c r="C241" s="1108" t="s">
        <v>72</v>
      </c>
      <c r="D241" s="1108" t="s">
        <v>72</v>
      </c>
      <c r="E241" s="1109" t="s">
        <v>72</v>
      </c>
      <c r="F241" s="1109" t="s">
        <v>72</v>
      </c>
      <c r="G241" s="1110" t="s">
        <v>72</v>
      </c>
      <c r="H241" s="1111" t="s">
        <v>72</v>
      </c>
      <c r="I241" s="1111" t="s">
        <v>72</v>
      </c>
      <c r="J241" s="1124" t="s">
        <v>72</v>
      </c>
      <c r="K241" s="1124" t="s">
        <v>72</v>
      </c>
      <c r="L241" s="1125" t="s">
        <v>72</v>
      </c>
    </row>
    <row r="242" spans="1:12">
      <c r="A242" s="638" t="s">
        <v>84</v>
      </c>
      <c r="B242" s="895" t="s">
        <v>24</v>
      </c>
      <c r="C242" s="1126" t="s">
        <v>72</v>
      </c>
      <c r="D242" s="1126" t="s">
        <v>72</v>
      </c>
      <c r="E242" s="1127" t="s">
        <v>72</v>
      </c>
      <c r="F242" s="1127" t="s">
        <v>72</v>
      </c>
      <c r="G242" s="1128" t="s">
        <v>72</v>
      </c>
      <c r="H242" s="1129" t="s">
        <v>72</v>
      </c>
      <c r="I242" s="1129" t="s">
        <v>72</v>
      </c>
      <c r="J242" s="1130" t="s">
        <v>72</v>
      </c>
      <c r="K242" s="1130" t="s">
        <v>72</v>
      </c>
      <c r="L242" s="1131" t="s">
        <v>72</v>
      </c>
    </row>
    <row r="243" spans="1:12">
      <c r="A243" s="634" t="s">
        <v>84</v>
      </c>
      <c r="B243" s="894" t="s">
        <v>25</v>
      </c>
      <c r="C243" s="1108" t="s">
        <v>72</v>
      </c>
      <c r="D243" s="1108" t="s">
        <v>72</v>
      </c>
      <c r="E243" s="1109" t="s">
        <v>72</v>
      </c>
      <c r="F243" s="1109" t="s">
        <v>72</v>
      </c>
      <c r="G243" s="1110" t="s">
        <v>72</v>
      </c>
      <c r="H243" s="1111" t="s">
        <v>72</v>
      </c>
      <c r="I243" s="1111" t="s">
        <v>72</v>
      </c>
      <c r="J243" s="1124" t="s">
        <v>72</v>
      </c>
      <c r="K243" s="1124" t="s">
        <v>72</v>
      </c>
      <c r="L243" s="1125" t="s">
        <v>72</v>
      </c>
    </row>
    <row r="244" spans="1:12">
      <c r="A244" s="634" t="s">
        <v>84</v>
      </c>
      <c r="B244" s="894" t="s">
        <v>26</v>
      </c>
      <c r="C244" s="1108" t="s">
        <v>72</v>
      </c>
      <c r="D244" s="1108" t="s">
        <v>72</v>
      </c>
      <c r="E244" s="1109" t="s">
        <v>72</v>
      </c>
      <c r="F244" s="1109" t="s">
        <v>72</v>
      </c>
      <c r="G244" s="1110" t="s">
        <v>72</v>
      </c>
      <c r="H244" s="1111" t="s">
        <v>72</v>
      </c>
      <c r="I244" s="1111" t="s">
        <v>72</v>
      </c>
      <c r="J244" s="1124" t="s">
        <v>72</v>
      </c>
      <c r="K244" s="1124" t="s">
        <v>72</v>
      </c>
      <c r="L244" s="1125" t="s">
        <v>72</v>
      </c>
    </row>
    <row r="245" spans="1:12">
      <c r="A245" s="638" t="s">
        <v>84</v>
      </c>
      <c r="B245" s="895" t="s">
        <v>27</v>
      </c>
      <c r="C245" s="1126" t="s">
        <v>72</v>
      </c>
      <c r="D245" s="1126" t="s">
        <v>72</v>
      </c>
      <c r="E245" s="1127" t="s">
        <v>72</v>
      </c>
      <c r="F245" s="1127" t="s">
        <v>72</v>
      </c>
      <c r="G245" s="1128" t="s">
        <v>72</v>
      </c>
      <c r="H245" s="1129" t="s">
        <v>72</v>
      </c>
      <c r="I245" s="1129" t="s">
        <v>72</v>
      </c>
      <c r="J245" s="1130" t="s">
        <v>72</v>
      </c>
      <c r="K245" s="1130" t="s">
        <v>72</v>
      </c>
      <c r="L245" s="1131" t="s">
        <v>72</v>
      </c>
    </row>
    <row r="246" spans="1:12">
      <c r="A246" s="634" t="s">
        <v>84</v>
      </c>
      <c r="B246" s="894" t="s">
        <v>28</v>
      </c>
      <c r="C246" s="1108" t="s">
        <v>72</v>
      </c>
      <c r="D246" s="1108" t="s">
        <v>72</v>
      </c>
      <c r="E246" s="1109" t="s">
        <v>72</v>
      </c>
      <c r="F246" s="1109" t="s">
        <v>72</v>
      </c>
      <c r="G246" s="1110" t="s">
        <v>72</v>
      </c>
      <c r="H246" s="1111" t="s">
        <v>72</v>
      </c>
      <c r="I246" s="1111" t="s">
        <v>72</v>
      </c>
      <c r="J246" s="1124" t="s">
        <v>72</v>
      </c>
      <c r="K246" s="1124" t="s">
        <v>72</v>
      </c>
      <c r="L246" s="1125" t="s">
        <v>72</v>
      </c>
    </row>
    <row r="247" spans="1:12" ht="15.75" thickBot="1">
      <c r="A247" s="896" t="s">
        <v>84</v>
      </c>
      <c r="B247" s="897" t="s">
        <v>29</v>
      </c>
      <c r="C247" s="1132" t="s">
        <v>72</v>
      </c>
      <c r="D247" s="1132" t="s">
        <v>72</v>
      </c>
      <c r="E247" s="1133" t="s">
        <v>72</v>
      </c>
      <c r="F247" s="1133" t="s">
        <v>72</v>
      </c>
      <c r="G247" s="1134" t="s">
        <v>72</v>
      </c>
      <c r="H247" s="1124" t="s">
        <v>72</v>
      </c>
      <c r="I247" s="1124" t="s">
        <v>72</v>
      </c>
      <c r="J247" s="1124" t="s">
        <v>72</v>
      </c>
      <c r="K247" s="1124" t="s">
        <v>72</v>
      </c>
      <c r="L247" s="1125" t="s">
        <v>72</v>
      </c>
    </row>
    <row r="248" spans="1:12" ht="15.75" thickBot="1">
      <c r="A248" s="884"/>
      <c r="B248" s="892"/>
      <c r="C248" s="1095"/>
      <c r="D248" s="1095"/>
      <c r="E248" s="1095"/>
      <c r="F248" s="1095"/>
      <c r="G248" s="1096"/>
      <c r="H248" s="1093"/>
      <c r="I248" s="1093"/>
      <c r="J248" s="1093"/>
      <c r="K248" s="1093"/>
      <c r="L248" s="1097"/>
    </row>
    <row r="249" spans="1:12">
      <c r="A249" s="638" t="s">
        <v>85</v>
      </c>
      <c r="B249" s="893" t="s">
        <v>21</v>
      </c>
      <c r="C249" s="1118">
        <v>22415.846015714917</v>
      </c>
      <c r="D249" s="1118">
        <v>21981.058771364573</v>
      </c>
      <c r="E249" s="1119">
        <v>22864.162936029214</v>
      </c>
      <c r="F249" s="1119">
        <v>22420.679946791864</v>
      </c>
      <c r="G249" s="1120">
        <v>1.9780086522345024</v>
      </c>
      <c r="H249" s="1121">
        <v>417.76384180790961</v>
      </c>
      <c r="I249" s="1121">
        <v>1.797494326373728</v>
      </c>
      <c r="J249" s="1122">
        <v>62.385321100917437</v>
      </c>
      <c r="K249" s="1122">
        <v>9.375</v>
      </c>
      <c r="L249" s="1123">
        <v>3.1712435970404096</v>
      </c>
    </row>
    <row r="250" spans="1:12">
      <c r="A250" s="634" t="s">
        <v>85</v>
      </c>
      <c r="B250" s="894" t="s">
        <v>22</v>
      </c>
      <c r="C250" s="1108">
        <v>22500.24705882353</v>
      </c>
      <c r="D250" s="1108">
        <v>22208.618627450982</v>
      </c>
      <c r="E250" s="1109">
        <v>22950.252</v>
      </c>
      <c r="F250" s="1109">
        <v>22652.791000000001</v>
      </c>
      <c r="G250" s="1110">
        <v>1.3131317902504787</v>
      </c>
      <c r="H250" s="1111">
        <v>414.2</v>
      </c>
      <c r="I250" s="1111">
        <v>1.9694731659281144</v>
      </c>
      <c r="J250" s="1124">
        <v>71.604938271604937</v>
      </c>
      <c r="K250" s="1124">
        <v>7.3622881355932197</v>
      </c>
      <c r="L250" s="1125">
        <v>2.7521572306415978</v>
      </c>
    </row>
    <row r="251" spans="1:12">
      <c r="A251" s="634" t="s">
        <v>85</v>
      </c>
      <c r="B251" s="894" t="s">
        <v>23</v>
      </c>
      <c r="C251" s="1108">
        <v>22119.024509803919</v>
      </c>
      <c r="D251" s="1108">
        <v>21348.2</v>
      </c>
      <c r="E251" s="1109">
        <v>22561.404999999999</v>
      </c>
      <c r="F251" s="1109">
        <v>21775.164000000001</v>
      </c>
      <c r="G251" s="1110">
        <v>3.6107236666506766</v>
      </c>
      <c r="H251" s="1111">
        <v>430.8</v>
      </c>
      <c r="I251" s="1111">
        <v>1.9644970414201208</v>
      </c>
      <c r="J251" s="1124">
        <v>35.714285714285715</v>
      </c>
      <c r="K251" s="1124">
        <v>2.0127118644067794</v>
      </c>
      <c r="L251" s="1125">
        <v>0.41908636639881136</v>
      </c>
    </row>
    <row r="252" spans="1:12">
      <c r="A252" s="638" t="s">
        <v>85</v>
      </c>
      <c r="B252" s="895" t="s">
        <v>24</v>
      </c>
      <c r="C252" s="1126">
        <v>20477.586996401325</v>
      </c>
      <c r="D252" s="1126">
        <v>20156.944843391902</v>
      </c>
      <c r="E252" s="1127">
        <v>20887.138736329351</v>
      </c>
      <c r="F252" s="1127">
        <v>20560.083740259743</v>
      </c>
      <c r="G252" s="1128">
        <v>1.5907279376940722</v>
      </c>
      <c r="H252" s="1129">
        <v>374.32941176470587</v>
      </c>
      <c r="I252" s="1129">
        <v>1.3934697271795689</v>
      </c>
      <c r="J252" s="1130">
        <v>16.43835616438356</v>
      </c>
      <c r="K252" s="1130">
        <v>9.0042372881355934</v>
      </c>
      <c r="L252" s="1131">
        <v>0.69461861995118745</v>
      </c>
    </row>
    <row r="253" spans="1:12">
      <c r="A253" s="634" t="s">
        <v>85</v>
      </c>
      <c r="B253" s="894" t="s">
        <v>25</v>
      </c>
      <c r="C253" s="1108">
        <v>20362.929411764704</v>
      </c>
      <c r="D253" s="1108">
        <v>20017.225490196077</v>
      </c>
      <c r="E253" s="1109">
        <v>20770.187999999998</v>
      </c>
      <c r="F253" s="1109">
        <v>20417.57</v>
      </c>
      <c r="G253" s="1110">
        <v>1.7270321590669144</v>
      </c>
      <c r="H253" s="1111">
        <v>354.3</v>
      </c>
      <c r="I253" s="1111">
        <v>0.65340909090909416</v>
      </c>
      <c r="J253" s="1124">
        <v>17.283950617283949</v>
      </c>
      <c r="K253" s="1124">
        <v>5.031779661016949</v>
      </c>
      <c r="L253" s="1125">
        <v>0.42164875606532704</v>
      </c>
    </row>
    <row r="254" spans="1:12">
      <c r="A254" s="634" t="s">
        <v>85</v>
      </c>
      <c r="B254" s="894" t="s">
        <v>26</v>
      </c>
      <c r="C254" s="1108">
        <v>20606.318627450979</v>
      </c>
      <c r="D254" s="1108">
        <v>20313.833333333332</v>
      </c>
      <c r="E254" s="1109">
        <v>21018.445</v>
      </c>
      <c r="F254" s="1109">
        <v>20720.11</v>
      </c>
      <c r="G254" s="1110">
        <v>1.4398330896891913</v>
      </c>
      <c r="H254" s="1111">
        <v>399.7</v>
      </c>
      <c r="I254" s="1111">
        <v>2.3297491039426435</v>
      </c>
      <c r="J254" s="1124">
        <v>15.384615384615385</v>
      </c>
      <c r="K254" s="1124">
        <v>3.972457627118644</v>
      </c>
      <c r="L254" s="1125">
        <v>0.27296986388586086</v>
      </c>
    </row>
    <row r="255" spans="1:12">
      <c r="A255" s="638" t="s">
        <v>85</v>
      </c>
      <c r="B255" s="895" t="s">
        <v>27</v>
      </c>
      <c r="C255" s="1126">
        <v>19923.214932299645</v>
      </c>
      <c r="D255" s="1126">
        <v>19730.243036418116</v>
      </c>
      <c r="E255" s="1127">
        <v>20321.67923094564</v>
      </c>
      <c r="F255" s="1127">
        <v>20124.847897146479</v>
      </c>
      <c r="G255" s="1128">
        <v>0.97805128667367103</v>
      </c>
      <c r="H255" s="1129">
        <v>336.97318181818184</v>
      </c>
      <c r="I255" s="1129">
        <v>0.41935850170272249</v>
      </c>
      <c r="J255" s="1130">
        <v>-6.3829787234042552</v>
      </c>
      <c r="K255" s="1130">
        <v>11.652542372881355</v>
      </c>
      <c r="L255" s="1131">
        <v>-1.7225287711140904</v>
      </c>
    </row>
    <row r="256" spans="1:12">
      <c r="A256" s="634" t="s">
        <v>85</v>
      </c>
      <c r="B256" s="894" t="s">
        <v>28</v>
      </c>
      <c r="C256" s="1108">
        <v>19748.654901960785</v>
      </c>
      <c r="D256" s="1108">
        <v>19581.965686274511</v>
      </c>
      <c r="E256" s="1109">
        <v>20143.628000000001</v>
      </c>
      <c r="F256" s="1109">
        <v>19973.605</v>
      </c>
      <c r="G256" s="1110">
        <v>0.85123842190731747</v>
      </c>
      <c r="H256" s="1111">
        <v>320.8</v>
      </c>
      <c r="I256" s="1111">
        <v>1.1030570438071226</v>
      </c>
      <c r="J256" s="1124">
        <v>-14.000000000000002</v>
      </c>
      <c r="K256" s="1124">
        <v>6.8326271186440675</v>
      </c>
      <c r="L256" s="1125">
        <v>-1.7046523349700475</v>
      </c>
    </row>
    <row r="257" spans="1:12" ht="15.75" thickBot="1">
      <c r="A257" s="896" t="s">
        <v>85</v>
      </c>
      <c r="B257" s="897" t="s">
        <v>29</v>
      </c>
      <c r="C257" s="1132">
        <v>20143.773529411767</v>
      </c>
      <c r="D257" s="1132">
        <v>19955.979411764703</v>
      </c>
      <c r="E257" s="1133">
        <v>20546.649000000001</v>
      </c>
      <c r="F257" s="1133">
        <v>20355.098999999998</v>
      </c>
      <c r="G257" s="1134">
        <v>0.94104184902270882</v>
      </c>
      <c r="H257" s="1124">
        <v>359.9</v>
      </c>
      <c r="I257" s="1124">
        <v>-2.1479064709081115</v>
      </c>
      <c r="J257" s="1124">
        <v>7.0588235294117645</v>
      </c>
      <c r="K257" s="1124">
        <v>4.8199152542372881</v>
      </c>
      <c r="L257" s="1125">
        <v>-1.7876436144043772E-2</v>
      </c>
    </row>
    <row r="258" spans="1:12" ht="15.75" thickBot="1">
      <c r="A258" s="898"/>
      <c r="B258" s="899"/>
      <c r="C258" s="1135"/>
      <c r="D258" s="1135"/>
      <c r="E258" s="1135"/>
      <c r="F258" s="1135"/>
      <c r="G258" s="1136"/>
      <c r="H258" s="1137"/>
      <c r="I258" s="1137"/>
      <c r="J258" s="1137"/>
      <c r="K258" s="1137"/>
      <c r="L258" s="1138"/>
    </row>
    <row r="259" spans="1:12">
      <c r="A259" s="634" t="s">
        <v>86</v>
      </c>
      <c r="B259" s="900" t="s">
        <v>26</v>
      </c>
      <c r="C259" s="1139">
        <v>19361.312745098039</v>
      </c>
      <c r="D259" s="1139">
        <v>20152.296078431373</v>
      </c>
      <c r="E259" s="1140">
        <v>19748.539000000001</v>
      </c>
      <c r="F259" s="1140">
        <v>20555.342000000001</v>
      </c>
      <c r="G259" s="1141">
        <v>-3.9250283454296202</v>
      </c>
      <c r="H259" s="1142">
        <v>426.5</v>
      </c>
      <c r="I259" s="1142">
        <v>1.9846963175514136</v>
      </c>
      <c r="J259" s="1142">
        <v>-58.928571428571431</v>
      </c>
      <c r="K259" s="1142">
        <v>1.2182203389830508</v>
      </c>
      <c r="L259" s="1143">
        <v>-1.9690306570328853</v>
      </c>
    </row>
    <row r="260" spans="1:12" ht="15.75" thickBot="1">
      <c r="A260" s="896" t="s">
        <v>86</v>
      </c>
      <c r="B260" s="897" t="s">
        <v>29</v>
      </c>
      <c r="C260" s="1132">
        <v>19652.890196078431</v>
      </c>
      <c r="D260" s="1132">
        <v>19293.890196078431</v>
      </c>
      <c r="E260" s="1133">
        <v>20045.948</v>
      </c>
      <c r="F260" s="1133">
        <v>19679.768</v>
      </c>
      <c r="G260" s="1134">
        <v>1.8606926667021697</v>
      </c>
      <c r="H260" s="1124">
        <v>370.9</v>
      </c>
      <c r="I260" s="1124">
        <v>-6.7387477998491363</v>
      </c>
      <c r="J260" s="1124">
        <v>-20.454545454545457</v>
      </c>
      <c r="K260" s="1124">
        <v>1.8538135593220337</v>
      </c>
      <c r="L260" s="1125">
        <v>-0.65045508040477351</v>
      </c>
    </row>
    <row r="261" spans="1:12" ht="15.75" thickBot="1">
      <c r="A261" s="898"/>
      <c r="B261" s="899"/>
      <c r="C261" s="1135"/>
      <c r="D261" s="1135"/>
      <c r="E261" s="1135"/>
      <c r="F261" s="1135"/>
      <c r="G261" s="1136"/>
      <c r="H261" s="1137"/>
      <c r="I261" s="1137"/>
      <c r="J261" s="1137"/>
      <c r="K261" s="1137"/>
      <c r="L261" s="1138"/>
    </row>
    <row r="262" spans="1:12">
      <c r="A262" s="638" t="s">
        <v>87</v>
      </c>
      <c r="B262" s="893" t="s">
        <v>21</v>
      </c>
      <c r="C262" s="1118" t="s">
        <v>72</v>
      </c>
      <c r="D262" s="1118" t="s">
        <v>72</v>
      </c>
      <c r="E262" s="1119" t="s">
        <v>72</v>
      </c>
      <c r="F262" s="1119" t="s">
        <v>72</v>
      </c>
      <c r="G262" s="1120" t="s">
        <v>72</v>
      </c>
      <c r="H262" s="1121" t="s">
        <v>72</v>
      </c>
      <c r="I262" s="1121" t="s">
        <v>72</v>
      </c>
      <c r="J262" s="1122" t="s">
        <v>72</v>
      </c>
      <c r="K262" s="1122" t="s">
        <v>72</v>
      </c>
      <c r="L262" s="1123" t="s">
        <v>72</v>
      </c>
    </row>
    <row r="263" spans="1:12">
      <c r="A263" s="635" t="s">
        <v>87</v>
      </c>
      <c r="B263" s="894" t="s">
        <v>22</v>
      </c>
      <c r="C263" s="1108" t="s">
        <v>72</v>
      </c>
      <c r="D263" s="1108" t="s">
        <v>72</v>
      </c>
      <c r="E263" s="1109" t="s">
        <v>72</v>
      </c>
      <c r="F263" s="1109" t="s">
        <v>72</v>
      </c>
      <c r="G263" s="1110" t="s">
        <v>72</v>
      </c>
      <c r="H263" s="1111" t="s">
        <v>72</v>
      </c>
      <c r="I263" s="1111" t="s">
        <v>72</v>
      </c>
      <c r="J263" s="1124" t="s">
        <v>72</v>
      </c>
      <c r="K263" s="1124" t="s">
        <v>72</v>
      </c>
      <c r="L263" s="1125" t="s">
        <v>72</v>
      </c>
    </row>
    <row r="264" spans="1:12">
      <c r="A264" s="635" t="s">
        <v>87</v>
      </c>
      <c r="B264" s="894" t="s">
        <v>23</v>
      </c>
      <c r="C264" s="1108" t="s">
        <v>72</v>
      </c>
      <c r="D264" s="1108" t="s">
        <v>72</v>
      </c>
      <c r="E264" s="1109" t="s">
        <v>72</v>
      </c>
      <c r="F264" s="1109" t="s">
        <v>72</v>
      </c>
      <c r="G264" s="1110" t="s">
        <v>72</v>
      </c>
      <c r="H264" s="1111" t="s">
        <v>72</v>
      </c>
      <c r="I264" s="1111" t="s">
        <v>72</v>
      </c>
      <c r="J264" s="1124" t="s">
        <v>72</v>
      </c>
      <c r="K264" s="1124" t="s">
        <v>72</v>
      </c>
      <c r="L264" s="1125" t="s">
        <v>72</v>
      </c>
    </row>
    <row r="265" spans="1:12">
      <c r="A265" s="635" t="s">
        <v>87</v>
      </c>
      <c r="B265" s="894" t="s">
        <v>30</v>
      </c>
      <c r="C265" s="1108" t="s">
        <v>72</v>
      </c>
      <c r="D265" s="1108" t="s">
        <v>72</v>
      </c>
      <c r="E265" s="1109" t="s">
        <v>72</v>
      </c>
      <c r="F265" s="1109" t="s">
        <v>72</v>
      </c>
      <c r="G265" s="1110" t="s">
        <v>72</v>
      </c>
      <c r="H265" s="1111" t="s">
        <v>72</v>
      </c>
      <c r="I265" s="1111" t="s">
        <v>72</v>
      </c>
      <c r="J265" s="1124" t="s">
        <v>72</v>
      </c>
      <c r="K265" s="1124" t="s">
        <v>72</v>
      </c>
      <c r="L265" s="1125" t="s">
        <v>72</v>
      </c>
    </row>
    <row r="266" spans="1:12">
      <c r="A266" s="641" t="s">
        <v>87</v>
      </c>
      <c r="B266" s="895" t="s">
        <v>24</v>
      </c>
      <c r="C266" s="1126" t="s">
        <v>72</v>
      </c>
      <c r="D266" s="1126" t="s">
        <v>72</v>
      </c>
      <c r="E266" s="1127" t="s">
        <v>72</v>
      </c>
      <c r="F266" s="1127" t="s">
        <v>72</v>
      </c>
      <c r="G266" s="1128" t="s">
        <v>72</v>
      </c>
      <c r="H266" s="1129" t="s">
        <v>72</v>
      </c>
      <c r="I266" s="1129" t="s">
        <v>72</v>
      </c>
      <c r="J266" s="1130" t="s">
        <v>72</v>
      </c>
      <c r="K266" s="1130" t="s">
        <v>72</v>
      </c>
      <c r="L266" s="1131" t="s">
        <v>72</v>
      </c>
    </row>
    <row r="267" spans="1:12">
      <c r="A267" s="635" t="s">
        <v>87</v>
      </c>
      <c r="B267" s="894" t="s">
        <v>26</v>
      </c>
      <c r="C267" s="1108" t="s">
        <v>72</v>
      </c>
      <c r="D267" s="1108" t="s">
        <v>72</v>
      </c>
      <c r="E267" s="1109" t="s">
        <v>72</v>
      </c>
      <c r="F267" s="1109" t="s">
        <v>72</v>
      </c>
      <c r="G267" s="1110" t="s">
        <v>72</v>
      </c>
      <c r="H267" s="1111" t="s">
        <v>72</v>
      </c>
      <c r="I267" s="1111" t="s">
        <v>72</v>
      </c>
      <c r="J267" s="1124" t="s">
        <v>72</v>
      </c>
      <c r="K267" s="1124" t="s">
        <v>72</v>
      </c>
      <c r="L267" s="1125" t="s">
        <v>72</v>
      </c>
    </row>
    <row r="268" spans="1:12">
      <c r="A268" s="635" t="s">
        <v>87</v>
      </c>
      <c r="B268" s="894" t="s">
        <v>31</v>
      </c>
      <c r="C268" s="1108" t="s">
        <v>72</v>
      </c>
      <c r="D268" s="1108" t="s">
        <v>72</v>
      </c>
      <c r="E268" s="1109" t="s">
        <v>72</v>
      </c>
      <c r="F268" s="1109" t="s">
        <v>72</v>
      </c>
      <c r="G268" s="1110" t="s">
        <v>72</v>
      </c>
      <c r="H268" s="1111" t="s">
        <v>72</v>
      </c>
      <c r="I268" s="1111" t="s">
        <v>72</v>
      </c>
      <c r="J268" s="1124" t="s">
        <v>72</v>
      </c>
      <c r="K268" s="1124" t="s">
        <v>72</v>
      </c>
      <c r="L268" s="1125" t="s">
        <v>72</v>
      </c>
    </row>
    <row r="269" spans="1:12">
      <c r="A269" s="641" t="s">
        <v>87</v>
      </c>
      <c r="B269" s="895" t="s">
        <v>27</v>
      </c>
      <c r="C269" s="1126" t="s">
        <v>72</v>
      </c>
      <c r="D269" s="1126" t="s">
        <v>72</v>
      </c>
      <c r="E269" s="1127" t="s">
        <v>72</v>
      </c>
      <c r="F269" s="1127" t="s">
        <v>72</v>
      </c>
      <c r="G269" s="1128" t="s">
        <v>72</v>
      </c>
      <c r="H269" s="1129" t="s">
        <v>72</v>
      </c>
      <c r="I269" s="1129" t="s">
        <v>72</v>
      </c>
      <c r="J269" s="1130" t="s">
        <v>72</v>
      </c>
      <c r="K269" s="1130" t="s">
        <v>72</v>
      </c>
      <c r="L269" s="1131" t="s">
        <v>72</v>
      </c>
    </row>
    <row r="270" spans="1:12">
      <c r="A270" s="635" t="s">
        <v>87</v>
      </c>
      <c r="B270" s="894" t="s">
        <v>29</v>
      </c>
      <c r="C270" s="1108" t="s">
        <v>72</v>
      </c>
      <c r="D270" s="1108" t="s">
        <v>72</v>
      </c>
      <c r="E270" s="1109" t="s">
        <v>72</v>
      </c>
      <c r="F270" s="1109" t="s">
        <v>72</v>
      </c>
      <c r="G270" s="1110" t="s">
        <v>72</v>
      </c>
      <c r="H270" s="1111" t="s">
        <v>72</v>
      </c>
      <c r="I270" s="1111" t="s">
        <v>72</v>
      </c>
      <c r="J270" s="1124" t="s">
        <v>72</v>
      </c>
      <c r="K270" s="1124" t="s">
        <v>72</v>
      </c>
      <c r="L270" s="1125" t="s">
        <v>72</v>
      </c>
    </row>
    <row r="271" spans="1:12" ht="15.75" thickBot="1">
      <c r="A271" s="901" t="s">
        <v>87</v>
      </c>
      <c r="B271" s="894" t="s">
        <v>32</v>
      </c>
      <c r="C271" s="1132" t="s">
        <v>72</v>
      </c>
      <c r="D271" s="1132" t="s">
        <v>72</v>
      </c>
      <c r="E271" s="1133" t="s">
        <v>72</v>
      </c>
      <c r="F271" s="1133" t="s">
        <v>72</v>
      </c>
      <c r="G271" s="1134" t="s">
        <v>72</v>
      </c>
      <c r="H271" s="1124" t="s">
        <v>72</v>
      </c>
      <c r="I271" s="1124" t="s">
        <v>72</v>
      </c>
      <c r="J271" s="1124" t="s">
        <v>72</v>
      </c>
      <c r="K271" s="1124" t="s">
        <v>72</v>
      </c>
      <c r="L271" s="1125" t="s">
        <v>72</v>
      </c>
    </row>
    <row r="272" spans="1:12" ht="15.75" thickBot="1">
      <c r="A272" s="898"/>
      <c r="B272" s="899"/>
      <c r="C272" s="1135"/>
      <c r="D272" s="1135"/>
      <c r="E272" s="1135"/>
      <c r="F272" s="1135"/>
      <c r="G272" s="1136"/>
      <c r="H272" s="1137"/>
      <c r="I272" s="1137"/>
      <c r="J272" s="1137"/>
      <c r="K272" s="1137"/>
      <c r="L272" s="1138"/>
    </row>
    <row r="273" spans="1:12">
      <c r="A273" s="638" t="s">
        <v>20</v>
      </c>
      <c r="B273" s="893" t="s">
        <v>24</v>
      </c>
      <c r="C273" s="1118">
        <v>17948.447730203192</v>
      </c>
      <c r="D273" s="1118">
        <v>18265.988735276322</v>
      </c>
      <c r="E273" s="1119">
        <v>18307.416684807256</v>
      </c>
      <c r="F273" s="1119">
        <v>18631.308509981849</v>
      </c>
      <c r="G273" s="1120">
        <v>-1.7384276847815892</v>
      </c>
      <c r="H273" s="1121">
        <v>349.97777777777776</v>
      </c>
      <c r="I273" s="1121">
        <v>4.1743423142184558E-2</v>
      </c>
      <c r="J273" s="1122">
        <v>0</v>
      </c>
      <c r="K273" s="1122">
        <v>3.3368644067796613</v>
      </c>
      <c r="L273" s="1123">
        <v>-0.24879296373826731</v>
      </c>
    </row>
    <row r="274" spans="1:12">
      <c r="A274" s="634" t="s">
        <v>20</v>
      </c>
      <c r="B274" s="894" t="s">
        <v>25</v>
      </c>
      <c r="C274" s="1108">
        <v>16599.137254901958</v>
      </c>
      <c r="D274" s="1108">
        <v>17239.351960784312</v>
      </c>
      <c r="E274" s="1109">
        <v>16931.12</v>
      </c>
      <c r="F274" s="1109">
        <v>17584.138999999999</v>
      </c>
      <c r="G274" s="1110">
        <v>-3.7136819721454675</v>
      </c>
      <c r="H274" s="1111">
        <v>304.39999999999998</v>
      </c>
      <c r="I274" s="1111">
        <v>-2.1850899742930632</v>
      </c>
      <c r="J274" s="1124">
        <v>-47.058823529411761</v>
      </c>
      <c r="K274" s="1124">
        <v>0.47669491525423729</v>
      </c>
      <c r="L274" s="1125">
        <v>-0.49086342282202916</v>
      </c>
    </row>
    <row r="275" spans="1:12">
      <c r="A275" s="634" t="s">
        <v>20</v>
      </c>
      <c r="B275" s="894" t="s">
        <v>26</v>
      </c>
      <c r="C275" s="1108">
        <v>17933.080392156862</v>
      </c>
      <c r="D275" s="1108">
        <v>18896.951960784314</v>
      </c>
      <c r="E275" s="1109">
        <v>18291.741999999998</v>
      </c>
      <c r="F275" s="1109">
        <v>19274.891</v>
      </c>
      <c r="G275" s="1110">
        <v>-5.1006721646311846</v>
      </c>
      <c r="H275" s="1111">
        <v>337.3</v>
      </c>
      <c r="I275" s="1111">
        <v>0.23774145616642239</v>
      </c>
      <c r="J275" s="1124">
        <v>0</v>
      </c>
      <c r="K275" s="1124">
        <v>1.3771186440677965</v>
      </c>
      <c r="L275" s="1125">
        <v>-0.1026764612253166</v>
      </c>
    </row>
    <row r="276" spans="1:12">
      <c r="A276" s="634" t="s">
        <v>20</v>
      </c>
      <c r="B276" s="894" t="s">
        <v>31</v>
      </c>
      <c r="C276" s="1108">
        <v>18312.003921568627</v>
      </c>
      <c r="D276" s="1108">
        <v>18254.736274509803</v>
      </c>
      <c r="E276" s="1109">
        <v>18678.243999999999</v>
      </c>
      <c r="F276" s="1109">
        <v>18619.830999999998</v>
      </c>
      <c r="G276" s="1110">
        <v>0.31371391072239307</v>
      </c>
      <c r="H276" s="1111">
        <v>376.4</v>
      </c>
      <c r="I276" s="1111">
        <v>-5.9000000000000057</v>
      </c>
      <c r="J276" s="1124">
        <v>40</v>
      </c>
      <c r="K276" s="1124">
        <v>1.4830508474576272</v>
      </c>
      <c r="L276" s="1125">
        <v>0.3447469203090785</v>
      </c>
    </row>
    <row r="277" spans="1:12">
      <c r="A277" s="638" t="s">
        <v>20</v>
      </c>
      <c r="B277" s="895" t="s">
        <v>27</v>
      </c>
      <c r="C277" s="1126">
        <v>17697.105997186136</v>
      </c>
      <c r="D277" s="1126">
        <v>17783.434537277983</v>
      </c>
      <c r="E277" s="1127">
        <v>18051.04811712986</v>
      </c>
      <c r="F277" s="1127">
        <v>18139.103228023541</v>
      </c>
      <c r="G277" s="1128">
        <v>-0.4854435734046823</v>
      </c>
      <c r="H277" s="1129">
        <v>308.02954545454543</v>
      </c>
      <c r="I277" s="1129">
        <v>-1.5577367573584548</v>
      </c>
      <c r="J277" s="1130">
        <v>4.5544554455445541</v>
      </c>
      <c r="K277" s="1130">
        <v>27.966101694915253</v>
      </c>
      <c r="L277" s="1131">
        <v>-0.77607246558560306</v>
      </c>
    </row>
    <row r="278" spans="1:12">
      <c r="A278" s="634" t="s">
        <v>20</v>
      </c>
      <c r="B278" s="894" t="s">
        <v>28</v>
      </c>
      <c r="C278" s="1108">
        <v>17067.257843137253</v>
      </c>
      <c r="D278" s="1108">
        <v>16638.562745098039</v>
      </c>
      <c r="E278" s="1109">
        <v>17408.602999999999</v>
      </c>
      <c r="F278" s="1109">
        <v>16971.333999999999</v>
      </c>
      <c r="G278" s="1110">
        <v>2.5765151990998483</v>
      </c>
      <c r="H278" s="1111">
        <v>278.60000000000002</v>
      </c>
      <c r="I278" s="1111">
        <v>3.5906642728913016E-2</v>
      </c>
      <c r="J278" s="1124">
        <v>-4.3478260869565215</v>
      </c>
      <c r="K278" s="1124">
        <v>9.3220338983050848</v>
      </c>
      <c r="L278" s="1125">
        <v>-1.1503622314615622</v>
      </c>
    </row>
    <row r="279" spans="1:12">
      <c r="A279" s="634" t="s">
        <v>20</v>
      </c>
      <c r="B279" s="894" t="s">
        <v>29</v>
      </c>
      <c r="C279" s="1108">
        <v>18083.73431372549</v>
      </c>
      <c r="D279" s="1108">
        <v>18509.117647058822</v>
      </c>
      <c r="E279" s="1109">
        <v>18445.409</v>
      </c>
      <c r="F279" s="1109">
        <v>18879.3</v>
      </c>
      <c r="G279" s="1110">
        <v>-2.2982366930977296</v>
      </c>
      <c r="H279" s="1111">
        <v>316.89999999999998</v>
      </c>
      <c r="I279" s="1111">
        <v>-2.4022174314752114</v>
      </c>
      <c r="J279" s="1124">
        <v>6.9230769230769234</v>
      </c>
      <c r="K279" s="1124">
        <v>14.724576271186439</v>
      </c>
      <c r="L279" s="1125">
        <v>-7.3374781744693252E-2</v>
      </c>
    </row>
    <row r="280" spans="1:12">
      <c r="A280" s="634" t="s">
        <v>20</v>
      </c>
      <c r="B280" s="894" t="s">
        <v>32</v>
      </c>
      <c r="C280" s="1108">
        <v>17572.429411764708</v>
      </c>
      <c r="D280" s="1108">
        <v>17667.150980392154</v>
      </c>
      <c r="E280" s="1109">
        <v>17923.878000000001</v>
      </c>
      <c r="F280" s="1109">
        <v>18020.493999999999</v>
      </c>
      <c r="G280" s="1110">
        <v>-0.53614512454541019</v>
      </c>
      <c r="H280" s="1111">
        <v>344.7</v>
      </c>
      <c r="I280" s="1111">
        <v>-5.9224890829694292</v>
      </c>
      <c r="J280" s="1124">
        <v>21.311475409836063</v>
      </c>
      <c r="K280" s="1124">
        <v>3.9194915254237288</v>
      </c>
      <c r="L280" s="1125">
        <v>0.44766454762065555</v>
      </c>
    </row>
    <row r="281" spans="1:12">
      <c r="A281" s="638" t="s">
        <v>20</v>
      </c>
      <c r="B281" s="895" t="s">
        <v>33</v>
      </c>
      <c r="C281" s="1126">
        <v>14814.42385580679</v>
      </c>
      <c r="D281" s="1126">
        <v>14843.197783424013</v>
      </c>
      <c r="E281" s="1127">
        <v>15110.712332922925</v>
      </c>
      <c r="F281" s="1127">
        <v>15140.061739092494</v>
      </c>
      <c r="G281" s="1128">
        <v>-0.19385261880265234</v>
      </c>
      <c r="H281" s="1129">
        <v>232.7083094555874</v>
      </c>
      <c r="I281" s="1129">
        <v>-0.15046559916704363</v>
      </c>
      <c r="J281" s="1130">
        <v>18.305084745762713</v>
      </c>
      <c r="K281" s="1130">
        <v>18.485169491525426</v>
      </c>
      <c r="L281" s="1131">
        <v>1.695186566084331</v>
      </c>
    </row>
    <row r="282" spans="1:12">
      <c r="A282" s="634" t="s">
        <v>20</v>
      </c>
      <c r="B282" s="894" t="s">
        <v>73</v>
      </c>
      <c r="C282" s="1108">
        <v>14632.233333333334</v>
      </c>
      <c r="D282" s="1108">
        <v>14919.76568627451</v>
      </c>
      <c r="E282" s="1109">
        <v>14924.878000000001</v>
      </c>
      <c r="F282" s="1109">
        <v>15218.161</v>
      </c>
      <c r="G282" s="1110">
        <v>-1.9271908084031932</v>
      </c>
      <c r="H282" s="1111">
        <v>216.3</v>
      </c>
      <c r="I282" s="1111">
        <v>-0.3225806451612851</v>
      </c>
      <c r="J282" s="1124">
        <v>21.830985915492956</v>
      </c>
      <c r="K282" s="1124">
        <v>9.1631355932203391</v>
      </c>
      <c r="L282" s="1125">
        <v>1.0811777104656439</v>
      </c>
    </row>
    <row r="283" spans="1:12">
      <c r="A283" s="634" t="s">
        <v>20</v>
      </c>
      <c r="B283" s="894" t="s">
        <v>34</v>
      </c>
      <c r="C283" s="1108">
        <v>14878.239215686275</v>
      </c>
      <c r="D283" s="1108">
        <v>14808.989215686273</v>
      </c>
      <c r="E283" s="1109">
        <v>15175.804</v>
      </c>
      <c r="F283" s="1109">
        <v>15105.169</v>
      </c>
      <c r="G283" s="1110">
        <v>0.46762138179321405</v>
      </c>
      <c r="H283" s="1111">
        <v>244.1</v>
      </c>
      <c r="I283" s="1111">
        <v>0.12305168170630965</v>
      </c>
      <c r="J283" s="1124">
        <v>11.510791366906476</v>
      </c>
      <c r="K283" s="1124">
        <v>8.2097457627118651</v>
      </c>
      <c r="L283" s="1125">
        <v>0.29853346902945255</v>
      </c>
    </row>
    <row r="284" spans="1:12" ht="15.75" thickBot="1">
      <c r="A284" s="634" t="s">
        <v>20</v>
      </c>
      <c r="B284" s="894" t="s">
        <v>35</v>
      </c>
      <c r="C284" s="1108">
        <v>15553.148039215685</v>
      </c>
      <c r="D284" s="1108">
        <v>14546.779411764706</v>
      </c>
      <c r="E284" s="1109">
        <v>15864.210999999999</v>
      </c>
      <c r="F284" s="1109">
        <v>14837.715</v>
      </c>
      <c r="G284" s="1110">
        <v>6.9181541767044257</v>
      </c>
      <c r="H284" s="1111">
        <v>283.8</v>
      </c>
      <c r="I284" s="1111">
        <v>-1.9011406844106464</v>
      </c>
      <c r="J284" s="1124">
        <v>50</v>
      </c>
      <c r="K284" s="1124">
        <v>1.1122881355932204</v>
      </c>
      <c r="L284" s="1125">
        <v>0.31547538658923635</v>
      </c>
    </row>
    <row r="285" spans="1:12" ht="15.75" thickBot="1">
      <c r="A285" s="898"/>
      <c r="B285" s="899"/>
      <c r="C285" s="1135"/>
      <c r="D285" s="1135"/>
      <c r="E285" s="1135"/>
      <c r="F285" s="1135"/>
      <c r="G285" s="1136"/>
      <c r="H285" s="1137"/>
      <c r="I285" s="1137"/>
      <c r="J285" s="1137"/>
      <c r="K285" s="1137"/>
      <c r="L285" s="1138"/>
    </row>
    <row r="286" spans="1:12">
      <c r="A286" s="638" t="s">
        <v>88</v>
      </c>
      <c r="B286" s="895" t="s">
        <v>21</v>
      </c>
      <c r="C286" s="1126">
        <v>21191.780082126133</v>
      </c>
      <c r="D286" s="1126">
        <v>21168.719988453398</v>
      </c>
      <c r="E286" s="1127">
        <v>21615.615683768658</v>
      </c>
      <c r="F286" s="1127">
        <v>21592.094388222467</v>
      </c>
      <c r="G286" s="1128">
        <v>0.10893475696836551</v>
      </c>
      <c r="H286" s="1129">
        <v>357.30333333333328</v>
      </c>
      <c r="I286" s="1129">
        <v>1.31069355231539</v>
      </c>
      <c r="J286" s="1130">
        <v>15.384615384615385</v>
      </c>
      <c r="K286" s="1130">
        <v>1.5889830508474576</v>
      </c>
      <c r="L286" s="1131">
        <v>0.10918794555434452</v>
      </c>
    </row>
    <row r="287" spans="1:12">
      <c r="A287" s="634" t="s">
        <v>88</v>
      </c>
      <c r="B287" s="894" t="s">
        <v>22</v>
      </c>
      <c r="C287" s="1108" t="s">
        <v>185</v>
      </c>
      <c r="D287" s="1108">
        <v>21075.622549019605</v>
      </c>
      <c r="E287" s="1109" t="s">
        <v>185</v>
      </c>
      <c r="F287" s="1109">
        <v>21497.134999999998</v>
      </c>
      <c r="G287" s="1110" t="s">
        <v>72</v>
      </c>
      <c r="H287" s="1111" t="s">
        <v>185</v>
      </c>
      <c r="I287" s="1111" t="s">
        <v>72</v>
      </c>
      <c r="J287" s="1124" t="s">
        <v>72</v>
      </c>
      <c r="K287" s="1124">
        <v>0.1059322033898305</v>
      </c>
      <c r="L287" s="1125" t="s">
        <v>72</v>
      </c>
    </row>
    <row r="288" spans="1:12">
      <c r="A288" s="634" t="s">
        <v>88</v>
      </c>
      <c r="B288" s="894" t="s">
        <v>23</v>
      </c>
      <c r="C288" s="1108">
        <v>21033.583333333336</v>
      </c>
      <c r="D288" s="1108">
        <v>21098.2</v>
      </c>
      <c r="E288" s="1109">
        <v>21454.255000000001</v>
      </c>
      <c r="F288" s="1109">
        <v>21520.164000000001</v>
      </c>
      <c r="G288" s="1110">
        <v>-0.30626625336126456</v>
      </c>
      <c r="H288" s="1111">
        <v>359.3</v>
      </c>
      <c r="I288" s="1111">
        <v>-3.4399355012093555</v>
      </c>
      <c r="J288" s="1124">
        <v>7.1428571428571423</v>
      </c>
      <c r="K288" s="1124">
        <v>0.79449152542372881</v>
      </c>
      <c r="L288" s="1125">
        <v>-2.3212235802552161E-3</v>
      </c>
    </row>
    <row r="289" spans="1:12">
      <c r="A289" s="634" t="s">
        <v>88</v>
      </c>
      <c r="B289" s="894" t="s">
        <v>30</v>
      </c>
      <c r="C289" s="1108" t="s">
        <v>185</v>
      </c>
      <c r="D289" s="1108" t="s">
        <v>185</v>
      </c>
      <c r="E289" s="1109" t="s">
        <v>185</v>
      </c>
      <c r="F289" s="1109" t="s">
        <v>185</v>
      </c>
      <c r="G289" s="1110" t="s">
        <v>72</v>
      </c>
      <c r="H289" s="1111" t="s">
        <v>185</v>
      </c>
      <c r="I289" s="1111" t="s">
        <v>72</v>
      </c>
      <c r="J289" s="1124" t="s">
        <v>72</v>
      </c>
      <c r="K289" s="1124">
        <v>0.68855932203389825</v>
      </c>
      <c r="L289" s="1125" t="s">
        <v>72</v>
      </c>
    </row>
    <row r="290" spans="1:12">
      <c r="A290" s="638" t="s">
        <v>88</v>
      </c>
      <c r="B290" s="895" t="s">
        <v>24</v>
      </c>
      <c r="C290" s="1126">
        <v>20407.645376717381</v>
      </c>
      <c r="D290" s="1126">
        <v>20383.306305256625</v>
      </c>
      <c r="E290" s="1127">
        <v>20815.79828425173</v>
      </c>
      <c r="F290" s="1127">
        <v>20790.972431361759</v>
      </c>
      <c r="G290" s="1128">
        <v>0.11940688667608124</v>
      </c>
      <c r="H290" s="1129">
        <v>304.67614678899082</v>
      </c>
      <c r="I290" s="1129">
        <v>-3.6150603387059532</v>
      </c>
      <c r="J290" s="1130">
        <v>-5.2173913043478262</v>
      </c>
      <c r="K290" s="1130">
        <v>5.773305084745763</v>
      </c>
      <c r="L290" s="1131">
        <v>-0.77194249635839185</v>
      </c>
    </row>
    <row r="291" spans="1:12">
      <c r="A291" s="634" t="s">
        <v>88</v>
      </c>
      <c r="B291" s="894" t="s">
        <v>25</v>
      </c>
      <c r="C291" s="1108">
        <v>19769.98725490196</v>
      </c>
      <c r="D291" s="1108">
        <v>19636.22156862745</v>
      </c>
      <c r="E291" s="1109">
        <v>20165.386999999999</v>
      </c>
      <c r="F291" s="1109">
        <v>20028.946</v>
      </c>
      <c r="G291" s="1110">
        <v>0.68121907163761342</v>
      </c>
      <c r="H291" s="1111">
        <v>257.10000000000002</v>
      </c>
      <c r="I291" s="1111">
        <v>-10.386894388288587</v>
      </c>
      <c r="J291" s="1124">
        <v>-51.428571428571423</v>
      </c>
      <c r="K291" s="1124">
        <v>0.90042372881355937</v>
      </c>
      <c r="L291" s="1125">
        <v>-1.0916081436964009</v>
      </c>
    </row>
    <row r="292" spans="1:12">
      <c r="A292" s="634" t="s">
        <v>88</v>
      </c>
      <c r="B292" s="894" t="s">
        <v>26</v>
      </c>
      <c r="C292" s="1108">
        <v>20377.722549019607</v>
      </c>
      <c r="D292" s="1108">
        <v>20779.305882352939</v>
      </c>
      <c r="E292" s="1109">
        <v>20785.276999999998</v>
      </c>
      <c r="F292" s="1109">
        <v>21194.892</v>
      </c>
      <c r="G292" s="1110">
        <v>-1.9326118764842095</v>
      </c>
      <c r="H292" s="1111">
        <v>315.8</v>
      </c>
      <c r="I292" s="1111">
        <v>-2.5909932140653851</v>
      </c>
      <c r="J292" s="1124">
        <v>-11.29032258064516</v>
      </c>
      <c r="K292" s="1124">
        <v>2.9131355932203387</v>
      </c>
      <c r="L292" s="1125">
        <v>-0.61560658094016185</v>
      </c>
    </row>
    <row r="293" spans="1:12">
      <c r="A293" s="634" t="s">
        <v>88</v>
      </c>
      <c r="B293" s="894" t="s">
        <v>31</v>
      </c>
      <c r="C293" s="1108">
        <v>20695.903921568628</v>
      </c>
      <c r="D293" s="1108">
        <v>20309.415686274508</v>
      </c>
      <c r="E293" s="1109">
        <v>21109.822</v>
      </c>
      <c r="F293" s="1109">
        <v>20715.603999999999</v>
      </c>
      <c r="G293" s="1110">
        <v>1.9030002697483537</v>
      </c>
      <c r="H293" s="1111">
        <v>310</v>
      </c>
      <c r="I293" s="1111">
        <v>-10.144927536231885</v>
      </c>
      <c r="J293" s="1124">
        <v>105.55555555555556</v>
      </c>
      <c r="K293" s="1124">
        <v>1.9597457627118644</v>
      </c>
      <c r="L293" s="1125">
        <v>0.93527222827817047</v>
      </c>
    </row>
    <row r="294" spans="1:12">
      <c r="A294" s="638" t="s">
        <v>88</v>
      </c>
      <c r="B294" s="895" t="s">
        <v>27</v>
      </c>
      <c r="C294" s="1126">
        <v>17603.571091972703</v>
      </c>
      <c r="D294" s="1126">
        <v>17832.026986477627</v>
      </c>
      <c r="E294" s="1127">
        <v>17955.642513812156</v>
      </c>
      <c r="F294" s="1127">
        <v>18374.910708483178</v>
      </c>
      <c r="G294" s="1128">
        <v>-2.2817427595849895</v>
      </c>
      <c r="H294" s="1129">
        <v>275.42500000000001</v>
      </c>
      <c r="I294" s="1129">
        <v>-5.0228481970022338</v>
      </c>
      <c r="J294" s="1130">
        <v>12.883435582822086</v>
      </c>
      <c r="K294" s="1130">
        <v>9.7457627118644066</v>
      </c>
      <c r="L294" s="1131">
        <v>0.46858570560373458</v>
      </c>
    </row>
    <row r="295" spans="1:12">
      <c r="A295" s="634" t="s">
        <v>88</v>
      </c>
      <c r="B295" s="894" t="s">
        <v>28</v>
      </c>
      <c r="C295" s="1108">
        <v>17323.974509803924</v>
      </c>
      <c r="D295" s="1108">
        <v>18341.733333333334</v>
      </c>
      <c r="E295" s="1109">
        <v>17670.454000000002</v>
      </c>
      <c r="F295" s="1109">
        <v>18708.567999999999</v>
      </c>
      <c r="G295" s="1110">
        <v>-5.5488693736473991</v>
      </c>
      <c r="H295" s="1111">
        <v>240</v>
      </c>
      <c r="I295" s="1111">
        <v>-4.6862589356632292</v>
      </c>
      <c r="J295" s="1124">
        <v>10.526315789473683</v>
      </c>
      <c r="K295" s="1124">
        <v>2.2245762711864407</v>
      </c>
      <c r="L295" s="1125">
        <v>6.1798809604198368E-2</v>
      </c>
    </row>
    <row r="296" spans="1:12">
      <c r="A296" s="634" t="s">
        <v>88</v>
      </c>
      <c r="B296" s="894" t="s">
        <v>29</v>
      </c>
      <c r="C296" s="1108">
        <v>19299.900980392158</v>
      </c>
      <c r="D296" s="1108">
        <v>19434.99019607843</v>
      </c>
      <c r="E296" s="1109">
        <v>19685.899000000001</v>
      </c>
      <c r="F296" s="1109">
        <v>19823.689999999999</v>
      </c>
      <c r="G296" s="1110">
        <v>-0.69508249977676939</v>
      </c>
      <c r="H296" s="1111">
        <v>280.5</v>
      </c>
      <c r="I296" s="1111">
        <v>-6.4064064064064024</v>
      </c>
      <c r="J296" s="1111">
        <v>12.871287128712872</v>
      </c>
      <c r="K296" s="1111">
        <v>6.0381355932203391</v>
      </c>
      <c r="L296" s="1112">
        <v>0.28970076112016852</v>
      </c>
    </row>
    <row r="297" spans="1:12" ht="15.75" thickBot="1">
      <c r="A297" s="902" t="s">
        <v>88</v>
      </c>
      <c r="B297" s="903" t="s">
        <v>32</v>
      </c>
      <c r="C297" s="1113">
        <v>11637.179411764706</v>
      </c>
      <c r="D297" s="1113">
        <v>11637.179411764706</v>
      </c>
      <c r="E297" s="1114">
        <v>11869.923000000001</v>
      </c>
      <c r="F297" s="1114">
        <v>12042.790999999999</v>
      </c>
      <c r="G297" s="1115">
        <v>-1.435447978794937</v>
      </c>
      <c r="H297" s="1116">
        <v>307.89999999999998</v>
      </c>
      <c r="I297" s="1116">
        <v>-0.54909560723515671</v>
      </c>
      <c r="J297" s="1116">
        <v>16.666666666666664</v>
      </c>
      <c r="K297" s="1116">
        <v>2.5454545454545454</v>
      </c>
      <c r="L297" s="1117">
        <v>0.57662763815347895</v>
      </c>
    </row>
    <row r="298" spans="1:12">
      <c r="G298" s="831"/>
      <c r="H298" s="831"/>
      <c r="I298" s="831"/>
      <c r="J298" s="831"/>
      <c r="K298" s="831"/>
      <c r="L298" s="831"/>
    </row>
    <row r="299" spans="1:12">
      <c r="G299" s="831"/>
      <c r="H299" s="831"/>
      <c r="I299" s="831"/>
      <c r="J299" s="831"/>
      <c r="K299" s="831"/>
      <c r="L299" s="831"/>
    </row>
    <row r="300" spans="1:12">
      <c r="G300" s="831"/>
      <c r="H300" s="831"/>
      <c r="I300" s="831"/>
      <c r="J300" s="831"/>
      <c r="K300" s="831"/>
      <c r="L300" s="831"/>
    </row>
    <row r="301" spans="1:12">
      <c r="G301" s="831"/>
      <c r="H301" s="831"/>
      <c r="I301" s="831"/>
      <c r="J301" s="831"/>
      <c r="K301" s="831"/>
      <c r="L301" s="831"/>
    </row>
    <row r="302" spans="1:12">
      <c r="G302" s="831"/>
      <c r="H302" s="831"/>
      <c r="I302" s="831"/>
      <c r="J302" s="831"/>
      <c r="K302" s="831"/>
      <c r="L302" s="831"/>
    </row>
    <row r="303" spans="1:12">
      <c r="G303" s="831"/>
      <c r="H303" s="831"/>
      <c r="I303" s="831"/>
      <c r="J303" s="831"/>
      <c r="K303" s="831"/>
      <c r="L303" s="831"/>
    </row>
    <row r="304" spans="1:12">
      <c r="G304" s="831"/>
      <c r="H304" s="831"/>
      <c r="I304" s="831"/>
      <c r="J304" s="831"/>
      <c r="K304" s="831"/>
      <c r="L304" s="831"/>
    </row>
    <row r="305" spans="7:12">
      <c r="G305" s="831"/>
      <c r="H305" s="831"/>
      <c r="I305" s="831"/>
      <c r="J305" s="831"/>
      <c r="K305" s="831"/>
      <c r="L305" s="831"/>
    </row>
    <row r="306" spans="7:12">
      <c r="G306" s="831"/>
      <c r="H306" s="831"/>
      <c r="I306" s="831"/>
      <c r="J306" s="831"/>
      <c r="K306" s="831"/>
      <c r="L306" s="831"/>
    </row>
    <row r="307" spans="7:12">
      <c r="G307" s="831"/>
      <c r="H307" s="831"/>
      <c r="I307" s="831"/>
      <c r="J307" s="831"/>
      <c r="K307" s="831"/>
      <c r="L307" s="831"/>
    </row>
    <row r="308" spans="7:12">
      <c r="G308" s="831"/>
      <c r="H308" s="831"/>
      <c r="I308" s="831"/>
      <c r="J308" s="831"/>
      <c r="K308" s="831"/>
      <c r="L308" s="831"/>
    </row>
    <row r="309" spans="7:12">
      <c r="G309" s="831"/>
      <c r="H309" s="831"/>
      <c r="I309" s="831"/>
      <c r="J309" s="831"/>
      <c r="K309" s="831"/>
      <c r="L309" s="831"/>
    </row>
    <row r="310" spans="7:12">
      <c r="G310" s="831"/>
      <c r="H310" s="831"/>
      <c r="I310" s="831"/>
      <c r="J310" s="831"/>
      <c r="K310" s="831"/>
      <c r="L310" s="831"/>
    </row>
    <row r="311" spans="7:12">
      <c r="G311" s="831"/>
      <c r="H311" s="831"/>
      <c r="I311" s="831"/>
      <c r="J311" s="831"/>
      <c r="K311" s="831"/>
      <c r="L311" s="831"/>
    </row>
    <row r="312" spans="7:12">
      <c r="G312" s="831"/>
      <c r="H312" s="831"/>
      <c r="I312" s="831"/>
      <c r="J312" s="831"/>
      <c r="K312" s="831"/>
      <c r="L312" s="831"/>
    </row>
    <row r="313" spans="7:12">
      <c r="G313" s="831"/>
      <c r="H313" s="831"/>
      <c r="I313" s="831"/>
      <c r="J313" s="831"/>
      <c r="K313" s="831"/>
      <c r="L313" s="831"/>
    </row>
    <row r="314" spans="7:12">
      <c r="G314" s="831"/>
      <c r="H314" s="831"/>
      <c r="I314" s="831"/>
      <c r="J314" s="831"/>
      <c r="K314" s="831"/>
      <c r="L314" s="831"/>
    </row>
    <row r="315" spans="7:12">
      <c r="G315" s="831"/>
      <c r="H315" s="831"/>
      <c r="I315" s="831"/>
      <c r="J315" s="831"/>
      <c r="K315" s="831"/>
      <c r="L315" s="831"/>
    </row>
    <row r="316" spans="7:12">
      <c r="G316" s="831"/>
      <c r="H316" s="831"/>
      <c r="I316" s="831"/>
      <c r="J316" s="831"/>
      <c r="K316" s="831"/>
      <c r="L316" s="831"/>
    </row>
    <row r="317" spans="7:12">
      <c r="G317" s="831"/>
      <c r="H317" s="831"/>
      <c r="I317" s="831"/>
      <c r="J317" s="831"/>
      <c r="K317" s="831"/>
      <c r="L317" s="831"/>
    </row>
    <row r="318" spans="7:12">
      <c r="G318" s="831"/>
      <c r="H318" s="831"/>
      <c r="I318" s="831"/>
      <c r="J318" s="831"/>
      <c r="K318" s="831"/>
      <c r="L318" s="831"/>
    </row>
    <row r="319" spans="7:12">
      <c r="G319" s="831"/>
      <c r="H319" s="831"/>
      <c r="I319" s="831"/>
      <c r="J319" s="831"/>
      <c r="K319" s="831"/>
      <c r="L319" s="831"/>
    </row>
    <row r="320" spans="7:12">
      <c r="G320" s="831"/>
      <c r="H320" s="831"/>
      <c r="I320" s="831"/>
      <c r="J320" s="831"/>
      <c r="K320" s="831"/>
      <c r="L320" s="831"/>
    </row>
    <row r="321" spans="7:12">
      <c r="G321" s="831"/>
      <c r="H321" s="831"/>
      <c r="I321" s="831"/>
      <c r="J321" s="831"/>
      <c r="K321" s="831"/>
      <c r="L321" s="831"/>
    </row>
    <row r="322" spans="7:12">
      <c r="G322" s="831"/>
      <c r="H322" s="831"/>
      <c r="I322" s="831"/>
      <c r="J322" s="831"/>
      <c r="K322" s="831"/>
      <c r="L322" s="831"/>
    </row>
    <row r="323" spans="7:12">
      <c r="G323" s="831"/>
      <c r="H323" s="831"/>
      <c r="I323" s="831"/>
      <c r="J323" s="831"/>
      <c r="K323" s="831"/>
      <c r="L323" s="831"/>
    </row>
    <row r="324" spans="7:12">
      <c r="G324" s="831"/>
      <c r="H324" s="831"/>
      <c r="I324" s="831"/>
      <c r="J324" s="831"/>
      <c r="K324" s="831"/>
      <c r="L324" s="831"/>
    </row>
    <row r="325" spans="7:12">
      <c r="G325" s="831"/>
      <c r="H325" s="831"/>
      <c r="I325" s="831"/>
      <c r="J325" s="831"/>
      <c r="K325" s="831"/>
      <c r="L325" s="831"/>
    </row>
    <row r="326" spans="7:12">
      <c r="G326" s="831"/>
      <c r="H326" s="831"/>
      <c r="I326" s="831"/>
      <c r="J326" s="831"/>
      <c r="K326" s="831"/>
      <c r="L326" s="831"/>
    </row>
    <row r="327" spans="7:12">
      <c r="G327" s="831"/>
      <c r="H327" s="831"/>
      <c r="I327" s="831"/>
      <c r="J327" s="831"/>
      <c r="K327" s="831"/>
      <c r="L327" s="831"/>
    </row>
    <row r="328" spans="7:12">
      <c r="G328" s="831"/>
      <c r="H328" s="831"/>
      <c r="I328" s="831"/>
      <c r="J328" s="831"/>
      <c r="K328" s="831"/>
      <c r="L328" s="831"/>
    </row>
    <row r="329" spans="7:12">
      <c r="G329" s="831"/>
      <c r="H329" s="831"/>
      <c r="I329" s="831"/>
      <c r="J329" s="831"/>
      <c r="K329" s="831"/>
      <c r="L329" s="831"/>
    </row>
    <row r="330" spans="7:12">
      <c r="G330" s="831"/>
      <c r="H330" s="831"/>
      <c r="I330" s="831"/>
      <c r="J330" s="831"/>
      <c r="K330" s="831"/>
      <c r="L330" s="831"/>
    </row>
    <row r="331" spans="7:12">
      <c r="G331" s="831"/>
      <c r="H331" s="831"/>
      <c r="I331" s="831"/>
      <c r="J331" s="831"/>
      <c r="K331" s="831"/>
      <c r="L331" s="831"/>
    </row>
    <row r="332" spans="7:12">
      <c r="G332" s="831"/>
      <c r="H332" s="831"/>
      <c r="I332" s="831"/>
      <c r="J332" s="831"/>
      <c r="K332" s="831"/>
      <c r="L332" s="831"/>
    </row>
    <row r="333" spans="7:12">
      <c r="G333" s="831"/>
      <c r="H333" s="831"/>
      <c r="I333" s="831"/>
      <c r="J333" s="831"/>
      <c r="K333" s="831"/>
      <c r="L333" s="831"/>
    </row>
    <row r="334" spans="7:12">
      <c r="G334" s="831"/>
      <c r="H334" s="831"/>
      <c r="I334" s="831"/>
      <c r="J334" s="831"/>
      <c r="K334" s="831"/>
      <c r="L334" s="831"/>
    </row>
    <row r="335" spans="7:12">
      <c r="G335" s="831"/>
      <c r="H335" s="831"/>
      <c r="I335" s="831"/>
      <c r="J335" s="831"/>
      <c r="K335" s="831"/>
      <c r="L335" s="831"/>
    </row>
    <row r="336" spans="7:12">
      <c r="G336" s="831"/>
      <c r="H336" s="831"/>
      <c r="I336" s="831"/>
      <c r="J336" s="831"/>
      <c r="K336" s="831"/>
      <c r="L336" s="831"/>
    </row>
    <row r="337" spans="7:12">
      <c r="G337" s="831"/>
      <c r="H337" s="831"/>
      <c r="I337" s="831"/>
      <c r="J337" s="831"/>
      <c r="K337" s="831"/>
      <c r="L337" s="831"/>
    </row>
    <row r="338" spans="7:12">
      <c r="G338" s="831"/>
      <c r="H338" s="831"/>
      <c r="I338" s="831"/>
      <c r="J338" s="831"/>
      <c r="K338" s="831"/>
      <c r="L338" s="831"/>
    </row>
    <row r="339" spans="7:12">
      <c r="G339" s="831"/>
      <c r="H339" s="831"/>
      <c r="I339" s="831"/>
      <c r="J339" s="831"/>
      <c r="K339" s="831"/>
      <c r="L339" s="831"/>
    </row>
    <row r="340" spans="7:12">
      <c r="G340" s="831"/>
      <c r="H340" s="831"/>
      <c r="I340" s="831"/>
      <c r="J340" s="831"/>
      <c r="K340" s="831"/>
      <c r="L340" s="831"/>
    </row>
    <row r="341" spans="7:12">
      <c r="G341" s="831"/>
      <c r="H341" s="831"/>
      <c r="I341" s="831"/>
      <c r="J341" s="831"/>
      <c r="K341" s="831"/>
      <c r="L341" s="831"/>
    </row>
    <row r="342" spans="7:12">
      <c r="G342" s="831"/>
      <c r="H342" s="831"/>
      <c r="I342" s="831"/>
      <c r="J342" s="831"/>
      <c r="K342" s="831"/>
      <c r="L342" s="831"/>
    </row>
    <row r="343" spans="7:12">
      <c r="G343" s="831"/>
      <c r="H343" s="831"/>
      <c r="I343" s="831"/>
      <c r="J343" s="831"/>
      <c r="K343" s="831"/>
      <c r="L343" s="831"/>
    </row>
    <row r="344" spans="7:12">
      <c r="G344" s="831"/>
      <c r="H344" s="831"/>
      <c r="I344" s="831"/>
      <c r="J344" s="831"/>
      <c r="K344" s="831"/>
      <c r="L344" s="831"/>
    </row>
    <row r="345" spans="7:12">
      <c r="G345" s="831"/>
      <c r="H345" s="831"/>
      <c r="I345" s="831"/>
      <c r="J345" s="831"/>
      <c r="K345" s="831"/>
      <c r="L345" s="831"/>
    </row>
    <row r="346" spans="7:12">
      <c r="G346" s="831"/>
      <c r="H346" s="831"/>
      <c r="I346" s="831"/>
      <c r="J346" s="831"/>
      <c r="K346" s="831"/>
      <c r="L346" s="831"/>
    </row>
    <row r="347" spans="7:12">
      <c r="G347" s="831"/>
      <c r="H347" s="831"/>
      <c r="I347" s="831"/>
      <c r="J347" s="831"/>
      <c r="K347" s="831"/>
      <c r="L347" s="831"/>
    </row>
    <row r="348" spans="7:12">
      <c r="G348" s="831"/>
      <c r="H348" s="831"/>
      <c r="I348" s="831"/>
      <c r="J348" s="831"/>
      <c r="K348" s="831"/>
      <c r="L348" s="831"/>
    </row>
    <row r="349" spans="7:12">
      <c r="G349" s="831"/>
      <c r="H349" s="831"/>
      <c r="I349" s="831"/>
      <c r="J349" s="831"/>
      <c r="K349" s="831"/>
      <c r="L349" s="831"/>
    </row>
    <row r="350" spans="7:12">
      <c r="G350" s="831"/>
      <c r="H350" s="831"/>
      <c r="I350" s="831"/>
      <c r="J350" s="831"/>
      <c r="K350" s="831"/>
      <c r="L350" s="831"/>
    </row>
    <row r="351" spans="7:12">
      <c r="G351" s="831"/>
      <c r="H351" s="831"/>
      <c r="I351" s="831"/>
      <c r="J351" s="831"/>
      <c r="K351" s="831"/>
      <c r="L351" s="831"/>
    </row>
    <row r="352" spans="7:12">
      <c r="G352" s="831"/>
      <c r="H352" s="831"/>
      <c r="I352" s="831"/>
      <c r="J352" s="831"/>
      <c r="K352" s="831"/>
      <c r="L352" s="831"/>
    </row>
    <row r="353" spans="7:12">
      <c r="G353" s="831"/>
      <c r="H353" s="831"/>
      <c r="I353" s="831"/>
      <c r="J353" s="831"/>
      <c r="K353" s="831"/>
      <c r="L353" s="831"/>
    </row>
    <row r="354" spans="7:12">
      <c r="G354" s="831"/>
      <c r="H354" s="831"/>
      <c r="I354" s="831"/>
      <c r="J354" s="831"/>
      <c r="K354" s="831"/>
      <c r="L354" s="831"/>
    </row>
    <row r="355" spans="7:12">
      <c r="G355" s="831"/>
      <c r="H355" s="831"/>
      <c r="I355" s="831"/>
      <c r="J355" s="831"/>
      <c r="K355" s="831"/>
      <c r="L355" s="831"/>
    </row>
  </sheetData>
  <mergeCells count="8">
    <mergeCell ref="H227:I227"/>
    <mergeCell ref="H228:I228"/>
    <mergeCell ref="H4:I4"/>
    <mergeCell ref="H5:I5"/>
    <mergeCell ref="H78:I78"/>
    <mergeCell ref="H79:I79"/>
    <mergeCell ref="H152:I152"/>
    <mergeCell ref="H153:I153"/>
  </mergeCells>
  <phoneticPr fontId="6"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zoomScale="90" zoomScaleNormal="90" workbookViewId="0">
      <selection activeCell="M30" sqref="M30"/>
    </sheetView>
  </sheetViews>
  <sheetFormatPr defaultRowHeight="15.75"/>
  <cols>
    <col min="1" max="1" width="36" style="381" customWidth="1"/>
    <col min="2" max="2" width="12.85546875" style="381" customWidth="1"/>
    <col min="3" max="3" width="11.42578125" style="381" customWidth="1"/>
    <col min="4" max="4" width="13.42578125" style="381" customWidth="1"/>
    <col min="5" max="5" width="11.28515625" style="381" bestFit="1" customWidth="1"/>
    <col min="6" max="6" width="11.42578125" style="381" customWidth="1"/>
    <col min="7" max="7" width="12.140625" style="381" customWidth="1"/>
    <col min="8" max="8" width="10.85546875" style="381" bestFit="1" customWidth="1"/>
    <col min="9" max="9" width="13.28515625" style="381" customWidth="1"/>
    <col min="10" max="16384" width="9.140625" style="381"/>
  </cols>
  <sheetData>
    <row r="1" spans="1:18" ht="40.5" customHeight="1" thickBot="1">
      <c r="A1" s="1247" t="s">
        <v>481</v>
      </c>
      <c r="B1" s="1247"/>
      <c r="C1" s="1247"/>
      <c r="D1" s="1247"/>
      <c r="E1" s="1247"/>
      <c r="F1" s="1247"/>
      <c r="G1" s="1247"/>
      <c r="H1" s="1247"/>
    </row>
    <row r="2" spans="1:18" ht="45">
      <c r="A2" s="859" t="s">
        <v>98</v>
      </c>
      <c r="B2" s="488" t="s">
        <v>5</v>
      </c>
      <c r="C2" s="733"/>
      <c r="D2" s="660" t="s">
        <v>102</v>
      </c>
      <c r="E2" s="1248" t="s">
        <v>100</v>
      </c>
      <c r="F2" s="1249"/>
      <c r="G2" s="1250"/>
      <c r="H2" s="734" t="s">
        <v>101</v>
      </c>
    </row>
    <row r="3" spans="1:18" ht="45.75" thickBot="1">
      <c r="A3" s="489"/>
      <c r="B3" s="735" t="s">
        <v>500</v>
      </c>
      <c r="C3" s="735" t="s">
        <v>497</v>
      </c>
      <c r="D3" s="855" t="s">
        <v>50</v>
      </c>
      <c r="E3" s="735" t="s">
        <v>500</v>
      </c>
      <c r="F3" s="736" t="s">
        <v>497</v>
      </c>
      <c r="G3" s="660" t="s">
        <v>102</v>
      </c>
      <c r="H3" s="737" t="s">
        <v>103</v>
      </c>
    </row>
    <row r="4" spans="1:18">
      <c r="A4" s="738" t="s">
        <v>4</v>
      </c>
      <c r="B4" s="739"/>
      <c r="C4" s="739"/>
      <c r="D4" s="740"/>
      <c r="E4" s="741"/>
      <c r="F4" s="741"/>
      <c r="G4" s="742"/>
      <c r="H4" s="743"/>
    </row>
    <row r="5" spans="1:18">
      <c r="A5" s="641" t="s">
        <v>217</v>
      </c>
      <c r="B5" s="640">
        <v>20009.557480994648</v>
      </c>
      <c r="C5" s="640">
        <v>20428.872579391089</v>
      </c>
      <c r="D5" s="744">
        <v>-2.0525611326170345</v>
      </c>
      <c r="E5" s="745">
        <v>100</v>
      </c>
      <c r="F5" s="746">
        <v>100</v>
      </c>
      <c r="G5" s="747" t="s">
        <v>72</v>
      </c>
      <c r="H5" s="748">
        <v>-6.3923018947294672</v>
      </c>
    </row>
    <row r="6" spans="1:18">
      <c r="A6" s="635" t="s">
        <v>104</v>
      </c>
      <c r="B6" s="636">
        <v>18139.831999999999</v>
      </c>
      <c r="C6" s="636">
        <v>17951.214</v>
      </c>
      <c r="D6" s="749">
        <v>1.0507255943804057</v>
      </c>
      <c r="E6" s="750">
        <v>18.136538965659291</v>
      </c>
      <c r="F6" s="751">
        <v>19.08225684889489</v>
      </c>
      <c r="G6" s="752">
        <v>-4.9560064657151282</v>
      </c>
      <c r="H6" s="753">
        <v>-11.031505465233769</v>
      </c>
    </row>
    <row r="7" spans="1:18">
      <c r="A7" s="635" t="s">
        <v>105</v>
      </c>
      <c r="B7" s="636">
        <v>22841.713</v>
      </c>
      <c r="C7" s="636">
        <v>23013.420999999998</v>
      </c>
      <c r="D7" s="749">
        <v>-0.74612114383167427</v>
      </c>
      <c r="E7" s="750">
        <v>9.7423510466988752</v>
      </c>
      <c r="F7" s="751">
        <v>6.2748672287171567</v>
      </c>
      <c r="G7" s="752">
        <v>55.259875493662292</v>
      </c>
      <c r="H7" s="753">
        <v>45.335195530726274</v>
      </c>
    </row>
    <row r="8" spans="1:18" ht="16.5" thickBot="1">
      <c r="A8" s="754" t="s">
        <v>106</v>
      </c>
      <c r="B8" s="637">
        <v>20097.167000000001</v>
      </c>
      <c r="C8" s="637">
        <v>20845.008999999998</v>
      </c>
      <c r="D8" s="755">
        <v>-3.5876309767963974</v>
      </c>
      <c r="E8" s="756">
        <v>72.121109987641859</v>
      </c>
      <c r="F8" s="757">
        <v>74.642875922387958</v>
      </c>
      <c r="G8" s="758">
        <v>-3.3784415506285912</v>
      </c>
      <c r="H8" s="759">
        <v>-9.554783262104916</v>
      </c>
    </row>
    <row r="9" spans="1:18">
      <c r="A9" s="638" t="s">
        <v>218</v>
      </c>
      <c r="B9" s="639">
        <v>17070.687274288062</v>
      </c>
      <c r="C9" s="639">
        <v>16867.609929861959</v>
      </c>
      <c r="D9" s="760">
        <v>1.2039485455884327</v>
      </c>
      <c r="E9" s="761">
        <v>100</v>
      </c>
      <c r="F9" s="762">
        <v>100</v>
      </c>
      <c r="G9" s="763" t="s">
        <v>72</v>
      </c>
      <c r="H9" s="764">
        <v>-9.2303234752374905</v>
      </c>
    </row>
    <row r="10" spans="1:18">
      <c r="A10" s="635" t="s">
        <v>104</v>
      </c>
      <c r="B10" s="636" t="s">
        <v>185</v>
      </c>
      <c r="C10" s="636" t="s">
        <v>185</v>
      </c>
      <c r="D10" s="749" t="s">
        <v>72</v>
      </c>
      <c r="E10" s="750">
        <v>0.79117170934129821</v>
      </c>
      <c r="F10" s="751">
        <v>0.81334464703325815</v>
      </c>
      <c r="G10" s="752" t="s">
        <v>72</v>
      </c>
      <c r="H10" s="753" t="s">
        <v>72</v>
      </c>
    </row>
    <row r="11" spans="1:18">
      <c r="A11" s="635" t="s">
        <v>105</v>
      </c>
      <c r="B11" s="636" t="s">
        <v>185</v>
      </c>
      <c r="C11" s="636" t="s">
        <v>185</v>
      </c>
      <c r="D11" s="749" t="s">
        <v>72</v>
      </c>
      <c r="E11" s="750">
        <v>0.20976310449394653</v>
      </c>
      <c r="F11" s="751">
        <v>9.9339804217802516E-2</v>
      </c>
      <c r="G11" s="752" t="s">
        <v>72</v>
      </c>
      <c r="H11" s="753" t="s">
        <v>72</v>
      </c>
    </row>
    <row r="12" spans="1:18" ht="16.5" thickBot="1">
      <c r="A12" s="765" t="s">
        <v>106</v>
      </c>
      <c r="B12" s="636">
        <v>17092.717000000001</v>
      </c>
      <c r="C12" s="636">
        <v>16886.145</v>
      </c>
      <c r="D12" s="749">
        <v>1.2233224338651605</v>
      </c>
      <c r="E12" s="750">
        <v>98.999065186164756</v>
      </c>
      <c r="F12" s="751">
        <v>99.087315548748933</v>
      </c>
      <c r="G12" s="752">
        <v>-8.9063228825448426E-2</v>
      </c>
      <c r="H12" s="753">
        <v>-9.3111658799448573</v>
      </c>
      <c r="P12" s="337"/>
      <c r="Q12" s="337"/>
      <c r="R12" s="337"/>
    </row>
    <row r="13" spans="1:18" ht="18.75">
      <c r="A13" s="738" t="s">
        <v>107</v>
      </c>
      <c r="B13" s="766"/>
      <c r="C13" s="766"/>
      <c r="D13" s="767"/>
      <c r="E13" s="768"/>
      <c r="F13" s="768"/>
      <c r="G13" s="769"/>
      <c r="H13" s="770"/>
      <c r="J13" s="906"/>
      <c r="K13" s="906"/>
      <c r="L13" s="906"/>
      <c r="M13" s="906"/>
      <c r="N13" s="906"/>
      <c r="P13" s="337"/>
      <c r="Q13" s="337"/>
      <c r="R13" s="337"/>
    </row>
    <row r="14" spans="1:18">
      <c r="A14" s="641" t="s">
        <v>217</v>
      </c>
      <c r="B14" s="640">
        <v>19344.783383558217</v>
      </c>
      <c r="C14" s="640">
        <v>19809.251587466428</v>
      </c>
      <c r="D14" s="744">
        <v>-2.344703442517162</v>
      </c>
      <c r="E14" s="745">
        <v>100</v>
      </c>
      <c r="F14" s="746">
        <v>100</v>
      </c>
      <c r="G14" s="747" t="s">
        <v>72</v>
      </c>
      <c r="H14" s="748">
        <v>-28.343777976723374</v>
      </c>
      <c r="P14" s="337"/>
      <c r="Q14" s="337"/>
      <c r="R14" s="337"/>
    </row>
    <row r="15" spans="1:18">
      <c r="A15" s="635" t="s">
        <v>104</v>
      </c>
      <c r="B15" s="636">
        <v>18905.662</v>
      </c>
      <c r="C15" s="636">
        <v>18155.96</v>
      </c>
      <c r="D15" s="749">
        <v>4.1292335960202671</v>
      </c>
      <c r="E15" s="750">
        <v>35.79876728302515</v>
      </c>
      <c r="F15" s="751">
        <v>45.114891077290359</v>
      </c>
      <c r="G15" s="752">
        <v>-20.649775654572508</v>
      </c>
      <c r="H15" s="753">
        <v>-43.140627067072373</v>
      </c>
    </row>
    <row r="16" spans="1:18">
      <c r="A16" s="635" t="s">
        <v>105</v>
      </c>
      <c r="B16" s="636" t="s">
        <v>185</v>
      </c>
      <c r="C16" s="636" t="s">
        <v>185</v>
      </c>
      <c r="D16" s="749">
        <v>-6.5078206208050746</v>
      </c>
      <c r="E16" s="750">
        <v>0.6413459936698318</v>
      </c>
      <c r="F16" s="751">
        <v>8.3557147120262604E-2</v>
      </c>
      <c r="G16" s="752" t="s">
        <v>72</v>
      </c>
      <c r="H16" s="753" t="s">
        <v>72</v>
      </c>
    </row>
    <row r="17" spans="1:13" ht="16.5" thickBot="1">
      <c r="A17" s="754" t="s">
        <v>106</v>
      </c>
      <c r="B17" s="637">
        <v>19565.316999999999</v>
      </c>
      <c r="C17" s="637">
        <v>21164.633999999998</v>
      </c>
      <c r="D17" s="755">
        <v>-7.5565540136436997</v>
      </c>
      <c r="E17" s="756">
        <v>63.559886723305013</v>
      </c>
      <c r="F17" s="757">
        <v>54.80155177558936</v>
      </c>
      <c r="G17" s="758">
        <v>15.98191048235415</v>
      </c>
      <c r="H17" s="759">
        <v>-16.891744717926368</v>
      </c>
    </row>
    <row r="18" spans="1:13">
      <c r="A18" s="638" t="s">
        <v>218</v>
      </c>
      <c r="B18" s="639">
        <v>14914.794</v>
      </c>
      <c r="C18" s="639">
        <v>14355.815000000001</v>
      </c>
      <c r="D18" s="760">
        <v>3.8937461927448869</v>
      </c>
      <c r="E18" s="761">
        <v>100</v>
      </c>
      <c r="F18" s="762">
        <v>100</v>
      </c>
      <c r="G18" s="763" t="s">
        <v>72</v>
      </c>
      <c r="H18" s="764">
        <v>-0.99850617186885449</v>
      </c>
    </row>
    <row r="19" spans="1:13">
      <c r="A19" s="635" t="s">
        <v>104</v>
      </c>
      <c r="B19" s="636" t="s">
        <v>72</v>
      </c>
      <c r="C19" s="636" t="s">
        <v>72</v>
      </c>
      <c r="D19" s="749" t="s">
        <v>72</v>
      </c>
      <c r="E19" s="750">
        <v>0</v>
      </c>
      <c r="F19" s="751">
        <v>0</v>
      </c>
      <c r="G19" s="752" t="s">
        <v>72</v>
      </c>
      <c r="H19" s="753" t="s">
        <v>72</v>
      </c>
    </row>
    <row r="20" spans="1:13">
      <c r="A20" s="635" t="s">
        <v>105</v>
      </c>
      <c r="B20" s="636" t="s">
        <v>72</v>
      </c>
      <c r="C20" s="636" t="s">
        <v>72</v>
      </c>
      <c r="D20" s="749" t="s">
        <v>72</v>
      </c>
      <c r="E20" s="750">
        <v>0</v>
      </c>
      <c r="F20" s="751">
        <v>0</v>
      </c>
      <c r="G20" s="752" t="s">
        <v>72</v>
      </c>
      <c r="H20" s="753" t="s">
        <v>72</v>
      </c>
    </row>
    <row r="21" spans="1:13" ht="16.5" thickBot="1">
      <c r="A21" s="765" t="s">
        <v>106</v>
      </c>
      <c r="B21" s="636">
        <v>14914.794</v>
      </c>
      <c r="C21" s="636">
        <v>14355.815000000001</v>
      </c>
      <c r="D21" s="749">
        <v>3.8937461927448869</v>
      </c>
      <c r="E21" s="750">
        <v>100</v>
      </c>
      <c r="F21" s="751">
        <v>100</v>
      </c>
      <c r="G21" s="752">
        <v>0</v>
      </c>
      <c r="H21" s="753">
        <v>-0.99850617186885449</v>
      </c>
    </row>
    <row r="22" spans="1:13">
      <c r="A22" s="738" t="s">
        <v>108</v>
      </c>
      <c r="B22" s="766"/>
      <c r="C22" s="766"/>
      <c r="D22" s="767"/>
      <c r="E22" s="768"/>
      <c r="F22" s="768"/>
      <c r="G22" s="769"/>
      <c r="H22" s="770"/>
    </row>
    <row r="23" spans="1:13">
      <c r="A23" s="641" t="s">
        <v>217</v>
      </c>
      <c r="B23" s="640">
        <v>19891.002342117583</v>
      </c>
      <c r="C23" s="771">
        <v>20512.625640117032</v>
      </c>
      <c r="D23" s="744">
        <v>-3.030442367084035</v>
      </c>
      <c r="E23" s="745">
        <v>100</v>
      </c>
      <c r="F23" s="746">
        <v>100</v>
      </c>
      <c r="G23" s="747" t="s">
        <v>72</v>
      </c>
      <c r="H23" s="748">
        <v>-2.7893368010403252</v>
      </c>
    </row>
    <row r="24" spans="1:13">
      <c r="A24" s="635" t="s">
        <v>104</v>
      </c>
      <c r="B24" s="636">
        <v>17528.93</v>
      </c>
      <c r="C24" s="636">
        <v>17486.167000000001</v>
      </c>
      <c r="D24" s="749">
        <v>0.24455330890983143</v>
      </c>
      <c r="E24" s="750">
        <v>18.018861614607719</v>
      </c>
      <c r="F24" s="751">
        <v>10.819245773732119</v>
      </c>
      <c r="G24" s="752">
        <v>66.54452622155452</v>
      </c>
      <c r="H24" s="753">
        <v>61.899038461538467</v>
      </c>
    </row>
    <row r="25" spans="1:13">
      <c r="A25" s="635" t="s">
        <v>105</v>
      </c>
      <c r="B25" s="636">
        <v>22854.357</v>
      </c>
      <c r="C25" s="636">
        <v>23011.386999999999</v>
      </c>
      <c r="D25" s="749">
        <v>-0.68240128246071763</v>
      </c>
      <c r="E25" s="750">
        <v>17.142666042405192</v>
      </c>
      <c r="F25" s="751">
        <v>11.592977893368008</v>
      </c>
      <c r="G25" s="752">
        <v>47.871118189675776</v>
      </c>
      <c r="H25" s="753">
        <v>43.746494671901296</v>
      </c>
    </row>
    <row r="26" spans="1:13" ht="16.5" thickBot="1">
      <c r="A26" s="754" t="s">
        <v>106</v>
      </c>
      <c r="B26" s="637">
        <v>19763.949000000001</v>
      </c>
      <c r="C26" s="637">
        <v>20561.292000000001</v>
      </c>
      <c r="D26" s="755">
        <v>-3.8778837438814677</v>
      </c>
      <c r="E26" s="756">
        <v>64.838472342987103</v>
      </c>
      <c r="F26" s="757">
        <v>77.587776332899864</v>
      </c>
      <c r="G26" s="758">
        <v>-16.432103860291484</v>
      </c>
      <c r="H26" s="759">
        <v>-18.76309394117154</v>
      </c>
      <c r="K26" s="337"/>
      <c r="L26" s="337"/>
      <c r="M26" s="337"/>
    </row>
    <row r="27" spans="1:13">
      <c r="A27" s="638" t="s">
        <v>218</v>
      </c>
      <c r="B27" s="639">
        <v>15116.841462589075</v>
      </c>
      <c r="C27" s="639">
        <v>15501.118216152863</v>
      </c>
      <c r="D27" s="760">
        <v>-2.47902601738341</v>
      </c>
      <c r="E27" s="761">
        <v>100</v>
      </c>
      <c r="F27" s="762">
        <v>100</v>
      </c>
      <c r="G27" s="763" t="s">
        <v>72</v>
      </c>
      <c r="H27" s="764">
        <v>-28.228441539991483</v>
      </c>
      <c r="J27" s="1246"/>
      <c r="K27" s="1246"/>
      <c r="L27" s="1246"/>
      <c r="M27" s="1246"/>
    </row>
    <row r="28" spans="1:13">
      <c r="A28" s="635" t="s">
        <v>104</v>
      </c>
      <c r="B28" s="636" t="s">
        <v>185</v>
      </c>
      <c r="C28" s="636" t="s">
        <v>185</v>
      </c>
      <c r="D28" s="749" t="s">
        <v>72</v>
      </c>
      <c r="E28" s="750">
        <v>0.54433887569279504</v>
      </c>
      <c r="F28" s="751">
        <v>0.85949708765449639</v>
      </c>
      <c r="G28" s="752" t="s">
        <v>72</v>
      </c>
      <c r="H28" s="753" t="s">
        <v>72</v>
      </c>
    </row>
    <row r="29" spans="1:13">
      <c r="A29" s="635" t="s">
        <v>105</v>
      </c>
      <c r="B29" s="636" t="s">
        <v>185</v>
      </c>
      <c r="C29" s="636" t="s">
        <v>185</v>
      </c>
      <c r="D29" s="749" t="s">
        <v>72</v>
      </c>
      <c r="E29" s="750">
        <v>0.91053048297703898</v>
      </c>
      <c r="F29" s="751">
        <v>0.34095752237533739</v>
      </c>
      <c r="G29" s="752" t="s">
        <v>72</v>
      </c>
      <c r="H29" s="753" t="s">
        <v>72</v>
      </c>
    </row>
    <row r="30" spans="1:13" ht="16.5" thickBot="1">
      <c r="A30" s="765" t="s">
        <v>106</v>
      </c>
      <c r="B30" s="636">
        <v>15053.834000000001</v>
      </c>
      <c r="C30" s="636">
        <v>15468.282999999999</v>
      </c>
      <c r="D30" s="749">
        <v>-2.6793471518461272</v>
      </c>
      <c r="E30" s="750">
        <v>98.545130641330175</v>
      </c>
      <c r="F30" s="751">
        <v>98.799545389970163</v>
      </c>
      <c r="G30" s="752">
        <v>-0.2575059911822381</v>
      </c>
      <c r="H30" s="753">
        <v>-28.413257602990878</v>
      </c>
    </row>
    <row r="31" spans="1:13">
      <c r="A31" s="738" t="s">
        <v>109</v>
      </c>
      <c r="B31" s="766"/>
      <c r="C31" s="766"/>
      <c r="D31" s="767"/>
      <c r="E31" s="768"/>
      <c r="F31" s="768"/>
      <c r="G31" s="769"/>
      <c r="H31" s="770"/>
    </row>
    <row r="32" spans="1:13">
      <c r="A32" s="641" t="s">
        <v>217</v>
      </c>
      <c r="B32" s="640">
        <v>21012.02</v>
      </c>
      <c r="C32" s="640">
        <v>21247.23</v>
      </c>
      <c r="D32" s="1047">
        <v>-1.1070148908822428</v>
      </c>
      <c r="E32" s="745">
        <v>100</v>
      </c>
      <c r="F32" s="746">
        <v>100</v>
      </c>
      <c r="G32" s="747" t="s">
        <v>72</v>
      </c>
      <c r="H32" s="1049">
        <v>20.549381421681705</v>
      </c>
    </row>
    <row r="33" spans="1:8">
      <c r="A33" s="635" t="s">
        <v>104</v>
      </c>
      <c r="B33" s="636" t="s">
        <v>72</v>
      </c>
      <c r="C33" s="636" t="s">
        <v>72</v>
      </c>
      <c r="D33" s="749" t="s">
        <v>72</v>
      </c>
      <c r="E33" s="750">
        <v>0</v>
      </c>
      <c r="F33" s="751">
        <v>0</v>
      </c>
      <c r="G33" s="752" t="s">
        <v>72</v>
      </c>
      <c r="H33" s="753" t="s">
        <v>72</v>
      </c>
    </row>
    <row r="34" spans="1:8">
      <c r="A34" s="635" t="s">
        <v>105</v>
      </c>
      <c r="B34" s="636" t="s">
        <v>72</v>
      </c>
      <c r="C34" s="636" t="s">
        <v>72</v>
      </c>
      <c r="D34" s="749" t="s">
        <v>72</v>
      </c>
      <c r="E34" s="750">
        <v>0</v>
      </c>
      <c r="F34" s="751">
        <v>0</v>
      </c>
      <c r="G34" s="752" t="s">
        <v>72</v>
      </c>
      <c r="H34" s="753" t="s">
        <v>72</v>
      </c>
    </row>
    <row r="35" spans="1:8" ht="16.5" thickBot="1">
      <c r="A35" s="754" t="s">
        <v>106</v>
      </c>
      <c r="B35" s="637">
        <v>21012.02</v>
      </c>
      <c r="C35" s="637">
        <v>21247.23</v>
      </c>
      <c r="D35" s="755">
        <v>-1.1070148908822428</v>
      </c>
      <c r="E35" s="756">
        <v>100</v>
      </c>
      <c r="F35" s="757">
        <v>100</v>
      </c>
      <c r="G35" s="758">
        <v>0</v>
      </c>
      <c r="H35" s="1050">
        <v>20.549381421681705</v>
      </c>
    </row>
    <row r="36" spans="1:8">
      <c r="A36" s="638" t="s">
        <v>218</v>
      </c>
      <c r="B36" s="639">
        <v>19286.283896895526</v>
      </c>
      <c r="C36" s="639">
        <v>19245.872827804109</v>
      </c>
      <c r="D36" s="1048">
        <v>0.20997264947649291</v>
      </c>
      <c r="E36" s="761">
        <v>100</v>
      </c>
      <c r="F36" s="762">
        <v>100</v>
      </c>
      <c r="G36" s="763" t="s">
        <v>72</v>
      </c>
      <c r="H36" s="764">
        <v>-1.6680605891645772</v>
      </c>
    </row>
    <row r="37" spans="1:8">
      <c r="A37" s="635" t="s">
        <v>104</v>
      </c>
      <c r="B37" s="636" t="s">
        <v>185</v>
      </c>
      <c r="C37" s="636" t="s">
        <v>185</v>
      </c>
      <c r="D37" s="904" t="s">
        <v>72</v>
      </c>
      <c r="E37" s="750">
        <v>1.3797665737371827</v>
      </c>
      <c r="F37" s="751">
        <v>1.2638230647709323</v>
      </c>
      <c r="G37" s="752" t="s">
        <v>72</v>
      </c>
      <c r="H37" s="753" t="s">
        <v>72</v>
      </c>
    </row>
    <row r="38" spans="1:8">
      <c r="A38" s="635" t="s">
        <v>105</v>
      </c>
      <c r="B38" s="636" t="s">
        <v>72</v>
      </c>
      <c r="C38" s="636" t="s">
        <v>72</v>
      </c>
      <c r="D38" s="749" t="s">
        <v>72</v>
      </c>
      <c r="E38" s="750">
        <v>0</v>
      </c>
      <c r="F38" s="751">
        <v>0</v>
      </c>
      <c r="G38" s="752" t="s">
        <v>72</v>
      </c>
      <c r="H38" s="753" t="s">
        <v>72</v>
      </c>
    </row>
    <row r="39" spans="1:8" ht="16.5" thickBot="1">
      <c r="A39" s="754" t="s">
        <v>106</v>
      </c>
      <c r="B39" s="637">
        <v>19379.41</v>
      </c>
      <c r="C39" s="637">
        <v>19328.7</v>
      </c>
      <c r="D39" s="755">
        <v>0.26235597841551228</v>
      </c>
      <c r="E39" s="756">
        <v>98.620233426262828</v>
      </c>
      <c r="F39" s="757">
        <v>98.736176935229068</v>
      </c>
      <c r="G39" s="758">
        <v>-0.11742758588100737</v>
      </c>
      <c r="H39" s="759">
        <v>-1.7835294117647023</v>
      </c>
    </row>
    <row r="40" spans="1:8" ht="14.25" customHeight="1">
      <c r="A40" s="491" t="s">
        <v>219</v>
      </c>
      <c r="B40" s="485"/>
      <c r="C40" s="491"/>
      <c r="D40" s="485"/>
      <c r="E40" s="491"/>
      <c r="F40" s="491"/>
      <c r="G40" s="491"/>
      <c r="H40" s="491"/>
    </row>
    <row r="41" spans="1:8" ht="5.25" customHeight="1">
      <c r="A41" s="1251"/>
      <c r="B41" s="1251"/>
      <c r="C41" s="1251"/>
      <c r="D41" s="1251"/>
    </row>
    <row r="42" spans="1:8">
      <c r="A42" s="518" t="s">
        <v>41</v>
      </c>
    </row>
    <row r="43" spans="1:8">
      <c r="A43" s="519" t="s">
        <v>70</v>
      </c>
      <c r="B43" s="1252" t="s">
        <v>42</v>
      </c>
      <c r="C43" s="1253"/>
      <c r="D43" s="1253"/>
      <c r="E43" s="1253"/>
      <c r="F43" s="1253"/>
      <c r="G43" s="1253"/>
      <c r="H43" s="1254"/>
    </row>
    <row r="44" spans="1:8">
      <c r="A44" s="519" t="s">
        <v>43</v>
      </c>
      <c r="B44" s="1252" t="s">
        <v>44</v>
      </c>
      <c r="C44" s="1253"/>
      <c r="D44" s="1253"/>
      <c r="E44" s="1253"/>
      <c r="F44" s="1253"/>
      <c r="G44" s="1253"/>
      <c r="H44" s="1254"/>
    </row>
    <row r="45" spans="1:8">
      <c r="A45" s="519" t="s">
        <v>45</v>
      </c>
      <c r="B45" s="1252" t="s">
        <v>46</v>
      </c>
      <c r="C45" s="1253"/>
      <c r="D45" s="1253"/>
      <c r="E45" s="1253"/>
      <c r="F45" s="1253"/>
      <c r="G45" s="1253"/>
      <c r="H45" s="1254"/>
    </row>
  </sheetData>
  <mergeCells count="7">
    <mergeCell ref="J27:M27"/>
    <mergeCell ref="A1:H1"/>
    <mergeCell ref="E2:G2"/>
    <mergeCell ref="A41:D41"/>
    <mergeCell ref="B45:H45"/>
    <mergeCell ref="B44:H44"/>
    <mergeCell ref="B43:H43"/>
  </mergeCells>
  <conditionalFormatting sqref="C42">
    <cfRule type="expression" dxfId="33" priority="8" stopIfTrue="1">
      <formula>ISERROR(C42)</formula>
    </cfRule>
  </conditionalFormatting>
  <conditionalFormatting sqref="L26">
    <cfRule type="expression" dxfId="32"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1:N41"/>
  <sheetViews>
    <sheetView showGridLines="0" zoomScale="90" workbookViewId="0">
      <selection activeCell="A5" sqref="A5:G10"/>
    </sheetView>
  </sheetViews>
  <sheetFormatPr defaultRowHeight="12.75"/>
  <cols>
    <col min="1" max="1" width="23.85546875" style="4" customWidth="1"/>
    <col min="2" max="7" width="12.7109375" style="4" customWidth="1"/>
    <col min="8" max="8" width="11.7109375" style="4" customWidth="1"/>
    <col min="9" max="16384" width="9.140625" style="4"/>
  </cols>
  <sheetData>
    <row r="1" spans="1:14">
      <c r="A1" s="3"/>
      <c r="B1" s="3"/>
      <c r="C1" s="3"/>
      <c r="D1" s="3"/>
    </row>
    <row r="2" spans="1:14" ht="26.25" customHeight="1">
      <c r="A2" s="378" t="s">
        <v>505</v>
      </c>
      <c r="B2" s="383"/>
      <c r="C2" s="383"/>
      <c r="D2" s="383"/>
      <c r="E2" s="383"/>
      <c r="F2" s="384"/>
      <c r="G2" s="384"/>
      <c r="H2" s="391"/>
      <c r="I2" s="385"/>
    </row>
    <row r="3" spans="1:14" ht="18" customHeight="1">
      <c r="A3"/>
      <c r="B3"/>
      <c r="C3"/>
      <c r="D3"/>
      <c r="E3"/>
      <c r="G3"/>
      <c r="H3"/>
    </row>
    <row r="4" spans="1:14" ht="18" customHeight="1" thickBot="1">
      <c r="A4" s="520"/>
      <c r="B4" s="520"/>
      <c r="C4"/>
      <c r="D4"/>
      <c r="E4"/>
      <c r="F4"/>
      <c r="G4"/>
      <c r="H4"/>
    </row>
    <row r="5" spans="1:14" s="249" customFormat="1" ht="18" customHeight="1">
      <c r="A5" s="1255" t="s">
        <v>110</v>
      </c>
      <c r="B5" s="772" t="s">
        <v>392</v>
      </c>
      <c r="C5" s="773"/>
      <c r="D5" s="773"/>
      <c r="E5" s="774" t="s">
        <v>221</v>
      </c>
      <c r="F5" s="775"/>
      <c r="G5" s="776"/>
      <c r="H5" s="248"/>
    </row>
    <row r="6" spans="1:14" s="249" customFormat="1" ht="30" customHeight="1" thickBot="1">
      <c r="A6" s="1256"/>
      <c r="B6" s="777" t="s">
        <v>111</v>
      </c>
      <c r="C6" s="778" t="s">
        <v>112</v>
      </c>
      <c r="D6" s="779" t="s">
        <v>391</v>
      </c>
      <c r="E6" s="780" t="s">
        <v>111</v>
      </c>
      <c r="F6" s="780" t="s">
        <v>112</v>
      </c>
      <c r="G6" s="781" t="s">
        <v>391</v>
      </c>
      <c r="H6" s="248"/>
    </row>
    <row r="7" spans="1:14" s="251" customFormat="1" ht="24.95" customHeight="1" thickBot="1">
      <c r="A7" s="782" t="s">
        <v>113</v>
      </c>
      <c r="B7" s="833">
        <v>39039.964999999997</v>
      </c>
      <c r="C7" s="833">
        <v>33135.307000000001</v>
      </c>
      <c r="D7" s="834">
        <v>24001.578000000001</v>
      </c>
      <c r="E7" s="835">
        <v>0.79740266754986711</v>
      </c>
      <c r="F7" s="835">
        <v>-4.1579114734484666</v>
      </c>
      <c r="G7" s="836" t="s">
        <v>72</v>
      </c>
      <c r="H7" s="906"/>
      <c r="I7" s="906"/>
      <c r="J7" s="906"/>
      <c r="K7" s="906"/>
      <c r="L7" s="906"/>
      <c r="M7" s="906"/>
      <c r="N7" s="381"/>
    </row>
    <row r="8" spans="1:14" s="251" customFormat="1" ht="24.95" customHeight="1">
      <c r="A8" s="783" t="s">
        <v>233</v>
      </c>
      <c r="B8" s="837">
        <v>36490.383000000002</v>
      </c>
      <c r="C8" s="837">
        <v>32752.633000000002</v>
      </c>
      <c r="D8" s="838" t="s">
        <v>185</v>
      </c>
      <c r="E8" s="839">
        <v>-10.642236329287217</v>
      </c>
      <c r="F8" s="839">
        <v>-3.4016462280490547</v>
      </c>
      <c r="G8" s="840" t="s">
        <v>72</v>
      </c>
      <c r="H8" s="250"/>
    </row>
    <row r="9" spans="1:14" s="251" customFormat="1" ht="24.95" customHeight="1">
      <c r="A9" s="784" t="s">
        <v>231</v>
      </c>
      <c r="B9" s="841">
        <v>40491.936000000002</v>
      </c>
      <c r="C9" s="841">
        <v>32962.080999999998</v>
      </c>
      <c r="D9" s="841" t="s">
        <v>185</v>
      </c>
      <c r="E9" s="842">
        <v>8.9806823549359915</v>
      </c>
      <c r="F9" s="842">
        <v>-4.8418359550841394</v>
      </c>
      <c r="G9" s="843" t="s">
        <v>72</v>
      </c>
      <c r="H9" s="250"/>
    </row>
    <row r="10" spans="1:14" s="251" customFormat="1" ht="24.95" customHeight="1" thickBot="1">
      <c r="A10" s="785" t="s">
        <v>234</v>
      </c>
      <c r="B10" s="844" t="s">
        <v>185</v>
      </c>
      <c r="C10" s="845" t="s">
        <v>185</v>
      </c>
      <c r="D10" s="846" t="s">
        <v>72</v>
      </c>
      <c r="E10" s="847" t="s">
        <v>72</v>
      </c>
      <c r="F10" s="847" t="s">
        <v>72</v>
      </c>
      <c r="G10" s="848" t="s">
        <v>72</v>
      </c>
      <c r="H10" s="250"/>
    </row>
    <row r="11" spans="1:14" ht="15">
      <c r="A11" s="495" t="s">
        <v>219</v>
      </c>
      <c r="B11" s="493"/>
      <c r="C11" s="495"/>
      <c r="D11" s="493"/>
      <c r="E11" s="494"/>
      <c r="F11" s="494"/>
      <c r="G11" s="496"/>
    </row>
    <row r="17" spans="1:13" ht="15">
      <c r="A17" s="110"/>
      <c r="D17" s="110"/>
    </row>
    <row r="18" spans="1:13" ht="15">
      <c r="A18" s="110"/>
      <c r="D18" s="110"/>
    </row>
    <row r="19" spans="1:13" ht="15">
      <c r="A19" s="110"/>
      <c r="D19" s="110"/>
    </row>
    <row r="20" spans="1:13" ht="15">
      <c r="A20" s="110"/>
      <c r="D20" s="110"/>
    </row>
    <row r="21" spans="1:13" ht="15">
      <c r="A21" s="110"/>
      <c r="D21" s="110"/>
      <c r="M21" s="4" t="s">
        <v>94</v>
      </c>
    </row>
    <row r="22" spans="1:13" ht="15">
      <c r="A22" s="110"/>
      <c r="D22" s="110"/>
    </row>
    <row r="23" spans="1:13" ht="15">
      <c r="A23" s="110"/>
      <c r="D23" s="110"/>
    </row>
    <row r="24" spans="1:13" ht="15">
      <c r="A24" s="110"/>
      <c r="D24" s="110"/>
    </row>
    <row r="25" spans="1:13" ht="15">
      <c r="A25" s="110"/>
      <c r="D25" s="110"/>
    </row>
    <row r="26" spans="1:13" ht="15">
      <c r="A26" s="110"/>
      <c r="D26" s="110"/>
    </row>
    <row r="27" spans="1:13" ht="15">
      <c r="A27" s="110"/>
      <c r="D27" s="110"/>
    </row>
    <row r="28" spans="1:13" ht="15">
      <c r="A28" s="110"/>
      <c r="D28" s="110"/>
    </row>
    <row r="29" spans="1:13" ht="15">
      <c r="A29" s="110"/>
      <c r="D29" s="110"/>
    </row>
    <row r="30" spans="1:13" ht="15">
      <c r="A30" s="110"/>
      <c r="D30" s="110"/>
    </row>
    <row r="31" spans="1:13" ht="15">
      <c r="D31" s="110"/>
    </row>
    <row r="32" spans="1:13" ht="15">
      <c r="A32" s="110"/>
      <c r="D32" s="110"/>
    </row>
    <row r="33" spans="1:4" ht="15">
      <c r="A33" s="110"/>
      <c r="D33" s="110"/>
    </row>
    <row r="34" spans="1:4" ht="15">
      <c r="A34" s="110"/>
      <c r="D34" s="109"/>
    </row>
    <row r="35" spans="1:4" ht="15">
      <c r="A35" s="110"/>
      <c r="D35" s="109"/>
    </row>
    <row r="36" spans="1:4" ht="15">
      <c r="A36" s="110"/>
      <c r="D36" s="109"/>
    </row>
    <row r="37" spans="1:4" ht="15">
      <c r="A37" s="110"/>
      <c r="D37" s="109"/>
    </row>
    <row r="38" spans="1:4" ht="15">
      <c r="A38" s="110"/>
      <c r="D38" s="109"/>
    </row>
    <row r="39" spans="1:4" ht="15">
      <c r="A39" s="110"/>
      <c r="D39" s="109"/>
    </row>
    <row r="40" spans="1:4" ht="15">
      <c r="A40" s="110"/>
    </row>
    <row r="41" spans="1:4" ht="15">
      <c r="A41" s="110"/>
    </row>
  </sheetData>
  <mergeCells count="1">
    <mergeCell ref="A5:A6"/>
  </mergeCells>
  <pageMargins left="0.75" right="0.75" top="1" bottom="1" header="0.5" footer="0.5"/>
  <pageSetup paperSize="9" orientation="portrait"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0"/>
  <dimension ref="A2:N29"/>
  <sheetViews>
    <sheetView showGridLines="0" workbookViewId="0">
      <selection activeCell="D11" sqref="D11"/>
    </sheetView>
  </sheetViews>
  <sheetFormatPr defaultRowHeight="15"/>
  <cols>
    <col min="1" max="1" width="42.85546875" style="485" customWidth="1"/>
    <col min="2" max="2" width="13.85546875" style="485" customWidth="1"/>
    <col min="3" max="3" width="14.7109375" style="485" customWidth="1"/>
    <col min="4" max="4" width="22.42578125" style="485" customWidth="1"/>
    <col min="5" max="16384" width="9.140625" style="485"/>
  </cols>
  <sheetData>
    <row r="2" spans="1:14" ht="15.75">
      <c r="A2" s="1257" t="s">
        <v>506</v>
      </c>
      <c r="B2" s="1257"/>
      <c r="C2" s="1257"/>
      <c r="D2" s="1257"/>
      <c r="E2" s="1257"/>
      <c r="F2" s="1257"/>
      <c r="G2" s="1257"/>
      <c r="H2" s="1257"/>
    </row>
    <row r="3" spans="1:14" ht="4.5" customHeight="1" thickBot="1">
      <c r="A3" s="486"/>
      <c r="B3" s="486"/>
      <c r="C3" s="486"/>
      <c r="D3" s="486"/>
      <c r="E3" s="486"/>
      <c r="F3" s="486"/>
      <c r="G3" s="486"/>
      <c r="H3" s="486"/>
    </row>
    <row r="4" spans="1:14" ht="45.75" customHeight="1">
      <c r="A4" s="487" t="s">
        <v>98</v>
      </c>
      <c r="B4" s="488" t="s">
        <v>5</v>
      </c>
      <c r="C4" s="488"/>
      <c r="D4" s="1258" t="s">
        <v>99</v>
      </c>
    </row>
    <row r="5" spans="1:14" ht="16.5" customHeight="1" thickBot="1">
      <c r="A5" s="489"/>
      <c r="B5" s="877">
        <v>45347</v>
      </c>
      <c r="C5" s="735">
        <v>45340</v>
      </c>
      <c r="D5" s="1259"/>
    </row>
    <row r="6" spans="1:14" ht="15.75" thickBot="1">
      <c r="A6" s="490"/>
      <c r="C6" s="786"/>
      <c r="D6" s="787"/>
      <c r="J6"/>
      <c r="K6"/>
      <c r="L6"/>
      <c r="M6"/>
      <c r="N6"/>
    </row>
    <row r="7" spans="1:14" ht="15.75" thickBot="1">
      <c r="A7" s="873" t="s">
        <v>217</v>
      </c>
      <c r="B7" s="874">
        <v>19987</v>
      </c>
      <c r="C7" s="875">
        <v>19682.96</v>
      </c>
      <c r="D7" s="860">
        <v>1.5446863683104617</v>
      </c>
      <c r="J7"/>
      <c r="K7"/>
      <c r="L7"/>
      <c r="M7"/>
      <c r="N7"/>
    </row>
    <row r="8" spans="1:14">
      <c r="A8" s="634" t="s">
        <v>104</v>
      </c>
      <c r="B8" s="861">
        <v>18894.114000000001</v>
      </c>
      <c r="C8" s="862" t="s">
        <v>185</v>
      </c>
      <c r="D8" s="880" t="s">
        <v>72</v>
      </c>
      <c r="J8"/>
      <c r="K8"/>
      <c r="L8"/>
      <c r="M8"/>
      <c r="N8"/>
    </row>
    <row r="9" spans="1:14" ht="18.75">
      <c r="A9" s="635" t="s">
        <v>105</v>
      </c>
      <c r="B9" s="863">
        <v>23368.937999999998</v>
      </c>
      <c r="C9" s="864">
        <v>23259.191999999999</v>
      </c>
      <c r="D9" s="865">
        <v>0.47183926251608049</v>
      </c>
      <c r="F9" s="906"/>
      <c r="G9" s="906"/>
      <c r="H9" s="906"/>
      <c r="I9" s="906"/>
      <c r="J9" s="906"/>
      <c r="K9" s="381"/>
      <c r="L9"/>
      <c r="M9"/>
      <c r="N9"/>
    </row>
    <row r="10" spans="1:14" ht="15.75" thickBot="1">
      <c r="A10" s="788" t="s">
        <v>106</v>
      </c>
      <c r="B10" s="866">
        <v>19593.095000000001</v>
      </c>
      <c r="C10" s="867">
        <v>19538.240000000002</v>
      </c>
      <c r="D10" s="868">
        <v>0.28075712039569356</v>
      </c>
      <c r="J10"/>
      <c r="K10"/>
      <c r="L10"/>
      <c r="M10"/>
      <c r="N10"/>
    </row>
    <row r="11" spans="1:14" ht="15.75" thickBot="1">
      <c r="A11" s="873" t="s">
        <v>218</v>
      </c>
      <c r="B11" s="874">
        <v>16636</v>
      </c>
      <c r="C11" s="875">
        <v>16219.96</v>
      </c>
      <c r="D11" s="860">
        <v>2.5649878298096969</v>
      </c>
      <c r="J11"/>
      <c r="K11"/>
      <c r="L11"/>
      <c r="M11"/>
      <c r="N11"/>
    </row>
    <row r="12" spans="1:14" ht="13.5" customHeight="1">
      <c r="A12" s="634" t="s">
        <v>104</v>
      </c>
      <c r="B12" s="869">
        <v>13322.75</v>
      </c>
      <c r="C12" s="870" t="s">
        <v>185</v>
      </c>
      <c r="D12" s="880" t="s">
        <v>72</v>
      </c>
      <c r="J12"/>
      <c r="K12"/>
      <c r="L12"/>
      <c r="M12"/>
      <c r="N12"/>
    </row>
    <row r="13" spans="1:14" ht="14.25" customHeight="1">
      <c r="A13" s="635" t="s">
        <v>105</v>
      </c>
      <c r="B13" s="863">
        <v>20105.181</v>
      </c>
      <c r="C13" s="864">
        <v>19331.210999999999</v>
      </c>
      <c r="D13" s="881">
        <v>4.0037326166477687</v>
      </c>
      <c r="F13" s="513"/>
      <c r="J13"/>
      <c r="K13"/>
      <c r="L13"/>
      <c r="M13"/>
      <c r="N13"/>
    </row>
    <row r="14" spans="1:14" ht="16.5" customHeight="1" thickBot="1">
      <c r="A14" s="754" t="s">
        <v>106</v>
      </c>
      <c r="B14" s="871">
        <v>16308.64</v>
      </c>
      <c r="C14" s="872">
        <v>16126.726000000001</v>
      </c>
      <c r="D14" s="868">
        <v>1.1280280944811665</v>
      </c>
      <c r="G14"/>
      <c r="H14"/>
      <c r="I14"/>
      <c r="J14"/>
      <c r="K14"/>
      <c r="L14"/>
      <c r="M14"/>
      <c r="N14"/>
    </row>
    <row r="15" spans="1:14">
      <c r="A15" s="491" t="s">
        <v>219</v>
      </c>
      <c r="G15"/>
      <c r="H15"/>
      <c r="I15"/>
      <c r="J15"/>
      <c r="K15"/>
      <c r="L15"/>
      <c r="M15"/>
      <c r="N15"/>
    </row>
    <row r="16" spans="1:14">
      <c r="G16"/>
      <c r="H16"/>
      <c r="I16"/>
      <c r="J16"/>
      <c r="K16"/>
      <c r="L16"/>
      <c r="M16"/>
      <c r="N16"/>
    </row>
    <row r="17" spans="1:14">
      <c r="G17"/>
      <c r="H17"/>
      <c r="I17"/>
      <c r="J17"/>
      <c r="K17"/>
      <c r="L17"/>
      <c r="M17"/>
      <c r="N17"/>
    </row>
    <row r="18" spans="1:14">
      <c r="G18"/>
      <c r="H18"/>
      <c r="I18"/>
      <c r="J18"/>
      <c r="K18"/>
      <c r="L18"/>
      <c r="M18"/>
      <c r="N18"/>
    </row>
    <row r="19" spans="1:14">
      <c r="G19"/>
      <c r="H19"/>
      <c r="I19"/>
      <c r="J19"/>
      <c r="K19"/>
      <c r="L19"/>
      <c r="M19"/>
      <c r="N19"/>
    </row>
    <row r="20" spans="1:14">
      <c r="A20" s="2"/>
      <c r="B20" s="2"/>
      <c r="C20"/>
      <c r="D20"/>
      <c r="G20"/>
      <c r="H20"/>
      <c r="I20"/>
      <c r="J20"/>
      <c r="K20"/>
      <c r="L20"/>
      <c r="M20"/>
      <c r="N20"/>
    </row>
    <row r="21" spans="1:14">
      <c r="A21" s="2"/>
      <c r="B21" s="2"/>
      <c r="C21"/>
      <c r="D21"/>
      <c r="G21"/>
      <c r="H21"/>
      <c r="I21"/>
      <c r="J21"/>
      <c r="K21"/>
      <c r="L21"/>
      <c r="M21"/>
      <c r="N21"/>
    </row>
    <row r="22" spans="1:14">
      <c r="A22" s="2"/>
      <c r="B22" s="514"/>
      <c r="C22"/>
      <c r="D22"/>
      <c r="G22"/>
      <c r="H22"/>
      <c r="I22"/>
      <c r="J22"/>
      <c r="K22"/>
      <c r="L22"/>
      <c r="M22"/>
      <c r="N22"/>
    </row>
    <row r="23" spans="1:14">
      <c r="A23" s="2"/>
      <c r="B23" s="2"/>
      <c r="C23"/>
      <c r="D23"/>
      <c r="G23"/>
      <c r="H23"/>
      <c r="I23"/>
      <c r="J23"/>
      <c r="K23"/>
      <c r="L23"/>
      <c r="M23"/>
      <c r="N23"/>
    </row>
    <row r="24" spans="1:14">
      <c r="A24" s="2"/>
      <c r="B24" s="2"/>
      <c r="C24"/>
      <c r="D24"/>
      <c r="J24"/>
      <c r="K24"/>
      <c r="L24"/>
      <c r="M24"/>
      <c r="N24"/>
    </row>
    <row r="25" spans="1:14">
      <c r="A25" s="2"/>
      <c r="B25" s="2"/>
      <c r="C25"/>
      <c r="D25"/>
      <c r="J25"/>
      <c r="K25"/>
      <c r="L25"/>
      <c r="M25"/>
      <c r="N25"/>
    </row>
    <row r="26" spans="1:14">
      <c r="A26" s="2"/>
      <c r="B26" s="2"/>
      <c r="C26"/>
      <c r="D26"/>
      <c r="J26"/>
      <c r="K26"/>
      <c r="L26"/>
      <c r="M26"/>
      <c r="N26"/>
    </row>
    <row r="27" spans="1:14">
      <c r="A27" s="2"/>
      <c r="B27" s="2"/>
      <c r="C27"/>
      <c r="D27"/>
      <c r="J27"/>
      <c r="K27"/>
      <c r="L27"/>
      <c r="M27"/>
      <c r="N27"/>
    </row>
    <row r="28" spans="1:14">
      <c r="A28" s="2"/>
      <c r="B28" s="2"/>
      <c r="C28"/>
      <c r="D28"/>
    </row>
    <row r="29" spans="1:14">
      <c r="A29" s="2"/>
      <c r="B29" s="2"/>
      <c r="C29"/>
      <c r="D29"/>
    </row>
  </sheetData>
  <mergeCells count="2">
    <mergeCell ref="A2:H2"/>
    <mergeCell ref="D4:D5"/>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1"/>
  <dimension ref="A1:N40"/>
  <sheetViews>
    <sheetView showGridLines="0" workbookViewId="0">
      <selection activeCell="I16" sqref="I16"/>
    </sheetView>
  </sheetViews>
  <sheetFormatPr defaultRowHeight="12.75"/>
  <cols>
    <col min="1" max="1" width="26.42578125" style="4" customWidth="1"/>
    <col min="2" max="7" width="12.7109375" style="4" customWidth="1"/>
    <col min="8" max="8" width="7.42578125" style="4" customWidth="1"/>
    <col min="9" max="16384" width="9.140625" style="4"/>
  </cols>
  <sheetData>
    <row r="1" spans="1:14">
      <c r="A1" s="3"/>
      <c r="B1" s="3"/>
      <c r="C1" s="3"/>
      <c r="D1" s="3"/>
    </row>
    <row r="2" spans="1:14" ht="26.25" customHeight="1">
      <c r="A2" s="876" t="s">
        <v>507</v>
      </c>
      <c r="B2" s="378"/>
      <c r="C2" s="378"/>
      <c r="D2" s="378"/>
      <c r="E2" s="378"/>
      <c r="F2" s="391"/>
      <c r="G2" s="391"/>
      <c r="H2" s="391"/>
    </row>
    <row r="3" spans="1:14" ht="18" customHeight="1" thickBot="1">
      <c r="A3" s="2"/>
      <c r="B3" s="2"/>
      <c r="C3" s="2"/>
      <c r="D3" s="2"/>
      <c r="E3" s="2"/>
      <c r="G3" s="2"/>
      <c r="H3" s="2"/>
    </row>
    <row r="4" spans="1:14" s="249" customFormat="1" ht="18" customHeight="1" thickBot="1">
      <c r="A4" s="1260" t="s">
        <v>394</v>
      </c>
      <c r="B4" s="789" t="s">
        <v>392</v>
      </c>
      <c r="C4" s="790"/>
      <c r="D4" s="791"/>
      <c r="E4" s="792" t="s">
        <v>221</v>
      </c>
      <c r="F4" s="793"/>
      <c r="G4" s="734"/>
      <c r="H4" s="248"/>
    </row>
    <row r="5" spans="1:14" s="249" customFormat="1" ht="30" customHeight="1" thickBot="1">
      <c r="A5" s="1261"/>
      <c r="B5" s="794" t="s">
        <v>111</v>
      </c>
      <c r="C5" s="795" t="s">
        <v>112</v>
      </c>
      <c r="D5" s="796" t="s">
        <v>391</v>
      </c>
      <c r="E5" s="797" t="s">
        <v>111</v>
      </c>
      <c r="F5" s="798" t="s">
        <v>112</v>
      </c>
      <c r="G5" s="799" t="s">
        <v>391</v>
      </c>
      <c r="H5" s="248"/>
      <c r="I5" s="906"/>
      <c r="J5" s="906"/>
      <c r="K5" s="906"/>
      <c r="L5" s="906"/>
      <c r="M5" s="906"/>
      <c r="N5" s="381"/>
    </row>
    <row r="6" spans="1:14" s="251" customFormat="1" ht="24.95" customHeight="1" thickBot="1">
      <c r="A6" s="380"/>
      <c r="B6" s="849">
        <v>39763.629999999997</v>
      </c>
      <c r="C6" s="850">
        <v>30672.78</v>
      </c>
      <c r="D6" s="851" t="s">
        <v>185</v>
      </c>
      <c r="E6" s="852">
        <v>-1.2822699430215345</v>
      </c>
      <c r="F6" s="853">
        <v>0.18117202327702051</v>
      </c>
      <c r="G6" s="854" t="s">
        <v>72</v>
      </c>
      <c r="H6" s="250"/>
    </row>
    <row r="7" spans="1:14" customFormat="1" ht="15.75" customHeight="1">
      <c r="A7" s="491" t="s">
        <v>219</v>
      </c>
      <c r="B7" s="485"/>
      <c r="C7" s="485"/>
      <c r="D7" s="485"/>
      <c r="E7" s="485"/>
      <c r="F7" s="485"/>
      <c r="G7" s="485"/>
    </row>
    <row r="8" spans="1:14" customFormat="1" ht="24.95" customHeight="1"/>
    <row r="9" spans="1:14" customFormat="1" ht="24.95" customHeight="1"/>
    <row r="10" spans="1:14" customFormat="1">
      <c r="A10" s="2"/>
    </row>
    <row r="11" spans="1:14">
      <c r="A11" s="2"/>
      <c r="B11"/>
      <c r="C11"/>
      <c r="D11"/>
      <c r="E11"/>
      <c r="F11"/>
      <c r="G11"/>
      <c r="H11"/>
    </row>
    <row r="12" spans="1:14">
      <c r="A12" s="2"/>
      <c r="B12"/>
      <c r="C12"/>
      <c r="D12"/>
      <c r="E12"/>
      <c r="F12"/>
      <c r="G12"/>
      <c r="H12"/>
    </row>
    <row r="13" spans="1:14">
      <c r="A13" s="2"/>
      <c r="B13"/>
      <c r="C13"/>
      <c r="D13"/>
      <c r="E13"/>
      <c r="F13"/>
      <c r="G13"/>
      <c r="H13"/>
    </row>
    <row r="14" spans="1:14">
      <c r="A14" s="2"/>
      <c r="B14"/>
      <c r="C14"/>
      <c r="D14"/>
      <c r="E14"/>
      <c r="F14"/>
      <c r="G14"/>
      <c r="H14"/>
    </row>
    <row r="16" spans="1:14" ht="15">
      <c r="A16" s="110"/>
      <c r="D16" s="110"/>
    </row>
    <row r="17" spans="1:13" ht="15">
      <c r="A17" s="110"/>
      <c r="D17" s="110"/>
    </row>
    <row r="18" spans="1:13" ht="15">
      <c r="A18" s="110"/>
      <c r="D18" s="110"/>
    </row>
    <row r="19" spans="1:13" ht="15">
      <c r="A19" s="110"/>
      <c r="D19" s="110"/>
    </row>
    <row r="20" spans="1:13" ht="15">
      <c r="A20" s="110"/>
      <c r="D20" s="110"/>
      <c r="M20" s="4" t="s">
        <v>94</v>
      </c>
    </row>
    <row r="21" spans="1:13" ht="15">
      <c r="A21" s="110"/>
      <c r="D21" s="110"/>
    </row>
    <row r="22" spans="1:13" ht="15">
      <c r="A22" s="110"/>
      <c r="D22" s="110"/>
    </row>
    <row r="23" spans="1:13" ht="15">
      <c r="A23" s="110"/>
      <c r="D23" s="110"/>
    </row>
    <row r="24" spans="1:13" ht="15">
      <c r="A24" s="110"/>
      <c r="D24" s="110"/>
    </row>
    <row r="25" spans="1:13" ht="15">
      <c r="A25" s="110"/>
      <c r="D25" s="110"/>
    </row>
    <row r="26" spans="1:13" ht="15">
      <c r="A26" s="110"/>
      <c r="D26" s="110"/>
    </row>
    <row r="27" spans="1:13" ht="15">
      <c r="A27" s="110"/>
      <c r="D27" s="110"/>
    </row>
    <row r="28" spans="1:13" ht="15">
      <c r="A28" s="110"/>
      <c r="D28" s="110"/>
    </row>
    <row r="29" spans="1:13" ht="15">
      <c r="A29" s="110"/>
      <c r="D29" s="110"/>
    </row>
    <row r="30" spans="1:13" ht="15">
      <c r="D30" s="110"/>
    </row>
    <row r="31" spans="1:13" ht="15">
      <c r="A31" s="110"/>
      <c r="D31" s="110"/>
    </row>
    <row r="32" spans="1:13" ht="15">
      <c r="A32" s="110"/>
      <c r="D32" s="110"/>
    </row>
    <row r="33" spans="1:4" ht="15">
      <c r="A33" s="110"/>
      <c r="D33" s="110"/>
    </row>
    <row r="34" spans="1:4" ht="15">
      <c r="A34" s="110"/>
      <c r="D34" s="110"/>
    </row>
    <row r="35" spans="1:4" ht="15">
      <c r="A35" s="110"/>
      <c r="D35" s="110"/>
    </row>
    <row r="36" spans="1:4" ht="15">
      <c r="A36" s="110"/>
      <c r="D36" s="110"/>
    </row>
    <row r="37" spans="1:4" ht="15">
      <c r="A37" s="110"/>
      <c r="D37" s="110"/>
    </row>
    <row r="38" spans="1:4" ht="15">
      <c r="A38" s="110"/>
      <c r="D38" s="110"/>
    </row>
    <row r="39" spans="1:4" ht="15">
      <c r="A39" s="110"/>
    </row>
    <row r="40" spans="1:4" ht="15">
      <c r="A40" s="110"/>
    </row>
  </sheetData>
  <mergeCells count="1">
    <mergeCell ref="A4:A5"/>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32</vt:i4>
      </vt:variant>
    </vt:vector>
  </HeadingPairs>
  <TitlesOfParts>
    <vt:vector size="32" baseType="lpstr">
      <vt:lpstr>Info</vt:lpstr>
      <vt:lpstr>Ceny zakupu_PL</vt:lpstr>
      <vt:lpstr>WYKRESY</vt:lpstr>
      <vt:lpstr>Ceny zakupu_REG</vt:lpstr>
      <vt:lpstr>Ceny_zakupu_klasy</vt:lpstr>
      <vt:lpstr>Ceny_sprzed_ćwierci_PL</vt:lpstr>
      <vt:lpstr>Ceny_sprzed_elem_PL</vt:lpstr>
      <vt:lpstr>Ceny _sprzed_ćwierci_zagranica</vt:lpstr>
      <vt:lpstr>Ceny_sprzed_elem_zagranica</vt:lpstr>
      <vt:lpstr>Ceny_bydła_żyw_handel_hurt</vt:lpstr>
      <vt:lpstr>Ceny_zakupu_sieci handlowe</vt:lpstr>
      <vt:lpstr>Ceny_ UE kat. ACZ</vt:lpstr>
      <vt:lpstr>Ceny_UE bydła żywego</vt:lpstr>
      <vt:lpstr>Handel _ zagr. I-XII_ 2023</vt:lpstr>
      <vt:lpstr>Eksport_I-XII_ 2023</vt:lpstr>
      <vt:lpstr>Import_I-XII_ 2023</vt:lpstr>
      <vt:lpstr>Handel -zagr. I-XII_2022</vt:lpstr>
      <vt:lpstr>Eksport I-XII_2022</vt:lpstr>
      <vt:lpstr>Import I-XII_2022</vt:lpstr>
      <vt:lpstr>Handel-zagr. I-XII_2021</vt:lpstr>
      <vt:lpstr>Eksport I-XII_2021</vt:lpstr>
      <vt:lpstr>Import I-XII_2021</vt:lpstr>
      <vt:lpstr>Handel-zagr. I-XII_2020</vt:lpstr>
      <vt:lpstr>Eksport I-XII_2020</vt:lpstr>
      <vt:lpstr>Import_I-XII_2020</vt:lpstr>
      <vt:lpstr>Handel_zagr. I-XII_2019</vt:lpstr>
      <vt:lpstr>Eksport I-XII_2019</vt:lpstr>
      <vt:lpstr>Import I-XII_2019</vt:lpstr>
      <vt:lpstr>Uboje_bydła_wgGUS</vt:lpstr>
      <vt:lpstr>Śr_wagi_bydła_PL</vt:lpstr>
      <vt:lpstr>Baza_cen_zakupu_2019_2024</vt:lpstr>
      <vt:lpstr>Baza_cen sprzedaży_2019-2024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2024-03-01T13:02:56Z</dcterms:modified>
</cp:coreProperties>
</file>