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date1904="1" codeName="Ten_skoroszyt"/>
  <mc:AlternateContent xmlns:mc="http://schemas.openxmlformats.org/markup-compatibility/2006">
    <mc:Choice Requires="x15">
      <x15ac:absPath xmlns:x15ac="http://schemas.microsoft.com/office/spreadsheetml/2010/11/ac" url="C:\Foldery Marcina\pulpit_2023\GOVPL\Zielone zamówienia\"/>
    </mc:Choice>
  </mc:AlternateContent>
  <xr:revisionPtr revIDLastSave="0" documentId="8_{4895128F-3C93-499E-9DBF-2D0790D86D00}" xr6:coauthVersionLast="47" xr6:coauthVersionMax="47" xr10:uidLastSave="{00000000-0000-0000-0000-000000000000}"/>
  <bookViews>
    <workbookView xWindow="-108" yWindow="-108" windowWidth="23256" windowHeight="12576" tabRatio="791" activeTab="3" xr2:uid="{00000000-000D-0000-FFFF-FFFF00000000}"/>
  </bookViews>
  <sheets>
    <sheet name="Wprowadzenie" sheetId="1" r:id="rId1"/>
    <sheet name="LCC_Dane_wejściowe_Wyniki" sheetId="2" r:id="rId2"/>
    <sheet name="Arkusz_odpowiedzi_oferenta" sheetId="3" r:id="rId3"/>
    <sheet name="Definicje_Wzory" sheetId="4" r:id="rId4"/>
    <sheet name="Wyniki graficzne" sheetId="7" r:id="rId5"/>
    <sheet name="Dane_referencyjne" sheetId="5" r:id="rId6"/>
    <sheet name="Obliczenia" sheetId="6" r:id="rId7"/>
  </sheets>
  <externalReferences>
    <externalReference r:id="rId8"/>
  </externalReferences>
  <definedNames>
    <definedName name="discount_rate">'[1]LCC Inputs &amp; Results'!$F$42</definedName>
    <definedName name="inflation_rate">'[1]LCC Inputs &amp; Results'!$F$43</definedName>
    <definedName name="inflation_rate_electricity">'[1]LCC Inputs &amp; Results'!$F$44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5" l="1"/>
  <c r="E11" i="2"/>
  <c r="E50" i="2"/>
  <c r="E51" i="2"/>
  <c r="E52" i="2"/>
  <c r="E54" i="2"/>
  <c r="E55" i="2"/>
  <c r="E56" i="2"/>
  <c r="E58" i="2"/>
  <c r="E59" i="2"/>
  <c r="E60" i="2"/>
  <c r="E62" i="2"/>
  <c r="E63" i="2"/>
  <c r="E64" i="2"/>
  <c r="E66" i="2"/>
  <c r="E67" i="2"/>
  <c r="E68" i="2"/>
  <c r="E70" i="2"/>
  <c r="E71" i="2"/>
  <c r="E73" i="2"/>
  <c r="E139" i="2"/>
  <c r="G51" i="2"/>
  <c r="G52" i="2"/>
  <c r="G50" i="2"/>
  <c r="G55" i="2"/>
  <c r="G56" i="2"/>
  <c r="G54" i="2"/>
  <c r="G59" i="2"/>
  <c r="G60" i="2"/>
  <c r="G58" i="2"/>
  <c r="G63" i="2"/>
  <c r="G64" i="2"/>
  <c r="G62" i="2"/>
  <c r="G67" i="2"/>
  <c r="G68" i="2"/>
  <c r="G66" i="2"/>
  <c r="G70" i="2"/>
  <c r="G71" i="2"/>
  <c r="G73" i="2"/>
  <c r="G139" i="2"/>
  <c r="I51" i="2"/>
  <c r="I52" i="2"/>
  <c r="I50" i="2"/>
  <c r="I55" i="2"/>
  <c r="I56" i="2"/>
  <c r="I54" i="2"/>
  <c r="I59" i="2"/>
  <c r="I60" i="2"/>
  <c r="I58" i="2"/>
  <c r="I63" i="2"/>
  <c r="I64" i="2"/>
  <c r="I62" i="2"/>
  <c r="I67" i="2"/>
  <c r="I68" i="2"/>
  <c r="I66" i="2"/>
  <c r="I70" i="2"/>
  <c r="I71" i="2"/>
  <c r="I73" i="2"/>
  <c r="I139" i="2"/>
  <c r="K51" i="2"/>
  <c r="K52" i="2"/>
  <c r="K50" i="2"/>
  <c r="K55" i="2"/>
  <c r="K56" i="2"/>
  <c r="K54" i="2"/>
  <c r="K59" i="2"/>
  <c r="K60" i="2"/>
  <c r="K58" i="2"/>
  <c r="K63" i="2"/>
  <c r="K64" i="2"/>
  <c r="K62" i="2"/>
  <c r="K67" i="2"/>
  <c r="K68" i="2"/>
  <c r="K66" i="2"/>
  <c r="K70" i="2"/>
  <c r="K71" i="2"/>
  <c r="K73" i="2"/>
  <c r="K139" i="2"/>
  <c r="M51" i="2"/>
  <c r="M52" i="2"/>
  <c r="M50" i="2"/>
  <c r="M55" i="2"/>
  <c r="M56" i="2"/>
  <c r="M54" i="2"/>
  <c r="M59" i="2"/>
  <c r="M60" i="2"/>
  <c r="M58" i="2"/>
  <c r="M63" i="2"/>
  <c r="M64" i="2"/>
  <c r="M62" i="2"/>
  <c r="M67" i="2"/>
  <c r="M68" i="2"/>
  <c r="M66" i="2"/>
  <c r="M70" i="2"/>
  <c r="M71" i="2"/>
  <c r="M73" i="2"/>
  <c r="M139" i="2"/>
  <c r="O51" i="2"/>
  <c r="O52" i="2"/>
  <c r="O50" i="2"/>
  <c r="O55" i="2"/>
  <c r="O56" i="2"/>
  <c r="O54" i="2"/>
  <c r="O59" i="2"/>
  <c r="O60" i="2"/>
  <c r="O58" i="2"/>
  <c r="O63" i="2"/>
  <c r="O64" i="2"/>
  <c r="O62" i="2"/>
  <c r="O67" i="2"/>
  <c r="O68" i="2"/>
  <c r="O66" i="2"/>
  <c r="O70" i="2"/>
  <c r="O71" i="2"/>
  <c r="O73" i="2"/>
  <c r="O139" i="2"/>
  <c r="Q51" i="2"/>
  <c r="Q52" i="2"/>
  <c r="Q50" i="2"/>
  <c r="Q55" i="2"/>
  <c r="Q56" i="2"/>
  <c r="Q54" i="2"/>
  <c r="Q59" i="2"/>
  <c r="Q60" i="2"/>
  <c r="Q58" i="2"/>
  <c r="Q63" i="2"/>
  <c r="Q64" i="2"/>
  <c r="Q62" i="2"/>
  <c r="Q67" i="2"/>
  <c r="Q68" i="2"/>
  <c r="Q66" i="2"/>
  <c r="Q70" i="2"/>
  <c r="Q71" i="2"/>
  <c r="Q73" i="2"/>
  <c r="Q139" i="2"/>
  <c r="S51" i="2"/>
  <c r="S52" i="2"/>
  <c r="S50" i="2"/>
  <c r="S55" i="2"/>
  <c r="S56" i="2"/>
  <c r="S54" i="2"/>
  <c r="S59" i="2"/>
  <c r="S60" i="2"/>
  <c r="S58" i="2"/>
  <c r="S63" i="2"/>
  <c r="S64" i="2"/>
  <c r="S62" i="2"/>
  <c r="S67" i="2"/>
  <c r="S68" i="2"/>
  <c r="S66" i="2"/>
  <c r="S70" i="2"/>
  <c r="S71" i="2"/>
  <c r="S73" i="2"/>
  <c r="S139" i="2"/>
  <c r="U51" i="2"/>
  <c r="U52" i="2"/>
  <c r="U50" i="2"/>
  <c r="U55" i="2"/>
  <c r="U56" i="2"/>
  <c r="U54" i="2"/>
  <c r="U59" i="2"/>
  <c r="U60" i="2"/>
  <c r="U58" i="2"/>
  <c r="U63" i="2"/>
  <c r="U64" i="2"/>
  <c r="U62" i="2"/>
  <c r="U67" i="2"/>
  <c r="U68" i="2"/>
  <c r="U66" i="2"/>
  <c r="U70" i="2"/>
  <c r="U71" i="2"/>
  <c r="U73" i="2"/>
  <c r="U139" i="2"/>
  <c r="W51" i="2"/>
  <c r="W52" i="2"/>
  <c r="W50" i="2"/>
  <c r="W55" i="2"/>
  <c r="W56" i="2"/>
  <c r="W54" i="2"/>
  <c r="W59" i="2"/>
  <c r="W60" i="2"/>
  <c r="W58" i="2"/>
  <c r="W63" i="2"/>
  <c r="W64" i="2"/>
  <c r="W62" i="2"/>
  <c r="W67" i="2"/>
  <c r="W68" i="2"/>
  <c r="W66" i="2"/>
  <c r="W70" i="2"/>
  <c r="W71" i="2"/>
  <c r="W73" i="2"/>
  <c r="W139" i="2"/>
  <c r="E151" i="2"/>
  <c r="W12" i="3"/>
  <c r="U12" i="3"/>
  <c r="S12" i="3"/>
  <c r="Q12" i="3"/>
  <c r="O12" i="3"/>
  <c r="M12" i="3"/>
  <c r="K12" i="3"/>
  <c r="I12" i="3"/>
  <c r="G12" i="3"/>
  <c r="W17" i="2"/>
  <c r="W16" i="2"/>
  <c r="W13" i="2"/>
  <c r="W12" i="2"/>
  <c r="U17" i="2"/>
  <c r="U16" i="2"/>
  <c r="U13" i="2"/>
  <c r="U12" i="2"/>
  <c r="S17" i="2"/>
  <c r="S16" i="2"/>
  <c r="S13" i="2"/>
  <c r="S12" i="2"/>
  <c r="Q17" i="2"/>
  <c r="Q16" i="2"/>
  <c r="Q13" i="2"/>
  <c r="Q12" i="2"/>
  <c r="O17" i="2"/>
  <c r="O16" i="2"/>
  <c r="O13" i="2"/>
  <c r="O12" i="2"/>
  <c r="M17" i="2"/>
  <c r="M16" i="2"/>
  <c r="M13" i="2"/>
  <c r="M12" i="2"/>
  <c r="K17" i="2"/>
  <c r="K16" i="2"/>
  <c r="K13" i="2"/>
  <c r="K12" i="2"/>
  <c r="I17" i="2"/>
  <c r="I16" i="2"/>
  <c r="I13" i="2"/>
  <c r="I12" i="2"/>
  <c r="G17" i="2"/>
  <c r="G16" i="2"/>
  <c r="G13" i="2"/>
  <c r="G12" i="2"/>
  <c r="E5" i="6"/>
  <c r="E31" i="6"/>
  <c r="E6" i="6"/>
  <c r="E94" i="2"/>
  <c r="W37" i="6"/>
  <c r="W31" i="6"/>
  <c r="W30" i="6"/>
  <c r="W19" i="6"/>
  <c r="W11" i="6"/>
  <c r="U37" i="6"/>
  <c r="U31" i="6"/>
  <c r="U30" i="6"/>
  <c r="U19" i="6"/>
  <c r="U11" i="6"/>
  <c r="S37" i="6"/>
  <c r="S31" i="6"/>
  <c r="S30" i="6"/>
  <c r="S19" i="6"/>
  <c r="S11" i="6"/>
  <c r="Q37" i="6"/>
  <c r="Q31" i="6"/>
  <c r="Q30" i="6"/>
  <c r="Q19" i="6"/>
  <c r="Q11" i="6"/>
  <c r="O37" i="6"/>
  <c r="O31" i="6"/>
  <c r="O30" i="6"/>
  <c r="O19" i="6"/>
  <c r="O11" i="6"/>
  <c r="M37" i="6"/>
  <c r="M31" i="6"/>
  <c r="M30" i="6"/>
  <c r="M19" i="6"/>
  <c r="M11" i="6"/>
  <c r="K37" i="6"/>
  <c r="K31" i="6"/>
  <c r="K30" i="6"/>
  <c r="K19" i="6"/>
  <c r="K11" i="6"/>
  <c r="I37" i="6"/>
  <c r="I31" i="6"/>
  <c r="I30" i="6"/>
  <c r="I19" i="6"/>
  <c r="I11" i="6"/>
  <c r="W134" i="2"/>
  <c r="W22" i="6"/>
  <c r="W20" i="6"/>
  <c r="W21" i="6"/>
  <c r="W23" i="6"/>
  <c r="W24" i="6"/>
  <c r="W25" i="6"/>
  <c r="W141" i="2"/>
  <c r="W9" i="7"/>
  <c r="W132" i="2"/>
  <c r="W131" i="2"/>
  <c r="W130" i="2"/>
  <c r="W129" i="2"/>
  <c r="W128" i="2"/>
  <c r="W127" i="2"/>
  <c r="W126" i="2"/>
  <c r="W124" i="2"/>
  <c r="W123" i="2"/>
  <c r="W122" i="2"/>
  <c r="W121" i="2"/>
  <c r="W120" i="2"/>
  <c r="W119" i="2"/>
  <c r="W118" i="2"/>
  <c r="W116" i="2"/>
  <c r="W115" i="2"/>
  <c r="W114" i="2"/>
  <c r="W113" i="2"/>
  <c r="W112" i="2"/>
  <c r="W111" i="2"/>
  <c r="W110" i="2"/>
  <c r="W108" i="2"/>
  <c r="W107" i="2"/>
  <c r="W106" i="2"/>
  <c r="W105" i="2"/>
  <c r="W104" i="2"/>
  <c r="W103" i="2"/>
  <c r="W102" i="2"/>
  <c r="W100" i="2"/>
  <c r="W99" i="2"/>
  <c r="W98" i="2"/>
  <c r="W97" i="2"/>
  <c r="W96" i="2"/>
  <c r="W95" i="2"/>
  <c r="W94" i="2"/>
  <c r="W91" i="2"/>
  <c r="W90" i="2"/>
  <c r="W88" i="2"/>
  <c r="W87" i="2"/>
  <c r="W85" i="2"/>
  <c r="W84" i="2"/>
  <c r="W82" i="2"/>
  <c r="W81" i="2"/>
  <c r="W79" i="2"/>
  <c r="W78" i="2"/>
  <c r="W76" i="2"/>
  <c r="W41" i="2"/>
  <c r="W40" i="2"/>
  <c r="W10" i="2"/>
  <c r="U134" i="2"/>
  <c r="U132" i="2"/>
  <c r="U131" i="2"/>
  <c r="U130" i="2"/>
  <c r="U129" i="2"/>
  <c r="U128" i="2"/>
  <c r="U127" i="2"/>
  <c r="U126" i="2"/>
  <c r="U124" i="2"/>
  <c r="U123" i="2"/>
  <c r="U122" i="2"/>
  <c r="U121" i="2"/>
  <c r="U120" i="2"/>
  <c r="U119" i="2"/>
  <c r="U118" i="2"/>
  <c r="U116" i="2"/>
  <c r="U115" i="2"/>
  <c r="U114" i="2"/>
  <c r="U113" i="2"/>
  <c r="U112" i="2"/>
  <c r="U111" i="2"/>
  <c r="U110" i="2"/>
  <c r="U108" i="2"/>
  <c r="U107" i="2"/>
  <c r="U106" i="2"/>
  <c r="U105" i="2"/>
  <c r="U104" i="2"/>
  <c r="U103" i="2"/>
  <c r="U102" i="2"/>
  <c r="U100" i="2"/>
  <c r="U99" i="2"/>
  <c r="U98" i="2"/>
  <c r="U97" i="2"/>
  <c r="U96" i="2"/>
  <c r="U95" i="2"/>
  <c r="U94" i="2"/>
  <c r="U91" i="2"/>
  <c r="U90" i="2"/>
  <c r="U88" i="2"/>
  <c r="U87" i="2"/>
  <c r="U85" i="2"/>
  <c r="U84" i="2"/>
  <c r="U82" i="2"/>
  <c r="U81" i="2"/>
  <c r="U79" i="2"/>
  <c r="U78" i="2"/>
  <c r="U76" i="2"/>
  <c r="U41" i="2"/>
  <c r="U40" i="2"/>
  <c r="U10" i="2"/>
  <c r="S134" i="2"/>
  <c r="S22" i="6"/>
  <c r="S132" i="2"/>
  <c r="S131" i="2"/>
  <c r="S130" i="2"/>
  <c r="S129" i="2"/>
  <c r="S128" i="2"/>
  <c r="S127" i="2"/>
  <c r="S126" i="2"/>
  <c r="S124" i="2"/>
  <c r="S123" i="2"/>
  <c r="S122" i="2"/>
  <c r="S121" i="2"/>
  <c r="S120" i="2"/>
  <c r="S119" i="2"/>
  <c r="S118" i="2"/>
  <c r="S116" i="2"/>
  <c r="S115" i="2"/>
  <c r="S114" i="2"/>
  <c r="S113" i="2"/>
  <c r="S112" i="2"/>
  <c r="S111" i="2"/>
  <c r="S110" i="2"/>
  <c r="S108" i="2"/>
  <c r="S107" i="2"/>
  <c r="S106" i="2"/>
  <c r="S105" i="2"/>
  <c r="S104" i="2"/>
  <c r="S103" i="2"/>
  <c r="S102" i="2"/>
  <c r="S100" i="2"/>
  <c r="S99" i="2"/>
  <c r="S98" i="2"/>
  <c r="S97" i="2"/>
  <c r="S96" i="2"/>
  <c r="S95" i="2"/>
  <c r="S94" i="2"/>
  <c r="S91" i="2"/>
  <c r="S90" i="2"/>
  <c r="S88" i="2"/>
  <c r="S87" i="2"/>
  <c r="S85" i="2"/>
  <c r="S84" i="2"/>
  <c r="S82" i="2"/>
  <c r="S81" i="2"/>
  <c r="S79" i="2"/>
  <c r="S78" i="2"/>
  <c r="S76" i="2"/>
  <c r="S41" i="2"/>
  <c r="S40" i="2"/>
  <c r="S10" i="2"/>
  <c r="Q134" i="2"/>
  <c r="Q132" i="2"/>
  <c r="Q131" i="2"/>
  <c r="Q130" i="2"/>
  <c r="Q129" i="2"/>
  <c r="Q128" i="2"/>
  <c r="Q127" i="2"/>
  <c r="Q126" i="2"/>
  <c r="Q124" i="2"/>
  <c r="Q123" i="2"/>
  <c r="Q122" i="2"/>
  <c r="Q121" i="2"/>
  <c r="Q120" i="2"/>
  <c r="Q119" i="2"/>
  <c r="Q118" i="2"/>
  <c r="Q116" i="2"/>
  <c r="Q115" i="2"/>
  <c r="Q114" i="2"/>
  <c r="Q113" i="2"/>
  <c r="Q112" i="2"/>
  <c r="Q111" i="2"/>
  <c r="Q110" i="2"/>
  <c r="Q108" i="2"/>
  <c r="Q107" i="2"/>
  <c r="Q106" i="2"/>
  <c r="Q105" i="2"/>
  <c r="Q104" i="2"/>
  <c r="Q103" i="2"/>
  <c r="Q102" i="2"/>
  <c r="Q100" i="2"/>
  <c r="Q99" i="2"/>
  <c r="Q98" i="2"/>
  <c r="Q97" i="2"/>
  <c r="Q96" i="2"/>
  <c r="Q95" i="2"/>
  <c r="Q94" i="2"/>
  <c r="Q91" i="2"/>
  <c r="Q90" i="2"/>
  <c r="Q88" i="2"/>
  <c r="Q87" i="2"/>
  <c r="Q85" i="2"/>
  <c r="Q84" i="2"/>
  <c r="Q82" i="2"/>
  <c r="Q81" i="2"/>
  <c r="Q79" i="2"/>
  <c r="Q78" i="2"/>
  <c r="Q76" i="2"/>
  <c r="Q41" i="2"/>
  <c r="Q40" i="2"/>
  <c r="Q10" i="2"/>
  <c r="O134" i="2"/>
  <c r="O22" i="6"/>
  <c r="O132" i="2"/>
  <c r="O131" i="2"/>
  <c r="O130" i="2"/>
  <c r="O129" i="2"/>
  <c r="O128" i="2"/>
  <c r="O127" i="2"/>
  <c r="O126" i="2"/>
  <c r="O124" i="2"/>
  <c r="O123" i="2"/>
  <c r="O122" i="2"/>
  <c r="O121" i="2"/>
  <c r="O120" i="2"/>
  <c r="O119" i="2"/>
  <c r="O118" i="2"/>
  <c r="O116" i="2"/>
  <c r="O115" i="2"/>
  <c r="O114" i="2"/>
  <c r="O113" i="2"/>
  <c r="O112" i="2"/>
  <c r="O111" i="2"/>
  <c r="O110" i="2"/>
  <c r="O108" i="2"/>
  <c r="O107" i="2"/>
  <c r="O106" i="2"/>
  <c r="O105" i="2"/>
  <c r="O104" i="2"/>
  <c r="O103" i="2"/>
  <c r="O102" i="2"/>
  <c r="O100" i="2"/>
  <c r="O99" i="2"/>
  <c r="O98" i="2"/>
  <c r="O97" i="2"/>
  <c r="O96" i="2"/>
  <c r="O95" i="2"/>
  <c r="O94" i="2"/>
  <c r="O91" i="2"/>
  <c r="O90" i="2"/>
  <c r="O88" i="2"/>
  <c r="O87" i="2"/>
  <c r="O85" i="2"/>
  <c r="O84" i="2"/>
  <c r="O82" i="2"/>
  <c r="O81" i="2"/>
  <c r="O79" i="2"/>
  <c r="O78" i="2"/>
  <c r="O76" i="2"/>
  <c r="O41" i="2"/>
  <c r="O40" i="2"/>
  <c r="O10" i="2"/>
  <c r="M134" i="2"/>
  <c r="M132" i="2"/>
  <c r="M131" i="2"/>
  <c r="M130" i="2"/>
  <c r="M129" i="2"/>
  <c r="M128" i="2"/>
  <c r="M127" i="2"/>
  <c r="M126" i="2"/>
  <c r="M124" i="2"/>
  <c r="M123" i="2"/>
  <c r="M122" i="2"/>
  <c r="M121" i="2"/>
  <c r="M120" i="2"/>
  <c r="M119" i="2"/>
  <c r="M118" i="2"/>
  <c r="M116" i="2"/>
  <c r="M115" i="2"/>
  <c r="M114" i="2"/>
  <c r="M113" i="2"/>
  <c r="M112" i="2"/>
  <c r="M111" i="2"/>
  <c r="M110" i="2"/>
  <c r="M108" i="2"/>
  <c r="M107" i="2"/>
  <c r="M106" i="2"/>
  <c r="M105" i="2"/>
  <c r="M104" i="2"/>
  <c r="M103" i="2"/>
  <c r="M102" i="2"/>
  <c r="M100" i="2"/>
  <c r="M99" i="2"/>
  <c r="M98" i="2"/>
  <c r="M97" i="2"/>
  <c r="M96" i="2"/>
  <c r="M95" i="2"/>
  <c r="M94" i="2"/>
  <c r="M91" i="2"/>
  <c r="M90" i="2"/>
  <c r="M88" i="2"/>
  <c r="M87" i="2"/>
  <c r="M85" i="2"/>
  <c r="M84" i="2"/>
  <c r="M82" i="2"/>
  <c r="M81" i="2"/>
  <c r="M79" i="2"/>
  <c r="M78" i="2"/>
  <c r="M76" i="2"/>
  <c r="M41" i="2"/>
  <c r="M40" i="2"/>
  <c r="M10" i="2"/>
  <c r="K134" i="2"/>
  <c r="K22" i="6"/>
  <c r="K132" i="2"/>
  <c r="K131" i="2"/>
  <c r="K130" i="2"/>
  <c r="K129" i="2"/>
  <c r="K128" i="2"/>
  <c r="K127" i="2"/>
  <c r="K126" i="2"/>
  <c r="K124" i="2"/>
  <c r="K123" i="2"/>
  <c r="K122" i="2"/>
  <c r="K121" i="2"/>
  <c r="K120" i="2"/>
  <c r="K119" i="2"/>
  <c r="K118" i="2"/>
  <c r="K116" i="2"/>
  <c r="K115" i="2"/>
  <c r="K114" i="2"/>
  <c r="K113" i="2"/>
  <c r="K112" i="2"/>
  <c r="K111" i="2"/>
  <c r="K110" i="2"/>
  <c r="K108" i="2"/>
  <c r="K107" i="2"/>
  <c r="K106" i="2"/>
  <c r="K105" i="2"/>
  <c r="K104" i="2"/>
  <c r="K103" i="2"/>
  <c r="K102" i="2"/>
  <c r="K100" i="2"/>
  <c r="K99" i="2"/>
  <c r="K98" i="2"/>
  <c r="K97" i="2"/>
  <c r="K96" i="2"/>
  <c r="K95" i="2"/>
  <c r="K94" i="2"/>
  <c r="K91" i="2"/>
  <c r="K90" i="2"/>
  <c r="K88" i="2"/>
  <c r="K87" i="2"/>
  <c r="K85" i="2"/>
  <c r="K84" i="2"/>
  <c r="K82" i="2"/>
  <c r="K81" i="2"/>
  <c r="K79" i="2"/>
  <c r="K78" i="2"/>
  <c r="K76" i="2"/>
  <c r="K41" i="2"/>
  <c r="K40" i="2"/>
  <c r="K10" i="2"/>
  <c r="I10" i="2"/>
  <c r="I40" i="2"/>
  <c r="I41" i="2"/>
  <c r="I76" i="2"/>
  <c r="I78" i="2"/>
  <c r="I79" i="2"/>
  <c r="I81" i="2"/>
  <c r="I82" i="2"/>
  <c r="I84" i="2"/>
  <c r="I85" i="2"/>
  <c r="I87" i="2"/>
  <c r="I88" i="2"/>
  <c r="I90" i="2"/>
  <c r="I91" i="2"/>
  <c r="I94" i="2"/>
  <c r="I95" i="2"/>
  <c r="I96" i="2"/>
  <c r="I97" i="2"/>
  <c r="I98" i="2"/>
  <c r="I99" i="2"/>
  <c r="I100" i="2"/>
  <c r="I102" i="2"/>
  <c r="I103" i="2"/>
  <c r="I104" i="2"/>
  <c r="I105" i="2"/>
  <c r="I106" i="2"/>
  <c r="I107" i="2"/>
  <c r="I108" i="2"/>
  <c r="I110" i="2"/>
  <c r="I111" i="2"/>
  <c r="I112" i="2"/>
  <c r="I113" i="2"/>
  <c r="I114" i="2"/>
  <c r="I115" i="2"/>
  <c r="I116" i="2"/>
  <c r="I118" i="2"/>
  <c r="I119" i="2"/>
  <c r="I120" i="2"/>
  <c r="I121" i="2"/>
  <c r="I122" i="2"/>
  <c r="I123" i="2"/>
  <c r="I124" i="2"/>
  <c r="I126" i="2"/>
  <c r="I127" i="2"/>
  <c r="I128" i="2"/>
  <c r="I129" i="2"/>
  <c r="I130" i="2"/>
  <c r="I131" i="2"/>
  <c r="I132" i="2"/>
  <c r="I134" i="2"/>
  <c r="I22" i="6"/>
  <c r="W47" i="2"/>
  <c r="W10" i="3"/>
  <c r="W9" i="3"/>
  <c r="U47" i="2"/>
  <c r="U10" i="3"/>
  <c r="U9" i="3"/>
  <c r="S47" i="2"/>
  <c r="S10" i="3"/>
  <c r="S9" i="3"/>
  <c r="Q47" i="2"/>
  <c r="Q10" i="3"/>
  <c r="Q9" i="3"/>
  <c r="O47" i="2"/>
  <c r="O10" i="3"/>
  <c r="O9" i="3"/>
  <c r="M47" i="2"/>
  <c r="M10" i="3"/>
  <c r="M9" i="3"/>
  <c r="K47" i="2"/>
  <c r="K10" i="3"/>
  <c r="K9" i="3"/>
  <c r="I47" i="2"/>
  <c r="I10" i="3"/>
  <c r="I9" i="3"/>
  <c r="G9" i="3"/>
  <c r="G10" i="3"/>
  <c r="U22" i="6"/>
  <c r="Q22" i="6"/>
  <c r="M22" i="6"/>
  <c r="U12" i="6"/>
  <c r="U13" i="6"/>
  <c r="U14" i="6"/>
  <c r="U140" i="2"/>
  <c r="U8" i="7"/>
  <c r="I25" i="6"/>
  <c r="M21" i="6"/>
  <c r="M20" i="6"/>
  <c r="M23" i="6"/>
  <c r="M24" i="6"/>
  <c r="M25" i="6"/>
  <c r="M141" i="2"/>
  <c r="M9" i="7"/>
  <c r="Q20" i="6"/>
  <c r="Q21" i="6"/>
  <c r="U21" i="6"/>
  <c r="U20" i="6"/>
  <c r="U23" i="6"/>
  <c r="U24" i="6"/>
  <c r="U25" i="6"/>
  <c r="U141" i="2"/>
  <c r="U9" i="7"/>
  <c r="I20" i="6"/>
  <c r="I21" i="6"/>
  <c r="I23" i="6"/>
  <c r="I24" i="6"/>
  <c r="I141" i="2"/>
  <c r="I9" i="7"/>
  <c r="I12" i="6"/>
  <c r="I13" i="6"/>
  <c r="I14" i="6"/>
  <c r="I140" i="2"/>
  <c r="K21" i="6"/>
  <c r="K20" i="6"/>
  <c r="K23" i="6"/>
  <c r="K24" i="6"/>
  <c r="K25" i="6"/>
  <c r="K141" i="2"/>
  <c r="K9" i="7"/>
  <c r="O21" i="6"/>
  <c r="O20" i="6"/>
  <c r="O23" i="6"/>
  <c r="O24" i="6"/>
  <c r="O25" i="6"/>
  <c r="O141" i="2"/>
  <c r="O9" i="7"/>
  <c r="S21" i="6"/>
  <c r="S20" i="6"/>
  <c r="S23" i="6"/>
  <c r="S24" i="6"/>
  <c r="M12" i="6"/>
  <c r="M147" i="2"/>
  <c r="E38" i="2"/>
  <c r="M38" i="2"/>
  <c r="M148" i="2"/>
  <c r="Q12" i="6"/>
  <c r="Q147" i="2"/>
  <c r="Q25" i="6"/>
  <c r="S25" i="6"/>
  <c r="W12" i="6"/>
  <c r="W13" i="6"/>
  <c r="W14" i="6"/>
  <c r="W140" i="2"/>
  <c r="W8" i="7"/>
  <c r="W147" i="2"/>
  <c r="M7" i="7"/>
  <c r="U7" i="7"/>
  <c r="Q7" i="7"/>
  <c r="W7" i="7"/>
  <c r="O7" i="7"/>
  <c r="K7" i="7"/>
  <c r="S7" i="7"/>
  <c r="S12" i="6"/>
  <c r="O12" i="6"/>
  <c r="O13" i="6"/>
  <c r="O14" i="6"/>
  <c r="O140" i="2"/>
  <c r="O8" i="7"/>
  <c r="K12" i="6"/>
  <c r="K13" i="6"/>
  <c r="K14" i="6"/>
  <c r="K140" i="2"/>
  <c r="I7" i="7"/>
  <c r="Q13" i="6"/>
  <c r="Q14" i="6"/>
  <c r="Q140" i="2"/>
  <c r="U147" i="2"/>
  <c r="S13" i="6"/>
  <c r="S14" i="6"/>
  <c r="S140" i="2"/>
  <c r="S147" i="2"/>
  <c r="K147" i="2"/>
  <c r="E32" i="6"/>
  <c r="W32" i="6"/>
  <c r="S32" i="6"/>
  <c r="I32" i="6"/>
  <c r="U32" i="6"/>
  <c r="K32" i="6"/>
  <c r="M32" i="6"/>
  <c r="O32" i="6"/>
  <c r="Q32" i="6"/>
  <c r="G31" i="6"/>
  <c r="G32" i="6"/>
  <c r="E97" i="2"/>
  <c r="E96" i="2"/>
  <c r="E98" i="2"/>
  <c r="E142" i="2"/>
  <c r="G10" i="2"/>
  <c r="W6" i="7"/>
  <c r="U6" i="7"/>
  <c r="S6" i="7"/>
  <c r="Q6" i="7"/>
  <c r="O6" i="7"/>
  <c r="M6" i="7"/>
  <c r="K6" i="7"/>
  <c r="I6" i="7"/>
  <c r="G6" i="7"/>
  <c r="E6" i="7"/>
  <c r="G134" i="2"/>
  <c r="G22" i="6"/>
  <c r="G132" i="2"/>
  <c r="G131" i="2"/>
  <c r="G130" i="2"/>
  <c r="G129" i="2"/>
  <c r="G128" i="2"/>
  <c r="G127" i="2"/>
  <c r="G126" i="2"/>
  <c r="G124" i="2"/>
  <c r="G123" i="2"/>
  <c r="G122" i="2"/>
  <c r="G121" i="2"/>
  <c r="G120" i="2"/>
  <c r="G119" i="2"/>
  <c r="G118" i="2"/>
  <c r="G116" i="2"/>
  <c r="G115" i="2"/>
  <c r="G114" i="2"/>
  <c r="G113" i="2"/>
  <c r="G112" i="2"/>
  <c r="G111" i="2"/>
  <c r="G110" i="2"/>
  <c r="G108" i="2"/>
  <c r="G107" i="2"/>
  <c r="G106" i="2"/>
  <c r="G105" i="2"/>
  <c r="G104" i="2"/>
  <c r="G103" i="2"/>
  <c r="G102" i="2"/>
  <c r="G100" i="2"/>
  <c r="G99" i="2"/>
  <c r="G98" i="2"/>
  <c r="G97" i="2"/>
  <c r="G96" i="2"/>
  <c r="G95" i="2"/>
  <c r="G94" i="2"/>
  <c r="G91" i="2"/>
  <c r="G90" i="2"/>
  <c r="G88" i="2"/>
  <c r="G87" i="2"/>
  <c r="G85" i="2"/>
  <c r="G84" i="2"/>
  <c r="G82" i="2"/>
  <c r="G81" i="2"/>
  <c r="G79" i="2"/>
  <c r="G78" i="2"/>
  <c r="G76" i="2"/>
  <c r="G47" i="2"/>
  <c r="E76" i="2"/>
  <c r="E78" i="2"/>
  <c r="E79" i="2"/>
  <c r="E81" i="2"/>
  <c r="E82" i="2"/>
  <c r="E84" i="2"/>
  <c r="E85" i="2"/>
  <c r="E87" i="2"/>
  <c r="E88" i="2"/>
  <c r="E90" i="2"/>
  <c r="E91" i="2"/>
  <c r="E95" i="2"/>
  <c r="E99" i="2"/>
  <c r="E100" i="2"/>
  <c r="E102" i="2"/>
  <c r="E103" i="2"/>
  <c r="E104" i="2"/>
  <c r="E105" i="2"/>
  <c r="E106" i="2"/>
  <c r="E107" i="2"/>
  <c r="E108" i="2"/>
  <c r="E110" i="2"/>
  <c r="E111" i="2"/>
  <c r="E112" i="2"/>
  <c r="E113" i="2"/>
  <c r="E114" i="2"/>
  <c r="E115" i="2"/>
  <c r="E116" i="2"/>
  <c r="E118" i="2"/>
  <c r="E119" i="2"/>
  <c r="E120" i="2"/>
  <c r="E121" i="2"/>
  <c r="E122" i="2"/>
  <c r="E123" i="2"/>
  <c r="E124" i="2"/>
  <c r="E126" i="2"/>
  <c r="E127" i="2"/>
  <c r="E128" i="2"/>
  <c r="E129" i="2"/>
  <c r="E130" i="2"/>
  <c r="E131" i="2"/>
  <c r="E132" i="2"/>
  <c r="E134" i="2"/>
  <c r="E22" i="6"/>
  <c r="E20" i="6"/>
  <c r="E21" i="6"/>
  <c r="E23" i="6"/>
  <c r="E24" i="6"/>
  <c r="E25" i="6"/>
  <c r="E12" i="6"/>
  <c r="E13" i="6"/>
  <c r="E14" i="6"/>
  <c r="E140" i="2"/>
  <c r="E147" i="2"/>
  <c r="E148" i="2"/>
  <c r="E7" i="7"/>
  <c r="G21" i="6"/>
  <c r="G20" i="6"/>
  <c r="G7" i="7"/>
  <c r="G12" i="6"/>
  <c r="G13" i="6"/>
  <c r="G14" i="6"/>
  <c r="G140" i="2"/>
  <c r="G8" i="7"/>
  <c r="G23" i="6"/>
  <c r="G24" i="6"/>
  <c r="G25" i="6"/>
  <c r="G141" i="2"/>
  <c r="G40" i="2"/>
  <c r="E10" i="3"/>
  <c r="W5" i="7"/>
  <c r="U5" i="7"/>
  <c r="S5" i="7"/>
  <c r="Q5" i="7"/>
  <c r="O5" i="7"/>
  <c r="M5" i="7"/>
  <c r="K5" i="7"/>
  <c r="I5" i="7"/>
  <c r="G5" i="7"/>
  <c r="E9" i="3"/>
  <c r="E5" i="7"/>
  <c r="Q38" i="2"/>
  <c r="G41" i="2"/>
  <c r="E47" i="2"/>
  <c r="G37" i="6"/>
  <c r="E37" i="6"/>
  <c r="G30" i="6"/>
  <c r="E30" i="6"/>
  <c r="G19" i="6"/>
  <c r="E19" i="6"/>
  <c r="G11" i="6"/>
  <c r="E11" i="6"/>
  <c r="E38" i="6"/>
  <c r="E39" i="6"/>
  <c r="E143" i="2"/>
  <c r="E11" i="7"/>
  <c r="W38" i="2"/>
  <c r="W38" i="6"/>
  <c r="W39" i="6"/>
  <c r="I38" i="2"/>
  <c r="S38" i="2"/>
  <c r="S38" i="6"/>
  <c r="S39" i="6"/>
  <c r="S143" i="2"/>
  <c r="S11" i="7"/>
  <c r="D157" i="2"/>
  <c r="G142" i="2"/>
  <c r="G38" i="2"/>
  <c r="S142" i="2"/>
  <c r="M142" i="2"/>
  <c r="Q142" i="2"/>
  <c r="W142" i="2"/>
  <c r="U142" i="2"/>
  <c r="O142" i="2"/>
  <c r="D143" i="2"/>
  <c r="D140" i="2"/>
  <c r="I142" i="2"/>
  <c r="K142" i="2"/>
  <c r="G38" i="6"/>
  <c r="G39" i="6"/>
  <c r="G143" i="2"/>
  <c r="W143" i="2"/>
  <c r="W11" i="7"/>
  <c r="G10" i="7"/>
  <c r="W10" i="7"/>
  <c r="U10" i="7"/>
  <c r="Q10" i="7"/>
  <c r="S10" i="7"/>
  <c r="O10" i="7"/>
  <c r="M10" i="7"/>
  <c r="K10" i="7"/>
  <c r="I10" i="7"/>
  <c r="E154" i="2"/>
  <c r="E10" i="7"/>
  <c r="W148" i="2"/>
  <c r="E141" i="2"/>
  <c r="E9" i="7"/>
  <c r="S148" i="2"/>
  <c r="M13" i="6"/>
  <c r="M14" i="6"/>
  <c r="M140" i="2"/>
  <c r="M8" i="7"/>
  <c r="S141" i="2"/>
  <c r="S9" i="7"/>
  <c r="I147" i="2"/>
  <c r="I148" i="2"/>
  <c r="M38" i="6"/>
  <c r="M39" i="6"/>
  <c r="M143" i="2"/>
  <c r="M11" i="7"/>
  <c r="M12" i="7"/>
  <c r="Q23" i="6"/>
  <c r="Q24" i="6"/>
  <c r="Q141" i="2"/>
  <c r="Q9" i="7"/>
  <c r="I38" i="6"/>
  <c r="I39" i="6"/>
  <c r="I143" i="2"/>
  <c r="I11" i="7"/>
  <c r="U38" i="2"/>
  <c r="U38" i="6"/>
  <c r="U39" i="6"/>
  <c r="U143" i="2"/>
  <c r="O38" i="2"/>
  <c r="G9" i="7"/>
  <c r="G145" i="2"/>
  <c r="E145" i="2"/>
  <c r="E152" i="2"/>
  <c r="E8" i="7"/>
  <c r="E12" i="7"/>
  <c r="G11" i="7"/>
  <c r="G12" i="7"/>
  <c r="U11" i="7"/>
  <c r="U12" i="7"/>
  <c r="U145" i="2"/>
  <c r="W11" i="2"/>
  <c r="I11" i="2"/>
  <c r="D153" i="2"/>
  <c r="D141" i="2"/>
  <c r="G11" i="2"/>
  <c r="D142" i="2"/>
  <c r="O11" i="2"/>
  <c r="K11" i="2"/>
  <c r="D152" i="2"/>
  <c r="D151" i="2"/>
  <c r="D145" i="2"/>
  <c r="S11" i="2"/>
  <c r="D155" i="2"/>
  <c r="U11" i="2"/>
  <c r="D154" i="2"/>
  <c r="S145" i="2"/>
  <c r="S8" i="7"/>
  <c r="S12" i="7"/>
  <c r="W145" i="2"/>
  <c r="Q11" i="2"/>
  <c r="E153" i="2"/>
  <c r="M11" i="2"/>
  <c r="K8" i="7"/>
  <c r="D139" i="2"/>
  <c r="Q38" i="6"/>
  <c r="Q39" i="6"/>
  <c r="Q143" i="2"/>
  <c r="Q11" i="7"/>
  <c r="Q148" i="2"/>
  <c r="Q8" i="7"/>
  <c r="I145" i="2"/>
  <c r="I8" i="7"/>
  <c r="I12" i="7"/>
  <c r="W12" i="7"/>
  <c r="U148" i="2"/>
  <c r="O38" i="6"/>
  <c r="O39" i="6"/>
  <c r="O143" i="2"/>
  <c r="K38" i="2"/>
  <c r="G147" i="2"/>
  <c r="O147" i="2"/>
  <c r="Q12" i="7"/>
  <c r="O148" i="2"/>
  <c r="M145" i="2"/>
  <c r="Q145" i="2"/>
  <c r="O11" i="7"/>
  <c r="O12" i="7"/>
  <c r="O145" i="2"/>
  <c r="K38" i="6"/>
  <c r="K39" i="6"/>
  <c r="K143" i="2"/>
  <c r="K148" i="2"/>
  <c r="G148" i="2"/>
  <c r="E159" i="2"/>
  <c r="K11" i="7"/>
  <c r="K12" i="7"/>
  <c r="E155" i="2"/>
  <c r="K145" i="2"/>
  <c r="E157" i="2"/>
  <c r="E16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Aure Adell</author>
  </authors>
  <commentList>
    <comment ref="B6" authorId="0" shapeId="0" xr:uid="{00000000-0006-0000-0100-000001000000}">
      <text>
        <r>
          <rPr>
            <sz val="10"/>
            <color rgb="FF000000"/>
            <rFont val="Verdana"/>
            <family val="2"/>
          </rPr>
          <t>Wprowadź odniesienie do rodzaju pokoju albo strefy budynku (lobby, korytarz itp.) w stosunku, do których należy podać dane w każdej kolumnie, jak określono w dokumentacji przetargowej.
Dane pokoje albo strefy muszą mieć taką samą charakterystykę. Jeżeli różnią się rozmiarem, rocznym zajęciem itp. oraz różnymi rozwiązaniami oświetleniowymi, upewnij się, że każdy rodzaj zajmuje odrębną kolumnę w narzędziu.</t>
        </r>
      </text>
    </comment>
    <comment ref="B7" authorId="0" shapeId="0" xr:uid="{00000000-0006-0000-0100-000002000000}">
      <text>
        <r>
          <rPr>
            <sz val="10"/>
            <color rgb="FF000000"/>
            <rFont val="Verdana"/>
            <family val="2"/>
          </rPr>
          <t>Określ liczbę pokojów albo stref budynku tego samego rodzaju ujętych w dokumentach przetargowych.</t>
        </r>
      </text>
    </comment>
    <comment ref="B12" authorId="0" shapeId="0" xr:uid="{00000000-0006-0000-0100-000003000000}">
      <text>
        <r>
          <rPr>
            <sz val="10"/>
            <color rgb="FF000000"/>
            <rFont val="Verdana"/>
            <family val="2"/>
          </rPr>
          <t>Liczba lat w których należy obliczyć i porównać koszty cyklu życia różnych rozwiązań. Krótszy cykl życia bądź okres oceny skutkuje większym znaczeniem ceny zakupu, podczas gdy dłuższy cykl życia nadaje większe znaczenie kosztom użytkowania i utrzymania.
Jako punkt odniesienia można przyjąć 20. letni cykl życia w przypadku opraw oświetleniowych zgodnie z rekomendacjami zawartymi w poprzednim narzędziu do obliczania kosztów cyklu życia UE na podstawie „DG Komisji Europejskiej ds. Energii i Transportu. Badania przygotowawcze w sprawie wymogów dotyczących ekoprojektów PWE. Raport końcowy. Część 8. Oświetlenie biurowe. 2007 r.”.</t>
        </r>
      </text>
    </comment>
    <comment ref="B13" authorId="0" shapeId="0" xr:uid="{00000000-0006-0000-0100-000004000000}">
      <text>
        <r>
          <rPr>
            <sz val="10"/>
            <color rgb="FF000000"/>
            <rFont val="Verdana"/>
            <family val="2"/>
          </rPr>
          <t>Stopa dyskontowa wykorzystywana jest do obliczenia bieżącej wartości przyszłych kosztów. Jako punkt odniesienia można przyjąć stopę dyskontową w wysokości 1,8% w przypadku oświetlenia do wnętrz zgodnie z rekomendacjami zawartymi w poprzednim narzędziu do obliczania kosztów cyklu życia UE na podstawie „DG Komisji Europejskiej ds. Energii i Transportu. Badania przygotowawcze w sprawie wymogów dotyczących ekoprojektów PWE. Raport końcowy. Część 8. Oświetlenie biurowe. 2007 r.”.
Ewentualnie, Dyrekcja Generalna Komisji Europejskiej ds. Polityki Regionalnej i Miejskiej rekomenduje zastosowanie, co do zasady, społeczną stopę dyskontową w wysokości 5%, jako punkt odniesienia w państwach członkowskich objętych funduszem spójności oraz 3% w innych państwach członkowskich. 
Dla prostszych obliczeń, ustal wartość stopy dyskontowej na 0.</t>
        </r>
      </text>
    </comment>
    <comment ref="B17" authorId="0" shapeId="0" xr:uid="{00000000-0006-0000-0100-000005000000}">
      <text>
        <r>
          <rPr>
            <sz val="10"/>
            <color rgb="FF000000"/>
            <rFont val="Verdana"/>
            <family val="2"/>
          </rPr>
          <t>Zastosuj średni wzrost cen elektryczności w swoim kraju lub swoim organie (zgodnie z danymi oficjalnymi i z uwzględnieniem wszystkich podatków oraz korektą w celu wyeliminowania skutków inflacji). 
Dla prostszych obliczeń, ustal wzrost cen elektryczności na 0.</t>
        </r>
      </text>
    </comment>
    <comment ref="B19" authorId="0" shapeId="0" xr:uid="{00000000-0006-0000-0100-000006000000}">
      <text>
        <r>
          <rPr>
            <sz val="10"/>
            <color rgb="FF000000"/>
            <rFont val="Verdana"/>
            <family val="2"/>
          </rPr>
          <t>Wybierz sposób obliczenia kosztów użytkowania. Na podstawie:
Opcja 1) Liczbowy wskaźnik energii oświetlenia (LENI) pokoju lub strefy budynku, zgodnie z wymogami wskazanymi w dokumentacji przetargu. W przypadku wyboru tej opcji określ również obszar do oświetlenia (rząd poniżej).
Opcja 2) Na podstawie godzin użytkowania określonych przez organ, mocy opraw oświetleniowych oraz współczynników redukcyjnych dzięki sterownikom zaproponowanym przez oferentów. W przypadku wyboru tej opcji, należy pamiętać o ukryciu rzędów dla wartości LENI w niniejszym arkuszu i w „Arkuszu odpowiedzi oferenta”.</t>
        </r>
      </text>
    </comment>
    <comment ref="B20" authorId="0" shapeId="0" xr:uid="{00000000-0006-0000-0100-000007000000}">
      <text>
        <r>
          <rPr>
            <sz val="10"/>
            <color rgb="FF000000"/>
            <rFont val="Verdana"/>
            <family val="2"/>
          </rPr>
          <t>Określ powierzchnię (w m2) każdego rodzaju pokoju albo strefy budynku, które mają być oświetlone przez system. Jest to wymagane wyłącznie w celu obliczenia kosztów użtkowania, gdy oferenci zobowiązani są obliczyć liczbowy wskaźnik energii oświetlenia (LENI) instalacji. 
Pozostaw komórkę pustą, jeżeli powyższe nie ma zastosowania a roczne zużycie zostanie obliczone przez narzędzie.</t>
        </r>
      </text>
    </comment>
    <comment ref="B21" authorId="0" shapeId="0" xr:uid="{00000000-0006-0000-0100-000008000000}">
      <text>
        <r>
          <rPr>
            <sz val="10"/>
            <color rgb="FF000000"/>
            <rFont val="Verdana"/>
            <family val="2"/>
          </rPr>
          <t>Określ szacowane godziny użytkowania na rok systemu oświetlenia pokoju/strefy na podstawie rzeczywistych danych dla Twojego budynku albo istniejących standardów i regulacji takich, jak EN 15193 bądź równoważnych.</t>
        </r>
      </text>
    </comment>
    <comment ref="B24" authorId="0" shapeId="0" xr:uid="{00000000-0006-0000-0100-000009000000}">
      <text>
        <r>
          <rPr>
            <sz val="10"/>
            <color rgb="FF000000"/>
            <rFont val="Verdana"/>
            <family val="2"/>
          </rPr>
          <t>Wybierz sposób oszacowania kosztów utrzymania. Dostępne są dwie opcje:
Opcja 1) Na podstawie własnych danych (podanych w rzędach poniżej).
Opcja 2) Na podstawie danych podanych przez oferentów w „Arkuszu odpowiedzi oferenta”. Wybierz tę opcję, jeżeli koszty są częścią ofert składanych przez oferentów albo, jeżeli żądasz od nich przedstawienia szacunków, na których podstawie zostaną ocenione koszty utrzymania. W takim przypadku upewnij się, że określisz w przetargu, w jaki sposób należy dokonać szacunków i upewnij się, że oferenci przedstawili uzasadnienie danych podanych w ofertach (więcej informacji zawarto w zakładce „Definicje i formuły”).</t>
        </r>
      </text>
    </comment>
    <comment ref="B25" authorId="0" shapeId="0" xr:uid="{00000000-0006-0000-0100-00000A000000}">
      <text>
        <r>
          <rPr>
            <sz val="10"/>
            <color rgb="FF000000"/>
            <rFont val="Verdana"/>
            <family val="2"/>
          </rPr>
          <t>Wstaw szacowane koszty wymiany różnych części wymienionych poniżej w przypadku realizacji przez Twój personel bądź w innym zamówieniu na utrzymanie obowiązującym już w organie. Dane koszty powinny obejmować koszty pracy oraz koszt sprzętu/maszyny wymaganych do realizacji zadania, ale powinny wyłączać koszty opraw oświetleniowych, źródeł światła albo sterowników, jako, że są one uzależnione od ofert składanych przez oferentów.
Wybierz tę opcję, jeżeli koszty utrzymania są częścią ofert składanych przez oferentów albo, jeżeli żądasz od nich przedstawienia szacunków na podstawie, których zostaną ocenione koszty utrzymania.</t>
        </r>
      </text>
    </comment>
    <comment ref="B32" authorId="0" shapeId="0" xr:uid="{00000000-0006-0000-0100-00000B000000}">
      <text>
        <r>
          <rPr>
            <sz val="10"/>
            <color rgb="FF000000"/>
            <rFont val="Verdana"/>
            <family val="2"/>
          </rPr>
          <t>Wstaw inne koszty jednorazowe, które możesz ponieść na początku zamówienia niezależnie od ofert i nieuwzględnione w poprzednich kategoriach kosztów (np. początkowe szkolenie personelu, konfiguracje itp.).</t>
        </r>
      </text>
    </comment>
    <comment ref="B33" authorId="0" shapeId="0" xr:uid="{00000000-0006-0000-0100-00000C000000}">
      <text>
        <r>
          <rPr>
            <sz val="10"/>
            <color rgb="FF000000"/>
            <rFont val="Verdana"/>
            <family val="2"/>
          </rPr>
          <t xml:space="preserve">W tym miejscu wprowadź wszelkie koszty ubezpieczenia, opłaty bądź podatki (poza podatkiem VAT, jako, że przetargi powinny być oceniane z wyłączeniem podatku VAT) związane z zamówieniem i wykorzystaniem oświetlenia do wnętrz. Pozostaw komórkę pustą, jeżeli dokumentacja przetargowa wymaga od oferentów uwzględnienia tych kosztów w ich ofertach. </t>
        </r>
      </text>
    </comment>
    <comment ref="B34" authorId="0" shapeId="0" xr:uid="{00000000-0006-0000-0100-00000D000000}">
      <text>
        <r>
          <rPr>
            <sz val="10"/>
            <color rgb="FF000000"/>
            <rFont val="Verdana"/>
            <family val="2"/>
          </rPr>
          <t>Wstaw szacowane koszty poniesione za pośrednictwem strony trzeciej (zazwyczaj instytucji finansowej) na sfinansowanie zamówienia. Pozostaw komórkę pustą, jeśli nie dotyczy.</t>
        </r>
      </text>
    </comment>
    <comment ref="B35" authorId="0" shapeId="0" xr:uid="{00000000-0006-0000-0100-00000E000000}">
      <text>
        <r>
          <rPr>
            <sz val="10"/>
            <color rgb="FF000000"/>
            <rFont val="Verdana"/>
            <family val="2"/>
          </rPr>
          <t>W tym miejscu wstaw inne koszty roczne, które możesz ponieść w trakcie zamówienia niezależnie od ofert i nieuwzględnione w poprzednich kategoriach kosztów (np. regularne szkolenia itp.).</t>
        </r>
      </text>
    </comment>
    <comment ref="B40" authorId="0" shapeId="0" xr:uid="{00000000-0006-0000-0100-00000F000000}">
      <text>
        <r>
          <rPr>
            <sz val="10"/>
            <color rgb="FF000000"/>
            <rFont val="Verdana"/>
            <family val="34"/>
          </rPr>
          <t>W przypadku uwzględnienia zewnętrznych skutków zmian klimatu związanych z zużyciem energii, narzędzie przedstawia dane referencyjne dla emisji ekwiwalentu CO2 koszyka energetycznego Twojego kraju. Niemniej jednak, możesz alternatywnie wykorzystać emisje ekwiwalentu CO2 własnej elektryczności wprowadzając je w tym miejscu.</t>
        </r>
      </text>
    </comment>
    <comment ref="B41" authorId="0" shapeId="0" xr:uid="{00000000-0006-0000-0100-000010000000}">
      <text>
        <r>
          <rPr>
            <sz val="10"/>
            <color rgb="FF000000"/>
            <rFont val="Verdana"/>
            <family val="2"/>
          </rPr>
          <t>Jako punkt odniesienia, można wykorzystać koszt zewnętrzny w wysokości 90 EUR/tona ekwiwalentu CO2 (przekonwertowane na Twoją walutę krajową), jak zastosowano w „Ricardo-AEA. Update of the Handbook on External Costs of Transport” („Ricardo-AEA. Aktualizacja podręcznika szacowania kosztów zewnętrznych transportu”), 2014 r. Więcej informacji zawarto w zakładce Definicje i formuły.</t>
        </r>
      </text>
    </comment>
    <comment ref="B45" authorId="0" shapeId="0" xr:uid="{00000000-0006-0000-0100-000011000000}">
      <text>
        <r>
          <rPr>
            <sz val="10"/>
            <color rgb="FF000000"/>
            <rFont val="Verdana"/>
            <family val="2"/>
          </rPr>
          <t>NIE WPROWADZAJ TUTAJ DANYCH. Odpowiedzi oferentów wpisywane są w „Arkuszu odpowiedzi oferentów” i kopiowane w tym miejscu automatycznie w celu obliczenia kosztów cyklu życia. Rozszerz przyciskając przycisk [+] po lewej. 
W przypadku ukrycia niektórych elementów kosztowych w tym miejscu z uwagi na ich nieistotność, to samo należy zrobić w „Arkuszu odpowiedzi oferenta” w celu zachowania tej samej struktury i zapewnienia poprawnego przeniesienia danych.</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Aure Adell</author>
  </authors>
  <commentList>
    <comment ref="B17" authorId="0" shapeId="0" xr:uid="{00000000-0006-0000-0200-000001000000}">
      <text>
        <r>
          <rPr>
            <sz val="10"/>
            <color rgb="FF000000"/>
            <rFont val="Verdana"/>
            <family val="34"/>
          </rPr>
          <t>Wstaw liczbowy wskaźnik energii na oświetlenie (LENI) pokoju lub strefy budynku obliczony zgodnie z wymogami wskazanymi w dokumentacji przetargu. Wskaźnik LENI pomnożony przez powierzchnię do oświetlenia daje roczne zużycie energii przez instalację na dany rodzaj pokoju bądź strefy budynku.</t>
        </r>
      </text>
    </comment>
    <comment ref="B19" authorId="0" shapeId="0" xr:uid="{00000000-0006-0000-0200-000002000000}">
      <text>
        <r>
          <rPr>
            <sz val="10"/>
            <color rgb="FF000000"/>
            <rFont val="Verdana"/>
            <family val="34"/>
          </rPr>
          <t>Narzędzie pozwala na uwzględnienie do 5. różnych rodzajów opraw oświetleniowych dla każdego pokoju albo strefy budynku. Pokaż albo ukryj rodzaje, których potrzebujesz korzystając z przycisku [+/-] po lewej stronie.</t>
        </r>
      </text>
    </comment>
    <comment ref="B20" authorId="0" shapeId="0" xr:uid="{00000000-0006-0000-0200-000003000000}">
      <text>
        <r>
          <rPr>
            <sz val="10"/>
            <color rgb="FF000000"/>
            <rFont val="Verdana"/>
            <family val="34"/>
          </rPr>
          <t>Wstaw liczbę opraw oświetleniowych tego samego rodzaju w proponowanej instalacji dla danego pokoju lub strefy budynku.</t>
        </r>
      </text>
    </comment>
    <comment ref="B21" authorId="0" shapeId="0" xr:uid="{00000000-0006-0000-0200-000004000000}">
      <text>
        <r>
          <rPr>
            <sz val="10"/>
            <color rgb="FF000000"/>
            <rFont val="Verdana"/>
            <family val="34"/>
          </rPr>
          <t>Wstaw koszt opraw oświetleniowych włączając wszelkie elementy i komponenty (źródła światła, stateczniki, wbudowane urządzenia kontrolne).</t>
        </r>
      </text>
    </comment>
    <comment ref="B22" authorId="0" shapeId="0" xr:uid="{00000000-0006-0000-0200-000005000000}">
      <text>
        <r>
          <rPr>
            <sz val="10"/>
            <color rgb="FF000000"/>
            <rFont val="Verdana"/>
            <family val="34"/>
          </rPr>
          <t>Wstaw koszt instalacji oprawy oświetleniowej – obejmujący wszystkie wymagane zadania i zasoby (zarówno ludzkie jak i materiałowe – narzędzia i maszyny). 
Jeżeli zamówienie nie obejmuje prac instalacyjnych, ale dany parametr jest wymagany, podaj szacunkowe dane, jak zdefiniowano w dokumentacji przetargowej i szczegółowo opisz w swojej ofercie, w jaki sposób obliczono dane szacunkowe w celu zapewnienia ich poprawności.</t>
        </r>
      </text>
    </comment>
    <comment ref="B23" authorId="0" shapeId="0" xr:uid="{00000000-0006-0000-0200-000006000000}">
      <text>
        <r>
          <rPr>
            <sz val="10"/>
            <color rgb="FF000000"/>
            <rFont val="Verdana"/>
            <family val="34"/>
          </rPr>
          <t>Wstaw zużycie mocy (wat) przez oprawę oświetleniową, włączając zużycie podczas użytkowania, w trybie czuwania i inne straty.</t>
        </r>
      </text>
    </comment>
    <comment ref="B24" authorId="0" shapeId="0" xr:uid="{00000000-0006-0000-0200-000007000000}">
      <text>
        <r>
          <rPr>
            <sz val="10"/>
            <color rgb="FF000000"/>
            <rFont val="Verdana"/>
            <family val="34"/>
          </rPr>
          <t>Wstaw współczynnik redukcyjny instalacji oświetleniowej pokoju albo strefy budynku (zgodnie z standardem EN 15193 albo, jak określono w dokumentacji przetargowej) z tytułu instalacji systemów kontrolnych.
Jeżeli dokumentacja przetargowa definiuje określone systemy kontroli i współczynniki redukcyjne, uwzględnij parametry określone w niniejszym dokumencie. W przypadku braku ich sprecyzowania, wstaw współczynniki redukcyjne na podstawie systemu zaproponowanego w Twojej ofercie.
W przypadku stosowania połączenia kilku systemów kontrolnych, całkowity współczynnik redukcyjny, który należy wstawić, zostanie otrzymany w wyniku pomnożenia różnych współczynników redukcyjnych każdego systemu kontrolnego.
W przypadku braku wyboru systemu kontrolnego albo, gdy dane dla określonego pokoju bądź strefy nie istnieją w obowiązujących standardach, jak określono w dokumentacji przetargowej, wartość tego pola należy ustawić na 1.</t>
        </r>
      </text>
    </comment>
    <comment ref="B25" authorId="0" shapeId="0" xr:uid="{00000000-0006-0000-0200-000008000000}">
      <text>
        <r>
          <rPr>
            <sz val="10"/>
            <color rgb="FF000000"/>
            <rFont val="Verdana"/>
            <family val="34"/>
          </rPr>
          <t>Wstaw okres użytkowania (w latach) opraw oświetleniowych zadeklarowany przez producenta.</t>
        </r>
      </text>
    </comment>
    <comment ref="B26" authorId="0" shapeId="0" xr:uid="{00000000-0006-0000-0200-000009000000}">
      <text>
        <r>
          <rPr>
            <sz val="10"/>
            <color rgb="FF000000"/>
            <rFont val="Verdana"/>
            <family val="34"/>
          </rPr>
          <t>Wstaw okres użytkowania, zwany również trwałością źródeł światła (w godzinach), jak określono w dokumentacji przetargowej.</t>
        </r>
      </text>
    </comment>
    <comment ref="B27" authorId="0" shapeId="0" xr:uid="{00000000-0006-0000-0200-00000A000000}">
      <text>
        <r>
          <rPr>
            <sz val="10"/>
            <color rgb="FF000000"/>
            <rFont val="Verdana"/>
            <family val="34"/>
          </rPr>
          <t>Wstaw koszt wszystkich źródeł światła w oprawie oświetleniowej. A mianowicie, jeżeli oprawa oświetleniowa obejmuje więcej niż jedno źródło oświetlenia, pomnóż koszt jednej przez liczbę źródeł światła w oprawie oświetleniowej.</t>
        </r>
      </text>
    </comment>
    <comment ref="B28" authorId="0" shapeId="0" xr:uid="{00000000-0006-0000-0200-00000B000000}">
      <text>
        <r>
          <rPr>
            <sz val="10"/>
            <color rgb="FF000000"/>
            <rFont val="Verdana"/>
            <family val="34"/>
          </rPr>
          <t>Wstaw koszt wymiany źródeł światła w oprawie oświetleniowej – włączając wszystkie zadania i zasoby (zarówno ludzkie, jak i materiałowe – narzędzia i maszyny) z wyjątkiem kosztów źródeł światła, które zostały już podane.
Jeżeli zamówienie nie obejmuje prac zw. Z utrzymaniem, ale dany parametr jest wymagany, podaj szacunkowe dane, jak zdefiniowano w dokumentacji przetargowej i szczegółowo opisz w swojej ofercie, w jaki sposób obliczono dane szacunkowe w celu zapewnienia ich poprawności.</t>
        </r>
      </text>
    </comment>
    <comment ref="B29" authorId="0" shapeId="0" xr:uid="{00000000-0006-0000-0200-00000C000000}">
      <text>
        <r>
          <rPr>
            <sz val="10"/>
            <color rgb="FF000000"/>
            <rFont val="Verdana"/>
            <family val="34"/>
          </rPr>
          <t>Wstaw okres użytkowania stateczników/ systemów sterowania (w godzinach) zgodnie z normami i standardami zdefiniowanymi w dokumentacji przetargowej. 
Jeżeli statecznik/system sterowania jest zintegrowany ze źródłem światła i zostanie wymieniony w tym samym czasie, wstaw w tym miejscu ten sam okres użytkowania, jak w przypadku źródła światła.</t>
        </r>
      </text>
    </comment>
    <comment ref="B30" authorId="0" shapeId="0" xr:uid="{00000000-0006-0000-0200-00000D000000}">
      <text>
        <r>
          <rPr>
            <sz val="10"/>
            <color rgb="FF000000"/>
            <rFont val="Verdana"/>
            <family val="34"/>
          </rPr>
          <t>Wstaw koszt stateczników/ systemów sterowania w oprawie oświetleniowej. To znaczy, jeżeli oprawa oświetleniowa zawiera więcej niż jeden statecznik/system sterowania, pomnóż koszt jednego przez liczbę stateczników/systemów sterowania w oprawie oświetleniowej.
Pozostaw to pole puste, jeżeli stateczniki/systemy sterowania są zintegrowane w źródle światła a tym samym ich koszt jest częścią kosztów źródeł światła wskazanych powyżej.</t>
        </r>
      </text>
    </comment>
    <comment ref="B31" authorId="0" shapeId="0" xr:uid="{00000000-0006-0000-0200-00000E000000}">
      <text>
        <r>
          <rPr>
            <sz val="10"/>
            <color rgb="FF000000"/>
            <rFont val="Verdana"/>
            <family val="34"/>
          </rPr>
          <t>Wstaw koszt wymiany statecznika/systemu sterowania w oprawie oświetleniowej – włączając wszystkie zadania i zasoby (zarówno ludzkie, jak i materiałowe – narzędzia i maszyny) z wyjątkiem kosztów statecznika/systemu sterowania, które zostały już podane.
Jeżeli zamówienie nie obejmuje prac zw. Z utrzymaniem, ale dany parametr jest wymagany, podaj szacunkowe dane, jak zdefiniowano w dokumentacji przetargowej i szczegółowo opisz w swojej ofercie, w jaki sposób obliczono dane szacunkowe w celu zapewnienia ich poprawności.
Pozostaw to pole puste, jeżeli stateczniki/systemy sterowania są zintegrowane w źródle światła a tym samym koszty ich wymiany jest częścią kosztów wymiany źródeł światła wskazanych powyżej.</t>
        </r>
      </text>
    </comment>
    <comment ref="B86" authorId="0" shapeId="0" xr:uid="{00000000-0006-0000-0200-00000F000000}">
      <text>
        <r>
          <rPr>
            <sz val="10"/>
            <color rgb="FF000000"/>
            <rFont val="Verdana"/>
            <family val="34"/>
          </rPr>
          <t>Wstaw koszt wszelkich zewnętrznych systemów sterowania i urządzeń kontrolnych (ręcznych, włączników i wyłączników czasowych, czujników ruchu, kontroli związanych z światłem dziennym) nieujętych, jako część opraw oświetleniowych, jeżeli jest to wymagane w dokumentacji przetargowej bądź proponowane w Twojej ofercie. 
Koszt zostanie określony według rodzaju pokoju bądź strefy budynku. W przypadku korzystania z systemu centralnego, należy podać wartość średnią na rodzaj pokoju i strefy budynku ujętą w dokumentacji przetargowej i narzędziu.</t>
        </r>
      </text>
    </comment>
    <comment ref="B87" authorId="0" shapeId="0" xr:uid="{00000000-0006-0000-0200-000010000000}">
      <text>
        <r>
          <rPr>
            <sz val="10"/>
            <color rgb="FF000000"/>
            <rFont val="Verdana"/>
            <family val="34"/>
          </rPr>
          <t>Określ koszty instalacji zaproponowanych systemów sterowania i urządzeń kontrolnych oświetlenia zewnętrznego - włączając wszystkie zadania i zasoby (ludzkie i materiałowe) dla potrzeb właściwej instalacji, dostosowania i użytkowania urządzeń. 
Jeżeli zamówienie nie obejmuje prac instalacyjnych, podaj szacunkowe dane, jak zdefiniowano w dokumentacji przetargowej i szczegółowo opisz w swojej ofercie, w jaki sposób obliczono dane szacunkowe w celu zapewnienia ich poprawności.
Koszt zostanie określony według rodzaju pokoju bądź strefy budynku. W przypadku korzystania z systemu centralnego, należy podać wartość średnią na rodzaj pokoju i strefy budynku ujętą w dokumentacji przetargowej i narzędziu.</t>
        </r>
      </text>
    </comment>
    <comment ref="B90" authorId="0" shapeId="0" xr:uid="{00000000-0006-0000-0200-000011000000}">
      <text>
        <r>
          <rPr>
            <sz val="10"/>
            <color rgb="FF000000"/>
            <rFont val="Verdana"/>
            <family val="34"/>
          </rPr>
          <t>Wstaw koszt innych początkowych zadań, które należy przeprowadzić na początku zamówienia, jak określono w dokumentacji przetargowej lub ujęto w Twojej ofercie.
Koszt zostanie określony według rodzaju pokoju bądź strefy budynku. Należy, zatem podać wartość średnią na rodzaj pokoju i strefy budynku ujętą w dokumentacji przetargowej i narzędziu.</t>
        </r>
      </text>
    </comment>
    <comment ref="B91" authorId="0" shapeId="0" xr:uid="{00000000-0006-0000-0200-000012000000}">
      <text>
        <r>
          <rPr>
            <sz val="10"/>
            <color rgb="FF000000"/>
            <rFont val="Verdana"/>
            <family val="34"/>
          </rPr>
          <t>Wstaw koszty innych rocznych zadań, które należy przeprowadzić w trakcie realizacji zamówienia, jak określono w dokumentacji przetargowej lub ujęto w Twojej ofercie.
Koszt zostanie określony według rodzaju pokoju bądź strefy budynku. Należy, zatem podać wartość średnią na rodzaj pokoju i strefy budynku ujętą w dokumentacji przetargowej i narzędziu.</t>
        </r>
      </text>
    </comment>
  </commentList>
</comments>
</file>

<file path=xl/sharedStrings.xml><?xml version="1.0" encoding="utf-8"?>
<sst xmlns="http://schemas.openxmlformats.org/spreadsheetml/2006/main" count="724" uniqueCount="354">
  <si>
    <t>%</t>
  </si>
  <si>
    <t>kWh</t>
  </si>
  <si>
    <t>Austria</t>
  </si>
  <si>
    <t>EUR</t>
  </si>
  <si>
    <t>BGN</t>
  </si>
  <si>
    <t>CYP</t>
  </si>
  <si>
    <t>CZK</t>
  </si>
  <si>
    <t>DKK</t>
  </si>
  <si>
    <t>Estonia</t>
  </si>
  <si>
    <t>EEK</t>
  </si>
  <si>
    <t>HUF</t>
  </si>
  <si>
    <t>LVL</t>
  </si>
  <si>
    <t>LTL</t>
  </si>
  <si>
    <t>PLN</t>
  </si>
  <si>
    <t>RON</t>
  </si>
  <si>
    <t>SEK</t>
  </si>
  <si>
    <t>GBP</t>
  </si>
  <si>
    <t>B. Data provided by bidders: Information about their offer (provided THROUGH THE BIDDERS RESPONSE SHEET)</t>
  </si>
  <si>
    <t>c</t>
  </si>
  <si>
    <t>m2</t>
  </si>
  <si>
    <t>ll</t>
  </si>
  <si>
    <t>HRK</t>
  </si>
  <si>
    <t>http://ec.europa.eu/environment/gpp/lcc.htm</t>
  </si>
  <si>
    <t>Narzędzie do obliczania kosztów cyklu życia na potrzeby zamówień publicznych na oświetlenie do wnętrz</t>
  </si>
  <si>
    <t xml:space="preserve">Wstęp </t>
  </si>
  <si>
    <t>Zakres narzędzia</t>
  </si>
  <si>
    <t>Niniejsze narzędzie zaprojektowano do oceny kosztów cyklu życia poniższych rodzajów produktów:
- Oświetlenia do wnętrz tzn. lamp, opraw oświetleniowych i osprzętu sterującego zainstalowanych w budynkach dla standardowych potrzeb oświetleniowych.
Specjalistyczne oświetlenie (takie, jak podświetlenie wyświetlacza, oświetlenie ewakuacyjne, oświetlenie medyczne itp.) nie zostało uwzględnione, niemniej jednak, narzędzie może być w razie konieczności zastosowane do przedmiotowego oświetlenia z zastrzeżeniem wprowadzenia pewnych zmian.
Narzędzie zaprogramowano dla Microsoft Office 2010 i jest kompatybilne z Libre Office 6.</t>
  </si>
  <si>
    <t>Struktura narzędzia</t>
  </si>
  <si>
    <t>Narzędzie zawiera siedem zakładek bądź arkuszy:</t>
  </si>
  <si>
    <t>1) Wstęp, w którym pokrótce opisano zawartość narzędzia.</t>
  </si>
  <si>
    <t>2) Nakłady i rezultaty kosztów cyklu życia, gdzie zebrane są parametry i informacje dotyczące kosztów cyklu życia oraz zaprezentowane rezultaty. 
W tej zakładce zamawiający zobowiązani są podać podstawowe parametry do obliczeń (czas trwania zamówienia, okres oceny, stopa dyskontowa itp.), dane od oferentów są automatycznie integrowane z „Arkusza odpowiedzi oferenta” (patrz poniżej) a rezultaty kosztów cyklu życia prezentowane są dla każdego oferowanego produktu. W przypadku zmodyfikowania tej zakładki (np. poprzez ukrycie parametrów kosztowych, które nie są istotne w przypadku danego zamówienia), należy również dostosować arkusz odpowiedzi oferenta w celu zapewnienia spójności ukrywając odpowiednie rzędy i kolumny. Wprowadzając koszty do ich oceny nie należy w nich uwzględniać podatku VAT.</t>
  </si>
  <si>
    <t>3) Arkusz odpowiedzi oferenta, w którym oferenci w standardowy sposób podają dane niezbędne do obliczenia kosztów cyklu życia ich ofert. Informacje podane w przedmiotowym arkuszu są automatycznie importowane do zakładki „Nakładów i rezultatów kosztów cyklu życia” na potrzeby obliczenia kosztów cyklu życia. Wprowadzając koszty do ich oceny nie należy w nich uwzględniać podatku VAT.</t>
  </si>
  <si>
    <t>4) Rezultaty graficzne, ten arkusz zawiera graficzną prezentację rezultatów obliczeń kosztów cyklu życia w formie wykresu słupkowego prezentującego udział każdej kategorii kosztowej w sumie kosztów cyklu życia każdego rodzaju pokoju albo strefy budynku. Jeżeli chcesz porównać różne oferty w sposób wizualny, możesz wprowadzić wyniki każdej z nich w różnych kolumnach, aby otrzymać graficzną prezentację różnych ofert.</t>
  </si>
  <si>
    <t>5) Definicje i formuły, ten arkusz zawiera jasne definicje każdego parametru i formuły wykorzystanych w narzędziu. Zamawiający będą musieli sprecyzować w dokumentacji przetargowej standardy i format danych w celu zapewnienia spójności ofert (zwłaszcza w odniesieniu do wykorzystania oraz trwałości energii dla potrzeb obliczenia kosztów użytkowania i utrzymania).</t>
  </si>
  <si>
    <t>6) Dane referencyjne zawierają zbiory danych wykorzystane do określonych obliczeń. Obejmują walutę i emisję ekwiwalentu CO2 krajowego koszyka energetycznego dla państw UE, jak również teksty menu rozwijanych.</t>
  </si>
  <si>
    <t>7) Obliczenia, ten arkusz pokazuje obliczenia niezbędne do przekształcenia wszelkich kosztów ponoszonych obecnie i w przyszłości na wartość bieżącą netto.</t>
  </si>
  <si>
    <t>Sugerujemy pozostawienie wszystkich zakładek widocznych w celu zapewnienia transparentności. Jednak w przypadku chęci ukrycia niektórych zakładek w postępowaniu przetargowym, należy je najpierw zabezpieczyć, aby uniknąć modyfikacji (patrz niżej, jak to zrobić) i następnie ukryć je:
 - W Microsoft Office, wybierając arkusz, który chcemy ukryć i zaznaczając Menu główne / Format / Arkusz / Ukryj.
 - W Libre Office, wybierając arkusz, który chcemy ukryć i zaznaczając Menu główne / Arkusz / Ukryj.
W celu odznaczenia ukrycia, należy postępować tak samo z tym, że należy zaznaczyć Odkryj, rozwinąć listę i wybrać arkusz, który chcemy odkryć.</t>
  </si>
  <si>
    <t>W jaki sposób korzystać z narzędzia</t>
  </si>
  <si>
    <t>W innych zakładkach zawarto wyjaśnienia dotyczące głównych parametrów niezbędnych dla obliczenia kosztów cyklu życia. Więcej informacji zawarto w zakładce „Definicje i formuły”. Niektóre dane odnoszą się do wymogów przetargu oraz norm i standardów, które zostaną zdefiniowane. Należy zawrzeć odniesienie do nich w dokumentach przetargowych w celu zapewnienia uczciwej oceny i porównywalności wyników pomiędzy oferentami.
Komórki mają różne kody kolorystyczne:</t>
  </si>
  <si>
    <t>Komórki do wypełnienia</t>
  </si>
  <si>
    <t>Komórki wypełniane automatycznie danymi z poprzednio wypełnionych komórek.</t>
  </si>
  <si>
    <t>Komórki do pozostawienia bez wypełnienia na podstawie poprzednio dokonanych wyborów.</t>
  </si>
  <si>
    <t>Komórki z komentarzami, które zawierają istotne informacje i dane referencyjne (najedź kursorem, aby je przeczytać).</t>
  </si>
  <si>
    <t>Jako ZAMAWIAJĄCY, wypełnij jedynie komórki oznaczone kolorem białym w sekcji A zakładki „Nakłady i rezultaty kosztów cyklu życia”. Komórki oznaczone kolorem szarym są uzupełniane bądź zaciemniane automatycznie na podstawie informacji z innych komórek i zakładek. Nie należy usuwać żadnych komórek ani zakładek. Jeżeli chcesz wyeliminować niektóre parametry, ukryj je korzystając z przycisku [+/-] na lewych i górnych marginesach. Pamiętaj, że w przypadku niektórych parametrów możesz nie posiadać odpowiednich informacji i będziesz musiał poprosić o nie inne departamenty w ramach swojej organizacji bądź inne instytucje publiczne.
Następne, zabezpiecz wszystkie arkusze za wyjątkiem „Arkusz odpowiedzi oferentów” w celu umożliwienia oferentom ochrony ich danych a jednocześnie uniemożliwienie ewentualnych niepożądanych modyfikacji w innych arkuszach. Aby je zabezpieczyć wybierz jeden arkusz i zaznacz Menu główne / Narzędzia / Zabezpieczenie / Zabezpiecz arkusz oraz podaj wybrane przez siebie hasło, aby zabezpieczyć arkusz.</t>
  </si>
  <si>
    <t>Jako OFERENT, wypełnij wyłącznie komórki zaznaczone kolorem białym w „Arkuszu odpowiedzi oferenta” (które są automatycznie kopiowane w sekcji B zakładki „Nakłady i rezultaty kosztu cyklu życia”) oraz zabezpiecz arkusz w celu uniemożliwienia wprowadzenia niepożądanych modyfikacji przez zamawiającego. W tym celu wybierz jeden arkusz i zaznacz Menu główne / Narzędzia / Zabezpieczenie / Zabezpiecz arkusz oraz podaj wybrane przez siebie hasło, aby zabezpieczyć arkusz.</t>
  </si>
  <si>
    <t>W celu uzyskania dalszych informacji dotyczących sposobów korzystania z narzędzia oraz etapów jego wypełniania podczas korzystania z narzędzia w postępowaniu przetargowym, ściągnij Poradnik użytkownika narzędzia do obliczania kosztów cyklu życia na potrzeby zielonych zamówień publicznych na oświetlenie do wnętrz tu:</t>
  </si>
  <si>
    <t>Pomoc techniczna Komisji Europejskiej ws. zielonych zamówień publicznych _x000B__x000B_W przypadku jakichkolwiek pytań dotyczących narzędzia służącego do obliczenia kosztów cyklu życia, skontaktuj się z pomocą techniczną Komisji Europejskiej ws. zielonych zamówień publicznych. Więcej informacji:</t>
  </si>
  <si>
    <t xml:space="preserve">http://ec.europa.eu/environment/gpp/helpdesk.htm </t>
  </si>
  <si>
    <t>Jako jednostka publiczna należy pamiętać o wprowadzaniu danych wyłącznie w komórkach zaznaczonych KOLOREM BIAŁYM w sekcji A. Naciśnij na górny przycisk [+], aby porównać do 10. produktów.</t>
  </si>
  <si>
    <t>A. Dane podawane przez zamawiającego: Wspólne parametry niezbędne do obliczenia kosztów cyklu życia</t>
  </si>
  <si>
    <t>Podstawowa charakterystyka każdego pokoju bądź strefy budynku objętych przetargiem:</t>
  </si>
  <si>
    <t>Identyfikacja rodzaju pokoju albo strefy budynku:</t>
  </si>
  <si>
    <t>Liczba pokojów albo stref budynków tego samego rodzaju:</t>
  </si>
  <si>
    <t>jednostki</t>
  </si>
  <si>
    <t>Podstawowe parametry do obliczenia kosztów cyklu życia:</t>
  </si>
  <si>
    <t xml:space="preserve">Kraj </t>
  </si>
  <si>
    <t xml:space="preserve">Waluta </t>
  </si>
  <si>
    <t>Okres oceny kosztów cyklu życia</t>
  </si>
  <si>
    <t>lat</t>
  </si>
  <si>
    <t>Stopa dyskontowa (opcjonalnie)</t>
  </si>
  <si>
    <t>Podstawowe parametry do obliczeń kosztów operacyjnych:</t>
  </si>
  <si>
    <t>Cena elektryczności</t>
  </si>
  <si>
    <t>/kWh</t>
  </si>
  <si>
    <t>Roczny wzrost ceny elektryczności (opcjonalnie)</t>
  </si>
  <si>
    <t>Zużycie energii zostanie ocenione na podstawie:</t>
  </si>
  <si>
    <t>Powierzchnia (w m2) pokoju albo strefy budynku, które mają być oświetlone:</t>
  </si>
  <si>
    <t xml:space="preserve">Godziny działania systemu oświetleniowego w ciągu roku </t>
  </si>
  <si>
    <t>godziny/rok</t>
  </si>
  <si>
    <t>Podstawowe parametry do obliczenia kosztów utrzymania:</t>
  </si>
  <si>
    <t>Koszty utrzymania zostaną ocenione na podstawie:</t>
  </si>
  <si>
    <t>Średnie stawki kosztów utrzymania w jednostce (włączając niezbędną pracę i sprzęt):</t>
  </si>
  <si>
    <t>Koszty wymiany opraw oświetleniowych</t>
  </si>
  <si>
    <t>/oprawa oświetleniowa</t>
  </si>
  <si>
    <t>Koszty wymiany źródeł światła na oprawę oświetleniową</t>
  </si>
  <si>
    <t>Koszty wymiany stateczników/systemów sterowania na oprawę oświetleniową</t>
  </si>
  <si>
    <t>Inne roczne koszty utrzymania</t>
  </si>
  <si>
    <t>/rok.oprawa oświetleniowa</t>
  </si>
  <si>
    <t>Inne koszty organu na pokój bądź strefę budynku (opcjonalnie):</t>
  </si>
  <si>
    <t>Inne wstępne koszty jednorazowe</t>
  </si>
  <si>
    <t>/pokój bądź strefa</t>
  </si>
  <si>
    <t>Ubezpieczenie, podatki i opłaty</t>
  </si>
  <si>
    <t>/rok.pokój bądź strefa</t>
  </si>
  <si>
    <t>Koszt odsetek</t>
  </si>
  <si>
    <t>Inne koszty roczne</t>
  </si>
  <si>
    <t>Podstawowe parametry obliczenia zewnętrznych kosztów środowiskowych (opcjonalnie):</t>
  </si>
  <si>
    <t>Emisja ekwiwalentu CO2 krajowego koszyka energetycznego</t>
  </si>
  <si>
    <t>kg CO2eq/kWh</t>
  </si>
  <si>
    <t>albo</t>
  </si>
  <si>
    <t>Wprowadź emisję ekwiwalentu CO2 dla własnego zamówienia na energię elektryczną</t>
  </si>
  <si>
    <t>Koszt ekwiwalentu CO2</t>
  </si>
  <si>
    <t>/T CO2eq</t>
  </si>
  <si>
    <t>B. Dane podawane przez oferentów: Informacje o ich ofercie (podawane ZA POŚREDNICTWEM ARKUSZA ODPOWIEDZI OFERENTÓW)</t>
  </si>
  <si>
    <t>Nie wprowadzaj w tym miejscu danych, te dane są automatycznie kopiowane z „Arkusza odpowiedzi oferenta”</t>
  </si>
  <si>
    <t>Identyfikacja oferenta:</t>
  </si>
  <si>
    <t>Identyfikator oferenta</t>
  </si>
  <si>
    <t>Parametry kosztów nabycia i instalacji:</t>
  </si>
  <si>
    <t>Liczba opraw oświetleniowych typu 1.</t>
  </si>
  <si>
    <t>Koszt oprawy oświetleniowej – włączając wszystkie elementy</t>
  </si>
  <si>
    <t>Koszt instalacji oprawy oświetleniowej – włączając wszystkie zadania i zasoby (por. specyfikacje przetargowe)</t>
  </si>
  <si>
    <t>Liczba opraw oświetleniowych typu 2.</t>
  </si>
  <si>
    <t>Liczba opraw oświetleniowych typu 3.</t>
  </si>
  <si>
    <t>Liczba opraw oświetleniowych typu 4.</t>
  </si>
  <si>
    <t>Liczba opraw oświetleniowych typu 5.</t>
  </si>
  <si>
    <t>Koszty sterowników świetlnych i urządzeń kontrolnych</t>
  </si>
  <si>
    <t>Koszt instalacji sterowników/urządzeń – włączając wszystkie zadania i zasoby (por. specyfikacje przetargowe)</t>
  </si>
  <si>
    <t>Inne początkowe koszty jednorazowe (dostawa, kursy szkoleniowe, instrukcje, rozszerzone gwarancje itp.)</t>
  </si>
  <si>
    <t>/jednostka</t>
  </si>
  <si>
    <t>Parametry kosztów użytkowania:</t>
  </si>
  <si>
    <t>Liczbowy wskaźnik energii oświetlenia (LENI) pokoju bądź strefy</t>
  </si>
  <si>
    <t>kWh/m2.rok</t>
  </si>
  <si>
    <t>Oprawa oświetleniowa o mocy typu 1. (włączając straty operacyjne i inne)</t>
  </si>
  <si>
    <t xml:space="preserve">Wat </t>
  </si>
  <si>
    <t>Współczynnik redukcyjny z tytułu wszystkich proponowanych systemów kontroli światła</t>
  </si>
  <si>
    <t>Oprawa oświetleniowa o mocy typu 2. (włączając straty operacyjne i inne)</t>
  </si>
  <si>
    <t>Oprawa oświetleniowa o mocy typu 3. (włączając straty operacyjne i inne)</t>
  </si>
  <si>
    <t>Oprawa oświetleniowa o mocy typu 4. (włączając straty operacyjne i inne)</t>
  </si>
  <si>
    <t>Wat</t>
  </si>
  <si>
    <t>Oprawa oświetleniowa o mocy typu 5. (włączając straty operacyjne i inne)</t>
  </si>
  <si>
    <t>Parametry kosztu utrzymania:</t>
  </si>
  <si>
    <t>Okres użytkowania oprawy oświetleniowej typu 1.</t>
  </si>
  <si>
    <t>Okres użytkowania źródła światła</t>
  </si>
  <si>
    <t>godzin</t>
  </si>
  <si>
    <t xml:space="preserve">Koszt źródła światła </t>
  </si>
  <si>
    <t>Koszt wymiany źródła światła – włączając wszystkie zadania i zasoby</t>
  </si>
  <si>
    <t>Okres użytkowania stateczników/systemów sterowania</t>
  </si>
  <si>
    <t>Koszt stateczników/systemów sterowania</t>
  </si>
  <si>
    <t>Koszt wymiany stateczników/systemów sterowania - włączając wszystkie zadania i zasoby</t>
  </si>
  <si>
    <t>Okres użytkowania oprawy oświetleniowej typu 2.</t>
  </si>
  <si>
    <t>Okres użytkowania oprawy oświetleniowej typu 3.</t>
  </si>
  <si>
    <t>Okres użytkowania oprawy oświetleniowej typu 4.</t>
  </si>
  <si>
    <t>Okres użytkowania oprawy oświetleniowej typu 5.</t>
  </si>
  <si>
    <t>Inne roczne koszty utrzymania/usługi serwisowe (por. specyfikacje przetargowe)</t>
  </si>
  <si>
    <t>C. Rezultaty kosztu cyklu życia (na kolumnę i łącznie)</t>
  </si>
  <si>
    <t>Koszty inwestycji (nabycia i instalacji)</t>
  </si>
  <si>
    <t>Koszty użytkowania</t>
  </si>
  <si>
    <t>Koszty utrzymania i usługi serwisowe</t>
  </si>
  <si>
    <t>Inne koszty</t>
  </si>
  <si>
    <t>Koszty zewnętrzne</t>
  </si>
  <si>
    <t>Koszt cyklu życia</t>
  </si>
  <si>
    <t>Zużycie energii</t>
  </si>
  <si>
    <t>Emisje ekwiwalentu CO2</t>
  </si>
  <si>
    <t>kg CO2eq</t>
  </si>
  <si>
    <t>Łączne koszty inwestycji (nabycia i instalacji)</t>
  </si>
  <si>
    <t>Łączne koszty użytkowania</t>
  </si>
  <si>
    <t>Łączne koszty utrzymania i usługi serwisowe</t>
  </si>
  <si>
    <t>Inne koszty łącznie</t>
  </si>
  <si>
    <t>Łączne koszty zewnętrzne</t>
  </si>
  <si>
    <t>Całkowity koszt cyklu życia</t>
  </si>
  <si>
    <t>Całkowite zużycie energii</t>
  </si>
  <si>
    <t>Całkowite emisje ekwiwalentu CO2</t>
  </si>
  <si>
    <t>Arkusz odpowiedzi oferenta</t>
  </si>
  <si>
    <t>Opis instalacji</t>
  </si>
  <si>
    <t>Identyfikacja instalacji:</t>
  </si>
  <si>
    <t>Liczba dostarczanych jednostek</t>
  </si>
  <si>
    <t>Identyfikator oferenta:</t>
  </si>
  <si>
    <t>Dane do oceny oferty na podstawie kosztów cyklu życia oraz kwalifikujące się do udzielenia zamówienia</t>
  </si>
  <si>
    <t>Wskaźnik rocznego zużycia energii (AECI):</t>
  </si>
  <si>
    <t>LENI pokoju albo strefy budynku</t>
  </si>
  <si>
    <t>Informacje o oprawach oświetleniowych i ich komponentach:</t>
  </si>
  <si>
    <t>jednostki/pokój albo strefa</t>
  </si>
  <si>
    <t>Moc oprawy oświetleniowej (włączając straty operacyjne i inne)</t>
  </si>
  <si>
    <t>Współczynnik redukcyjny</t>
  </si>
  <si>
    <t xml:space="preserve">Okres użytkowania oprawy oświetleniowej </t>
  </si>
  <si>
    <t>Koszt źródła światła</t>
  </si>
  <si>
    <t>Koszt instalacji opraw oświetleniowych – włączając wszystkie zadania i zasoby (por. specyfikacje przetargowe)</t>
  </si>
  <si>
    <t>Informacje o zewnętrznych sterownikach i urządzeniach kontrolnych</t>
  </si>
  <si>
    <t>Koszt zewnętrznych sterowników i urządzeń kontrolnych</t>
  </si>
  <si>
    <t>Inne koszty utrzymania/ usługi serwisowej:</t>
  </si>
  <si>
    <t>Definicje i formuły</t>
  </si>
  <si>
    <t>Dane podawane przez zamawiającego: Wspólne parametry niezbędne do obliczenia kosztów cyklu życia</t>
  </si>
  <si>
    <t>W celu przekształcenia przyszłych kosztów na wartość bieżącą, w narzędziu zastosowano 3. czynniki dla potrzeb przekształcenia dokładnych kosztów przyszłych albo kosztów rocznych występujących w okresie oceny. Przedstawiają się następująco:</t>
  </si>
  <si>
    <t>Inne koszty do wymienienia przez organ:</t>
  </si>
  <si>
    <t>Podstawowe parametry do rozważenia zewnętrznych kosztów środowiskowych (koszty zewnętrzne):</t>
  </si>
  <si>
    <t>Dane podane przez oferentów za pośrednictwem Arkusza odpowiedzi oferentów: Informacje o ich ofercie</t>
  </si>
  <si>
    <t>Parametry kosztów operacyjnych:</t>
  </si>
  <si>
    <t>Łączne rezultaty dla wszystkich instalacji ujętych w narzędziu</t>
  </si>
  <si>
    <t>Element narzędzia</t>
  </si>
  <si>
    <t xml:space="preserve">Opis </t>
  </si>
  <si>
    <t>Formuła</t>
  </si>
  <si>
    <t>Liczba pokojów albo stref budynku tego samego rodzaju i o tej samej charakterystyce ujęte w każdej kolumnie narzędzia.</t>
  </si>
  <si>
    <t>Menu rozwijane do wyboru kraju w celu automatycznego podania waluty i uzyskania średnich emisji CO2 krajowego koszyka energetycznego (na podstawie danych ujętych w zakładce Dane Referencyjne).</t>
  </si>
  <si>
    <t>Podawana automatycznie na podstawie kraju.</t>
  </si>
  <si>
    <t>Liczba lat, w których należy obliczyć i porównać koszty cyklu życia różnych rozwiązań. Krótszy cykl życia bądź okres oceny skutkuje większym znaczeniem ceny zakupu, podczas gdy dłuższy cykl życia nadaje większe znaczenie kosztom użytkowania i utrzymania.
Jako punkt odniesienia można przyjąć 20. letni cykl życia w przypadku opraw oświetleniowych zgodnie z rekomendacjami zawartymi w poprzednim narzędziu do obliczania kosztów cyklu życia UE na podstawie „DG Komisji Europejskiej ds. Energii i Transportu. Badania przygotowawcze w sprawie wymogów dotyczących ekoprojektów PWE. Raport końcowy. Część 8. Oświetlenie biurowe. 2007 r.”.</t>
  </si>
  <si>
    <t>Stopa dyskontowa</t>
  </si>
  <si>
    <t>Współczynnik wykorzystywany do przekształcenia przyszłych kosztów na wartość bieżącą. Jest to nazywane dyskontowaniem i obejmuje zastosowanie wybranej stopy dyskontowej tak, aby każdy przyszły koszt powstały w okresie oceny był korygowany i wyrażany w odniesieniu do wartości bieżącej. Wyższa stopa dyskontowa obniża wysokość kosztów użytkowania, usługi  serwisowej, kosztów zewnętrznych i innych kosztów rocznych w całkowitym obliczeniu. 
Jako punkt odniesienia można przyjąć stopę dyskontową w wysokości 1,8% w przypadku oświetlenia do wnętrz zgodnie z rekomendacjami zawartymi w poprzednim narzędziu do obliczania kosztów cyklu życia UE na podstawie „DG Komisji Europejskiej ds. Energii i Transportu. Badania przygotowawcze w sprawie wymogów dotyczących ekoprojektów PWE. Raport końcowy. Część 8. Oświetlenie biurowe. 2007 r.”.
Ewentualnie, Dyrekcja Generalna Komisji Europejskiej ds. polityki regionalnej i miejskiej rekomenduje zastosowanie, co do zasady, społeczną stopę dyskontową w wysokości 5%, jako punkt odniesienia w państwach członkowskich objętych funduszem spójności oraz 3% w innych państwach członkowskich. 
Dla prostszych obliczeń, ustal wartość stopy dyskontowej na 0.</t>
  </si>
  <si>
    <t>Podstawowe parametry do obliczeń kosztów użytkowania:</t>
  </si>
  <si>
    <t>Koszt dostawy elektryczności, w tym wszystkie podatki i opłaty (waluta/kWh). Pozwoli to na obliczenie kosztów użytkowania z tytułu zużycia energii przez system oświetlenia.</t>
  </si>
  <si>
    <t>Roczny wzrost ceny elektryczności</t>
  </si>
  <si>
    <t>Średni wzrost ceny elektryczności w Twoim kraju bądź organie. Powinien obejmować wszystkie niepodlegające zwrotowi podatki i opłaty i być skorygowany tak, aby wyeliminować skutki inflacji. W przypadku danych krajowych można przejrzeć oficjalne dane statystyczne (dostępne na przykład w Eurostacie – Baza danych wg tematu/Środowisko i energia/Energia (nrg)/Statystyki dotyczące energii – ceny gazu ziemnego i elektryczności (nrg_cena)/Cena elektryczności dla konsumentów niebędących gospodarstwami domowymi (nrg_pc_205); w celu odnalezienia danych właściwych dla Twojej organizacji, możesz odczytać dane z poprzednich rachunków za elektryczność, np. za ostatnie 5 lat i skorygować je tak, aby wyeliminować skutki inflacji. 
Dla prostszych obliczeń, ustal wartość stopy dyskontowej na 0.</t>
  </si>
  <si>
    <t>Koszty utrzymania</t>
  </si>
  <si>
    <t>Menu rozwijane do wyboru sposobu obliczenia kosztów utrzymania w narzędziu. Dostępne są dwie opcje:
 1) Na podstawie własnych danych zamawiającego, jeżeli działania związane z utrzymaniem przeprowadzane są przez własny personel i z wykorzystaniem własnych zasobów albo w przypadku zarządzania utrzymaniem na mocy innego zamówienia.
 2) Na podstawie danych podanych przez oferentów. Ma to znaczenie, jeżeli zadania związane z utrzymaniem będą przeprowadzane przez wykonawcę albo, jeżeli w przetargu przewidywane są innowacje, które mogą obniżyć koszty utrzymania (zasadniczo, w odniesieniu do czasu wymaganego na realizację wymian) a tym samym, preferowane są szacunki oferentów. W powyższych przypadkach, zamawiający powinni w wyraźny sposób sprecyzować to w dokumentacji przetargowej, włączając sposób, w jaki należy przedmiotowe koszty obliczyć oraz jakie wspólne parametry należy zastosować (takie, jak koszt pracy na godzinę). Natomiast oferenci obowiązani są opisać szczegółowo w swoich ofertach sposób obliczenia swoich danych szacunkowych w celu zapewnienia ich poprawności.</t>
  </si>
  <si>
    <t>Średnie stopy kosztów utrzymania pokrywanych przez organ</t>
  </si>
  <si>
    <t>Pokrywane przez zamawiającego koszty z tytułu wymiany opraw oświetleniowych, źródeł światła, stateczników/systemów sterowania i inne roczne koszty utrzymania realizowanych za pośrednictwem własnego personelu albo na mocy innego zamówienia na utrzymanie. Przedmiotowe koszty powinny obejmować niezbędne koszty pracy i sprzętu – narzędzi i maszyn, ale nie powinny obejmować kosztów wymienianych części (opraw oświetleniowych, źródeł światła albo stateczników), jako, że są one uzależnione od ofert składanych przez oferentów.
Dane parametry kosztów należy pozostawić puste, jeżeli koszty utrzymania stanowią część ofert składanych przez oferentów albo, jeżeli, jak wyjaśniono powyżej, oferty mogą obejmować innowacje mające wpływ na koszty utrzymania a tym samym, zamawiający preferują podawanie przez oferentów danych szacunkowych na podstawie tego, jakie koszty utrzymania będą podlegały ocenie zamiast wykorzystywania własnych danych.</t>
  </si>
  <si>
    <t>Czynnik emisji krajowego koszyka energetycznego (w kg CO2-eq/kWh) podawany automatycznie na podstawie wybranego kraju. Wykorzystywany jest do obliczenia wpływu klimatu lub czynnika zewnętrznego (suma emisji ekwiwalentu CO2) z tytułu zużycia elektryczności przez instalacje. Źródłem są zbiory danych oddziaływania na środowisko Thinkstep AG, a mianowicie czynnik zmiany klimatu z Rezultatów oceny wpływu cyklu życia (LCIA) na sieci wytwarzania energii elektrycznej każdego kraju 1kV-60kV; AC, połączenia technologii; sumy zużycia, dla konsumenta; 1kV - 60kV - opracowanej w ramach etapu pilotażowego Komisji ds. wpływu na środowisko (2013 r. – 2018 r.). Dane są ważne do grudnia 2020 r.</t>
  </si>
  <si>
    <t>Emisje ekwiwalentu CO2 dla własnego zamówienia na energię elektryczną</t>
  </si>
  <si>
    <t>Czynnik emisji własnej dostawy elektryczności (w kg CO2-eq/kWh). W przypadku sprecyzowania zostanie wykorzystany zamiast krajowego koszyka w celu obliczenia zewnętrznych czynników klimatycznych związanych z zużyciem energii przez instalacje.</t>
  </si>
  <si>
    <t>Czynnik do monetyzacji, a mianowicie, do przekształcenia zewnętrznego czynnika klimatycznego (emisje ekwiwalentu CO2) w koszt. Na poziomie UE, na mocy Dyrektywy 2009/33/WE ustanowiono przedział 30-40 EUR/tona ekwiwalentu CO2 (w cenach obowiązujących w roku 2007). W ostatnim sprawozdaniu dla DG ds. Transportu na temat „Aktualizacji wademekum o kosztach zewnętrznych transportu” autorstwa Ricardo-AEA z roku 2014, zaproponowano wartość centralną w wysokości 90 EUR/tona (w cenach obowiązujących w roku 2010) w przedziale 48-168 EUR. W niektórych krajach rząd może określić inne liczby. Określ koszty zewnętrznych czynników zmiany klimatu upewniając się, że wykorzystane dane są zgodne z wymogami określonymi w artykule 68.2 Dyrektywy 2014/24/UE. W narzędziu zaproponowano zastosowanie wartości 90 EUR/tona, jako punkt odniesienia (obowiązuje dostosowanie do obowiązujących cen i waluty krajowej).</t>
  </si>
  <si>
    <t>Identyfikator oferenta umożliwiający szybką identyfikację propozycji oferentów.</t>
  </si>
  <si>
    <t>Liczba opraw oświetleniowych</t>
  </si>
  <si>
    <t>Koszt oprawy oświetleniowej</t>
  </si>
  <si>
    <t>Koszt każdego rodzaju oprawy oświetleniowej włączając wszelkie elementy i komponenty (źródła światła, stateczniki, wbudowane urządzenia kontrolne).</t>
  </si>
  <si>
    <t>Koszt instalacji oprawy oświetleniowej</t>
  </si>
  <si>
    <t>Koszt instalacji każdej oprawy oświetleniowej – obejmujący wszystkie wymagane zadania i zasoby (zarówno ludzkie, jak i materiałowe). Jeżeli zamówienie nie obejmuje prac instalacyjnych, ale dany parametr jest wymagany, koszt ten zostanie obliczony na podstawie oszacowania. W takim przypadku, zamawiający powinni w wyraźny sposób sprecyzować to w dokumentacji przetargowej (włączając wspólne parametry do zastosowania w przedmiotowych oszacowaniach takie, jak koszt pracy na godzinę). Natomiast oferenci obowiązani są opisać szczegółowo w swoich ofertach sposób obliczenia swoich danych szacunkowych w celu zapewnienia ich poprawności.</t>
  </si>
  <si>
    <t>Koszt instalacji urządzeń</t>
  </si>
  <si>
    <t>Inne początkowe koszty jednorazowe</t>
  </si>
  <si>
    <t>Moc oprawy oświetleniowej</t>
  </si>
  <si>
    <t>Zużycie mocy (wat) przez oprawę oświetleniową, włączając zużycie podczas użytkowania, w trybie czuwania i inne straty.</t>
  </si>
  <si>
    <t xml:space="preserve">Okres użytkowania (w latach) każdego rodzaju oprawy oświetleniowej zadeklarowany przez producenta. </t>
  </si>
  <si>
    <t>Okres powiązanej użytkowania, zwany również trwałością, źródeł światła (w godzinach), po upływie którego należy je wymienić w celu zagwarantowania minimalnej jakości oświetlenia instalacji. Należy go obliczyć i określić z wykorzystaniem tego samego standardu i skali, jak zdefiniowano w dokumentacji przetargowej, w celu zapewnienia porównywalności danych.</t>
  </si>
  <si>
    <t>Koszt wszystkich źródeł światła w oprawie oświetleniowej (waluta/oprawa oświetleniowa). A mianowicie, jeżeli oprawa oświetleniowa obejmuje więcej niż jedno źródło oświetlenia, należy pomnożyć koszt jednej oprawy przez liczbę źródeł światła w oprawie oświetleniowej.</t>
  </si>
  <si>
    <t>Koszt wymiany źródła światła</t>
  </si>
  <si>
    <t>Koszt wymiany wszystkich źródeł światła w oprawie oświetleniowej – włączając wszystkie zadania i zasoby (zarówno ludzkie, jak i materiałowe – narzędzia i maszyny). 
Jeżeli zamówienie nie obejmuje prac zw. z utrzymaniem, ale dany parametr jest wymagany, koszt ten zostanie obliczony na podstawie oszacowania. W takim przypadku, zamawiający powinni w wyraźny sposób sprecyzować to w dokumentacji przetargowej (włączając sposób, w jaki należy je obliczyć oraz wspólne parametry do zastosowania takie, jak koszt pracy na godzinę). Natomiast oferenci obowiązani są opisać szczegółowo sposób ich obliczenia w celu zapewnienia poprawności.</t>
  </si>
  <si>
    <t>Okres użytkowania stateczników/systemów sterowania (w godzinach), po upływie którego należy je wymienić. Należy go obliczyć zgodnie z normami i standardami zdefiniowanymi w dokumentacji przetargowej. 
Jeżeli statecznik/system sterowania jest zintegrowany z źródłem światła i zostanie wymieniony w tym samym czasie, wstaw w tym miejscu ten sam okres użytkowania, jak w przypadku źródła światła. Powyższe należy sprecyzować w ofercie.</t>
  </si>
  <si>
    <t xml:space="preserve">Koszt wszystkich stateczników/systemów sterowania w oprawie oświetleniowej (waluta/oprawa oświetleniowa). 
Pozostaw to pole puste, jeżeli stateczniki/systemy sterowania są zintegrowane w źródle światła a tym samym ich koszt jest częścią kosztów źródeł światła. Powyższe należy sprecyzować w ofercie. </t>
  </si>
  <si>
    <t>Koszt wymiany statecznika/systemu sterowania</t>
  </si>
  <si>
    <t>Koszt wymiany wszystkich stateczników/systemów sterowania w oprawie oświetleniowej – włączając wszystkie zadania i zasoby (zarówno ludzkie, jak i materiałowe – narzędzia i maszyny). 
Jeżeli zamówienie nie obejmuje prac zw. z utrzymaniem, ale dany parametr jest wymagany, koszt ten zostanie obliczony na podstawie oszacowania. W takim przypadku, zamawiający powinni w wyraźny sposób sprecyzować to w dokumentacji przetargowej (włączając sposób, w jaki należy je obliczyć oraz wspólne parametry do zastosowania takie, jak koszt pracy na godzinę). Natomiast oferenci obowiązani są opisać szczegółowo sposób ich obliczenia w celu zapewnienia poprawności.
Pozostaw to pole puste, jeżeli stateczniki/systemy sterowania są zintegrowane w źródle światła a tym samym ich koszty wymiany są częścią kosztów wymiany źródła światła. Powyższe należy sprecyzować w ofercie.</t>
  </si>
  <si>
    <t>Koszty utrzymania i usługi serwisowej</t>
  </si>
  <si>
    <t>Łączne koszty inwestycji</t>
  </si>
  <si>
    <t>Łączne koszty inwestycji dla wszystkich instalacji ujętych w narzędziu.</t>
  </si>
  <si>
    <t>Łączne koszty użytkowania dla wszystkich instalacji ujętych w narzędziu.</t>
  </si>
  <si>
    <t>Łączne koszty utrzymania i usługi serwisowej</t>
  </si>
  <si>
    <t>Łączne koszty utrzymania i usługi serwisowej dla wszystkich instalacji ujętych w narzędziu.</t>
  </si>
  <si>
    <t>Inne koszty łącznie dla wszystkich instalacji ujętych w narzędziu.</t>
  </si>
  <si>
    <t>Łączne koszty cyklu życia dla wszystkich instalacji ujętych w narzędziu.</t>
  </si>
  <si>
    <t>Łączne wykorzystanie energii dla wszystkich instalacji ujętych w narzędziu.</t>
  </si>
  <si>
    <t>Łączny wpływ na klimat wszystkich instalacji ujętych w narzędziu.</t>
  </si>
  <si>
    <t>Koszty inwestycji</t>
  </si>
  <si>
    <t>Suma</t>
  </si>
  <si>
    <t>Dane referencyjne</t>
  </si>
  <si>
    <t>Lista krajów</t>
  </si>
  <si>
    <t>Lista walut</t>
  </si>
  <si>
    <t>[KLIKNIJ, ABY WYBRAĆ]</t>
  </si>
  <si>
    <t xml:space="preserve">Belgia </t>
  </si>
  <si>
    <t xml:space="preserve">Bułgaria </t>
  </si>
  <si>
    <t xml:space="preserve">Chorwacja </t>
  </si>
  <si>
    <t xml:space="preserve">Cypr </t>
  </si>
  <si>
    <t xml:space="preserve">Czechy </t>
  </si>
  <si>
    <t xml:space="preserve">Dania </t>
  </si>
  <si>
    <t>Finlandia</t>
  </si>
  <si>
    <t xml:space="preserve">Francja </t>
  </si>
  <si>
    <t xml:space="preserve">Niemcy </t>
  </si>
  <si>
    <t xml:space="preserve">Grecja </t>
  </si>
  <si>
    <t>Węgry</t>
  </si>
  <si>
    <t>Irlandia</t>
  </si>
  <si>
    <t>Włochy</t>
  </si>
  <si>
    <t>Łotwa</t>
  </si>
  <si>
    <t>Litwa</t>
  </si>
  <si>
    <t xml:space="preserve">Luksemburg </t>
  </si>
  <si>
    <t xml:space="preserve">Malta </t>
  </si>
  <si>
    <t xml:space="preserve">Holandia </t>
  </si>
  <si>
    <t>Polska</t>
  </si>
  <si>
    <t>Portugalia</t>
  </si>
  <si>
    <t xml:space="preserve">Rumunia </t>
  </si>
  <si>
    <t xml:space="preserve">Słowacja </t>
  </si>
  <si>
    <t>Słowenia</t>
  </si>
  <si>
    <t>Hiszpania</t>
  </si>
  <si>
    <t>Szwecja</t>
  </si>
  <si>
    <t>Wielka Brytania</t>
  </si>
  <si>
    <t>Emisje ekwiwalentu CO2 przez sieć wytwarzania energii elektrycznej każdego rodzaju</t>
  </si>
  <si>
    <t>kg CO2/kWh</t>
  </si>
  <si>
    <t>0,319596</t>
  </si>
  <si>
    <t>0,240734</t>
  </si>
  <si>
    <t>0,738601</t>
  </si>
  <si>
    <t>0,518478</t>
  </si>
  <si>
    <t>0,87287</t>
  </si>
  <si>
    <t xml:space="preserve">Czechy  </t>
  </si>
  <si>
    <t>0,701728</t>
  </si>
  <si>
    <t>0,303861</t>
  </si>
  <si>
    <t>0,223638</t>
  </si>
  <si>
    <t>0,0933287</t>
  </si>
  <si>
    <t>0,597314</t>
  </si>
  <si>
    <t>0,464196</t>
  </si>
  <si>
    <t>0,590753</t>
  </si>
  <si>
    <t>0,48378</t>
  </si>
  <si>
    <t>0,62027</t>
  </si>
  <si>
    <t>0,614473</t>
  </si>
  <si>
    <t>0,530599</t>
  </si>
  <si>
    <t>0,507859</t>
  </si>
  <si>
    <t>0,484644</t>
  </si>
  <si>
    <t>0,589412</t>
  </si>
  <si>
    <t>0,463314</t>
  </si>
  <si>
    <t xml:space="preserve">Słowenia </t>
  </si>
  <si>
    <t>0,437097</t>
  </si>
  <si>
    <t>0,410002</t>
  </si>
  <si>
    <t>0,0417121</t>
  </si>
  <si>
    <t>0,550868</t>
  </si>
  <si>
    <t>Źródło: Zbiory danych oddziaływania na środowisko Thinkstep AG, a mianowicie czynnik zmiany klimatu z Rezultatów oceny wpływu cyklu życia (LCIA) na sieci wytwarzania energii elektrycznej każdego kraju 1kV-60kV; AC, połączenia technologii; sumy zużycia, dla konsumenta; 1kV - 60kV- opracowanej w ramach etapu pilotażowego Komisji ds. wpływu na środowisko (2013 r. – 2018 r.) i otworzonego 3 lipca 2019 r. Dane są ważne do grudnia 2020 r.</t>
  </si>
  <si>
    <t>Opcje zużycia energii</t>
  </si>
  <si>
    <t xml:space="preserve"> [KLIKNIJ, ABY WYBRAĆ] </t>
  </si>
  <si>
    <t>Podany wskaźnik LENI instalacji</t>
  </si>
  <si>
    <t>Obliczenia narzędzia</t>
  </si>
  <si>
    <t>Opcje kosztów utrzymania</t>
  </si>
  <si>
    <t>Własne dane organu podane w tym miejscu</t>
  </si>
  <si>
    <t>Koszty wskazane w ofertach składanych przez oferentów</t>
  </si>
  <si>
    <t>Obliczenia</t>
  </si>
  <si>
    <t>Współczynniki do obliczeń</t>
  </si>
  <si>
    <t>Współczynnik ogólnej wartości bieżącej</t>
  </si>
  <si>
    <t>Współczynnik eksploatacyjnej wartości bieżącej</t>
  </si>
  <si>
    <t>Koszty użytkowania na pokój albo strefę</t>
  </si>
  <si>
    <t>Roczne zużycie energii</t>
  </si>
  <si>
    <t>Roczne koszty użtkowania</t>
  </si>
  <si>
    <t>Koszty użytkowania w okresie oceny w wartości bieżącej netto</t>
  </si>
  <si>
    <t>Koszty utrzymania/ usługi serwisowej na pokój albo strefę</t>
  </si>
  <si>
    <t>Roczne koszty utrzymania źródeł światła</t>
  </si>
  <si>
    <t>Roczne koszty utrzymania na stateczniki/systemy sterowania</t>
  </si>
  <si>
    <t>Inne roczne koszty utrzymania/ usługi serwisowej</t>
  </si>
  <si>
    <t>Łączne roczne koszty utrzymania/ usługi serwisowej</t>
  </si>
  <si>
    <t>Koszty utrzymania/ usługi serwisowej w okresie oceny w wartości bieżącej netto</t>
  </si>
  <si>
    <t>Koszty reinwestycji w oprawy oświetleniowe w okresie oceny w wartości bieżącej netto</t>
  </si>
  <si>
    <t>Inne koszty na pokój albo strefę</t>
  </si>
  <si>
    <t>kWh/rok.pokój</t>
  </si>
  <si>
    <t>/rok.pokój</t>
  </si>
  <si>
    <t>/pokój</t>
  </si>
  <si>
    <t>Inne koszty roczne w okresie oceny w wartości bieżącej netto</t>
  </si>
  <si>
    <t>Roczne zewnętrzne koszty środowiskowe</t>
  </si>
  <si>
    <t>Zewnętrzne koszty środowiskowe w okresie oceny w wartości bieżącej netto</t>
  </si>
  <si>
    <t>Zewnętrzne koszty środowiskowe na pokój albo strefę</t>
  </si>
  <si>
    <t>Dane wejściowe i wyniki kosztów cyklu życia</t>
  </si>
  <si>
    <t>Wyniki graficzne</t>
  </si>
  <si>
    <t>C. Wyniki</t>
  </si>
  <si>
    <t>Inne koszty roczne – z tytułu inspekcji i inne (por. specyfikacje zamówienia)</t>
  </si>
  <si>
    <t>Obliczenia i wyniki obliczeń kosztów cyklu życia</t>
  </si>
  <si>
    <t>Zewnętrzne koszty środowiskowe</t>
  </si>
  <si>
    <t>Łączne  zewnętrzne koszty środowiskowe</t>
  </si>
  <si>
    <t>Łączne zewnętrzne koszty środowiskowe dla wszystkich instalacji ujętych w narzędziu.</t>
  </si>
  <si>
    <t>Odniesienie do instalacji w zamówieniu:</t>
  </si>
  <si>
    <t>Koszty do zapłaty przez jednostkę (jeśli nie są uwzględnione w ofertach oferentów) z tytułu ubezpieczenia, podatków i innych opłat związanych z nabyciem i użytkowaniem instalacji oświetlenia wewnętrznego. Powinny być zapewnione według  pomieszczenia lub strefy budynku.</t>
  </si>
  <si>
    <t>Podstawowa charakterystyka każdego pomieszczenia bądź strefy budynku objętych zamówieniem:</t>
  </si>
  <si>
    <t>Identyfikacja rodzaju pomieszczenia albo strefy budynku:</t>
  </si>
  <si>
    <t>Identyfikacja każdego rodzaju pomieszczenia albo strefy budynku (lobby, korytarz itp.) ujętych w dokumentacji przetargowej i ocenionej z zastosowaniem narzędzia (np. pokój A, korytarz B...). Każdy rodzaj pomieszczenia albo strefy musi posiadać taką samą charakterystykę. Jeżeli różnią się rozmiarem, funkcją, rocznym zajęciem itp. i wymagają różnych rozwiązań oświetleniowych, każdy rodzaj pomieszczenia albo strefy budynku należy umieścić w innej kolumnie.</t>
  </si>
  <si>
    <t>Menu rozwijane do wyboru sposobu obliczenia zużycia energii w okresie oceny, co ma wpływ na informacje, które oferenci muszą podać, aby dane zużycie obliczyć. Powyższe może opierać się na:
1) Liczbowym wskaźniku energii oświetlenia (LENI) pomieszczenia lub strefy budynku, na podstawie standardu EN 15193 lub równoważnego, zgodnie z wymogami wskazanymi w dokumentacji przetargowej. Wskaźnik LENI podzielony przez powierzchnię do oświetlenia daje roczne zużycie energii przez instalację.
2) Na podstawie rocznych godzin użytkowania określonych przez organ, mocy opraw oświetleniowych oraz współczynników redukcyjnych systemów kontrolnych zaproponowanych przez oferentów. Pomnożenie obu parametrów daje roczne zużycie energii przez instalację.</t>
  </si>
  <si>
    <t>Powierzchnia (w m2) pomieszczenia albo strefy budynku, które mają być oświetlone</t>
  </si>
  <si>
    <t>Powierzchnia (w m2) każdego rodzaju pomieszczenia albo strefy budynku, które mają być oświetlone przez system. Jest to wymagane wyłącznie w celu obliczenia kosztów użytkowania, gdy oferenci zobowiązani są obliczyć liczbowy wskaźnik energii oświetlenia (LENI) pomieszczenia albo strefy budynku.</t>
  </si>
  <si>
    <t>Koszty poniesione przez organ na początku zamówienia niezależnie od ofert i nieuwzględnione w poprzednich kategoriach kosztów (np. szkolenie personelu, konfiguracje itp.). Powinny być podane według pomieszczenia albo strefy budynku.</t>
  </si>
  <si>
    <t>Szacowane koszty poniesione za pośrednictwem strony trzeciej (zazwyczaj instytucji finansowej) na sfinansowanie zamówienia.  Powinny być podane według pomieszczenia albo strefy budynku.</t>
  </si>
  <si>
    <t>Koszty ponoszone rocznie przez organ niezależnie od ofert i nieuwzględnione w poprzednich kategoriach kosztów (np. regularne szkolenia). Powinny być podane według pomieszczenia albo strefy budynku.</t>
  </si>
  <si>
    <t>Liczba opraw oświetleniowych tego samego rodzaju w proponowanej instalacji dla danego pomieszczenia lub strefy budynku. Narzędzie pozwala na uwzględnienie do 5. różnych rodzajów opraw oświetleniowych dla każdego pomieszczenia albo strefy budynku.</t>
  </si>
  <si>
    <t>Koszt wszelkich systemów sterowania i urządzeń kontrolnych oświetlenia zewnętrznego (ręcznych, włączników i wyłączników czasowych, czujników ruchu, kontroli związanych z światłem dziennym) nieujętych, jako część opraw oświetleniowych dostarczanych w instalacji, jeżeli jest to wymagane w dokumentacji przetargowej bądź proponowane przez oferentów. 
Koszt zostanie określony według pomieszczenia bądź strefy budynku. W przypadku korzystania z systemu centralnego, należy podać wartość średnią na rodzaj pomieszczenia i strefy budynku ujętą w dokumentacji przetargowej i narzędziu.</t>
  </si>
  <si>
    <t>Koszt instalacji zaproponowanych systemów sterowania i urządzeń kontrolnych oświetlenia zewnętrznego - włączając wszystkie zadania i zasoby (zarówno ludzkie, jak i materiałowe) dla potrzeb właściwej instalacji, dostosowania i użytkowania urządzeń. Jeżeli zamówienie nie obejmuje prac instalacyjnych, ale dany parametr jest wymagany, koszt ten zostanie obliczony na podstawie oszacowania. W takim przypadku, zamawiający powinni w wyraźny sposób sprecyzować to w dokumentacji przetargowej (włączając wspólne parametry do zastosowania w przedmiotowych oszacowaniach takie, jak koszt pracy na godzinę). Natomiast oferenci obowiązani są opisać szczegółowo w swoich ofertach sposób obliczenia swoich danych szacunkowych w celu zapewnienia ich poprawności. 
Koszt zostanie określony według rodzaju pomieszczenia bądź strefy budynku. W przypadku korzystania z systemu centralnego, należy podać wartość średnią na rodzaj pomieszczenia i strefy budynku ujętą w dokumentacji przetargowej i narzędziu.</t>
  </si>
  <si>
    <t>Koszt innych początkowych zadań realizowanych przez wykonawcę na początku zamówienia (np. dostawa komponentów, opracowanie instrukcji instalacji, szkolenie personelu organu, rozszerzone gwarancje itp.). 
Koszt zostanie określony według rodzaju pomieszczenia albo strefy budynku tym samym wskazując wartość średnią na pokój i strefę budynku ujętą w dokumentacji przetargowej oraz narzędziu.</t>
  </si>
  <si>
    <t>LENI pomieszczenia albo strefy budynku</t>
  </si>
  <si>
    <t>Liczbowy wskaźnik energii oświetlenia (LENI) pomieszczenia lub strefy budynku, na podstawie standardu EN 15193 lub równoważnego, zgodnie z wymogami wskazanymi w dokumentacji przetargowej. Wskaźnik LENI pomnożony przez powierzchnię do oświetlenia daje roczne zużycie energii przez instalację na dany rodzaj pomieszczenia bądź strefy budynku.</t>
  </si>
  <si>
    <t>Współczynnik redukcyjny związany z godzinami użytkowania instalacji świetlnej pomieszczenia albo strefy budynku w wyniku instalacji systemów kontroli zgodnie z wymogami dokumentacji przetargowej albo propozycjami oferentów. W przypadku stosowania połączenia kilku systemów kontrolnych, całkowity współczynnik redukcyjny, który należy wstawić, zostanie otrzymany w wyniku pomnożenia różnych współczynników redukcyjnych każdego systemu kontrolnego.
W przypadku braku wyboru systemu kontrolnego albo, gdy dane dla określonego pomieszczenia bądź strefy nie istnieją w obowiązujących standardach (takich, jak standard EN 15193 albo równoważny), wartość tego pola należy ustawić na 1.</t>
  </si>
  <si>
    <t>Koszt innych zadań rocznych realizowanych przez oferentów ujęty w dokumentacji przetargowej. Mogą obejmować inspekcje, czyszczenie i inne działania związane z utrzymaniem albo usługi nieujęte w innych sekcjach zgodnie z dokumentacją przetargową. 
Koszt zostanie określony według rodzaju pomieszczenia albo strefy budynku a zatem wskaże wartość średnią na pokój i strefę budynku ujętą w dokumentacji przetargowej oraz narzędziu.</t>
  </si>
  <si>
    <t>Zakłada się, że koszty nabycia i instalacji (na każdy rodzaj pomieszczenia albo strefy) występują na początku zamówienia.</t>
  </si>
  <si>
    <t>Łączne roczne koszty (na każdy rodzaj pomieszczenia albo strefy) z tytułu zużycia energii przez instalacje w okresie oceny wyrażone w wartości bieżącej netto.</t>
  </si>
  <si>
    <t>Łączne roczne koszty utrzymania i usługi serwisowej (na każdy rodzaj pomieszczenia albo strefy) przez okres oceny wyrażone w wartości bieżącej netto.</t>
  </si>
  <si>
    <t>Inne początkowe koszty jednorazowe oraz łączne koszty roczne (na każdy rodzaj pomieszczenia albo strefy) z tytułu ubezpieczeń, odsetek i innych kosztów rocznych ponoszonych przez okres oceny, wyrażone w wartości bieżącej netto.</t>
  </si>
  <si>
    <t>Łączne roczne koszty zewnętrzne (na każdy rodzaj pomieszczenia albo strefy) ponoszone przez okres oceny, wyrażone w wartości bieżącej netto. 
Zgodnie z Dyrektywą 2014/24/UE, kosztami zewnętrznymi są koszty z tytułu zewnętrznych czynników środowiskowych związanych z produktem, usługą lub pracami ponoszone w okresie ich cyklu życia (artykuł 68). W narzędziu jedynym uwzględnionym czynnikiem zewnętrznym jest wpływ zmiany klimatu związany z emisją ekwiwalentu CO2 w wyniku zużycia energii przez produkty w trakcie korzystania z nich.</t>
  </si>
  <si>
    <t>Całkowite koszty instalacji (na każdy rodzaj pomieszczenia albo strefy) w wskazanym okresie oceny.</t>
  </si>
  <si>
    <t>Zużycie energii przez instalację (na każdy rodzaj pomieszczenia albo strefy) w okresie oceny (kWh) obliczone na podstawie rocznego zużycia energii.</t>
  </si>
  <si>
    <t>Całkowity wpływ instalacji (na każdy rodzaj pomieszczenia albo strefy) w okresie oceny (kg CO2-eq) obliczony na podstawie zużycia energii przez produkty (kWh) oraz wskaźnika emisji źródła energii (kg CO2-eq/kWh).</t>
  </si>
  <si>
    <t>Godziny pracy systemu oświetleniowego</t>
  </si>
  <si>
    <t xml:space="preserve">Szacowane godziny pracy rocznie systemu oświetlenia w pomieszczeniu lub strefie budynku, w oparciu o rzeczywiste dane dla twojego budynku lub istniejące normy i przepisy, takie jak EN 15193 lub równoważne.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</si>
</sst>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0"/>
    <numFmt numFmtId="165" formatCode="_-* #,##0.000000\ _€_-;\-* #,##0.000000\ _€_-;_-* &quot;-&quot;??\ _€_-;_-@_-"/>
    <numFmt numFmtId="166" formatCode="0.0%"/>
    <numFmt numFmtId="167" formatCode="0.0"/>
  </numFmts>
  <fonts count="44" x14ac:knownFonts="1">
    <font>
      <sz val="10"/>
      <name val="Verdana"/>
      <charset val="1"/>
    </font>
    <font>
      <sz val="11"/>
      <name val="Arial"/>
      <family val="2"/>
      <charset val="1"/>
    </font>
    <font>
      <sz val="24"/>
      <name val="Arial"/>
      <family val="2"/>
      <charset val="1"/>
    </font>
    <font>
      <b/>
      <sz val="22"/>
      <name val="Arial"/>
      <family val="2"/>
      <charset val="1"/>
    </font>
    <font>
      <b/>
      <sz val="12"/>
      <color rgb="FF1D9E9E"/>
      <name val="Arial"/>
      <family val="2"/>
      <charset val="1"/>
    </font>
    <font>
      <b/>
      <sz val="13"/>
      <color rgb="FF1D9E9E"/>
      <name val="Arial"/>
      <family val="2"/>
      <charset val="1"/>
    </font>
    <font>
      <b/>
      <sz val="12"/>
      <color rgb="FF1D9E9E"/>
      <name val="Verdana"/>
      <family val="2"/>
      <charset val="1"/>
    </font>
    <font>
      <b/>
      <sz val="11"/>
      <name val="Arial"/>
      <family val="2"/>
      <charset val="1"/>
    </font>
    <font>
      <sz val="11"/>
      <color rgb="FFFF0000"/>
      <name val="Arial"/>
      <family val="2"/>
      <charset val="1"/>
    </font>
    <font>
      <sz val="11"/>
      <color rgb="FF0070C0"/>
      <name val="Arial"/>
      <family val="2"/>
      <charset val="1"/>
    </font>
    <font>
      <sz val="14"/>
      <name val="Arial"/>
      <family val="2"/>
      <charset val="1"/>
    </font>
    <font>
      <sz val="10"/>
      <name val="Arial"/>
      <family val="2"/>
      <charset val="1"/>
    </font>
    <font>
      <sz val="9"/>
      <name val="Arial"/>
      <family val="2"/>
      <charset val="1"/>
    </font>
    <font>
      <sz val="22"/>
      <name val="Arial"/>
      <family val="2"/>
      <charset val="1"/>
    </font>
    <font>
      <b/>
      <sz val="12"/>
      <color rgb="FFFFFFFF"/>
      <name val="Arial"/>
      <family val="2"/>
      <charset val="1"/>
    </font>
    <font>
      <sz val="9"/>
      <color rgb="FFFFFFFF"/>
      <name val="Arial"/>
      <family val="2"/>
      <charset val="1"/>
    </font>
    <font>
      <sz val="11"/>
      <color rgb="FFFFFFFF"/>
      <name val="Arial"/>
      <family val="2"/>
      <charset val="1"/>
    </font>
    <font>
      <i/>
      <sz val="11"/>
      <color rgb="FF808080"/>
      <name val="Arial"/>
      <family val="2"/>
      <charset val="1"/>
    </font>
    <font>
      <sz val="11"/>
      <color rgb="FF000000"/>
      <name val="Arial"/>
      <family val="2"/>
      <charset val="1"/>
    </font>
    <font>
      <sz val="11"/>
      <color rgb="FFC00000"/>
      <name val="Arial"/>
      <family val="2"/>
      <charset val="1"/>
    </font>
    <font>
      <b/>
      <sz val="11"/>
      <color rgb="FFFFFFFF"/>
      <name val="Arial"/>
      <family val="2"/>
      <charset val="1"/>
    </font>
    <font>
      <b/>
      <sz val="12"/>
      <name val="Arial"/>
      <family val="2"/>
      <charset val="1"/>
    </font>
    <font>
      <b/>
      <sz val="11"/>
      <color rgb="FF000000"/>
      <name val="Arial"/>
      <family val="2"/>
      <charset val="1"/>
    </font>
    <font>
      <sz val="12"/>
      <name val="Arial"/>
      <family val="2"/>
      <charset val="1"/>
    </font>
    <font>
      <b/>
      <sz val="15"/>
      <name val="Arial"/>
      <family val="2"/>
      <charset val="1"/>
    </font>
    <font>
      <b/>
      <sz val="10"/>
      <name val="Arial"/>
      <family val="2"/>
      <charset val="1"/>
    </font>
    <font>
      <sz val="11"/>
      <color theme="1"/>
      <name val="Arial"/>
      <family val="2"/>
    </font>
    <font>
      <sz val="11"/>
      <color theme="1"/>
      <name val="Arial"/>
      <family val="2"/>
      <charset val="1"/>
    </font>
    <font>
      <sz val="11"/>
      <name val="Arial"/>
      <family val="2"/>
    </font>
    <font>
      <u/>
      <sz val="10"/>
      <color theme="10"/>
      <name val="Verdana"/>
      <family val="2"/>
    </font>
    <font>
      <sz val="9"/>
      <color rgb="FFFF0000"/>
      <name val="Arial"/>
      <family val="2"/>
      <charset val="1"/>
    </font>
    <font>
      <sz val="10"/>
      <name val="Verdana"/>
      <family val="2"/>
    </font>
    <font>
      <sz val="22"/>
      <color theme="5"/>
      <name val="Arial"/>
      <family val="2"/>
      <charset val="1"/>
    </font>
    <font>
      <sz val="11"/>
      <color rgb="FF1D9E9E"/>
      <name val="Arial"/>
      <family val="2"/>
    </font>
    <font>
      <b/>
      <sz val="11"/>
      <name val="Arial"/>
      <family val="2"/>
    </font>
    <font>
      <sz val="10"/>
      <color rgb="FF000000"/>
      <name val="Verdana"/>
      <family val="2"/>
    </font>
    <font>
      <sz val="10"/>
      <color rgb="FF000000"/>
      <name val="Verdana"/>
      <family val="34"/>
    </font>
    <font>
      <b/>
      <sz val="10"/>
      <name val="Verdana"/>
      <family val="2"/>
    </font>
    <font>
      <sz val="11"/>
      <color theme="0"/>
      <name val="Arial"/>
      <family val="2"/>
      <charset val="1"/>
    </font>
    <font>
      <sz val="9"/>
      <name val="Verdana"/>
      <family val="2"/>
    </font>
    <font>
      <sz val="9"/>
      <name val="Arial"/>
      <family val="2"/>
    </font>
    <font>
      <sz val="10"/>
      <color rgb="FFFF0000"/>
      <name val="Verdana"/>
      <family val="2"/>
    </font>
    <font>
      <sz val="10"/>
      <name val="Verdana"/>
      <family val="2"/>
    </font>
    <font>
      <b/>
      <sz val="11"/>
      <color theme="0"/>
      <name val="Arial"/>
      <family val="2"/>
      <charset val="1"/>
    </font>
  </fonts>
  <fills count="35">
    <fill>
      <patternFill patternType="none"/>
    </fill>
    <fill>
      <patternFill patternType="gray125"/>
    </fill>
    <fill>
      <patternFill patternType="solid">
        <fgColor rgb="FFFFFFFF"/>
        <bgColor rgb="FFFFF2CC"/>
      </patternFill>
    </fill>
    <fill>
      <patternFill patternType="solid">
        <fgColor rgb="FFC8EBEB"/>
        <bgColor rgb="FFBCE4E5"/>
      </patternFill>
    </fill>
    <fill>
      <patternFill patternType="solid">
        <fgColor rgb="FF92D050"/>
        <bgColor rgb="FF7DD2D2"/>
      </patternFill>
    </fill>
    <fill>
      <patternFill patternType="solid">
        <fgColor rgb="FFD9D9D9"/>
        <bgColor rgb="FFBEE3D3"/>
      </patternFill>
    </fill>
    <fill>
      <patternFill patternType="solid">
        <fgColor rgb="FF1D9E9E"/>
        <bgColor rgb="FF008080"/>
      </patternFill>
    </fill>
    <fill>
      <patternFill patternType="solid">
        <fgColor rgb="FF333333"/>
        <bgColor rgb="FF333300"/>
      </patternFill>
    </fill>
    <fill>
      <patternFill patternType="solid">
        <fgColor rgb="FF969696"/>
        <bgColor rgb="FF8B8B8B"/>
      </patternFill>
    </fill>
    <fill>
      <patternFill patternType="solid">
        <fgColor rgb="FF808080"/>
        <bgColor rgb="FF8B8B8B"/>
      </patternFill>
    </fill>
    <fill>
      <patternFill patternType="solid">
        <fgColor rgb="FF000000"/>
        <bgColor rgb="FF003300"/>
      </patternFill>
    </fill>
    <fill>
      <patternFill patternType="solid">
        <fgColor rgb="FFFFF2CC"/>
        <bgColor rgb="FFFBE5D6"/>
      </patternFill>
    </fill>
    <fill>
      <patternFill patternType="solid">
        <fgColor rgb="FFD3FFC2"/>
        <bgColor rgb="FFC8EBEB"/>
      </patternFill>
    </fill>
    <fill>
      <patternFill patternType="solid">
        <fgColor rgb="FFBEE3D3"/>
        <bgColor rgb="FFBCE4E5"/>
      </patternFill>
    </fill>
    <fill>
      <patternFill patternType="solid">
        <fgColor rgb="FFBCE4E5"/>
        <bgColor rgb="FFBEE3D3"/>
      </patternFill>
    </fill>
    <fill>
      <patternFill patternType="solid">
        <fgColor rgb="FFE4B5E4"/>
        <bgColor rgb="FFB4C7E7"/>
      </patternFill>
    </fill>
    <fill>
      <patternFill patternType="solid">
        <fgColor rgb="FFE4B5E4"/>
        <bgColor rgb="FFFFF2CC"/>
      </patternFill>
    </fill>
    <fill>
      <patternFill patternType="solid">
        <fgColor theme="0"/>
        <bgColor rgb="FFFFF2CC"/>
      </patternFill>
    </fill>
    <fill>
      <patternFill patternType="solid">
        <fgColor rgb="FFE4B5E4"/>
        <bgColor rgb="FFFFFBCC"/>
      </patternFill>
    </fill>
    <fill>
      <patternFill patternType="solid">
        <fgColor theme="3" tint="0.79998168889431442"/>
        <bgColor rgb="FFFFF2CC"/>
      </patternFill>
    </fill>
    <fill>
      <patternFill patternType="solid">
        <fgColor theme="5" tint="0.79998168889431442"/>
        <bgColor rgb="FFFFF2CC"/>
      </patternFill>
    </fill>
    <fill>
      <patternFill patternType="solid">
        <fgColor theme="5" tint="0.79998168889431442"/>
        <bgColor rgb="FFC3BCE4"/>
      </patternFill>
    </fill>
    <fill>
      <patternFill patternType="solid">
        <fgColor rgb="FFD9D9D9"/>
        <bgColor rgb="FFFFF2CC"/>
      </patternFill>
    </fill>
    <fill>
      <patternFill patternType="solid">
        <fgColor theme="0"/>
        <bgColor rgb="FFFBE5D6"/>
      </patternFill>
    </fill>
    <fill>
      <patternFill patternType="solid">
        <fgColor rgb="FFC8EBEB"/>
        <bgColor rgb="FFB4C7E7"/>
      </patternFill>
    </fill>
    <fill>
      <patternFill patternType="solid">
        <fgColor rgb="FF7DD2D2"/>
        <bgColor rgb="FF008080"/>
      </patternFill>
    </fill>
    <fill>
      <patternFill patternType="solid">
        <fgColor theme="0"/>
        <bgColor indexed="64"/>
      </patternFill>
    </fill>
    <fill>
      <patternFill patternType="solid">
        <fgColor rgb="FFE1F6C9"/>
        <bgColor rgb="FFFFF2CC"/>
      </patternFill>
    </fill>
    <fill>
      <patternFill patternType="solid">
        <fgColor rgb="FFC8EBEB"/>
        <bgColor rgb="FFFFF2CC"/>
      </patternFill>
    </fill>
    <fill>
      <patternFill patternType="solid">
        <fgColor theme="0" tint="-0.499984740745262"/>
        <bgColor rgb="FF8B8B8B"/>
      </patternFill>
    </fill>
    <fill>
      <patternFill patternType="solid">
        <fgColor theme="0" tint="-0.34998626667073579"/>
        <bgColor rgb="FFBEE3D3"/>
      </patternFill>
    </fill>
    <fill>
      <patternFill patternType="solid">
        <fgColor rgb="FFE1F6C9"/>
        <bgColor indexed="64"/>
      </patternFill>
    </fill>
    <fill>
      <patternFill patternType="solid">
        <fgColor theme="0" tint="-0.14999847407452621"/>
        <bgColor rgb="FFFFF2CC"/>
      </patternFill>
    </fill>
    <fill>
      <patternFill patternType="solid">
        <fgColor rgb="FF969696"/>
        <bgColor rgb="FFBEE3D3"/>
      </patternFill>
    </fill>
    <fill>
      <patternFill patternType="solid">
        <fgColor rgb="FF808080"/>
        <bgColor rgb="FFBEE3D3"/>
      </patternFill>
    </fill>
  </fills>
  <borders count="39">
    <border>
      <left/>
      <right/>
      <top/>
      <bottom/>
      <diagonal/>
    </border>
    <border>
      <left/>
      <right/>
      <top style="thin">
        <color auto="1"/>
      </top>
      <bottom/>
      <diagonal/>
    </border>
    <border>
      <left style="thin">
        <color rgb="FF92D050"/>
      </left>
      <right/>
      <top style="thin">
        <color rgb="FF92D050"/>
      </top>
      <bottom style="thin">
        <color rgb="FF92D050"/>
      </bottom>
      <diagonal/>
    </border>
    <border>
      <left/>
      <right/>
      <top style="thin">
        <color rgb="FF92D050"/>
      </top>
      <bottom style="thin">
        <color rgb="FF92D050"/>
      </bottom>
      <diagonal/>
    </border>
    <border>
      <left/>
      <right style="thin">
        <color rgb="FF92D050"/>
      </right>
      <top style="thin">
        <color rgb="FF92D050"/>
      </top>
      <bottom style="thin">
        <color rgb="FF92D050"/>
      </bottom>
      <diagonal/>
    </border>
    <border>
      <left style="thin">
        <color rgb="FF92D050"/>
      </left>
      <right/>
      <top/>
      <bottom/>
      <diagonal/>
    </border>
    <border>
      <left/>
      <right style="thin">
        <color rgb="FF92D050"/>
      </right>
      <top/>
      <bottom/>
      <diagonal/>
    </border>
    <border>
      <left style="thin">
        <color rgb="FF808080"/>
      </left>
      <right style="thin">
        <color rgb="FF808080"/>
      </right>
      <top style="thin">
        <color rgb="FF808080"/>
      </top>
      <bottom style="thin">
        <color rgb="FF808080"/>
      </bottom>
      <diagonal/>
    </border>
    <border>
      <left style="thin">
        <color rgb="FF92D050"/>
      </left>
      <right/>
      <top/>
      <bottom style="thin">
        <color rgb="FF92D050"/>
      </bottom>
      <diagonal/>
    </border>
    <border>
      <left/>
      <right/>
      <top/>
      <bottom style="thin">
        <color rgb="FF92D050"/>
      </bottom>
      <diagonal/>
    </border>
    <border>
      <left/>
      <right style="thin">
        <color rgb="FF92D050"/>
      </right>
      <top/>
      <bottom style="thin">
        <color rgb="FF92D050"/>
      </bottom>
      <diagonal/>
    </border>
    <border>
      <left style="thin">
        <color rgb="FF1D9E9E"/>
      </left>
      <right/>
      <top style="thin">
        <color rgb="FF1D9E9E"/>
      </top>
      <bottom style="thin">
        <color rgb="FF1D9E9E"/>
      </bottom>
      <diagonal/>
    </border>
    <border>
      <left/>
      <right/>
      <top style="thin">
        <color rgb="FF1D9E9E"/>
      </top>
      <bottom style="thin">
        <color rgb="FF1D9E9E"/>
      </bottom>
      <diagonal/>
    </border>
    <border>
      <left/>
      <right style="thin">
        <color rgb="FF1D9E9E"/>
      </right>
      <top style="thin">
        <color rgb="FF1D9E9E"/>
      </top>
      <bottom style="thin">
        <color rgb="FF1D9E9E"/>
      </bottom>
      <diagonal/>
    </border>
    <border>
      <left style="thin">
        <color rgb="FF1D9E9E"/>
      </left>
      <right/>
      <top/>
      <bottom/>
      <diagonal/>
    </border>
    <border>
      <left/>
      <right style="thin">
        <color rgb="FF1D9E9E"/>
      </right>
      <top/>
      <bottom/>
      <diagonal/>
    </border>
    <border>
      <left style="thin">
        <color rgb="FF1D9E9E"/>
      </left>
      <right/>
      <top/>
      <bottom style="thin">
        <color rgb="FF1D9E9E"/>
      </bottom>
      <diagonal/>
    </border>
    <border>
      <left/>
      <right/>
      <top/>
      <bottom style="thin">
        <color rgb="FF1D9E9E"/>
      </bottom>
      <diagonal/>
    </border>
    <border>
      <left/>
      <right style="thin">
        <color rgb="FF1D9E9E"/>
      </right>
      <top/>
      <bottom style="thin">
        <color rgb="FF1D9E9E"/>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DD2D2"/>
      </left>
      <right/>
      <top/>
      <bottom style="thin">
        <color rgb="FF7DD2D2"/>
      </bottom>
      <diagonal/>
    </border>
    <border>
      <left/>
      <right/>
      <top/>
      <bottom style="thin">
        <color rgb="FF7DD2D2"/>
      </bottom>
      <diagonal/>
    </border>
    <border>
      <left/>
      <right style="thin">
        <color rgb="FF7DD2D2"/>
      </right>
      <top/>
      <bottom style="thin">
        <color rgb="FF7DD2D2"/>
      </bottom>
      <diagonal/>
    </border>
    <border>
      <left style="thin">
        <color rgb="FF7DD2D2"/>
      </left>
      <right/>
      <top/>
      <bottom/>
      <diagonal/>
    </border>
    <border>
      <left/>
      <right style="thin">
        <color rgb="FF7DD2D2"/>
      </right>
      <top/>
      <bottom/>
      <diagonal/>
    </border>
    <border>
      <left/>
      <right/>
      <top style="thin">
        <color rgb="FFBFBFBF"/>
      </top>
      <bottom style="thin">
        <color rgb="FFBFBFBF"/>
      </bottom>
      <diagonal/>
    </border>
    <border>
      <left style="medium">
        <color rgb="FF1D9E9E"/>
      </left>
      <right style="medium">
        <color rgb="FF1D9E9E"/>
      </right>
      <top style="medium">
        <color rgb="FF1D9E9E"/>
      </top>
      <bottom/>
      <diagonal/>
    </border>
    <border>
      <left style="medium">
        <color rgb="FF1D9E9E"/>
      </left>
      <right style="medium">
        <color rgb="FF1D9E9E"/>
      </right>
      <top/>
      <bottom style="medium">
        <color rgb="FF1D9E9E"/>
      </bottom>
      <diagonal/>
    </border>
    <border>
      <left/>
      <right/>
      <top style="thin">
        <color rgb="FF92D050"/>
      </top>
      <bottom/>
      <diagonal/>
    </border>
    <border>
      <left/>
      <right/>
      <top style="thin">
        <color rgb="FF1D9E9E"/>
      </top>
      <bottom/>
      <diagonal/>
    </border>
    <border>
      <left/>
      <right/>
      <top style="thin">
        <color rgb="FF7DD2D2"/>
      </top>
      <bottom/>
      <diagonal/>
    </border>
    <border>
      <left/>
      <right/>
      <top style="thin">
        <color rgb="FF7DD2D2"/>
      </top>
      <bottom style="thin">
        <color rgb="FF7DD2D2"/>
      </bottom>
      <diagonal/>
    </border>
    <border>
      <left/>
      <right style="thin">
        <color rgb="FF7DD2D2"/>
      </right>
      <top style="thin">
        <color rgb="FF7DD2D2"/>
      </top>
      <bottom style="thin">
        <color rgb="FF7DD2D2"/>
      </bottom>
      <diagonal/>
    </border>
  </borders>
  <cellStyleXfs count="4">
    <xf numFmtId="0" fontId="0" fillId="0" borderId="0"/>
    <xf numFmtId="0" fontId="29" fillId="0" borderId="0" applyNumberFormat="0" applyFill="0" applyBorder="0" applyAlignment="0" applyProtection="0"/>
    <xf numFmtId="43" fontId="31" fillId="0" borderId="0" applyFont="0" applyFill="0" applyBorder="0" applyAlignment="0" applyProtection="0"/>
    <xf numFmtId="9" fontId="42" fillId="0" borderId="0" applyFont="0" applyFill="0" applyBorder="0" applyAlignment="0" applyProtection="0"/>
  </cellStyleXfs>
  <cellXfs count="319">
    <xf numFmtId="0" fontId="0" fillId="0" borderId="0" xfId="0"/>
    <xf numFmtId="0" fontId="1" fillId="2" borderId="0" xfId="0" applyFont="1" applyFill="1"/>
    <xf numFmtId="0" fontId="1" fillId="2" borderId="0" xfId="0" applyFont="1" applyFill="1" applyAlignment="1">
      <alignment wrapText="1"/>
    </xf>
    <xf numFmtId="49" fontId="2" fillId="2" borderId="0" xfId="0" applyNumberFormat="1" applyFont="1" applyFill="1" applyAlignment="1">
      <alignment horizontal="left"/>
    </xf>
    <xf numFmtId="49" fontId="2" fillId="2" borderId="0" xfId="0" applyNumberFormat="1" applyFont="1" applyFill="1" applyAlignment="1">
      <alignment horizontal="left" wrapText="1"/>
    </xf>
    <xf numFmtId="49" fontId="2" fillId="2" borderId="0" xfId="0" applyNumberFormat="1" applyFont="1" applyFill="1" applyAlignment="1">
      <alignment horizontal="left" vertical="center"/>
    </xf>
    <xf numFmtId="49" fontId="3" fillId="2" borderId="0" xfId="0" applyNumberFormat="1" applyFont="1" applyFill="1" applyAlignment="1">
      <alignment horizontal="left" vertical="center" wrapText="1"/>
    </xf>
    <xf numFmtId="0" fontId="4" fillId="2" borderId="0" xfId="0" applyFont="1" applyFill="1" applyAlignment="1">
      <alignment vertical="center"/>
    </xf>
    <xf numFmtId="0" fontId="5" fillId="2" borderId="0" xfId="0" applyFont="1" applyFill="1" applyAlignment="1">
      <alignment vertical="center" wrapText="1"/>
    </xf>
    <xf numFmtId="0" fontId="4" fillId="2" borderId="0" xfId="0" applyFont="1" applyFill="1" applyAlignment="1">
      <alignment vertical="center" wrapText="1"/>
    </xf>
    <xf numFmtId="0" fontId="6" fillId="0" borderId="0" xfId="0" applyFont="1" applyAlignment="1">
      <alignment vertical="center"/>
    </xf>
    <xf numFmtId="0" fontId="1" fillId="2" borderId="0" xfId="0" applyFont="1" applyFill="1" applyAlignment="1">
      <alignment vertical="top" wrapText="1"/>
    </xf>
    <xf numFmtId="0" fontId="9" fillId="2" borderId="0" xfId="0" applyFont="1" applyFill="1" applyAlignment="1">
      <alignment wrapText="1"/>
    </xf>
    <xf numFmtId="0" fontId="1" fillId="2" borderId="0" xfId="0" applyFont="1" applyFill="1" applyAlignment="1">
      <alignment vertical="center"/>
    </xf>
    <xf numFmtId="0" fontId="0" fillId="0" borderId="0" xfId="0" applyAlignment="1">
      <alignment vertical="center"/>
    </xf>
    <xf numFmtId="0" fontId="1" fillId="2" borderId="1" xfId="0" applyFont="1" applyFill="1" applyBorder="1" applyAlignment="1">
      <alignment wrapText="1"/>
    </xf>
    <xf numFmtId="0" fontId="11" fillId="2" borderId="0" xfId="0" applyFont="1" applyFill="1" applyAlignment="1">
      <alignment horizontal="left" vertical="center"/>
    </xf>
    <xf numFmtId="0" fontId="11" fillId="2" borderId="0" xfId="0" applyFont="1" applyFill="1" applyAlignment="1">
      <alignment horizontal="left" vertical="center" indent="9"/>
    </xf>
    <xf numFmtId="0" fontId="11" fillId="2" borderId="0" xfId="0" applyFont="1" applyFill="1" applyAlignment="1">
      <alignment horizontal="center"/>
    </xf>
    <xf numFmtId="0" fontId="13" fillId="2" borderId="0" xfId="0" applyFont="1" applyFill="1" applyAlignment="1">
      <alignment horizontal="left" vertical="center"/>
    </xf>
    <xf numFmtId="0" fontId="13" fillId="2" borderId="0" xfId="0" applyFont="1" applyFill="1" applyAlignment="1">
      <alignment horizontal="center"/>
    </xf>
    <xf numFmtId="0" fontId="1" fillId="2" borderId="0" xfId="0" applyFont="1" applyFill="1" applyAlignment="1">
      <alignment horizontal="left" vertical="center"/>
    </xf>
    <xf numFmtId="0" fontId="1" fillId="2" borderId="0" xfId="0" applyFont="1" applyFill="1" applyAlignment="1">
      <alignment horizontal="left" vertical="center" indent="9"/>
    </xf>
    <xf numFmtId="0" fontId="1" fillId="2" borderId="0" xfId="0" applyFont="1" applyFill="1" applyAlignment="1">
      <alignment horizontal="center"/>
    </xf>
    <xf numFmtId="0" fontId="14" fillId="4" borderId="2" xfId="0" applyFont="1" applyFill="1" applyBorder="1" applyAlignment="1">
      <alignment horizontal="left" vertical="center"/>
    </xf>
    <xf numFmtId="0" fontId="15" fillId="4" borderId="3" xfId="0" applyFont="1" applyFill="1" applyBorder="1" applyAlignment="1">
      <alignment horizontal="center" vertical="center"/>
    </xf>
    <xf numFmtId="0" fontId="16" fillId="4" borderId="3" xfId="0" applyFont="1" applyFill="1" applyBorder="1" applyAlignment="1">
      <alignment horizontal="center"/>
    </xf>
    <xf numFmtId="0" fontId="16" fillId="4" borderId="4" xfId="0" applyFont="1" applyFill="1" applyBorder="1" applyAlignment="1">
      <alignment horizontal="left" vertical="center"/>
    </xf>
    <xf numFmtId="0" fontId="12" fillId="2" borderId="0" xfId="0" applyFont="1" applyFill="1" applyAlignment="1">
      <alignment horizontal="center" vertical="center"/>
    </xf>
    <xf numFmtId="0" fontId="1" fillId="2" borderId="6" xfId="0" applyFont="1" applyFill="1" applyBorder="1" applyAlignment="1">
      <alignment horizontal="left" vertical="center"/>
    </xf>
    <xf numFmtId="0" fontId="1" fillId="2" borderId="7" xfId="0" applyFont="1" applyFill="1" applyBorder="1" applyAlignment="1">
      <alignment horizontal="center"/>
    </xf>
    <xf numFmtId="0" fontId="17" fillId="2" borderId="0" xfId="0" applyFont="1" applyFill="1" applyAlignment="1">
      <alignment horizontal="center"/>
    </xf>
    <xf numFmtId="0" fontId="1" fillId="5" borderId="7" xfId="0" applyFont="1" applyFill="1" applyBorder="1" applyAlignment="1">
      <alignment horizontal="center"/>
    </xf>
    <xf numFmtId="2" fontId="1" fillId="2" borderId="7" xfId="0" applyNumberFormat="1" applyFont="1" applyFill="1" applyBorder="1" applyAlignment="1">
      <alignment horizontal="center"/>
    </xf>
    <xf numFmtId="2" fontId="17" fillId="2" borderId="0" xfId="0" applyNumberFormat="1" applyFont="1" applyFill="1" applyAlignment="1">
      <alignment horizontal="center"/>
    </xf>
    <xf numFmtId="2" fontId="1" fillId="2" borderId="0" xfId="0" applyNumberFormat="1" applyFont="1" applyFill="1" applyAlignment="1">
      <alignment horizontal="center"/>
    </xf>
    <xf numFmtId="0" fontId="12" fillId="0" borderId="0" xfId="0" applyFont="1" applyAlignment="1">
      <alignment horizontal="center" vertical="center"/>
    </xf>
    <xf numFmtId="0" fontId="8" fillId="2" borderId="6" xfId="0" applyFont="1" applyFill="1" applyBorder="1" applyAlignment="1">
      <alignment horizontal="left" vertical="center"/>
    </xf>
    <xf numFmtId="0" fontId="1" fillId="2" borderId="0" xfId="0" applyFont="1" applyFill="1" applyAlignment="1">
      <alignment horizontal="left" vertical="center" wrapText="1"/>
    </xf>
    <xf numFmtId="0" fontId="12" fillId="2" borderId="0" xfId="0" applyFont="1" applyFill="1" applyAlignment="1">
      <alignment horizontal="center" vertical="center" wrapText="1"/>
    </xf>
    <xf numFmtId="0" fontId="12" fillId="2" borderId="0" xfId="0" applyFont="1" applyFill="1" applyAlignment="1">
      <alignment horizontal="center" wrapText="1"/>
    </xf>
    <xf numFmtId="0" fontId="8" fillId="2" borderId="6" xfId="0" applyFont="1" applyFill="1" applyBorder="1" applyAlignment="1">
      <alignment horizontal="left" vertical="center" wrapText="1"/>
    </xf>
    <xf numFmtId="0" fontId="12" fillId="2" borderId="0" xfId="0" applyFont="1" applyFill="1" applyAlignment="1">
      <alignment horizontal="center"/>
    </xf>
    <xf numFmtId="0" fontId="12" fillId="2" borderId="9" xfId="0" applyFont="1" applyFill="1" applyBorder="1" applyAlignment="1">
      <alignment horizontal="center" vertical="center"/>
    </xf>
    <xf numFmtId="0" fontId="1" fillId="2" borderId="9" xfId="0" applyFont="1" applyFill="1" applyBorder="1" applyAlignment="1">
      <alignment horizontal="center"/>
    </xf>
    <xf numFmtId="0" fontId="1" fillId="2" borderId="10" xfId="0" applyFont="1" applyFill="1" applyBorder="1" applyAlignment="1">
      <alignment horizontal="left" vertical="center"/>
    </xf>
    <xf numFmtId="0" fontId="14" fillId="6" borderId="11" xfId="0" applyFont="1" applyFill="1" applyBorder="1" applyAlignment="1">
      <alignment horizontal="left" vertical="center"/>
    </xf>
    <xf numFmtId="0" fontId="15" fillId="6" borderId="12" xfId="0" applyFont="1" applyFill="1" applyBorder="1" applyAlignment="1">
      <alignment horizontal="center" vertical="center"/>
    </xf>
    <xf numFmtId="0" fontId="16" fillId="6" borderId="12" xfId="0" applyFont="1" applyFill="1" applyBorder="1" applyAlignment="1">
      <alignment horizontal="center"/>
    </xf>
    <xf numFmtId="0" fontId="16" fillId="6" borderId="13" xfId="0" applyFont="1" applyFill="1" applyBorder="1" applyAlignment="1">
      <alignment horizontal="left" vertical="center"/>
    </xf>
    <xf numFmtId="0" fontId="19" fillId="2" borderId="0" xfId="0" applyFont="1" applyFill="1" applyAlignment="1">
      <alignment horizontal="left" vertical="center"/>
    </xf>
    <xf numFmtId="0" fontId="1" fillId="2" borderId="14" xfId="0" applyFont="1" applyFill="1" applyBorder="1" applyAlignment="1">
      <alignment horizontal="left" vertical="center" indent="9"/>
    </xf>
    <xf numFmtId="0" fontId="1" fillId="2" borderId="15" xfId="0" applyFont="1" applyFill="1" applyBorder="1" applyAlignment="1">
      <alignment horizontal="left" vertical="center"/>
    </xf>
    <xf numFmtId="0" fontId="1" fillId="2" borderId="14" xfId="0" applyFont="1" applyFill="1" applyBorder="1" applyAlignment="1">
      <alignment horizontal="left" vertical="center"/>
    </xf>
    <xf numFmtId="0" fontId="8" fillId="2" borderId="15" xfId="0" applyFont="1" applyFill="1" applyBorder="1" applyAlignment="1">
      <alignment horizontal="left" vertical="center"/>
    </xf>
    <xf numFmtId="0" fontId="1" fillId="2" borderId="14" xfId="0" applyFont="1" applyFill="1" applyBorder="1" applyAlignment="1">
      <alignment horizontal="left" vertical="center" indent="2"/>
    </xf>
    <xf numFmtId="0" fontId="1" fillId="2" borderId="16" xfId="0" applyFont="1" applyFill="1" applyBorder="1" applyAlignment="1">
      <alignment horizontal="left" vertical="center" indent="9"/>
    </xf>
    <xf numFmtId="0" fontId="12" fillId="2" borderId="17" xfId="0" applyFont="1" applyFill="1" applyBorder="1" applyAlignment="1">
      <alignment horizontal="center" vertical="center"/>
    </xf>
    <xf numFmtId="0" fontId="1" fillId="2" borderId="17" xfId="0" applyFont="1" applyFill="1" applyBorder="1" applyAlignment="1">
      <alignment horizontal="center"/>
    </xf>
    <xf numFmtId="0" fontId="1" fillId="2" borderId="18" xfId="0" applyFont="1" applyFill="1" applyBorder="1" applyAlignment="1">
      <alignment horizontal="left" vertical="center"/>
    </xf>
    <xf numFmtId="0" fontId="14" fillId="7" borderId="19" xfId="0" applyFont="1" applyFill="1" applyBorder="1" applyAlignment="1">
      <alignment horizontal="left" vertical="center"/>
    </xf>
    <xf numFmtId="0" fontId="15" fillId="7" borderId="1" xfId="0" applyFont="1" applyFill="1" applyBorder="1" applyAlignment="1">
      <alignment horizontal="center" vertical="center"/>
    </xf>
    <xf numFmtId="0" fontId="16" fillId="7" borderId="1" xfId="0" applyFont="1" applyFill="1" applyBorder="1" applyAlignment="1">
      <alignment horizontal="center"/>
    </xf>
    <xf numFmtId="0" fontId="16" fillId="7" borderId="20" xfId="0" applyFont="1" applyFill="1" applyBorder="1" applyAlignment="1">
      <alignment horizontal="left" vertical="center"/>
    </xf>
    <xf numFmtId="0" fontId="1" fillId="2" borderId="22" xfId="0" applyFont="1" applyFill="1" applyBorder="1" applyAlignment="1">
      <alignment horizontal="left" vertical="center"/>
    </xf>
    <xf numFmtId="2" fontId="1" fillId="5" borderId="7" xfId="0" applyNumberFormat="1" applyFont="1" applyFill="1" applyBorder="1" applyAlignment="1">
      <alignment horizontal="right" indent="2"/>
    </xf>
    <xf numFmtId="2" fontId="16" fillId="8" borderId="7" xfId="0" applyNumberFormat="1" applyFont="1" applyFill="1" applyBorder="1" applyAlignment="1">
      <alignment horizontal="right" indent="2"/>
    </xf>
    <xf numFmtId="0" fontId="16" fillId="2" borderId="0" xfId="0" applyFont="1" applyFill="1" applyAlignment="1">
      <alignment horizontal="center"/>
    </xf>
    <xf numFmtId="2" fontId="16" fillId="9" borderId="7" xfId="0" applyNumberFormat="1" applyFont="1" applyFill="1" applyBorder="1" applyAlignment="1">
      <alignment horizontal="right" indent="2"/>
    </xf>
    <xf numFmtId="2" fontId="1" fillId="2" borderId="0" xfId="0" applyNumberFormat="1" applyFont="1" applyFill="1" applyAlignment="1">
      <alignment horizontal="right" indent="2"/>
    </xf>
    <xf numFmtId="0" fontId="12" fillId="2" borderId="24" xfId="0" applyFont="1" applyFill="1" applyBorder="1" applyAlignment="1">
      <alignment horizontal="center" vertical="center"/>
    </xf>
    <xf numFmtId="0" fontId="11" fillId="2" borderId="24" xfId="0" applyFont="1" applyFill="1" applyBorder="1" applyAlignment="1">
      <alignment horizontal="center"/>
    </xf>
    <xf numFmtId="0" fontId="11" fillId="2" borderId="25" xfId="0" applyFont="1" applyFill="1" applyBorder="1" applyAlignment="1">
      <alignment horizontal="left" vertical="center"/>
    </xf>
    <xf numFmtId="49" fontId="1" fillId="2" borderId="0" xfId="0" applyNumberFormat="1" applyFont="1" applyFill="1" applyAlignment="1">
      <alignment horizontal="left" vertical="center"/>
    </xf>
    <xf numFmtId="49" fontId="13" fillId="2" borderId="0" xfId="0" applyNumberFormat="1" applyFont="1" applyFill="1" applyAlignment="1">
      <alignment horizontal="left" vertical="center"/>
    </xf>
    <xf numFmtId="49" fontId="8" fillId="2" borderId="0" xfId="0" applyNumberFormat="1" applyFont="1" applyFill="1" applyAlignment="1">
      <alignment horizontal="left" vertical="center"/>
    </xf>
    <xf numFmtId="0" fontId="7" fillId="2" borderId="29" xfId="0" applyFont="1" applyFill="1" applyBorder="1" applyAlignment="1">
      <alignment horizontal="left" vertical="center"/>
    </xf>
    <xf numFmtId="0" fontId="1" fillId="2" borderId="30" xfId="0" applyFont="1" applyFill="1" applyBorder="1" applyAlignment="1">
      <alignment horizontal="left" vertical="center"/>
    </xf>
    <xf numFmtId="0" fontId="1" fillId="2" borderId="29" xfId="0" applyFont="1" applyFill="1" applyBorder="1" applyAlignment="1">
      <alignment horizontal="left" vertical="center"/>
    </xf>
    <xf numFmtId="0" fontId="17" fillId="2" borderId="0" xfId="0" applyFont="1" applyFill="1" applyAlignment="1">
      <alignment horizontal="left" vertical="center" indent="9"/>
    </xf>
    <xf numFmtId="0" fontId="1" fillId="2" borderId="26" xfId="0" applyFont="1" applyFill="1" applyBorder="1" applyAlignment="1">
      <alignment horizontal="left" vertical="center"/>
    </xf>
    <xf numFmtId="0" fontId="12" fillId="2" borderId="27" xfId="0" applyFont="1" applyFill="1" applyBorder="1" applyAlignment="1">
      <alignment horizontal="center" vertical="center"/>
    </xf>
    <xf numFmtId="0" fontId="1" fillId="2" borderId="27" xfId="0" applyFont="1" applyFill="1" applyBorder="1" applyAlignment="1">
      <alignment horizontal="left" vertical="center"/>
    </xf>
    <xf numFmtId="0" fontId="1" fillId="2" borderId="28" xfId="0" applyFont="1" applyFill="1" applyBorder="1" applyAlignment="1">
      <alignment horizontal="left" vertical="center"/>
    </xf>
    <xf numFmtId="49" fontId="1" fillId="2" borderId="0" xfId="0" applyNumberFormat="1" applyFont="1" applyFill="1" applyAlignment="1">
      <alignment wrapText="1"/>
    </xf>
    <xf numFmtId="49" fontId="2" fillId="2" borderId="0" xfId="0" applyNumberFormat="1" applyFont="1" applyFill="1" applyAlignment="1">
      <alignment vertical="top"/>
    </xf>
    <xf numFmtId="0" fontId="10" fillId="2" borderId="0" xfId="0" applyFont="1" applyFill="1" applyAlignment="1">
      <alignment horizontal="left" vertical="center"/>
    </xf>
    <xf numFmtId="49" fontId="10" fillId="2" borderId="31" xfId="0" applyNumberFormat="1" applyFont="1" applyFill="1" applyBorder="1" applyAlignment="1">
      <alignment horizontal="left" vertical="center" wrapText="1"/>
    </xf>
    <xf numFmtId="0" fontId="10" fillId="2" borderId="31" xfId="0" applyFont="1" applyFill="1" applyBorder="1" applyAlignment="1">
      <alignment horizontal="left" vertical="center"/>
    </xf>
    <xf numFmtId="0" fontId="1" fillId="2" borderId="0" xfId="0" applyFont="1" applyFill="1" applyAlignment="1">
      <alignment horizontal="left" vertical="top"/>
    </xf>
    <xf numFmtId="49" fontId="20" fillId="4" borderId="31" xfId="0" applyNumberFormat="1" applyFont="1" applyFill="1" applyBorder="1" applyAlignment="1">
      <alignment horizontal="left" vertical="center"/>
    </xf>
    <xf numFmtId="49" fontId="22" fillId="4" borderId="31" xfId="0" applyNumberFormat="1" applyFont="1" applyFill="1" applyBorder="1" applyAlignment="1">
      <alignment horizontal="left" vertical="center" wrapText="1"/>
    </xf>
    <xf numFmtId="0" fontId="22" fillId="4" borderId="31" xfId="0" applyFont="1" applyFill="1" applyBorder="1" applyAlignment="1">
      <alignment horizontal="left" vertical="center"/>
    </xf>
    <xf numFmtId="49" fontId="7" fillId="2" borderId="31" xfId="0" applyNumberFormat="1" applyFont="1" applyFill="1" applyBorder="1" applyAlignment="1">
      <alignment horizontal="left" vertical="center"/>
    </xf>
    <xf numFmtId="49" fontId="1" fillId="2" borderId="31" xfId="0" applyNumberFormat="1" applyFont="1" applyFill="1" applyBorder="1" applyAlignment="1">
      <alignment horizontal="left" vertical="top" wrapText="1"/>
    </xf>
    <xf numFmtId="0" fontId="1" fillId="2" borderId="31" xfId="0" applyFont="1" applyFill="1" applyBorder="1" applyAlignment="1">
      <alignment horizontal="left" vertical="top"/>
    </xf>
    <xf numFmtId="49" fontId="20" fillId="6" borderId="31" xfId="0" applyNumberFormat="1" applyFont="1" applyFill="1" applyBorder="1" applyAlignment="1">
      <alignment horizontal="left" vertical="center"/>
    </xf>
    <xf numFmtId="49" fontId="1" fillId="6" borderId="31" xfId="0" applyNumberFormat="1" applyFont="1" applyFill="1" applyBorder="1" applyAlignment="1">
      <alignment horizontal="left" vertical="top" wrapText="1"/>
    </xf>
    <xf numFmtId="0" fontId="1" fillId="6" borderId="31" xfId="0" applyFont="1" applyFill="1" applyBorder="1" applyAlignment="1">
      <alignment horizontal="left" vertical="top"/>
    </xf>
    <xf numFmtId="49" fontId="1" fillId="10" borderId="31" xfId="0" applyNumberFormat="1" applyFont="1" applyFill="1" applyBorder="1" applyAlignment="1">
      <alignment horizontal="left" vertical="top" wrapText="1"/>
    </xf>
    <xf numFmtId="0" fontId="1" fillId="10" borderId="31" xfId="0" applyFont="1" applyFill="1" applyBorder="1" applyAlignment="1">
      <alignment horizontal="left" vertical="top"/>
    </xf>
    <xf numFmtId="0" fontId="23" fillId="2" borderId="0" xfId="0" applyFont="1" applyFill="1" applyAlignment="1">
      <alignment vertical="center"/>
    </xf>
    <xf numFmtId="0" fontId="1" fillId="2" borderId="0" xfId="0" applyFont="1" applyFill="1" applyAlignment="1">
      <alignment horizontal="center" vertical="center"/>
    </xf>
    <xf numFmtId="49" fontId="1" fillId="2" borderId="0" xfId="0" applyNumberFormat="1" applyFont="1" applyFill="1" applyAlignment="1">
      <alignment horizontal="center" vertical="center"/>
    </xf>
    <xf numFmtId="0" fontId="24" fillId="11" borderId="0" xfId="0" applyFont="1" applyFill="1" applyAlignment="1">
      <alignment horizontal="left" vertical="center"/>
    </xf>
    <xf numFmtId="0" fontId="11" fillId="11" borderId="0" xfId="0" applyFont="1" applyFill="1" applyAlignment="1">
      <alignment horizontal="center" vertical="center"/>
    </xf>
    <xf numFmtId="0" fontId="1" fillId="2" borderId="0" xfId="0" applyFont="1" applyFill="1" applyAlignment="1">
      <alignment horizontal="center" vertical="center" wrapText="1"/>
    </xf>
    <xf numFmtId="2" fontId="1" fillId="11" borderId="0" xfId="0" applyNumberFormat="1" applyFont="1" applyFill="1" applyAlignment="1">
      <alignment horizontal="center" vertical="center"/>
    </xf>
    <xf numFmtId="0" fontId="0" fillId="2" borderId="0" xfId="0" applyFill="1"/>
    <xf numFmtId="0" fontId="24" fillId="12" borderId="0" xfId="0" applyFont="1" applyFill="1" applyAlignment="1">
      <alignment vertical="center"/>
    </xf>
    <xf numFmtId="0" fontId="1" fillId="12" borderId="0" xfId="0" applyFont="1" applyFill="1" applyAlignment="1">
      <alignment horizontal="center" vertical="center"/>
    </xf>
    <xf numFmtId="0" fontId="11" fillId="12" borderId="0" xfId="0" applyFont="1" applyFill="1" applyAlignment="1">
      <alignment horizontal="center" vertical="center"/>
    </xf>
    <xf numFmtId="0" fontId="7" fillId="12" borderId="0" xfId="0" applyFont="1" applyFill="1" applyAlignment="1">
      <alignment horizontal="center" vertical="center" wrapText="1"/>
    </xf>
    <xf numFmtId="2" fontId="1" fillId="12" borderId="0" xfId="0" applyNumberFormat="1" applyFont="1" applyFill="1" applyAlignment="1">
      <alignment horizontal="center" vertical="center"/>
    </xf>
    <xf numFmtId="0" fontId="24" fillId="13" borderId="0" xfId="0" applyFont="1" applyFill="1" applyAlignment="1">
      <alignment horizontal="left" vertical="center"/>
    </xf>
    <xf numFmtId="0" fontId="7" fillId="13" borderId="0" xfId="0" applyFont="1" applyFill="1" applyAlignment="1">
      <alignment horizontal="center" vertical="center"/>
    </xf>
    <xf numFmtId="0" fontId="0" fillId="2" borderId="0" xfId="0" applyFill="1" applyAlignment="1">
      <alignment horizontal="center" vertical="center" wrapText="1"/>
    </xf>
    <xf numFmtId="0" fontId="1" fillId="13" borderId="0" xfId="0" applyFont="1" applyFill="1" applyAlignment="1">
      <alignment horizontal="center" vertical="center" wrapText="1"/>
    </xf>
    <xf numFmtId="0" fontId="7" fillId="13" borderId="0" xfId="0" applyFont="1" applyFill="1" applyAlignment="1">
      <alignment horizontal="center" vertical="center" wrapText="1"/>
    </xf>
    <xf numFmtId="0" fontId="1" fillId="13" borderId="0" xfId="0" applyFont="1" applyFill="1" applyAlignment="1">
      <alignment horizontal="center" vertical="center"/>
    </xf>
    <xf numFmtId="2" fontId="1" fillId="13" borderId="0" xfId="0" applyNumberFormat="1" applyFont="1" applyFill="1" applyAlignment="1">
      <alignment horizontal="center" vertical="center"/>
    </xf>
    <xf numFmtId="0" fontId="24" fillId="14" borderId="0" xfId="0" applyFont="1" applyFill="1" applyAlignment="1">
      <alignment horizontal="left" vertical="center"/>
    </xf>
    <xf numFmtId="0" fontId="1" fillId="14" borderId="0" xfId="0" applyFont="1" applyFill="1" applyAlignment="1">
      <alignment horizontal="center" vertical="center"/>
    </xf>
    <xf numFmtId="0" fontId="7" fillId="14" borderId="0" xfId="0" applyFont="1" applyFill="1" applyAlignment="1">
      <alignment horizontal="center" vertical="center"/>
    </xf>
    <xf numFmtId="0" fontId="1" fillId="14" borderId="0" xfId="0" applyFont="1" applyFill="1" applyAlignment="1">
      <alignment horizontal="center" vertical="center" wrapText="1"/>
    </xf>
    <xf numFmtId="0" fontId="7" fillId="14" borderId="0" xfId="0" applyFont="1" applyFill="1" applyAlignment="1">
      <alignment horizontal="center" vertical="center" wrapText="1"/>
    </xf>
    <xf numFmtId="2" fontId="1" fillId="14" borderId="0" xfId="0" applyNumberFormat="1" applyFont="1" applyFill="1" applyAlignment="1">
      <alignment horizontal="center" vertical="center"/>
    </xf>
    <xf numFmtId="0" fontId="27" fillId="2" borderId="0" xfId="0" applyFont="1" applyFill="1" applyAlignment="1">
      <alignment vertical="top" wrapText="1"/>
    </xf>
    <xf numFmtId="0" fontId="26" fillId="2" borderId="0" xfId="0" applyFont="1" applyFill="1" applyAlignment="1">
      <alignment vertical="top" wrapText="1"/>
    </xf>
    <xf numFmtId="0" fontId="24" fillId="15" borderId="0" xfId="0" applyFont="1" applyFill="1" applyAlignment="1">
      <alignment horizontal="left" vertical="center"/>
    </xf>
    <xf numFmtId="0" fontId="1" fillId="15" borderId="0" xfId="0" applyFont="1" applyFill="1" applyAlignment="1">
      <alignment horizontal="center" vertical="center"/>
    </xf>
    <xf numFmtId="0" fontId="0" fillId="15" borderId="0" xfId="0" applyFill="1" applyAlignment="1">
      <alignment horizontal="center" vertical="center"/>
    </xf>
    <xf numFmtId="0" fontId="1" fillId="15" borderId="0" xfId="0" applyFont="1" applyFill="1" applyAlignment="1">
      <alignment horizontal="center" vertical="center" wrapText="1"/>
    </xf>
    <xf numFmtId="0" fontId="7" fillId="15" borderId="0" xfId="0" applyFont="1" applyFill="1" applyAlignment="1">
      <alignment horizontal="center" vertical="center" wrapText="1"/>
    </xf>
    <xf numFmtId="2" fontId="0" fillId="15" borderId="0" xfId="0" applyNumberFormat="1" applyFill="1" applyAlignment="1">
      <alignment horizontal="center" vertical="center"/>
    </xf>
    <xf numFmtId="49" fontId="28" fillId="2" borderId="31" xfId="0" applyNumberFormat="1" applyFont="1" applyFill="1" applyBorder="1" applyAlignment="1">
      <alignment horizontal="left" vertical="top" wrapText="1"/>
    </xf>
    <xf numFmtId="0" fontId="10" fillId="3" borderId="32" xfId="0" applyFont="1" applyFill="1" applyBorder="1" applyAlignment="1">
      <alignment horizontal="left" vertical="center" wrapText="1" indent="1"/>
    </xf>
    <xf numFmtId="0" fontId="29" fillId="3" borderId="33" xfId="1" applyFill="1" applyBorder="1" applyAlignment="1">
      <alignment horizontal="left" vertical="center" wrapText="1" indent="1"/>
    </xf>
    <xf numFmtId="0" fontId="30" fillId="0" borderId="0" xfId="0" applyFont="1" applyAlignment="1">
      <alignment horizontal="center"/>
    </xf>
    <xf numFmtId="9" fontId="1" fillId="2" borderId="7" xfId="0" applyNumberFormat="1" applyFont="1" applyFill="1" applyBorder="1" applyAlignment="1">
      <alignment horizontal="center" vertical="center" wrapText="1"/>
    </xf>
    <xf numFmtId="49" fontId="1" fillId="0" borderId="31" xfId="0" applyNumberFormat="1" applyFont="1" applyBorder="1" applyAlignment="1">
      <alignment horizontal="left" vertical="top" wrapText="1"/>
    </xf>
    <xf numFmtId="164" fontId="1" fillId="5" borderId="7" xfId="0" applyNumberFormat="1" applyFont="1" applyFill="1" applyBorder="1" applyAlignment="1">
      <alignment horizontal="center"/>
    </xf>
    <xf numFmtId="164" fontId="17" fillId="2" borderId="0" xfId="0" applyNumberFormat="1" applyFont="1" applyFill="1" applyAlignment="1">
      <alignment horizontal="center"/>
    </xf>
    <xf numFmtId="0" fontId="12" fillId="17" borderId="0" xfId="0" applyFont="1" applyFill="1" applyAlignment="1">
      <alignment horizontal="center" vertical="center"/>
    </xf>
    <xf numFmtId="2" fontId="1" fillId="15" borderId="0" xfId="0" applyNumberFormat="1" applyFont="1" applyFill="1" applyAlignment="1">
      <alignment horizontal="center" vertical="center"/>
    </xf>
    <xf numFmtId="0" fontId="21" fillId="16" borderId="0" xfId="0" applyFont="1" applyFill="1" applyAlignment="1">
      <alignment vertical="center"/>
    </xf>
    <xf numFmtId="0" fontId="23" fillId="16" borderId="0" xfId="0" applyFont="1" applyFill="1" applyAlignment="1">
      <alignment vertical="center"/>
    </xf>
    <xf numFmtId="0" fontId="1" fillId="16" borderId="0" xfId="0" applyFont="1" applyFill="1" applyAlignment="1">
      <alignment horizontal="left" vertical="top"/>
    </xf>
    <xf numFmtId="0" fontId="1" fillId="16" borderId="0" xfId="0" applyFont="1" applyFill="1" applyAlignment="1">
      <alignment horizontal="center" vertical="center"/>
    </xf>
    <xf numFmtId="0" fontId="7" fillId="16" borderId="0" xfId="0" applyFont="1" applyFill="1" applyAlignment="1">
      <alignment horizontal="left" vertical="top"/>
    </xf>
    <xf numFmtId="0" fontId="1" fillId="16" borderId="0" xfId="0" applyFont="1" applyFill="1" applyAlignment="1">
      <alignment horizontal="left" vertical="top" wrapText="1"/>
    </xf>
    <xf numFmtId="165" fontId="28" fillId="18" borderId="0" xfId="2" applyNumberFormat="1" applyFont="1" applyFill="1" applyBorder="1" applyAlignment="1">
      <alignment horizontal="center" vertical="center"/>
    </xf>
    <xf numFmtId="0" fontId="1" fillId="16" borderId="0" xfId="0" applyFont="1" applyFill="1"/>
    <xf numFmtId="0" fontId="21" fillId="19" borderId="0" xfId="0" applyFont="1" applyFill="1" applyAlignment="1">
      <alignment vertical="center"/>
    </xf>
    <xf numFmtId="0" fontId="23" fillId="19" borderId="0" xfId="0" applyFont="1" applyFill="1" applyAlignment="1">
      <alignment vertical="center"/>
    </xf>
    <xf numFmtId="0" fontId="1" fillId="19" borderId="0" xfId="0" applyFont="1" applyFill="1" applyAlignment="1">
      <alignment horizontal="left" vertical="top"/>
    </xf>
    <xf numFmtId="0" fontId="1" fillId="19" borderId="0" xfId="0" applyFont="1" applyFill="1" applyAlignment="1">
      <alignment horizontal="center" vertical="center"/>
    </xf>
    <xf numFmtId="0" fontId="7" fillId="19" borderId="0" xfId="0" applyFont="1" applyFill="1" applyAlignment="1">
      <alignment horizontal="left" vertical="top"/>
    </xf>
    <xf numFmtId="0" fontId="1" fillId="19" borderId="0" xfId="0" applyFont="1" applyFill="1" applyAlignment="1">
      <alignment horizontal="left" vertical="top" wrapText="1"/>
    </xf>
    <xf numFmtId="0" fontId="1" fillId="19" borderId="0" xfId="0" applyFont="1" applyFill="1"/>
    <xf numFmtId="0" fontId="1" fillId="20" borderId="0" xfId="0" applyFont="1" applyFill="1"/>
    <xf numFmtId="49" fontId="21" fillId="21" borderId="0" xfId="0" applyNumberFormat="1" applyFont="1" applyFill="1" applyAlignment="1">
      <alignment horizontal="left" vertical="center"/>
    </xf>
    <xf numFmtId="0" fontId="7" fillId="21" borderId="0" xfId="0" applyFont="1" applyFill="1"/>
    <xf numFmtId="0" fontId="1" fillId="21" borderId="0" xfId="0" applyFont="1" applyFill="1"/>
    <xf numFmtId="1" fontId="1" fillId="12" borderId="0" xfId="0" applyNumberFormat="1" applyFont="1" applyFill="1" applyAlignment="1">
      <alignment horizontal="center" vertical="center"/>
    </xf>
    <xf numFmtId="0" fontId="8" fillId="2" borderId="0" xfId="0" applyFont="1" applyFill="1" applyAlignment="1">
      <alignment horizontal="center" vertical="top" wrapText="1"/>
    </xf>
    <xf numFmtId="2" fontId="1" fillId="22" borderId="7" xfId="0" applyNumberFormat="1" applyFont="1" applyFill="1" applyBorder="1" applyAlignment="1">
      <alignment horizontal="center"/>
    </xf>
    <xf numFmtId="0" fontId="8" fillId="2" borderId="31" xfId="0" applyFont="1" applyFill="1" applyBorder="1" applyAlignment="1">
      <alignment horizontal="left" vertical="top"/>
    </xf>
    <xf numFmtId="0" fontId="28" fillId="2" borderId="0" xfId="0" applyFont="1" applyFill="1" applyAlignment="1">
      <alignment vertical="top" wrapText="1"/>
    </xf>
    <xf numFmtId="0" fontId="33" fillId="2" borderId="0" xfId="0" applyFont="1" applyFill="1" applyAlignment="1">
      <alignment vertical="top" wrapText="1"/>
    </xf>
    <xf numFmtId="0" fontId="34" fillId="2" borderId="0" xfId="0" applyFont="1" applyFill="1" applyAlignment="1">
      <alignment horizontal="left" vertical="center"/>
    </xf>
    <xf numFmtId="49" fontId="1" fillId="2" borderId="0" xfId="0" applyNumberFormat="1" applyFont="1" applyFill="1" applyAlignment="1">
      <alignment vertical="center"/>
    </xf>
    <xf numFmtId="0" fontId="1" fillId="23" borderId="0" xfId="0" applyFont="1" applyFill="1" applyAlignment="1">
      <alignment horizontal="center" vertical="center"/>
    </xf>
    <xf numFmtId="0" fontId="7" fillId="23" borderId="0" xfId="0" applyFont="1" applyFill="1" applyAlignment="1">
      <alignment horizontal="center" vertical="center"/>
    </xf>
    <xf numFmtId="0" fontId="11" fillId="23" borderId="0" xfId="0" applyFont="1" applyFill="1" applyAlignment="1">
      <alignment horizontal="center" vertical="center"/>
    </xf>
    <xf numFmtId="0" fontId="25" fillId="23" borderId="0" xfId="0" applyFont="1" applyFill="1" applyAlignment="1">
      <alignment horizontal="center" vertical="center" wrapText="1"/>
    </xf>
    <xf numFmtId="2" fontId="1" fillId="23" borderId="0" xfId="0" applyNumberFormat="1" applyFont="1" applyFill="1" applyAlignment="1">
      <alignment horizontal="center" vertical="center"/>
    </xf>
    <xf numFmtId="2" fontId="1" fillId="2" borderId="0" xfId="0" applyNumberFormat="1" applyFont="1" applyFill="1" applyAlignment="1">
      <alignment horizontal="left" vertical="center"/>
    </xf>
    <xf numFmtId="2" fontId="1" fillId="2" borderId="0" xfId="0" applyNumberFormat="1" applyFont="1" applyFill="1"/>
    <xf numFmtId="2" fontId="1" fillId="2" borderId="0" xfId="0" applyNumberFormat="1" applyFont="1" applyFill="1" applyAlignment="1">
      <alignment horizontal="center" vertical="center"/>
    </xf>
    <xf numFmtId="2" fontId="1" fillId="2" borderId="27" xfId="0" applyNumberFormat="1" applyFont="1" applyFill="1" applyBorder="1" applyAlignment="1">
      <alignment horizontal="center" vertical="center"/>
    </xf>
    <xf numFmtId="49" fontId="1" fillId="5" borderId="7" xfId="0" applyNumberFormat="1" applyFont="1" applyFill="1" applyBorder="1" applyAlignment="1">
      <alignment horizontal="center" vertical="center"/>
    </xf>
    <xf numFmtId="0" fontId="15" fillId="25" borderId="17" xfId="0" applyFont="1" applyFill="1" applyBorder="1" applyAlignment="1">
      <alignment horizontal="center" vertical="center"/>
    </xf>
    <xf numFmtId="2" fontId="16" fillId="25" borderId="17" xfId="0" applyNumberFormat="1" applyFont="1" applyFill="1" applyBorder="1" applyAlignment="1">
      <alignment horizontal="center" vertical="center"/>
    </xf>
    <xf numFmtId="0" fontId="16" fillId="25" borderId="17" xfId="0" applyFont="1" applyFill="1" applyBorder="1" applyAlignment="1">
      <alignment horizontal="left" vertical="center"/>
    </xf>
    <xf numFmtId="0" fontId="16" fillId="25" borderId="18" xfId="0" applyFont="1" applyFill="1" applyBorder="1" applyAlignment="1">
      <alignment horizontal="left" vertical="center"/>
    </xf>
    <xf numFmtId="0" fontId="1" fillId="2" borderId="29" xfId="0" applyFont="1" applyFill="1" applyBorder="1" applyAlignment="1">
      <alignment horizontal="left" vertical="center" wrapText="1"/>
    </xf>
    <xf numFmtId="49" fontId="1" fillId="2" borderId="7" xfId="0" applyNumberFormat="1" applyFont="1" applyFill="1" applyBorder="1" applyAlignment="1">
      <alignment horizontal="center" vertical="center" wrapText="1"/>
    </xf>
    <xf numFmtId="0" fontId="1" fillId="2" borderId="30" xfId="0" applyFont="1" applyFill="1" applyBorder="1" applyAlignment="1">
      <alignment horizontal="left" vertical="center" wrapText="1"/>
    </xf>
    <xf numFmtId="0" fontId="0" fillId="0" borderId="0" xfId="0" applyAlignment="1">
      <alignment wrapText="1"/>
    </xf>
    <xf numFmtId="0" fontId="0" fillId="26" borderId="0" xfId="0" applyFill="1"/>
    <xf numFmtId="0" fontId="7" fillId="2" borderId="34" xfId="0" applyFont="1" applyFill="1" applyBorder="1" applyAlignment="1">
      <alignment horizontal="left" vertical="center"/>
    </xf>
    <xf numFmtId="0" fontId="7" fillId="2" borderId="0" xfId="0" applyFont="1" applyFill="1" applyAlignment="1">
      <alignment horizontal="left" vertical="center"/>
    </xf>
    <xf numFmtId="0" fontId="7" fillId="2" borderId="0" xfId="0" applyFont="1" applyFill="1" applyAlignment="1">
      <alignment horizontal="left" vertical="center" wrapText="1"/>
    </xf>
    <xf numFmtId="0" fontId="18" fillId="2" borderId="0" xfId="0" applyFont="1" applyFill="1" applyAlignment="1">
      <alignment horizontal="left" vertical="center" wrapText="1"/>
    </xf>
    <xf numFmtId="0" fontId="18" fillId="2" borderId="0" xfId="0" applyFont="1" applyFill="1" applyAlignment="1">
      <alignment horizontal="left" vertical="center" wrapText="1" indent="2"/>
    </xf>
    <xf numFmtId="0" fontId="8" fillId="2" borderId="35" xfId="0" applyFont="1" applyFill="1" applyBorder="1" applyAlignment="1">
      <alignment vertical="center"/>
    </xf>
    <xf numFmtId="0" fontId="1" fillId="2" borderId="17" xfId="0" applyFont="1" applyFill="1" applyBorder="1" applyAlignment="1">
      <alignment horizontal="left" vertical="center" indent="9"/>
    </xf>
    <xf numFmtId="0" fontId="20" fillId="8" borderId="0" xfId="0" applyFont="1" applyFill="1" applyAlignment="1">
      <alignment horizontal="right" vertical="center"/>
    </xf>
    <xf numFmtId="0" fontId="20" fillId="9" borderId="0" xfId="0" applyFont="1" applyFill="1" applyAlignment="1">
      <alignment horizontal="right" vertical="center"/>
    </xf>
    <xf numFmtId="0" fontId="7" fillId="2" borderId="36" xfId="0" applyFont="1" applyFill="1" applyBorder="1" applyAlignment="1">
      <alignment horizontal="left" vertical="center"/>
    </xf>
    <xf numFmtId="0" fontId="21" fillId="25" borderId="17" xfId="0" applyFont="1" applyFill="1" applyBorder="1" applyAlignment="1">
      <alignment horizontal="left" vertical="center"/>
    </xf>
    <xf numFmtId="0" fontId="21" fillId="24" borderId="37" xfId="0" applyFont="1" applyFill="1" applyBorder="1" applyAlignment="1">
      <alignment horizontal="left" vertical="center"/>
    </xf>
    <xf numFmtId="0" fontId="15" fillId="24" borderId="37" xfId="0" applyFont="1" applyFill="1" applyBorder="1" applyAlignment="1">
      <alignment horizontal="center" vertical="center"/>
    </xf>
    <xf numFmtId="2" fontId="16" fillId="24" borderId="37" xfId="0" applyNumberFormat="1" applyFont="1" applyFill="1" applyBorder="1" applyAlignment="1">
      <alignment horizontal="center" vertical="center"/>
    </xf>
    <xf numFmtId="0" fontId="16" fillId="24" borderId="37" xfId="0" applyFont="1" applyFill="1" applyBorder="1" applyAlignment="1">
      <alignment horizontal="left" vertical="center"/>
    </xf>
    <xf numFmtId="0" fontId="16" fillId="24" borderId="38" xfId="0" applyFont="1" applyFill="1" applyBorder="1" applyAlignment="1">
      <alignment horizontal="left" vertical="center"/>
    </xf>
    <xf numFmtId="0" fontId="1" fillId="26" borderId="0" xfId="0" applyFont="1" applyFill="1" applyAlignment="1">
      <alignment horizontal="left" vertical="center" wrapText="1"/>
    </xf>
    <xf numFmtId="0" fontId="1" fillId="2" borderId="5" xfId="0" applyFont="1" applyFill="1" applyBorder="1" applyAlignment="1">
      <alignment horizontal="center" vertical="center"/>
    </xf>
    <xf numFmtId="0" fontId="7" fillId="2" borderId="5" xfId="0" applyFont="1" applyFill="1" applyBorder="1" applyAlignment="1">
      <alignment horizontal="center" vertical="center"/>
    </xf>
    <xf numFmtId="0" fontId="8" fillId="2" borderId="5" xfId="0" applyFont="1" applyFill="1" applyBorder="1" applyAlignment="1">
      <alignment horizontal="center" vertical="center"/>
    </xf>
    <xf numFmtId="0" fontId="7" fillId="2" borderId="5"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 fillId="2" borderId="8" xfId="0" applyFont="1" applyFill="1" applyBorder="1" applyAlignment="1">
      <alignment horizontal="center" vertical="center"/>
    </xf>
    <xf numFmtId="0" fontId="11" fillId="2" borderId="0" xfId="0" applyFont="1" applyFill="1" applyAlignment="1">
      <alignment horizontal="center" vertical="center"/>
    </xf>
    <xf numFmtId="0" fontId="7" fillId="2" borderId="14"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21" xfId="0" applyFont="1" applyFill="1" applyBorder="1" applyAlignment="1">
      <alignment horizontal="center" vertical="center"/>
    </xf>
    <xf numFmtId="0" fontId="7" fillId="2" borderId="21" xfId="0" applyFont="1" applyFill="1" applyBorder="1" applyAlignment="1">
      <alignment horizontal="center" vertical="center"/>
    </xf>
    <xf numFmtId="0" fontId="20" fillId="8" borderId="21" xfId="0" applyFont="1" applyFill="1" applyBorder="1" applyAlignment="1">
      <alignment horizontal="center" vertical="center"/>
    </xf>
    <xf numFmtId="0" fontId="20" fillId="9" borderId="21"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24" xfId="0" applyFont="1" applyFill="1" applyBorder="1" applyAlignment="1">
      <alignment horizontal="left" vertical="center" indent="9"/>
    </xf>
    <xf numFmtId="0" fontId="1" fillId="28" borderId="14" xfId="0" applyFont="1" applyFill="1" applyBorder="1" applyAlignment="1">
      <alignment horizontal="center" vertical="center"/>
    </xf>
    <xf numFmtId="0" fontId="32" fillId="2" borderId="0" xfId="0" applyFont="1" applyFill="1" applyAlignment="1">
      <alignment horizontal="left" vertical="center"/>
    </xf>
    <xf numFmtId="0" fontId="1" fillId="2" borderId="23" xfId="0" applyFont="1" applyFill="1" applyBorder="1" applyAlignment="1">
      <alignment horizontal="center" vertical="center"/>
    </xf>
    <xf numFmtId="0" fontId="0" fillId="26" borderId="24" xfId="0" applyFill="1" applyBorder="1"/>
    <xf numFmtId="0" fontId="1" fillId="2" borderId="25" xfId="0" applyFont="1" applyFill="1" applyBorder="1" applyAlignment="1">
      <alignment horizontal="left" vertical="center"/>
    </xf>
    <xf numFmtId="0" fontId="1" fillId="2" borderId="21" xfId="0" applyFont="1" applyFill="1" applyBorder="1" applyAlignment="1">
      <alignment horizontal="center" vertical="center" wrapText="1"/>
    </xf>
    <xf numFmtId="0" fontId="1" fillId="2" borderId="0" xfId="0" applyFont="1" applyFill="1" applyAlignment="1">
      <alignment horizontal="center" wrapText="1"/>
    </xf>
    <xf numFmtId="0" fontId="1" fillId="2" borderId="22" xfId="0" applyFont="1" applyFill="1" applyBorder="1" applyAlignment="1">
      <alignment horizontal="left" vertical="center" wrapText="1"/>
    </xf>
    <xf numFmtId="0" fontId="1" fillId="2" borderId="14" xfId="0" applyFont="1" applyFill="1" applyBorder="1" applyAlignment="1">
      <alignment horizontal="center" vertical="center" wrapText="1"/>
    </xf>
    <xf numFmtId="0" fontId="1" fillId="22" borderId="7" xfId="0" applyFont="1" applyFill="1" applyBorder="1" applyAlignment="1">
      <alignment horizontal="center" wrapText="1"/>
    </xf>
    <xf numFmtId="2" fontId="1" fillId="2" borderId="0" xfId="0" applyNumberFormat="1" applyFont="1" applyFill="1" applyAlignment="1">
      <alignment horizontal="center" wrapText="1"/>
    </xf>
    <xf numFmtId="0" fontId="1" fillId="2" borderId="15" xfId="0" applyFont="1" applyFill="1" applyBorder="1" applyAlignment="1">
      <alignment horizontal="left" vertical="center" wrapText="1"/>
    </xf>
    <xf numFmtId="0" fontId="34" fillId="2" borderId="0" xfId="0" applyFont="1" applyFill="1" applyAlignment="1">
      <alignment vertical="center" wrapText="1"/>
    </xf>
    <xf numFmtId="0" fontId="1" fillId="27" borderId="5"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17" fillId="2" borderId="0" xfId="0" applyFont="1" applyFill="1" applyAlignment="1">
      <alignment horizontal="center" vertical="center" wrapText="1"/>
    </xf>
    <xf numFmtId="0" fontId="1" fillId="2" borderId="0" xfId="0" applyFont="1" applyFill="1" applyAlignment="1">
      <alignment vertical="center" wrapText="1"/>
    </xf>
    <xf numFmtId="0" fontId="1" fillId="12" borderId="0" xfId="0" applyFont="1" applyFill="1" applyAlignment="1">
      <alignment horizontal="center" vertical="center" wrapText="1"/>
    </xf>
    <xf numFmtId="0" fontId="0" fillId="0" borderId="0" xfId="0" applyAlignment="1">
      <alignment vertical="center" wrapText="1"/>
    </xf>
    <xf numFmtId="2" fontId="16" fillId="29" borderId="7" xfId="0" applyNumberFormat="1" applyFont="1" applyFill="1" applyBorder="1" applyAlignment="1">
      <alignment horizontal="right" indent="2"/>
    </xf>
    <xf numFmtId="0" fontId="37" fillId="26" borderId="0" xfId="0" applyFont="1" applyFill="1" applyAlignment="1">
      <alignment horizontal="right"/>
    </xf>
    <xf numFmtId="0" fontId="1" fillId="2" borderId="0" xfId="0" applyFont="1" applyFill="1" applyAlignment="1">
      <alignment horizontal="left" wrapText="1" indent="2"/>
    </xf>
    <xf numFmtId="0" fontId="40" fillId="2" borderId="0" xfId="0" applyFont="1" applyFill="1" applyAlignment="1">
      <alignment horizontal="center"/>
    </xf>
    <xf numFmtId="0" fontId="1" fillId="17" borderId="0" xfId="0" applyFont="1" applyFill="1" applyAlignment="1">
      <alignment horizontal="center" vertical="center" wrapText="1"/>
    </xf>
    <xf numFmtId="0" fontId="0" fillId="17" borderId="0" xfId="0" applyFill="1"/>
    <xf numFmtId="0" fontId="0" fillId="17" borderId="0" xfId="0" applyFill="1" applyAlignment="1">
      <alignment horizontal="center" vertical="center" wrapText="1"/>
    </xf>
    <xf numFmtId="49" fontId="28" fillId="0" borderId="31" xfId="0" applyNumberFormat="1" applyFont="1" applyBorder="1" applyAlignment="1">
      <alignment horizontal="left" vertical="top" wrapText="1"/>
    </xf>
    <xf numFmtId="0" fontId="1" fillId="2" borderId="0" xfId="0" applyFont="1" applyFill="1" applyAlignment="1">
      <alignment horizontal="left" vertical="center" indent="1"/>
    </xf>
    <xf numFmtId="0" fontId="1" fillId="27" borderId="5" xfId="0" applyFont="1" applyFill="1" applyBorder="1" applyAlignment="1">
      <alignment horizontal="center" vertical="center"/>
    </xf>
    <xf numFmtId="0" fontId="1" fillId="31" borderId="5" xfId="0" applyFont="1" applyFill="1" applyBorder="1" applyAlignment="1">
      <alignment horizontal="center" vertical="center" wrapText="1"/>
    </xf>
    <xf numFmtId="49" fontId="28" fillId="26" borderId="31" xfId="0" applyNumberFormat="1" applyFont="1" applyFill="1" applyBorder="1" applyAlignment="1">
      <alignment horizontal="left" vertical="top" wrapText="1"/>
    </xf>
    <xf numFmtId="2" fontId="1" fillId="32" borderId="7" xfId="0" applyNumberFormat="1" applyFont="1" applyFill="1" applyBorder="1" applyAlignment="1">
      <alignment horizontal="center"/>
    </xf>
    <xf numFmtId="2" fontId="1" fillId="26" borderId="7" xfId="0" applyNumberFormat="1" applyFont="1" applyFill="1" applyBorder="1" applyAlignment="1">
      <alignment horizontal="center"/>
    </xf>
    <xf numFmtId="2" fontId="1" fillId="26" borderId="0" xfId="0" applyNumberFormat="1" applyFont="1" applyFill="1" applyAlignment="1">
      <alignment horizontal="center"/>
    </xf>
    <xf numFmtId="0" fontId="1" fillId="2" borderId="17" xfId="0" applyFont="1" applyFill="1" applyBorder="1"/>
    <xf numFmtId="2" fontId="1" fillId="2" borderId="17" xfId="0" applyNumberFormat="1" applyFont="1" applyFill="1" applyBorder="1"/>
    <xf numFmtId="2" fontId="1" fillId="17" borderId="7" xfId="0" applyNumberFormat="1" applyFont="1" applyFill="1" applyBorder="1" applyAlignment="1">
      <alignment horizontal="center"/>
    </xf>
    <xf numFmtId="0" fontId="41" fillId="26" borderId="0" xfId="0" applyFont="1" applyFill="1"/>
    <xf numFmtId="1" fontId="1" fillId="5" borderId="7" xfId="0" applyNumberFormat="1" applyFont="1" applyFill="1" applyBorder="1" applyAlignment="1">
      <alignment horizontal="center" wrapText="1"/>
    </xf>
    <xf numFmtId="1" fontId="1" fillId="2" borderId="0" xfId="0" applyNumberFormat="1" applyFont="1" applyFill="1" applyAlignment="1">
      <alignment horizontal="center" wrapText="1"/>
    </xf>
    <xf numFmtId="0" fontId="1" fillId="17" borderId="0" xfId="0" applyFont="1" applyFill="1" applyAlignment="1">
      <alignment horizontal="center"/>
    </xf>
    <xf numFmtId="0" fontId="16" fillId="17" borderId="0" xfId="0" applyFont="1" applyFill="1" applyAlignment="1">
      <alignment horizontal="center"/>
    </xf>
    <xf numFmtId="2" fontId="38" fillId="34" borderId="7" xfId="0" applyNumberFormat="1" applyFont="1" applyFill="1" applyBorder="1" applyAlignment="1">
      <alignment horizontal="right" indent="2"/>
    </xf>
    <xf numFmtId="2" fontId="38" fillId="33" borderId="7" xfId="0" applyNumberFormat="1" applyFont="1" applyFill="1" applyBorder="1" applyAlignment="1">
      <alignment horizontal="right" indent="2"/>
    </xf>
    <xf numFmtId="49" fontId="20" fillId="10" borderId="31" xfId="0" applyNumberFormat="1" applyFont="1" applyFill="1" applyBorder="1" applyAlignment="1">
      <alignment horizontal="left" vertical="top"/>
    </xf>
    <xf numFmtId="49" fontId="1" fillId="17" borderId="31" xfId="0" applyNumberFormat="1" applyFont="1" applyFill="1" applyBorder="1" applyAlignment="1">
      <alignment horizontal="left" vertical="top" wrapText="1"/>
    </xf>
    <xf numFmtId="0" fontId="1" fillId="0" borderId="31" xfId="0" applyFont="1" applyBorder="1" applyAlignment="1">
      <alignment horizontal="left" vertical="top" wrapText="1"/>
    </xf>
    <xf numFmtId="49" fontId="1" fillId="26" borderId="31" xfId="0" applyNumberFormat="1" applyFont="1" applyFill="1" applyBorder="1" applyAlignment="1">
      <alignment horizontal="left" vertical="top" wrapText="1"/>
    </xf>
    <xf numFmtId="49" fontId="28" fillId="17" borderId="31" xfId="0" applyNumberFormat="1" applyFont="1" applyFill="1" applyBorder="1" applyAlignment="1">
      <alignment horizontal="left" vertical="top" wrapText="1"/>
    </xf>
    <xf numFmtId="49" fontId="7" fillId="17" borderId="31" xfId="0" applyNumberFormat="1" applyFont="1" applyFill="1" applyBorder="1" applyAlignment="1">
      <alignment horizontal="left" vertical="top" wrapText="1"/>
    </xf>
    <xf numFmtId="0" fontId="7" fillId="17" borderId="31" xfId="0" applyFont="1" applyFill="1" applyBorder="1" applyAlignment="1">
      <alignment horizontal="left" vertical="top" wrapText="1"/>
    </xf>
    <xf numFmtId="1" fontId="1" fillId="11" borderId="0" xfId="0" applyNumberFormat="1" applyFont="1" applyFill="1" applyAlignment="1">
      <alignment horizontal="left" vertical="center"/>
    </xf>
    <xf numFmtId="1" fontId="1" fillId="12" borderId="0" xfId="0" applyNumberFormat="1" applyFont="1" applyFill="1" applyAlignment="1">
      <alignment horizontal="left" vertical="center"/>
    </xf>
    <xf numFmtId="1" fontId="1" fillId="12" borderId="0" xfId="0" applyNumberFormat="1" applyFont="1" applyFill="1" applyAlignment="1">
      <alignment horizontal="left" vertical="center" wrapText="1"/>
    </xf>
    <xf numFmtId="1" fontId="1" fillId="15" borderId="0" xfId="0" applyNumberFormat="1" applyFont="1" applyFill="1" applyAlignment="1">
      <alignment horizontal="left" vertical="center"/>
    </xf>
    <xf numFmtId="1" fontId="1" fillId="15" borderId="0" xfId="0" applyNumberFormat="1" applyFont="1" applyFill="1" applyAlignment="1">
      <alignment horizontal="left" vertical="center" wrapText="1"/>
    </xf>
    <xf numFmtId="1" fontId="1" fillId="14" borderId="0" xfId="0" applyNumberFormat="1" applyFont="1" applyFill="1" applyAlignment="1">
      <alignment horizontal="left" vertical="center"/>
    </xf>
    <xf numFmtId="1" fontId="1" fillId="14" borderId="0" xfId="0" applyNumberFormat="1" applyFont="1" applyFill="1" applyAlignment="1">
      <alignment horizontal="left" vertical="center" wrapText="1"/>
    </xf>
    <xf numFmtId="1" fontId="1" fillId="13" borderId="0" xfId="0" applyNumberFormat="1" applyFont="1" applyFill="1" applyAlignment="1">
      <alignment horizontal="left" vertical="center" wrapText="1"/>
    </xf>
    <xf numFmtId="1" fontId="1" fillId="13" borderId="0" xfId="0" applyNumberFormat="1" applyFont="1" applyFill="1" applyAlignment="1">
      <alignment vertical="center" wrapText="1"/>
    </xf>
    <xf numFmtId="166" fontId="1" fillId="2" borderId="7" xfId="3" applyNumberFormat="1" applyFont="1" applyFill="1" applyBorder="1" applyAlignment="1">
      <alignment horizontal="center"/>
    </xf>
    <xf numFmtId="0" fontId="1" fillId="17" borderId="0" xfId="0" applyFont="1" applyFill="1" applyAlignment="1">
      <alignment horizontal="left" vertical="center"/>
    </xf>
    <xf numFmtId="0" fontId="18" fillId="17" borderId="0" xfId="0" applyFont="1" applyFill="1" applyAlignment="1">
      <alignment horizontal="left" vertical="center" wrapText="1"/>
    </xf>
    <xf numFmtId="0" fontId="8" fillId="17" borderId="0" xfId="0" applyFont="1" applyFill="1" applyAlignment="1">
      <alignment horizontal="left" vertical="center"/>
    </xf>
    <xf numFmtId="0" fontId="7" fillId="17" borderId="0" xfId="0" applyFont="1" applyFill="1" applyAlignment="1">
      <alignment horizontal="left" vertical="center"/>
    </xf>
    <xf numFmtId="0" fontId="1" fillId="17" borderId="0" xfId="0" applyFont="1" applyFill="1" applyAlignment="1">
      <alignment horizontal="left" vertical="center" indent="2"/>
    </xf>
    <xf numFmtId="0" fontId="1" fillId="17" borderId="9" xfId="0" applyFont="1" applyFill="1" applyBorder="1" applyAlignment="1">
      <alignment horizontal="left" vertical="center" indent="9"/>
    </xf>
    <xf numFmtId="0" fontId="1" fillId="17" borderId="0" xfId="0" applyFont="1" applyFill="1" applyAlignment="1">
      <alignment horizontal="left" vertical="center" wrapText="1"/>
    </xf>
    <xf numFmtId="0" fontId="1" fillId="17" borderId="0" xfId="0" applyFont="1" applyFill="1" applyAlignment="1">
      <alignment horizontal="left" vertical="center" indent="9"/>
    </xf>
    <xf numFmtId="0" fontId="1" fillId="17" borderId="0" xfId="0" applyFont="1" applyFill="1" applyAlignment="1">
      <alignment horizontal="left" vertical="center" indent="1"/>
    </xf>
    <xf numFmtId="167" fontId="1" fillId="2" borderId="0" xfId="0" applyNumberFormat="1" applyFont="1" applyFill="1" applyAlignment="1">
      <alignment horizontal="left" vertical="center"/>
    </xf>
    <xf numFmtId="2" fontId="1" fillId="2" borderId="0" xfId="0" applyNumberFormat="1" applyFont="1" applyFill="1" applyAlignment="1">
      <alignment horizontal="right" vertical="center"/>
    </xf>
    <xf numFmtId="4" fontId="1" fillId="5" borderId="7" xfId="0" applyNumberFormat="1" applyFont="1" applyFill="1" applyBorder="1" applyAlignment="1">
      <alignment horizontal="right" indent="1"/>
    </xf>
    <xf numFmtId="4" fontId="38" fillId="30" borderId="7" xfId="0" applyNumberFormat="1" applyFont="1" applyFill="1" applyBorder="1" applyAlignment="1">
      <alignment horizontal="right" indent="1"/>
    </xf>
    <xf numFmtId="166" fontId="1" fillId="2" borderId="22" xfId="3" applyNumberFormat="1" applyFont="1" applyFill="1" applyBorder="1" applyAlignment="1">
      <alignment horizontal="left" vertical="center"/>
    </xf>
    <xf numFmtId="49" fontId="43" fillId="10" borderId="31" xfId="0" applyNumberFormat="1" applyFont="1" applyFill="1" applyBorder="1" applyAlignment="1">
      <alignment horizontal="left" vertical="top" wrapText="1"/>
    </xf>
    <xf numFmtId="164" fontId="1" fillId="2" borderId="7" xfId="0" applyNumberFormat="1" applyFont="1" applyFill="1" applyBorder="1" applyAlignment="1">
      <alignment horizontal="center"/>
    </xf>
    <xf numFmtId="167" fontId="1" fillId="2" borderId="7" xfId="0" applyNumberFormat="1" applyFont="1" applyFill="1" applyBorder="1" applyAlignment="1">
      <alignment horizontal="center"/>
    </xf>
    <xf numFmtId="1" fontId="1" fillId="2" borderId="7" xfId="0" applyNumberFormat="1" applyFont="1" applyFill="1" applyBorder="1" applyAlignment="1">
      <alignment horizontal="center"/>
    </xf>
    <xf numFmtId="0" fontId="8" fillId="0" borderId="31" xfId="0" applyFont="1" applyBorder="1" applyAlignment="1">
      <alignment horizontal="left" vertical="center"/>
    </xf>
    <xf numFmtId="166" fontId="1" fillId="5" borderId="7" xfId="3" applyNumberFormat="1" applyFont="1" applyFill="1" applyBorder="1" applyAlignment="1" applyProtection="1">
      <alignment horizontal="center"/>
    </xf>
    <xf numFmtId="0" fontId="1" fillId="26" borderId="0" xfId="0" applyFont="1" applyFill="1" applyAlignment="1">
      <alignment horizontal="left" vertical="center"/>
    </xf>
    <xf numFmtId="0" fontId="7" fillId="26" borderId="0" xfId="0" applyFont="1" applyFill="1" applyAlignment="1">
      <alignment horizontal="left" vertical="center"/>
    </xf>
    <xf numFmtId="0" fontId="28" fillId="17" borderId="0" xfId="0" applyFont="1" applyFill="1" applyAlignment="1">
      <alignment horizontal="left" vertical="center"/>
    </xf>
    <xf numFmtId="0" fontId="28" fillId="17" borderId="0" xfId="0" applyFont="1" applyFill="1" applyAlignment="1">
      <alignment horizontal="left" vertical="center" indent="2"/>
    </xf>
    <xf numFmtId="0" fontId="28" fillId="16" borderId="0" xfId="0" applyFont="1" applyFill="1" applyAlignment="1">
      <alignment horizontal="center" vertical="center"/>
    </xf>
    <xf numFmtId="49" fontId="26" fillId="17" borderId="31" xfId="0" applyNumberFormat="1" applyFont="1" applyFill="1" applyBorder="1" applyAlignment="1">
      <alignment horizontal="left" vertical="top" wrapText="1"/>
    </xf>
    <xf numFmtId="0" fontId="29" fillId="0" borderId="0" xfId="1" applyFill="1" applyAlignment="1">
      <alignment horizontal="left" wrapText="1"/>
    </xf>
    <xf numFmtId="2" fontId="12" fillId="26" borderId="0" xfId="0" applyNumberFormat="1" applyFont="1" applyFill="1" applyAlignment="1">
      <alignment horizontal="center" vertical="center"/>
    </xf>
    <xf numFmtId="2" fontId="12" fillId="2" borderId="0" xfId="0" applyNumberFormat="1" applyFont="1" applyFill="1" applyAlignment="1">
      <alignment horizontal="center" vertical="center"/>
    </xf>
    <xf numFmtId="0" fontId="12" fillId="2" borderId="0" xfId="0" applyFont="1" applyFill="1" applyAlignment="1">
      <alignment vertical="top" wrapText="1"/>
    </xf>
    <xf numFmtId="0" fontId="39" fillId="0" borderId="0" xfId="0" applyFont="1" applyAlignment="1">
      <alignment vertical="top" wrapText="1"/>
    </xf>
    <xf numFmtId="49" fontId="1" fillId="17" borderId="0" xfId="0" applyNumberFormat="1" applyFont="1" applyFill="1" applyAlignment="1">
      <alignment horizontal="left" vertical="center"/>
    </xf>
    <xf numFmtId="0" fontId="0" fillId="0" borderId="0" xfId="0" applyAlignment="1">
      <alignment horizontal="left" vertical="center"/>
    </xf>
  </cellXfs>
  <cellStyles count="4">
    <cellStyle name="Dziesiętny" xfId="2" builtinId="3"/>
    <cellStyle name="Hiperłącze" xfId="1" builtinId="8"/>
    <cellStyle name="Normalny" xfId="0" builtinId="0"/>
    <cellStyle name="Procentowy" xfId="3" builtinId="5"/>
  </cellStyles>
  <dxfs count="148">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0"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BFBFBF"/>
      <rgbColor rgb="FF808080"/>
      <rgbColor rgb="FF8B8B8B"/>
      <rgbColor rgb="FF993366"/>
      <rgbColor rgb="FFFFFFB9"/>
      <rgbColor rgb="FFC8EBEB"/>
      <rgbColor rgb="FF660066"/>
      <rgbColor rgb="FFFBE5D6"/>
      <rgbColor rgb="FF0070C0"/>
      <rgbColor rgb="FFB4C7E7"/>
      <rgbColor rgb="FF000080"/>
      <rgbColor rgb="FFFF00FF"/>
      <rgbColor rgb="FFFFF2CC"/>
      <rgbColor rgb="FF00FFFF"/>
      <rgbColor rgb="FF800080"/>
      <rgbColor rgb="FFC00000"/>
      <rgbColor rgb="FF008080"/>
      <rgbColor rgb="FF0000FF"/>
      <rgbColor rgb="FF00CCFF"/>
      <rgbColor rgb="FFBCE4E5"/>
      <rgbColor rgb="FFD3FFC2"/>
      <rgbColor rgb="FFFFE699"/>
      <rgbColor rgb="FF7DD2D2"/>
      <rgbColor rgb="FFD9D9D9"/>
      <rgbColor rgb="FFC3BCE4"/>
      <rgbColor rgb="FFF8CBAD"/>
      <rgbColor rgb="FF3366FF"/>
      <rgbColor rgb="FFBEE3D3"/>
      <rgbColor rgb="FF92D050"/>
      <rgbColor rgb="FFFFC000"/>
      <rgbColor rgb="FFFF9900"/>
      <rgbColor rgb="FFED7D31"/>
      <rgbColor rgb="FF595959"/>
      <rgbColor rgb="FF969696"/>
      <rgbColor rgb="FF003366"/>
      <rgbColor rgb="FF1D9E9E"/>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8EBEB"/>
      <color rgb="FFD3FFC2"/>
      <color rgb="FFD9D9D9"/>
      <color rgb="FFE1F6C9"/>
      <color rgb="FF92D050"/>
      <color rgb="FF808080"/>
      <color rgb="FF969696"/>
      <color rgb="FF000000"/>
      <color rgb="FF1D9E9E"/>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622210920739586"/>
          <c:y val="7.7611816934787817E-2"/>
          <c:w val="0.7635876166926796"/>
          <c:h val="0.79860806801323747"/>
        </c:manualLayout>
      </c:layout>
      <c:barChart>
        <c:barDir val="col"/>
        <c:grouping val="stacked"/>
        <c:varyColors val="0"/>
        <c:ser>
          <c:idx val="0"/>
          <c:order val="0"/>
          <c:tx>
            <c:strRef>
              <c:f>'Wyniki graficzne'!$C$7</c:f>
              <c:strCache>
                <c:ptCount val="1"/>
                <c:pt idx="0">
                  <c:v>Koszty inwestycji</c:v>
                </c:pt>
              </c:strCache>
            </c:strRef>
          </c:tx>
          <c:spPr>
            <a:solidFill>
              <a:srgbClr val="FFC000"/>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('Wyniki graficzne'!$E$5,'Wyniki graficzne'!$G$5,'Wyniki graficzne'!$I$5,'Wyniki graficzne'!$K$5,'Wyniki graficzne'!$M$5,'Wyniki graficzne'!$O$5,'Wyniki graficzne'!$Q$5,'Wyniki graficzne'!$S$5,'Wyniki graficzne'!$U$5,'Wyniki graficzne'!$W$5)</c:f>
              <c:numCache>
                <c:formatCode>0</c:formatCode>
                <c:ptCount val="10"/>
                <c:pt idx="0">
                  <c:v>0</c:v>
                </c:pt>
                <c:pt idx="1">
                  <c:v>0</c:v>
                </c:pt>
                <c:pt idx="2">
                  <c:v>0</c:v>
                </c:pt>
                <c:pt idx="3">
                  <c:v>0</c:v>
                </c:pt>
                <c:pt idx="4">
                  <c:v>0</c:v>
                </c:pt>
                <c:pt idx="5">
                  <c:v>0</c:v>
                </c:pt>
                <c:pt idx="6">
                  <c:v>0</c:v>
                </c:pt>
                <c:pt idx="7">
                  <c:v>0</c:v>
                </c:pt>
                <c:pt idx="8">
                  <c:v>0</c:v>
                </c:pt>
                <c:pt idx="9">
                  <c:v>0</c:v>
                </c:pt>
              </c:numCache>
            </c:numRef>
          </c:cat>
          <c:val>
            <c:numRef>
              <c:f>('Wyniki graficzne'!$E$7,'Wyniki graficzne'!$G$7,'Wyniki graficzne'!$I$7,'Wyniki graficzne'!$K$7,'Wyniki graficzne'!$M$7,'Wyniki graficzne'!$O$7,'Wyniki graficzne'!$Q$7,'Wyniki graficzne'!$S$7,'Wyniki graficzne'!$U$7,'Wyniki graficzne'!$W$7)</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D43-AB4D-AB96-6ABE8D859544}"/>
            </c:ext>
          </c:extLst>
        </c:ser>
        <c:ser>
          <c:idx val="2"/>
          <c:order val="1"/>
          <c:tx>
            <c:strRef>
              <c:f>'Wyniki graficzne'!$C$8</c:f>
              <c:strCache>
                <c:ptCount val="1"/>
                <c:pt idx="0">
                  <c:v>Koszty użytkowania</c:v>
                </c:pt>
              </c:strCache>
            </c:strRef>
          </c:tx>
          <c:spPr>
            <a:solidFill>
              <a:srgbClr val="7DD2D2"/>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('Wyniki graficzne'!$E$5,'Wyniki graficzne'!$G$5,'Wyniki graficzne'!$I$5,'Wyniki graficzne'!$K$5,'Wyniki graficzne'!$M$5,'Wyniki graficzne'!$O$5,'Wyniki graficzne'!$Q$5,'Wyniki graficzne'!$S$5,'Wyniki graficzne'!$U$5,'Wyniki graficzne'!$W$5)</c:f>
              <c:numCache>
                <c:formatCode>0</c:formatCode>
                <c:ptCount val="10"/>
                <c:pt idx="0">
                  <c:v>0</c:v>
                </c:pt>
                <c:pt idx="1">
                  <c:v>0</c:v>
                </c:pt>
                <c:pt idx="2">
                  <c:v>0</c:v>
                </c:pt>
                <c:pt idx="3">
                  <c:v>0</c:v>
                </c:pt>
                <c:pt idx="4">
                  <c:v>0</c:v>
                </c:pt>
                <c:pt idx="5">
                  <c:v>0</c:v>
                </c:pt>
                <c:pt idx="6">
                  <c:v>0</c:v>
                </c:pt>
                <c:pt idx="7">
                  <c:v>0</c:v>
                </c:pt>
                <c:pt idx="8">
                  <c:v>0</c:v>
                </c:pt>
                <c:pt idx="9">
                  <c:v>0</c:v>
                </c:pt>
              </c:numCache>
            </c:numRef>
          </c:cat>
          <c:val>
            <c:numRef>
              <c:f>('Wyniki graficzne'!$E$8,'Wyniki graficzne'!$G$8,'Wyniki graficzne'!$I$8,'Wyniki graficzne'!$K$8,'Wyniki graficzne'!$M$8,'Wyniki graficzne'!$O$8,'Wyniki graficzne'!$Q$8,'Wyniki graficzne'!$S$8,'Wyniki graficzne'!$U$8,'Wyniki graficzne'!$W$8)</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D43-AB4D-AB96-6ABE8D859544}"/>
            </c:ext>
          </c:extLst>
        </c:ser>
        <c:ser>
          <c:idx val="1"/>
          <c:order val="2"/>
          <c:tx>
            <c:strRef>
              <c:f>'Wyniki graficzne'!$C$9</c:f>
              <c:strCache>
                <c:ptCount val="1"/>
                <c:pt idx="0">
                  <c:v>Koszty utrzymania i usługi serwisowej</c:v>
                </c:pt>
              </c:strCache>
            </c:strRef>
          </c:tx>
          <c:spPr>
            <a:solidFill>
              <a:srgbClr val="ED7D31"/>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('Wyniki graficzne'!$E$5,'Wyniki graficzne'!$G$5,'Wyniki graficzne'!$I$5,'Wyniki graficzne'!$K$5,'Wyniki graficzne'!$M$5,'Wyniki graficzne'!$O$5,'Wyniki graficzne'!$Q$5,'Wyniki graficzne'!$S$5,'Wyniki graficzne'!$U$5,'Wyniki graficzne'!$W$5)</c:f>
              <c:numCache>
                <c:formatCode>0</c:formatCode>
                <c:ptCount val="10"/>
                <c:pt idx="0">
                  <c:v>0</c:v>
                </c:pt>
                <c:pt idx="1">
                  <c:v>0</c:v>
                </c:pt>
                <c:pt idx="2">
                  <c:v>0</c:v>
                </c:pt>
                <c:pt idx="3">
                  <c:v>0</c:v>
                </c:pt>
                <c:pt idx="4">
                  <c:v>0</c:v>
                </c:pt>
                <c:pt idx="5">
                  <c:v>0</c:v>
                </c:pt>
                <c:pt idx="6">
                  <c:v>0</c:v>
                </c:pt>
                <c:pt idx="7">
                  <c:v>0</c:v>
                </c:pt>
                <c:pt idx="8">
                  <c:v>0</c:v>
                </c:pt>
                <c:pt idx="9">
                  <c:v>0</c:v>
                </c:pt>
              </c:numCache>
            </c:numRef>
          </c:cat>
          <c:val>
            <c:numRef>
              <c:f>('Wyniki graficzne'!$E$9,'Wyniki graficzne'!$G$9,'Wyniki graficzne'!$I$9,'Wyniki graficzne'!$K$9,'Wyniki graficzne'!$M$9,'Wyniki graficzne'!$O$9,'Wyniki graficzne'!$Q$9,'Wyniki graficzne'!$S$9,'Wyniki graficzne'!$U$9,'Wyniki graficzne'!$W$9)</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D43-AB4D-AB96-6ABE8D859544}"/>
            </c:ext>
          </c:extLst>
        </c:ser>
        <c:ser>
          <c:idx val="3"/>
          <c:order val="3"/>
          <c:tx>
            <c:strRef>
              <c:f>'Wyniki graficzne'!$C$10</c:f>
              <c:strCache>
                <c:ptCount val="1"/>
                <c:pt idx="0">
                  <c:v>Inne koszty</c:v>
                </c:pt>
              </c:strCache>
            </c:strRef>
          </c:tx>
          <c:spPr>
            <a:solidFill>
              <a:srgbClr val="FFFF00"/>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('Wyniki graficzne'!$E$5,'Wyniki graficzne'!$G$5,'Wyniki graficzne'!$I$5,'Wyniki graficzne'!$K$5,'Wyniki graficzne'!$M$5,'Wyniki graficzne'!$O$5,'Wyniki graficzne'!$Q$5,'Wyniki graficzne'!$S$5,'Wyniki graficzne'!$U$5,'Wyniki graficzne'!$W$5)</c:f>
              <c:numCache>
                <c:formatCode>0</c:formatCode>
                <c:ptCount val="10"/>
                <c:pt idx="0">
                  <c:v>0</c:v>
                </c:pt>
                <c:pt idx="1">
                  <c:v>0</c:v>
                </c:pt>
                <c:pt idx="2">
                  <c:v>0</c:v>
                </c:pt>
                <c:pt idx="3">
                  <c:v>0</c:v>
                </c:pt>
                <c:pt idx="4">
                  <c:v>0</c:v>
                </c:pt>
                <c:pt idx="5">
                  <c:v>0</c:v>
                </c:pt>
                <c:pt idx="6">
                  <c:v>0</c:v>
                </c:pt>
                <c:pt idx="7">
                  <c:v>0</c:v>
                </c:pt>
                <c:pt idx="8">
                  <c:v>0</c:v>
                </c:pt>
                <c:pt idx="9">
                  <c:v>0</c:v>
                </c:pt>
              </c:numCache>
            </c:numRef>
          </c:cat>
          <c:val>
            <c:numRef>
              <c:f>('Wyniki graficzne'!$E$10,'Wyniki graficzne'!$G$10,'Wyniki graficzne'!$I$10,'Wyniki graficzne'!$K$10,'Wyniki graficzne'!$M$10,'Wyniki graficzne'!$O$10,'Wyniki graficzne'!$Q$10,'Wyniki graficzne'!$S$10,'Wyniki graficzne'!$U$10,'Wyniki graficzne'!$W$10)</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D43-AB4D-AB96-6ABE8D859544}"/>
            </c:ext>
          </c:extLst>
        </c:ser>
        <c:ser>
          <c:idx val="4"/>
          <c:order val="4"/>
          <c:tx>
            <c:strRef>
              <c:f>'Wyniki graficzne'!$C$11</c:f>
              <c:strCache>
                <c:ptCount val="1"/>
                <c:pt idx="0">
                  <c:v>Zewnętrzne koszty środowiskowe</c:v>
                </c:pt>
              </c:strCache>
            </c:strRef>
          </c:tx>
          <c:spPr>
            <a:solidFill>
              <a:srgbClr val="1D9E9E"/>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('Wyniki graficzne'!$E$5,'Wyniki graficzne'!$G$5,'Wyniki graficzne'!$I$5,'Wyniki graficzne'!$K$5,'Wyniki graficzne'!$M$5,'Wyniki graficzne'!$O$5,'Wyniki graficzne'!$Q$5,'Wyniki graficzne'!$S$5,'Wyniki graficzne'!$U$5,'Wyniki graficzne'!$W$5)</c:f>
              <c:numCache>
                <c:formatCode>0</c:formatCode>
                <c:ptCount val="10"/>
                <c:pt idx="0">
                  <c:v>0</c:v>
                </c:pt>
                <c:pt idx="1">
                  <c:v>0</c:v>
                </c:pt>
                <c:pt idx="2">
                  <c:v>0</c:v>
                </c:pt>
                <c:pt idx="3">
                  <c:v>0</c:v>
                </c:pt>
                <c:pt idx="4">
                  <c:v>0</c:v>
                </c:pt>
                <c:pt idx="5">
                  <c:v>0</c:v>
                </c:pt>
                <c:pt idx="6">
                  <c:v>0</c:v>
                </c:pt>
                <c:pt idx="7">
                  <c:v>0</c:v>
                </c:pt>
                <c:pt idx="8">
                  <c:v>0</c:v>
                </c:pt>
                <c:pt idx="9">
                  <c:v>0</c:v>
                </c:pt>
              </c:numCache>
            </c:numRef>
          </c:cat>
          <c:val>
            <c:numRef>
              <c:f>('Wyniki graficzne'!$E$11,'Wyniki graficzne'!$G$11,'Wyniki graficzne'!$I$11,'Wyniki graficzne'!$K$11,'Wyniki graficzne'!$M$11,'Wyniki graficzne'!$O$11,'Wyniki graficzne'!$Q$11,'Wyniki graficzne'!$S$11,'Wyniki graficzne'!$U$11,'Wyniki graficzne'!$W$11)</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FD43-AB4D-AB96-6ABE8D859544}"/>
            </c:ext>
          </c:extLst>
        </c:ser>
        <c:dLbls>
          <c:showLegendKey val="0"/>
          <c:showVal val="0"/>
          <c:showCatName val="0"/>
          <c:showSerName val="0"/>
          <c:showPercent val="0"/>
          <c:showBubbleSize val="0"/>
        </c:dLbls>
        <c:gapWidth val="120"/>
        <c:overlap val="100"/>
        <c:axId val="124626944"/>
        <c:axId val="124322368"/>
      </c:barChart>
      <c:catAx>
        <c:axId val="124626944"/>
        <c:scaling>
          <c:orientation val="minMax"/>
        </c:scaling>
        <c:delete val="0"/>
        <c:axPos val="b"/>
        <c:numFmt formatCode="0" sourceLinked="1"/>
        <c:majorTickMark val="out"/>
        <c:minorTickMark val="none"/>
        <c:tickLblPos val="nextTo"/>
        <c:spPr>
          <a:ln w="6480">
            <a:solidFill>
              <a:srgbClr val="8B8B8B"/>
            </a:solidFill>
            <a:round/>
          </a:ln>
        </c:spPr>
        <c:txPr>
          <a:bodyPr/>
          <a:lstStyle/>
          <a:p>
            <a:pPr>
              <a:defRPr sz="900" b="0" strike="noStrike" spc="-1">
                <a:solidFill>
                  <a:srgbClr val="000000"/>
                </a:solidFill>
                <a:latin typeface="Arial"/>
              </a:defRPr>
            </a:pPr>
            <a:endParaRPr lang="pl-PL"/>
          </a:p>
        </c:txPr>
        <c:crossAx val="124322368"/>
        <c:crosses val="autoZero"/>
        <c:auto val="1"/>
        <c:lblAlgn val="ctr"/>
        <c:lblOffset val="100"/>
        <c:noMultiLvlLbl val="1"/>
      </c:catAx>
      <c:valAx>
        <c:axId val="124322368"/>
        <c:scaling>
          <c:orientation val="minMax"/>
        </c:scaling>
        <c:delete val="0"/>
        <c:axPos val="l"/>
        <c:majorGridlines>
          <c:spPr>
            <a:ln w="6480">
              <a:solidFill>
                <a:srgbClr val="8B8B8B"/>
              </a:solidFill>
              <a:round/>
            </a:ln>
          </c:spPr>
        </c:majorGridlines>
        <c:title>
          <c:tx>
            <c:rich>
              <a:bodyPr rot="-5400000"/>
              <a:lstStyle/>
              <a:p>
                <a:pPr>
                  <a:defRPr sz="1000" b="1" strike="noStrike" spc="-1">
                    <a:solidFill>
                      <a:srgbClr val="000000"/>
                    </a:solidFill>
                    <a:latin typeface="Arial"/>
                  </a:defRPr>
                </a:pPr>
                <a:r>
                  <a:rPr lang="pl-PL" sz="1000" b="1" i="0" u="none" strike="noStrike" baseline="0">
                    <a:effectLst/>
                  </a:rPr>
                  <a:t>Koszty cyklu życia</a:t>
                </a:r>
                <a:endParaRPr lang="es-ES" sz="1000" b="1" strike="noStrike" spc="-1">
                  <a:solidFill>
                    <a:srgbClr val="000000"/>
                  </a:solidFill>
                  <a:latin typeface="Arial"/>
                </a:endParaRPr>
              </a:p>
            </c:rich>
          </c:tx>
          <c:layout>
            <c:manualLayout>
              <c:xMode val="edge"/>
              <c:yMode val="edge"/>
              <c:x val="0.17312739304023522"/>
              <c:y val="0.25994008901061283"/>
            </c:manualLayout>
          </c:layout>
          <c:overlay val="0"/>
        </c:title>
        <c:numFmt formatCode="#,##0" sourceLinked="0"/>
        <c:majorTickMark val="out"/>
        <c:minorTickMark val="none"/>
        <c:tickLblPos val="nextTo"/>
        <c:spPr>
          <a:ln w="6480">
            <a:solidFill>
              <a:srgbClr val="8B8B8B"/>
            </a:solidFill>
            <a:round/>
          </a:ln>
        </c:spPr>
        <c:txPr>
          <a:bodyPr/>
          <a:lstStyle/>
          <a:p>
            <a:pPr>
              <a:defRPr sz="1000" b="0" strike="noStrike" spc="-1">
                <a:solidFill>
                  <a:srgbClr val="000000"/>
                </a:solidFill>
                <a:latin typeface="Arial"/>
              </a:defRPr>
            </a:pPr>
            <a:endParaRPr lang="pl-PL"/>
          </a:p>
        </c:txPr>
        <c:crossAx val="124626944"/>
        <c:crosses val="autoZero"/>
        <c:crossBetween val="between"/>
      </c:valAx>
      <c:spPr>
        <a:noFill/>
        <a:ln>
          <a:noFill/>
        </a:ln>
      </c:spPr>
    </c:plotArea>
    <c:legend>
      <c:legendPos val="l"/>
      <c:layout>
        <c:manualLayout>
          <c:xMode val="edge"/>
          <c:yMode val="edge"/>
          <c:x val="4.8543689320388345E-3"/>
          <c:y val="0.13859042674491084"/>
          <c:w val="0.164618779556787"/>
          <c:h val="0.44908670847281806"/>
        </c:manualLayout>
      </c:layout>
      <c:overlay val="0"/>
      <c:spPr>
        <a:noFill/>
        <a:ln>
          <a:noFill/>
        </a:ln>
      </c:spPr>
      <c:txPr>
        <a:bodyPr/>
        <a:lstStyle/>
        <a:p>
          <a:pPr>
            <a:defRPr sz="1000" b="0" strike="noStrike" spc="-1">
              <a:solidFill>
                <a:srgbClr val="000000"/>
              </a:solidFill>
              <a:latin typeface="Arial"/>
            </a:defRPr>
          </a:pPr>
          <a:endParaRPr lang="pl-PL"/>
        </a:p>
      </c:txPr>
    </c:legend>
    <c:plotVisOnly val="1"/>
    <c:dispBlanksAs val="gap"/>
    <c:showDLblsOverMax val="1"/>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0" Type="http://schemas.openxmlformats.org/officeDocument/2006/relationships/image" Target="../media/image12.png"/><Relationship Id="rId4" Type="http://schemas.openxmlformats.org/officeDocument/2006/relationships/image" Target="../media/image6.png"/><Relationship Id="rId9" Type="http://schemas.openxmlformats.org/officeDocument/2006/relationships/image" Target="../media/image11.png"/></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30240</xdr:colOff>
      <xdr:row>30</xdr:row>
      <xdr:rowOff>165960</xdr:rowOff>
    </xdr:from>
    <xdr:to>
      <xdr:col>1</xdr:col>
      <xdr:colOff>2295360</xdr:colOff>
      <xdr:row>30</xdr:row>
      <xdr:rowOff>1533240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l="14708"/>
        <a:stretch/>
      </xdr:blipFill>
      <xdr:spPr>
        <a:xfrm>
          <a:off x="228240" y="10998720"/>
          <a:ext cx="2265120" cy="1367280"/>
        </a:xfrm>
        <a:prstGeom prst="rect">
          <a:avLst/>
        </a:prstGeom>
        <a:ln>
          <a:noFill/>
        </a:ln>
      </xdr:spPr>
    </xdr:pic>
    <xdr:clientData/>
  </xdr:twoCellAnchor>
  <xdr:twoCellAnchor editAs="oneCell">
    <xdr:from>
      <xdr:col>1</xdr:col>
      <xdr:colOff>2325240</xdr:colOff>
      <xdr:row>30</xdr:row>
      <xdr:rowOff>195480</xdr:rowOff>
    </xdr:from>
    <xdr:to>
      <xdr:col>1</xdr:col>
      <xdr:colOff>8480620</xdr:colOff>
      <xdr:row>31</xdr:row>
      <xdr:rowOff>947</xdr:rowOff>
    </xdr:to>
    <xdr:sp macro="" textlink="">
      <xdr:nvSpPr>
        <xdr:cNvPr id="3" name="CustomShape 1">
          <a:extLst>
            <a:ext uri="{FF2B5EF4-FFF2-40B4-BE49-F238E27FC236}">
              <a16:creationId xmlns:a16="http://schemas.microsoft.com/office/drawing/2014/main" id="{00000000-0008-0000-0000-000003000000}"/>
            </a:ext>
          </a:extLst>
        </xdr:cNvPr>
        <xdr:cNvSpPr/>
      </xdr:nvSpPr>
      <xdr:spPr>
        <a:xfrm>
          <a:off x="2523240" y="11028240"/>
          <a:ext cx="6647400" cy="1887120"/>
        </a:xfrm>
        <a:prstGeom prst="rect">
          <a:avLst/>
        </a:prstGeom>
        <a:solidFill>
          <a:schemeClr val="lt1"/>
        </a:solidFill>
        <a:ln w="9360">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pl-PL" sz="1100" b="0" i="0" u="none" strike="noStrike">
              <a:effectLst/>
              <a:latin typeface="+mn-lt"/>
              <a:ea typeface="+mn-ea"/>
              <a:cs typeface="+mn-cs"/>
            </a:rPr>
            <a:t>© Komisja Europejska, sierpień 2019 r.</a:t>
          </a:r>
          <a:br>
            <a:rPr lang="pl-PL" sz="1100" b="0" i="0" u="none" strike="noStrike">
              <a:effectLst/>
              <a:latin typeface="+mn-lt"/>
              <a:ea typeface="+mn-ea"/>
              <a:cs typeface="+mn-cs"/>
            </a:rPr>
          </a:br>
          <a:br>
            <a:rPr lang="pl-PL" sz="1100" b="0" i="0" u="none" strike="noStrike">
              <a:effectLst/>
              <a:latin typeface="+mn-lt"/>
              <a:ea typeface="+mn-ea"/>
              <a:cs typeface="+mn-cs"/>
            </a:rPr>
          </a:br>
          <a:r>
            <a:rPr lang="pl-PL" sz="1100" b="0" i="0" u="none" strike="noStrike">
              <a:effectLst/>
              <a:latin typeface="+mn-lt"/>
              <a:ea typeface="+mn-ea"/>
              <a:cs typeface="+mn-cs"/>
            </a:rPr>
            <a:t>Niniejsze narzędzie opracowano na mocy kontraktu nr 07.0201/2017/767625/SER/ENV.B.1 zawartego pomiędzy Komisją Europejską, Ecoinstitut SCCL i ICLEI – Samorządy Lokalne na rzecz Zrównoważonego Rozwoju, wspieranego przez Analizę Zamówień Publicznych i A. Geuder.</a:t>
          </a:r>
          <a:br>
            <a:rPr lang="pl-PL" sz="1100" b="0" i="0" u="none" strike="noStrike">
              <a:effectLst/>
              <a:latin typeface="+mn-lt"/>
              <a:ea typeface="+mn-ea"/>
              <a:cs typeface="+mn-cs"/>
            </a:rPr>
          </a:br>
          <a:r>
            <a:rPr lang="pl-PL" sz="1100" b="0" i="0" u="none" strike="noStrike">
              <a:effectLst/>
              <a:latin typeface="+mn-lt"/>
              <a:ea typeface="+mn-ea"/>
              <a:cs typeface="+mn-cs"/>
            </a:rPr>
            <a:t>Ani Komisja Europejska, ani żadna osoba działająca w imieniu Komisji nie ponoszą odpowiedzialności za wykorzystanie niniejszego narzędzia.</a:t>
          </a:r>
          <a:br>
            <a:rPr lang="pl-PL" sz="1100" b="0" i="0" u="none" strike="noStrike">
              <a:effectLst/>
              <a:latin typeface="+mn-lt"/>
              <a:ea typeface="+mn-ea"/>
              <a:cs typeface="+mn-cs"/>
            </a:rPr>
          </a:br>
          <a:r>
            <a:rPr lang="pl-PL" sz="1100" b="0" i="0" u="none" strike="noStrike">
              <a:effectLst/>
              <a:latin typeface="+mn-lt"/>
              <a:ea typeface="+mn-ea"/>
              <a:cs typeface="+mn-cs"/>
            </a:rPr>
            <a:t>Kopiowanie jest dopuszczalne z zastrzeżeniem podania źródła. Polityka wielokrotnego korzystania z dokumentów Komisji Europejskiej regulowana jest na mocy Decyzji 2011/833/UE (Dz. Urz. UE L 330, 14.12.2011 r., str. 39). </a:t>
          </a:r>
          <a:br>
            <a:rPr lang="pl-PL" sz="1100" b="0" i="0" u="none" strike="noStrike">
              <a:effectLst/>
              <a:latin typeface="+mn-lt"/>
              <a:ea typeface="+mn-ea"/>
              <a:cs typeface="+mn-cs"/>
            </a:rPr>
          </a:br>
          <a:endParaRPr lang="en-US" sz="1000" b="0" strike="noStrike" spc="-1">
            <a:latin typeface="Times New Roman"/>
          </a:endParaRPr>
        </a:p>
      </xdr:txBody>
    </xdr:sp>
    <xdr:clientData/>
  </xdr:twoCellAnchor>
  <xdr:twoCellAnchor>
    <xdr:from>
      <xdr:col>0</xdr:col>
      <xdr:colOff>0</xdr:colOff>
      <xdr:row>0</xdr:row>
      <xdr:rowOff>0</xdr:rowOff>
    </xdr:from>
    <xdr:to>
      <xdr:col>3</xdr:col>
      <xdr:colOff>3581400</xdr:colOff>
      <xdr:row>30</xdr:row>
      <xdr:rowOff>1689100</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289985</xdr:colOff>
      <xdr:row>15</xdr:row>
      <xdr:rowOff>1138761</xdr:rowOff>
    </xdr:from>
    <xdr:to>
      <xdr:col>1</xdr:col>
      <xdr:colOff>291028</xdr:colOff>
      <xdr:row>20</xdr:row>
      <xdr:rowOff>46759</xdr:rowOff>
    </xdr:to>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2"/>
        <a:srcRect r="93392" b="1774"/>
        <a:stretch/>
      </xdr:blipFill>
      <xdr:spPr>
        <a:xfrm>
          <a:off x="289985" y="11006661"/>
          <a:ext cx="293143" cy="8043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27</xdr:col>
      <xdr:colOff>571500</xdr:colOff>
      <xdr:row>92</xdr:row>
      <xdr:rowOff>101600</xdr:rowOff>
    </xdr:to>
    <xdr:sp macro="" textlink="">
      <xdr:nvSpPr>
        <xdr:cNvPr id="2062" name="shapetype_202" hidden="1">
          <a:extLst>
            <a:ext uri="{FF2B5EF4-FFF2-40B4-BE49-F238E27FC236}">
              <a16:creationId xmlns:a16="http://schemas.microsoft.com/office/drawing/2014/main" id="{00000000-0008-0000-0100-00000E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92</xdr:row>
      <xdr:rowOff>101600</xdr:rowOff>
    </xdr:to>
    <xdr:sp macro="" textlink="">
      <xdr:nvSpPr>
        <xdr:cNvPr id="2060" name="shapetype_202" hidden="1">
          <a:extLst>
            <a:ext uri="{FF2B5EF4-FFF2-40B4-BE49-F238E27FC236}">
              <a16:creationId xmlns:a16="http://schemas.microsoft.com/office/drawing/2014/main" id="{00000000-0008-0000-0100-00000C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92</xdr:row>
      <xdr:rowOff>101600</xdr:rowOff>
    </xdr:to>
    <xdr:sp macro="" textlink="">
      <xdr:nvSpPr>
        <xdr:cNvPr id="2058" name="shapetype_202" hidden="1">
          <a:extLst>
            <a:ext uri="{FF2B5EF4-FFF2-40B4-BE49-F238E27FC236}">
              <a16:creationId xmlns:a16="http://schemas.microsoft.com/office/drawing/2014/main" id="{00000000-0008-0000-0100-00000A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92</xdr:row>
      <xdr:rowOff>101600</xdr:rowOff>
    </xdr:to>
    <xdr:sp macro="" textlink="">
      <xdr:nvSpPr>
        <xdr:cNvPr id="2056" name="shapetype_202" hidden="1">
          <a:extLst>
            <a:ext uri="{FF2B5EF4-FFF2-40B4-BE49-F238E27FC236}">
              <a16:creationId xmlns:a16="http://schemas.microsoft.com/office/drawing/2014/main" id="{00000000-0008-0000-0100-000008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92</xdr:row>
      <xdr:rowOff>101600</xdr:rowOff>
    </xdr:to>
    <xdr:sp macro="" textlink="">
      <xdr:nvSpPr>
        <xdr:cNvPr id="2054" name="shapetype_202" hidden="1">
          <a:extLst>
            <a:ext uri="{FF2B5EF4-FFF2-40B4-BE49-F238E27FC236}">
              <a16:creationId xmlns:a16="http://schemas.microsoft.com/office/drawing/2014/main" id="{00000000-0008-0000-0100-000006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92</xdr:row>
      <xdr:rowOff>101600</xdr:rowOff>
    </xdr:to>
    <xdr:sp macro="" textlink="">
      <xdr:nvSpPr>
        <xdr:cNvPr id="2052" name="shapetype_202" hidden="1">
          <a:extLst>
            <a:ext uri="{FF2B5EF4-FFF2-40B4-BE49-F238E27FC236}">
              <a16:creationId xmlns:a16="http://schemas.microsoft.com/office/drawing/2014/main" id="{00000000-0008-0000-0100-000004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92</xdr:row>
      <xdr:rowOff>101600</xdr:rowOff>
    </xdr:to>
    <xdr:sp macro="" textlink="">
      <xdr:nvSpPr>
        <xdr:cNvPr id="2050" name="shapetype_202" hidden="1">
          <a:extLst>
            <a:ext uri="{FF2B5EF4-FFF2-40B4-BE49-F238E27FC236}">
              <a16:creationId xmlns:a16="http://schemas.microsoft.com/office/drawing/2014/main" id="{00000000-0008-0000-0100-000002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279400</xdr:colOff>
      <xdr:row>0</xdr:row>
      <xdr:rowOff>655040</xdr:rowOff>
    </xdr:from>
    <xdr:to>
      <xdr:col>6</xdr:col>
      <xdr:colOff>837045</xdr:colOff>
      <xdr:row>4</xdr:row>
      <xdr:rowOff>10460</xdr:rowOff>
    </xdr:to>
    <xdr:sp macro="" textlink="">
      <xdr:nvSpPr>
        <xdr:cNvPr id="16" name="CustomShape 1">
          <a:extLst>
            <a:ext uri="{FF2B5EF4-FFF2-40B4-BE49-F238E27FC236}">
              <a16:creationId xmlns:a16="http://schemas.microsoft.com/office/drawing/2014/main" id="{00000000-0008-0000-0200-000010000000}"/>
            </a:ext>
          </a:extLst>
        </xdr:cNvPr>
        <xdr:cNvSpPr/>
      </xdr:nvSpPr>
      <xdr:spPr>
        <a:xfrm>
          <a:off x="279400" y="655040"/>
          <a:ext cx="10591800" cy="549220"/>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a:lnSpc>
              <a:spcPct val="100000"/>
            </a:lnSpc>
          </a:pPr>
          <a:r>
            <a:rPr lang="en-US" sz="1100" b="0" strike="noStrike" spc="-1">
              <a:solidFill>
                <a:sysClr val="windowText" lastClr="000000"/>
              </a:solidFill>
              <a:latin typeface="Arial"/>
            </a:rPr>
            <a:t>Oferty będą oceniane z zastosowaniem kalkulacji kosztów cyklu życia, jak określono w dokumentacji przetargowej. Jeśli dana oferta ma być uwzględniona w ramach udzielanego zamówienia, </a:t>
          </a:r>
          <a:r>
            <a:rPr lang="en-US" sz="1100" b="1" strike="noStrike" spc="-1">
              <a:solidFill>
                <a:sysClr val="windowText" lastClr="000000"/>
              </a:solidFill>
              <a:latin typeface="Arial"/>
            </a:rPr>
            <a:t>należy wprowadzić informacje dotyczące danej oferty wypełniając BIAŁE komórki właściwych kolumn danymi oferty</a:t>
          </a:r>
          <a:r>
            <a:rPr lang="en-US" sz="1100" b="0" strike="noStrike" spc="-1">
              <a:solidFill>
                <a:sysClr val="windowText" lastClr="000000"/>
              </a:solidFill>
              <a:latin typeface="Arial"/>
            </a:rPr>
            <a:t>.</a:t>
          </a:r>
          <a:endParaRPr lang="en-US" sz="1100" b="1" strike="noStrike" spc="-1">
            <a:solidFill>
              <a:sysClr val="windowText" lastClr="000000"/>
            </a:solidFill>
            <a:latin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2844800</xdr:colOff>
      <xdr:row>26</xdr:row>
      <xdr:rowOff>0</xdr:rowOff>
    </xdr:to>
    <xdr:sp macro="" textlink="">
      <xdr:nvSpPr>
        <xdr:cNvPr id="4098" name="shapetype_202" hidden="1">
          <a:extLst>
            <a:ext uri="{FF2B5EF4-FFF2-40B4-BE49-F238E27FC236}">
              <a16:creationId xmlns:a16="http://schemas.microsoft.com/office/drawing/2014/main" id="{00000000-0008-0000-0300-00000210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241300</xdr:colOff>
      <xdr:row>1</xdr:row>
      <xdr:rowOff>38100</xdr:rowOff>
    </xdr:from>
    <xdr:to>
      <xdr:col>3</xdr:col>
      <xdr:colOff>139700</xdr:colOff>
      <xdr:row>1</xdr:row>
      <xdr:rowOff>587320</xdr:rowOff>
    </xdr:to>
    <xdr:sp macro="" textlink="">
      <xdr:nvSpPr>
        <xdr:cNvPr id="13" name="CustomShape 1">
          <a:extLst>
            <a:ext uri="{FF2B5EF4-FFF2-40B4-BE49-F238E27FC236}">
              <a16:creationId xmlns:a16="http://schemas.microsoft.com/office/drawing/2014/main" id="{00000000-0008-0000-0300-00000D000000}"/>
            </a:ext>
          </a:extLst>
        </xdr:cNvPr>
        <xdr:cNvSpPr/>
      </xdr:nvSpPr>
      <xdr:spPr>
        <a:xfrm>
          <a:off x="241300" y="546100"/>
          <a:ext cx="10591800" cy="549220"/>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a:lnSpc>
              <a:spcPct val="100000"/>
            </a:lnSpc>
          </a:pPr>
          <a:r>
            <a:rPr lang="en-US" sz="1100" b="0" strike="noStrike" spc="-1">
              <a:solidFill>
                <a:sysClr val="windowText" lastClr="000000"/>
              </a:solidFill>
              <a:latin typeface="Arial"/>
            </a:rPr>
            <a:t>Ten arkusz zawiera jasne definicje każdego z parametrów i formuł używanych w narzędziu. Instytucje zamawiające będą musiały upewnić się, że normy zastosowane do zdefiniowania niektórych parametrów są zgodne ze specyfikacjami technicznymi (szczególnie w odniesieniu do zużycia energii do obliczania kosztów operacyjnych).</a:t>
          </a:r>
          <a:endParaRPr lang="en-US" sz="1100" b="1" strike="noStrike" spc="-1">
            <a:solidFill>
              <a:sysClr val="windowText" lastClr="000000"/>
            </a:solidFill>
            <a:latin typeface="Times New Roman"/>
          </a:endParaRPr>
        </a:p>
      </xdr:txBody>
    </xdr:sp>
    <xdr:clientData/>
  </xdr:twoCellAnchor>
  <xdr:twoCellAnchor editAs="oneCell">
    <xdr:from>
      <xdr:col>3</xdr:col>
      <xdr:colOff>9525</xdr:colOff>
      <xdr:row>11</xdr:row>
      <xdr:rowOff>600075</xdr:rowOff>
    </xdr:from>
    <xdr:to>
      <xdr:col>3</xdr:col>
      <xdr:colOff>6276192</xdr:colOff>
      <xdr:row>11</xdr:row>
      <xdr:rowOff>914361</xdr:rowOff>
    </xdr:to>
    <xdr:pic>
      <xdr:nvPicPr>
        <xdr:cNvPr id="8" name="Obraz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1"/>
        <a:stretch>
          <a:fillRect/>
        </a:stretch>
      </xdr:blipFill>
      <xdr:spPr>
        <a:xfrm>
          <a:off x="10706100" y="5934075"/>
          <a:ext cx="6266667" cy="314286"/>
        </a:xfrm>
        <a:prstGeom prst="rect">
          <a:avLst/>
        </a:prstGeom>
      </xdr:spPr>
    </xdr:pic>
    <xdr:clientData/>
  </xdr:twoCellAnchor>
  <xdr:twoCellAnchor editAs="oneCell">
    <xdr:from>
      <xdr:col>3</xdr:col>
      <xdr:colOff>0</xdr:colOff>
      <xdr:row>11</xdr:row>
      <xdr:rowOff>1009650</xdr:rowOff>
    </xdr:from>
    <xdr:to>
      <xdr:col>5</xdr:col>
      <xdr:colOff>8512</xdr:colOff>
      <xdr:row>11</xdr:row>
      <xdr:rowOff>1362031</xdr:rowOff>
    </xdr:to>
    <xdr:pic>
      <xdr:nvPicPr>
        <xdr:cNvPr id="10" name="Obraz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2"/>
        <a:stretch>
          <a:fillRect/>
        </a:stretch>
      </xdr:blipFill>
      <xdr:spPr>
        <a:xfrm>
          <a:off x="10696575" y="6343650"/>
          <a:ext cx="8104762" cy="352381"/>
        </a:xfrm>
        <a:prstGeom prst="rect">
          <a:avLst/>
        </a:prstGeom>
      </xdr:spPr>
    </xdr:pic>
    <xdr:clientData/>
  </xdr:twoCellAnchor>
  <xdr:twoCellAnchor editAs="oneCell">
    <xdr:from>
      <xdr:col>3</xdr:col>
      <xdr:colOff>9525</xdr:colOff>
      <xdr:row>11</xdr:row>
      <xdr:rowOff>1447800</xdr:rowOff>
    </xdr:from>
    <xdr:to>
      <xdr:col>5</xdr:col>
      <xdr:colOff>27561</xdr:colOff>
      <xdr:row>11</xdr:row>
      <xdr:rowOff>1952562</xdr:rowOff>
    </xdr:to>
    <xdr:pic>
      <xdr:nvPicPr>
        <xdr:cNvPr id="11" name="Obraz 10">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3"/>
        <a:stretch>
          <a:fillRect/>
        </a:stretch>
      </xdr:blipFill>
      <xdr:spPr>
        <a:xfrm>
          <a:off x="10706100" y="6781800"/>
          <a:ext cx="8114286" cy="504762"/>
        </a:xfrm>
        <a:prstGeom prst="rect">
          <a:avLst/>
        </a:prstGeom>
      </xdr:spPr>
    </xdr:pic>
    <xdr:clientData/>
  </xdr:twoCellAnchor>
  <xdr:twoCellAnchor editAs="oneCell">
    <xdr:from>
      <xdr:col>3</xdr:col>
      <xdr:colOff>28575</xdr:colOff>
      <xdr:row>56</xdr:row>
      <xdr:rowOff>76200</xdr:rowOff>
    </xdr:from>
    <xdr:to>
      <xdr:col>4</xdr:col>
      <xdr:colOff>113331</xdr:colOff>
      <xdr:row>56</xdr:row>
      <xdr:rowOff>419057</xdr:rowOff>
    </xdr:to>
    <xdr:pic>
      <xdr:nvPicPr>
        <xdr:cNvPr id="21" name="Obraz 20">
          <a:extLst>
            <a:ext uri="{FF2B5EF4-FFF2-40B4-BE49-F238E27FC236}">
              <a16:creationId xmlns:a16="http://schemas.microsoft.com/office/drawing/2014/main" id="{00000000-0008-0000-0300-000015000000}"/>
            </a:ext>
          </a:extLst>
        </xdr:cNvPr>
        <xdr:cNvPicPr>
          <a:picLocks noChangeAspect="1"/>
        </xdr:cNvPicPr>
      </xdr:nvPicPr>
      <xdr:blipFill>
        <a:blip xmlns:r="http://schemas.openxmlformats.org/officeDocument/2006/relationships" r:embed="rId4"/>
        <a:stretch>
          <a:fillRect/>
        </a:stretch>
      </xdr:blipFill>
      <xdr:spPr>
        <a:xfrm>
          <a:off x="10725150" y="39147750"/>
          <a:ext cx="7752381" cy="342857"/>
        </a:xfrm>
        <a:prstGeom prst="rect">
          <a:avLst/>
        </a:prstGeom>
      </xdr:spPr>
    </xdr:pic>
    <xdr:clientData/>
  </xdr:twoCellAnchor>
  <xdr:twoCellAnchor editAs="oneCell">
    <xdr:from>
      <xdr:col>3</xdr:col>
      <xdr:colOff>9525</xdr:colOff>
      <xdr:row>57</xdr:row>
      <xdr:rowOff>47625</xdr:rowOff>
    </xdr:from>
    <xdr:to>
      <xdr:col>9</xdr:col>
      <xdr:colOff>189251</xdr:colOff>
      <xdr:row>57</xdr:row>
      <xdr:rowOff>1857149</xdr:rowOff>
    </xdr:to>
    <xdr:pic>
      <xdr:nvPicPr>
        <xdr:cNvPr id="22" name="Obraz 21">
          <a:extLst>
            <a:ext uri="{FF2B5EF4-FFF2-40B4-BE49-F238E27FC236}">
              <a16:creationId xmlns:a16="http://schemas.microsoft.com/office/drawing/2014/main" id="{00000000-0008-0000-0300-000016000000}"/>
            </a:ext>
          </a:extLst>
        </xdr:cNvPr>
        <xdr:cNvPicPr>
          <a:picLocks noChangeAspect="1"/>
        </xdr:cNvPicPr>
      </xdr:nvPicPr>
      <xdr:blipFill>
        <a:blip xmlns:r="http://schemas.openxmlformats.org/officeDocument/2006/relationships" r:embed="rId5"/>
        <a:stretch>
          <a:fillRect/>
        </a:stretch>
      </xdr:blipFill>
      <xdr:spPr>
        <a:xfrm>
          <a:off x="10706100" y="39614475"/>
          <a:ext cx="9990476" cy="1809524"/>
        </a:xfrm>
        <a:prstGeom prst="rect">
          <a:avLst/>
        </a:prstGeom>
      </xdr:spPr>
    </xdr:pic>
    <xdr:clientData/>
  </xdr:twoCellAnchor>
  <xdr:twoCellAnchor editAs="oneCell">
    <xdr:from>
      <xdr:col>3</xdr:col>
      <xdr:colOff>9525</xdr:colOff>
      <xdr:row>58</xdr:row>
      <xdr:rowOff>114300</xdr:rowOff>
    </xdr:from>
    <xdr:to>
      <xdr:col>9</xdr:col>
      <xdr:colOff>65442</xdr:colOff>
      <xdr:row>58</xdr:row>
      <xdr:rowOff>2419062</xdr:rowOff>
    </xdr:to>
    <xdr:pic>
      <xdr:nvPicPr>
        <xdr:cNvPr id="24" name="Obraz 23">
          <a:extLst>
            <a:ext uri="{FF2B5EF4-FFF2-40B4-BE49-F238E27FC236}">
              <a16:creationId xmlns:a16="http://schemas.microsoft.com/office/drawing/2014/main" id="{00000000-0008-0000-0300-000018000000}"/>
            </a:ext>
          </a:extLst>
        </xdr:cNvPr>
        <xdr:cNvPicPr>
          <a:picLocks noChangeAspect="1"/>
        </xdr:cNvPicPr>
      </xdr:nvPicPr>
      <xdr:blipFill>
        <a:blip xmlns:r="http://schemas.openxmlformats.org/officeDocument/2006/relationships" r:embed="rId6"/>
        <a:stretch>
          <a:fillRect/>
        </a:stretch>
      </xdr:blipFill>
      <xdr:spPr>
        <a:xfrm>
          <a:off x="10706100" y="41671875"/>
          <a:ext cx="9866667" cy="2304762"/>
        </a:xfrm>
        <a:prstGeom prst="rect">
          <a:avLst/>
        </a:prstGeom>
      </xdr:spPr>
    </xdr:pic>
    <xdr:clientData/>
  </xdr:twoCellAnchor>
  <xdr:twoCellAnchor editAs="oneCell">
    <xdr:from>
      <xdr:col>3</xdr:col>
      <xdr:colOff>9525</xdr:colOff>
      <xdr:row>59</xdr:row>
      <xdr:rowOff>95250</xdr:rowOff>
    </xdr:from>
    <xdr:to>
      <xdr:col>8</xdr:col>
      <xdr:colOff>189305</xdr:colOff>
      <xdr:row>59</xdr:row>
      <xdr:rowOff>704774</xdr:rowOff>
    </xdr:to>
    <xdr:pic>
      <xdr:nvPicPr>
        <xdr:cNvPr id="25" name="Obraz 24">
          <a:extLst>
            <a:ext uri="{FF2B5EF4-FFF2-40B4-BE49-F238E27FC236}">
              <a16:creationId xmlns:a16="http://schemas.microsoft.com/office/drawing/2014/main" id="{00000000-0008-0000-0300-000019000000}"/>
            </a:ext>
          </a:extLst>
        </xdr:cNvPr>
        <xdr:cNvPicPr>
          <a:picLocks noChangeAspect="1"/>
        </xdr:cNvPicPr>
      </xdr:nvPicPr>
      <xdr:blipFill>
        <a:blip xmlns:r="http://schemas.openxmlformats.org/officeDocument/2006/relationships" r:embed="rId7"/>
        <a:stretch>
          <a:fillRect/>
        </a:stretch>
      </xdr:blipFill>
      <xdr:spPr>
        <a:xfrm>
          <a:off x="10706100" y="44100750"/>
          <a:ext cx="9561905" cy="609524"/>
        </a:xfrm>
        <a:prstGeom prst="rect">
          <a:avLst/>
        </a:prstGeom>
      </xdr:spPr>
    </xdr:pic>
    <xdr:clientData/>
  </xdr:twoCellAnchor>
  <xdr:twoCellAnchor editAs="oneCell">
    <xdr:from>
      <xdr:col>3</xdr:col>
      <xdr:colOff>9525</xdr:colOff>
      <xdr:row>60</xdr:row>
      <xdr:rowOff>114300</xdr:rowOff>
    </xdr:from>
    <xdr:to>
      <xdr:col>8</xdr:col>
      <xdr:colOff>265495</xdr:colOff>
      <xdr:row>60</xdr:row>
      <xdr:rowOff>695252</xdr:rowOff>
    </xdr:to>
    <xdr:pic>
      <xdr:nvPicPr>
        <xdr:cNvPr id="26" name="Obraz 25">
          <a:extLst>
            <a:ext uri="{FF2B5EF4-FFF2-40B4-BE49-F238E27FC236}">
              <a16:creationId xmlns:a16="http://schemas.microsoft.com/office/drawing/2014/main" id="{00000000-0008-0000-0300-00001A000000}"/>
            </a:ext>
          </a:extLst>
        </xdr:cNvPr>
        <xdr:cNvPicPr>
          <a:picLocks noChangeAspect="1"/>
        </xdr:cNvPicPr>
      </xdr:nvPicPr>
      <xdr:blipFill>
        <a:blip xmlns:r="http://schemas.openxmlformats.org/officeDocument/2006/relationships" r:embed="rId8"/>
        <a:stretch>
          <a:fillRect/>
        </a:stretch>
      </xdr:blipFill>
      <xdr:spPr>
        <a:xfrm>
          <a:off x="10706100" y="44853225"/>
          <a:ext cx="9638095" cy="580952"/>
        </a:xfrm>
        <a:prstGeom prst="rect">
          <a:avLst/>
        </a:prstGeom>
      </xdr:spPr>
    </xdr:pic>
    <xdr:clientData/>
  </xdr:twoCellAnchor>
  <xdr:twoCellAnchor editAs="oneCell">
    <xdr:from>
      <xdr:col>3</xdr:col>
      <xdr:colOff>0</xdr:colOff>
      <xdr:row>61</xdr:row>
      <xdr:rowOff>0</xdr:rowOff>
    </xdr:from>
    <xdr:to>
      <xdr:col>8</xdr:col>
      <xdr:colOff>65494</xdr:colOff>
      <xdr:row>62</xdr:row>
      <xdr:rowOff>9443</xdr:rowOff>
    </xdr:to>
    <xdr:pic>
      <xdr:nvPicPr>
        <xdr:cNvPr id="27" name="Obraz 26">
          <a:extLst>
            <a:ext uri="{FF2B5EF4-FFF2-40B4-BE49-F238E27FC236}">
              <a16:creationId xmlns:a16="http://schemas.microsoft.com/office/drawing/2014/main" id="{00000000-0008-0000-0300-00001B000000}"/>
            </a:ext>
          </a:extLst>
        </xdr:cNvPr>
        <xdr:cNvPicPr>
          <a:picLocks noChangeAspect="1"/>
        </xdr:cNvPicPr>
      </xdr:nvPicPr>
      <xdr:blipFill>
        <a:blip xmlns:r="http://schemas.openxmlformats.org/officeDocument/2006/relationships" r:embed="rId9"/>
        <a:stretch>
          <a:fillRect/>
        </a:stretch>
      </xdr:blipFill>
      <xdr:spPr>
        <a:xfrm>
          <a:off x="10696575" y="45881925"/>
          <a:ext cx="9447619" cy="657143"/>
        </a:xfrm>
        <a:prstGeom prst="rect">
          <a:avLst/>
        </a:prstGeom>
      </xdr:spPr>
    </xdr:pic>
    <xdr:clientData/>
  </xdr:twoCellAnchor>
  <xdr:twoCellAnchor editAs="oneCell">
    <xdr:from>
      <xdr:col>2</xdr:col>
      <xdr:colOff>7639050</xdr:colOff>
      <xdr:row>62</xdr:row>
      <xdr:rowOff>28575</xdr:rowOff>
    </xdr:from>
    <xdr:to>
      <xdr:col>3</xdr:col>
      <xdr:colOff>6723808</xdr:colOff>
      <xdr:row>63</xdr:row>
      <xdr:rowOff>28530</xdr:rowOff>
    </xdr:to>
    <xdr:pic>
      <xdr:nvPicPr>
        <xdr:cNvPr id="28" name="Obraz 27">
          <a:extLst>
            <a:ext uri="{FF2B5EF4-FFF2-40B4-BE49-F238E27FC236}">
              <a16:creationId xmlns:a16="http://schemas.microsoft.com/office/drawing/2014/main" id="{00000000-0008-0000-0300-00001C000000}"/>
            </a:ext>
          </a:extLst>
        </xdr:cNvPr>
        <xdr:cNvPicPr>
          <a:picLocks noChangeAspect="1"/>
        </xdr:cNvPicPr>
      </xdr:nvPicPr>
      <xdr:blipFill>
        <a:blip xmlns:r="http://schemas.openxmlformats.org/officeDocument/2006/relationships" r:embed="rId10"/>
        <a:stretch>
          <a:fillRect/>
        </a:stretch>
      </xdr:blipFill>
      <xdr:spPr>
        <a:xfrm>
          <a:off x="10687050" y="46558200"/>
          <a:ext cx="6733333" cy="361905"/>
        </a:xfrm>
        <a:prstGeom prst="rect">
          <a:avLst/>
        </a:prstGeom>
      </xdr:spPr>
    </xdr:pic>
    <xdr:clientData/>
  </xdr:twoCellAnchor>
  <xdr:twoCellAnchor editAs="oneCell">
    <xdr:from>
      <xdr:col>3</xdr:col>
      <xdr:colOff>0</xdr:colOff>
      <xdr:row>63</xdr:row>
      <xdr:rowOff>0</xdr:rowOff>
    </xdr:from>
    <xdr:to>
      <xdr:col>8</xdr:col>
      <xdr:colOff>360732</xdr:colOff>
      <xdr:row>63</xdr:row>
      <xdr:rowOff>619048</xdr:rowOff>
    </xdr:to>
    <xdr:pic>
      <xdr:nvPicPr>
        <xdr:cNvPr id="29" name="Obraz 28">
          <a:extLst>
            <a:ext uri="{FF2B5EF4-FFF2-40B4-BE49-F238E27FC236}">
              <a16:creationId xmlns:a16="http://schemas.microsoft.com/office/drawing/2014/main" id="{00000000-0008-0000-0300-00001D000000}"/>
            </a:ext>
          </a:extLst>
        </xdr:cNvPr>
        <xdr:cNvPicPr>
          <a:picLocks noChangeAspect="1"/>
        </xdr:cNvPicPr>
      </xdr:nvPicPr>
      <xdr:blipFill>
        <a:blip xmlns:r="http://schemas.openxmlformats.org/officeDocument/2006/relationships" r:embed="rId11"/>
        <a:stretch>
          <a:fillRect/>
        </a:stretch>
      </xdr:blipFill>
      <xdr:spPr>
        <a:xfrm>
          <a:off x="10696575" y="46891575"/>
          <a:ext cx="9742857" cy="61904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76200</xdr:colOff>
      <xdr:row>13</xdr:row>
      <xdr:rowOff>0</xdr:rowOff>
    </xdr:from>
    <xdr:to>
      <xdr:col>24</xdr:col>
      <xdr:colOff>0</xdr:colOff>
      <xdr:row>32</xdr:row>
      <xdr:rowOff>127000</xdr:rowOff>
    </xdr:to>
    <xdr:graphicFrame macro="">
      <xdr:nvGraphicFramePr>
        <xdr:cNvPr id="2" name="Chart 23">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241889</xdr:colOff>
      <xdr:row>54</xdr:row>
      <xdr:rowOff>123365</xdr:rowOff>
    </xdr:to>
    <xdr:sp macro="" textlink="">
      <xdr:nvSpPr>
        <xdr:cNvPr id="29" name="CustomShape 1" hidden="1">
          <a:extLst>
            <a:ext uri="{FF2B5EF4-FFF2-40B4-BE49-F238E27FC236}">
              <a16:creationId xmlns:a16="http://schemas.microsoft.com/office/drawing/2014/main" id="{00000000-0008-0000-0500-00001D000000}"/>
            </a:ext>
          </a:extLst>
        </xdr:cNvPr>
        <xdr:cNvSpPr/>
      </xdr:nvSpPr>
      <xdr:spPr>
        <a:xfrm>
          <a:off x="0" y="0"/>
          <a:ext cx="12585240" cy="1213416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0</xdr:row>
      <xdr:rowOff>0</xdr:rowOff>
    </xdr:from>
    <xdr:to>
      <xdr:col>10</xdr:col>
      <xdr:colOff>241889</xdr:colOff>
      <xdr:row>54</xdr:row>
      <xdr:rowOff>123365</xdr:rowOff>
    </xdr:to>
    <xdr:sp macro="" textlink="">
      <xdr:nvSpPr>
        <xdr:cNvPr id="30" name="CustomShape 1" hidden="1">
          <a:extLst>
            <a:ext uri="{FF2B5EF4-FFF2-40B4-BE49-F238E27FC236}">
              <a16:creationId xmlns:a16="http://schemas.microsoft.com/office/drawing/2014/main" id="{00000000-0008-0000-0500-00001E000000}"/>
            </a:ext>
          </a:extLst>
        </xdr:cNvPr>
        <xdr:cNvSpPr/>
      </xdr:nvSpPr>
      <xdr:spPr>
        <a:xfrm>
          <a:off x="0" y="0"/>
          <a:ext cx="12585240" cy="1213416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295274</xdr:colOff>
      <xdr:row>1</xdr:row>
      <xdr:rowOff>0</xdr:rowOff>
    </xdr:from>
    <xdr:to>
      <xdr:col>9</xdr:col>
      <xdr:colOff>1876424</xdr:colOff>
      <xdr:row>1</xdr:row>
      <xdr:rowOff>549220</xdr:rowOff>
    </xdr:to>
    <xdr:sp macro="" textlink="">
      <xdr:nvSpPr>
        <xdr:cNvPr id="4" name="CustomShape 1">
          <a:extLst>
            <a:ext uri="{FF2B5EF4-FFF2-40B4-BE49-F238E27FC236}">
              <a16:creationId xmlns:a16="http://schemas.microsoft.com/office/drawing/2014/main" id="{00000000-0008-0000-0500-000004000000}"/>
            </a:ext>
          </a:extLst>
        </xdr:cNvPr>
        <xdr:cNvSpPr/>
      </xdr:nvSpPr>
      <xdr:spPr>
        <a:xfrm>
          <a:off x="295274" y="571500"/>
          <a:ext cx="11210925" cy="549220"/>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a:lnSpc>
              <a:spcPct val="100000"/>
            </a:lnSpc>
          </a:pPr>
          <a:r>
            <a:rPr lang="en-US" sz="1100" b="0" strike="noStrike" spc="-1">
              <a:solidFill>
                <a:sysClr val="windowText" lastClr="000000"/>
              </a:solidFill>
              <a:latin typeface="Arial"/>
            </a:rPr>
            <a:t>Niniejszy arkusz zawiera zbiory danych referencyjnych wykorzystanych do określonych obliczeń. Obejmuje walutę i emisję ekwiwalentu CO2 krajowego koszyka energetycznego dla krajów UE, jak również teksty menu rozwijanych. Aby uniknąć powstania błędów w narzędziu </a:t>
          </a:r>
          <a:r>
            <a:rPr lang="en-US" sz="1100" b="0" strike="noStrike" spc="-1">
              <a:solidFill>
                <a:srgbClr val="FF0000"/>
              </a:solidFill>
              <a:latin typeface="Arial"/>
            </a:rPr>
            <a:t>NIE NALEŻY EDYTOWAĆ ANI ZMIENIAĆ </a:t>
          </a:r>
          <a:r>
            <a:rPr lang="en-US" sz="1100" b="0" strike="noStrike" spc="-1">
              <a:solidFill>
                <a:sysClr val="windowText" lastClr="000000"/>
              </a:solidFill>
              <a:latin typeface="Arial"/>
            </a:rPr>
            <a:t>elementów tej zakładki. </a:t>
          </a:r>
          <a:endParaRPr lang="en-US" sz="1100" b="0" strike="noStrike" spc="-1" baseline="0">
            <a:solidFill>
              <a:sysClr val="windowText" lastClr="000000"/>
            </a:solidFill>
            <a:latin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158749</xdr:colOff>
      <xdr:row>0</xdr:row>
      <xdr:rowOff>558800</xdr:rowOff>
    </xdr:from>
    <xdr:to>
      <xdr:col>14</xdr:col>
      <xdr:colOff>323850</xdr:colOff>
      <xdr:row>1</xdr:row>
      <xdr:rowOff>536520</xdr:rowOff>
    </xdr:to>
    <xdr:sp macro="" textlink="">
      <xdr:nvSpPr>
        <xdr:cNvPr id="2" name="CustomShape 1">
          <a:extLst>
            <a:ext uri="{FF2B5EF4-FFF2-40B4-BE49-F238E27FC236}">
              <a16:creationId xmlns:a16="http://schemas.microsoft.com/office/drawing/2014/main" id="{00000000-0008-0000-0600-000002000000}"/>
            </a:ext>
          </a:extLst>
        </xdr:cNvPr>
        <xdr:cNvSpPr/>
      </xdr:nvSpPr>
      <xdr:spPr>
        <a:xfrm>
          <a:off x="320674" y="558800"/>
          <a:ext cx="12299951" cy="549220"/>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a:lnSpc>
              <a:spcPct val="100000"/>
            </a:lnSpc>
          </a:pPr>
          <a:r>
            <a:rPr lang="en-US" sz="1100" b="0" strike="noStrike" spc="-1">
              <a:solidFill>
                <a:sysClr val="windowText" lastClr="000000"/>
              </a:solidFill>
              <a:latin typeface="Arial"/>
            </a:rPr>
            <a:t>Niniejszy arkusz zawiera niektóre obliczenia niezbędne do otrzymania kosztów cyklu życia ofert. Aby uniknąć powstania błędów w narzędziu </a:t>
          </a:r>
          <a:r>
            <a:rPr lang="en-US" sz="1100" b="0" strike="noStrike" spc="-1">
              <a:solidFill>
                <a:srgbClr val="FF0000"/>
              </a:solidFill>
              <a:latin typeface="Arial"/>
            </a:rPr>
            <a:t>NIE NALEŻY EDYTOWAĆ ANI ZMIENIAĆ</a:t>
          </a:r>
          <a:r>
            <a:rPr lang="en-US" sz="1100" b="0" strike="noStrike" spc="-1">
              <a:solidFill>
                <a:sysClr val="windowText" lastClr="000000"/>
              </a:solidFill>
              <a:latin typeface="Arial"/>
            </a:rPr>
            <a:t> tej komórki. </a:t>
          </a:r>
          <a:endParaRPr lang="en-US" sz="1100" b="0" strike="noStrike" spc="-1" baseline="0">
            <a:solidFill>
              <a:sysClr val="windowText" lastClr="000000"/>
            </a:solidFill>
            <a:latin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home/Documents/Dropbox/LCCTools/LCC_Tool_Computers_draft_libreoffice_computers_v0.5_a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CC Inputs &amp; Results"/>
      <sheetName val="Bidder_response_sheet"/>
    </sheet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ec.europa.eu/environment/gpp/lcc.htm" TargetMode="External"/><Relationship Id="rId1" Type="http://schemas.openxmlformats.org/officeDocument/2006/relationships/hyperlink" Target="http://ec.europa.eu/environment/gpp/helpdesk.ht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MJ31"/>
  <sheetViews>
    <sheetView topLeftCell="A10" zoomScale="110" zoomScaleNormal="110" workbookViewId="0"/>
  </sheetViews>
  <sheetFormatPr defaultColWidth="8.90625" defaultRowHeight="13.8" x14ac:dyDescent="0.25"/>
  <cols>
    <col min="1" max="1" width="3.90625" style="1" customWidth="1"/>
    <col min="2" max="2" width="114.453125" style="2" customWidth="1"/>
    <col min="3" max="3" width="6" style="1" customWidth="1"/>
    <col min="4" max="4" width="77.08984375" style="1" customWidth="1"/>
    <col min="5" max="1016" width="10.6328125" style="1" customWidth="1"/>
    <col min="1017" max="1025" width="8.90625" customWidth="1"/>
  </cols>
  <sheetData>
    <row r="1" spans="2:1024" s="3" customFormat="1" ht="63.15" customHeight="1" x14ac:dyDescent="0.5">
      <c r="B1" s="4" t="s">
        <v>23</v>
      </c>
    </row>
    <row r="2" spans="2:1024" s="5" customFormat="1" ht="44.1" customHeight="1" x14ac:dyDescent="0.2">
      <c r="B2" s="6" t="s">
        <v>24</v>
      </c>
    </row>
    <row r="3" spans="2:1024" s="7" customFormat="1" ht="21" customHeight="1" x14ac:dyDescent="0.2">
      <c r="B3" s="8" t="s">
        <v>25</v>
      </c>
      <c r="D3" s="9"/>
      <c r="AMC3" s="10"/>
      <c r="AMD3" s="10"/>
      <c r="AME3" s="10"/>
      <c r="AMF3" s="10"/>
      <c r="AMG3" s="10"/>
      <c r="AMH3" s="10"/>
      <c r="AMI3" s="10"/>
      <c r="AMJ3" s="10"/>
    </row>
    <row r="4" spans="2:1024" ht="111.9" customHeight="1" x14ac:dyDescent="0.25">
      <c r="B4" s="11" t="s">
        <v>26</v>
      </c>
      <c r="D4" s="2"/>
    </row>
    <row r="5" spans="2:1024" ht="21" customHeight="1" x14ac:dyDescent="0.25">
      <c r="B5" s="8" t="s">
        <v>27</v>
      </c>
      <c r="D5" s="2"/>
    </row>
    <row r="6" spans="2:1024" x14ac:dyDescent="0.25">
      <c r="B6" s="11" t="s">
        <v>28</v>
      </c>
      <c r="D6" s="2"/>
    </row>
    <row r="7" spans="2:1024" x14ac:dyDescent="0.25">
      <c r="B7" s="11" t="s">
        <v>29</v>
      </c>
      <c r="D7" s="2"/>
    </row>
    <row r="8" spans="2:1024" ht="82.8" x14ac:dyDescent="0.25">
      <c r="B8" s="168" t="s">
        <v>30</v>
      </c>
      <c r="D8" s="2"/>
    </row>
    <row r="9" spans="2:1024" ht="41.4" x14ac:dyDescent="0.25">
      <c r="B9" s="168" t="s">
        <v>31</v>
      </c>
      <c r="D9" s="2"/>
    </row>
    <row r="10" spans="2:1024" ht="41.4" x14ac:dyDescent="0.25">
      <c r="B10" s="168" t="s">
        <v>32</v>
      </c>
      <c r="D10" s="2"/>
    </row>
    <row r="11" spans="2:1024" ht="64.2" customHeight="1" x14ac:dyDescent="0.25">
      <c r="B11" s="168" t="s">
        <v>33</v>
      </c>
      <c r="D11" s="2"/>
    </row>
    <row r="12" spans="2:1024" ht="45.15" customHeight="1" x14ac:dyDescent="0.25">
      <c r="B12" s="128" t="s">
        <v>34</v>
      </c>
      <c r="D12" s="165"/>
    </row>
    <row r="13" spans="2:1024" ht="27.6" x14ac:dyDescent="0.25">
      <c r="B13" s="127" t="s">
        <v>35</v>
      </c>
      <c r="D13" s="2"/>
    </row>
    <row r="14" spans="2:1024" ht="87" customHeight="1" x14ac:dyDescent="0.25">
      <c r="B14" s="169" t="s">
        <v>36</v>
      </c>
      <c r="D14" s="12"/>
    </row>
    <row r="15" spans="2:1024" ht="16.8" x14ac:dyDescent="0.25">
      <c r="B15" s="8" t="s">
        <v>37</v>
      </c>
      <c r="D15" s="2"/>
    </row>
    <row r="16" spans="2:1024" ht="86.1" customHeight="1" x14ac:dyDescent="0.25">
      <c r="B16" s="168" t="s">
        <v>38</v>
      </c>
      <c r="D16" s="12"/>
    </row>
    <row r="17" spans="2:1024" x14ac:dyDescent="0.25">
      <c r="B17" s="246" t="s">
        <v>39</v>
      </c>
    </row>
    <row r="18" spans="2:1024" x14ac:dyDescent="0.25">
      <c r="B18" s="246" t="s">
        <v>40</v>
      </c>
    </row>
    <row r="19" spans="2:1024" x14ac:dyDescent="0.25">
      <c r="B19" s="246" t="s">
        <v>41</v>
      </c>
    </row>
    <row r="20" spans="2:1024" x14ac:dyDescent="0.25">
      <c r="B20" s="246" t="s">
        <v>42</v>
      </c>
    </row>
    <row r="21" spans="2:1024" x14ac:dyDescent="0.25">
      <c r="B21" s="246"/>
    </row>
    <row r="22" spans="2:1024" ht="136.19999999999999" customHeight="1" x14ac:dyDescent="0.25">
      <c r="B22" s="127" t="s">
        <v>43</v>
      </c>
      <c r="D22" s="12"/>
    </row>
    <row r="23" spans="2:1024" ht="59.25" customHeight="1" x14ac:dyDescent="0.25">
      <c r="B23" s="168" t="s">
        <v>44</v>
      </c>
      <c r="D23" s="12"/>
    </row>
    <row r="24" spans="2:1024" ht="32.1" customHeight="1" x14ac:dyDescent="0.25">
      <c r="B24" s="127" t="s">
        <v>45</v>
      </c>
      <c r="D24" s="12"/>
    </row>
    <row r="25" spans="2:1024" x14ac:dyDescent="0.25">
      <c r="B25" s="312" t="s">
        <v>22</v>
      </c>
    </row>
    <row r="26" spans="2:1024" ht="48" customHeight="1" thickBot="1" x14ac:dyDescent="0.3"/>
    <row r="27" spans="2:1024" s="13" customFormat="1" ht="52.2" x14ac:dyDescent="0.2">
      <c r="B27" s="136" t="s">
        <v>46</v>
      </c>
      <c r="AMC27" s="14"/>
      <c r="AMD27" s="14"/>
      <c r="AME27" s="14"/>
      <c r="AMF27" s="14"/>
      <c r="AMG27" s="14"/>
      <c r="AMH27" s="14"/>
      <c r="AMI27" s="14"/>
      <c r="AMJ27" s="14"/>
    </row>
    <row r="28" spans="2:1024" s="13" customFormat="1" ht="14.4" thickBot="1" x14ac:dyDescent="0.25">
      <c r="B28" s="137" t="s">
        <v>47</v>
      </c>
      <c r="AMC28" s="14"/>
      <c r="AMD28" s="14"/>
      <c r="AME28" s="14"/>
      <c r="AMF28" s="14"/>
      <c r="AMG28" s="14"/>
      <c r="AMH28" s="14"/>
      <c r="AMI28" s="14"/>
      <c r="AMJ28" s="14"/>
    </row>
    <row r="31" spans="2:1024" ht="164.1" customHeight="1" x14ac:dyDescent="0.25">
      <c r="B31" s="15"/>
    </row>
  </sheetData>
  <hyperlinks>
    <hyperlink ref="B28" r:id="rId1" display="http://ec.europa.eu/environment/gpp/helpdesk.htm _x000a_" xr:uid="{00000000-0004-0000-0000-000000000000}"/>
    <hyperlink ref="B25" r:id="rId2" xr:uid="{00000000-0004-0000-0000-000001000000}"/>
  </hyperlinks>
  <pageMargins left="0.75" right="0.75" top="1" bottom="1" header="0.51180555555555496" footer="0.51180555555555496"/>
  <pageSetup scale="68" firstPageNumber="0" orientation="portrait" horizontalDpi="300" verticalDpi="300" r:id="rId3"/>
  <colBreaks count="1" manualBreakCount="1">
    <brk id="2" max="1048575" man="1"/>
  </colBreaks>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MY161"/>
  <sheetViews>
    <sheetView zoomScaleNormal="100" workbookViewId="0">
      <selection activeCell="C41" sqref="C41"/>
    </sheetView>
  </sheetViews>
  <sheetFormatPr defaultColWidth="8.90625" defaultRowHeight="13.2" outlineLevelRow="1" outlineLevelCol="1" x14ac:dyDescent="0.25"/>
  <cols>
    <col min="1" max="2" width="3.90625" style="16" customWidth="1"/>
    <col min="3" max="3" width="75" style="17" customWidth="1"/>
    <col min="4" max="4" width="18.36328125" style="28" customWidth="1"/>
    <col min="5" max="5" width="20.6328125" style="18" customWidth="1"/>
    <col min="6" max="6" width="4.36328125" style="18" customWidth="1"/>
    <col min="7" max="7" width="20.90625" style="18" customWidth="1"/>
    <col min="8" max="8" width="4.36328125" style="18" customWidth="1" outlineLevel="1"/>
    <col min="9" max="9" width="20.90625" style="18" customWidth="1" outlineLevel="1"/>
    <col min="10" max="10" width="4.36328125" style="18" customWidth="1" outlineLevel="1"/>
    <col min="11" max="11" width="20.90625" style="18" customWidth="1" outlineLevel="1"/>
    <col min="12" max="12" width="4.36328125" style="18" customWidth="1" outlineLevel="1"/>
    <col min="13" max="13" width="20.90625" style="18" customWidth="1" outlineLevel="1"/>
    <col min="14" max="14" width="4.36328125" style="18" customWidth="1" outlineLevel="1"/>
    <col min="15" max="15" width="20.90625" style="18" customWidth="1" outlineLevel="1"/>
    <col min="16" max="16" width="4.36328125" style="18" customWidth="1" outlineLevel="1"/>
    <col min="17" max="17" width="20.90625" style="18" customWidth="1" outlineLevel="1"/>
    <col min="18" max="18" width="4.36328125" style="18" customWidth="1" outlineLevel="1"/>
    <col min="19" max="19" width="20.90625" style="18" customWidth="1" outlineLevel="1"/>
    <col min="20" max="20" width="4.36328125" style="18" customWidth="1" outlineLevel="1"/>
    <col min="21" max="21" width="20.90625" style="18" customWidth="1" outlineLevel="1"/>
    <col min="22" max="22" width="4.36328125" style="18" customWidth="1" outlineLevel="1"/>
    <col min="23" max="23" width="20.90625" style="18" customWidth="1" outlineLevel="1"/>
    <col min="24" max="24" width="6" style="16" customWidth="1"/>
    <col min="25" max="25" width="3.90625" style="16" customWidth="1"/>
    <col min="26" max="1039" width="10.6328125" style="16" customWidth="1"/>
    <col min="1040" max="1042" width="8.90625" customWidth="1"/>
  </cols>
  <sheetData>
    <row r="1" spans="1:24" s="19" customFormat="1" ht="45.15" customHeight="1" x14ac:dyDescent="0.45">
      <c r="B1" s="19" t="s">
        <v>317</v>
      </c>
      <c r="D1" s="225"/>
      <c r="E1" s="20"/>
      <c r="F1" s="20"/>
      <c r="G1" s="20"/>
      <c r="H1" s="20"/>
      <c r="I1" s="20"/>
      <c r="J1" s="20"/>
      <c r="K1" s="20"/>
      <c r="L1" s="20"/>
      <c r="M1" s="20"/>
      <c r="N1" s="20"/>
      <c r="O1" s="20"/>
      <c r="P1" s="20"/>
      <c r="Q1" s="20"/>
      <c r="R1" s="20"/>
      <c r="S1" s="20"/>
      <c r="T1" s="20"/>
      <c r="U1" s="20"/>
      <c r="V1" s="20"/>
      <c r="W1" s="20"/>
    </row>
    <row r="2" spans="1:24" s="21" customFormat="1" ht="30.9" customHeight="1" x14ac:dyDescent="0.25">
      <c r="B2" s="170" t="s">
        <v>48</v>
      </c>
      <c r="C2" s="170"/>
      <c r="D2" s="28"/>
      <c r="E2" s="23"/>
      <c r="F2" s="23"/>
      <c r="G2" s="23"/>
      <c r="H2" s="23"/>
      <c r="I2" s="23"/>
      <c r="J2" s="23"/>
      <c r="K2" s="23"/>
      <c r="L2" s="23"/>
      <c r="M2" s="23"/>
      <c r="N2" s="23"/>
      <c r="O2" s="23"/>
      <c r="P2" s="23"/>
      <c r="Q2" s="23"/>
      <c r="R2" s="23"/>
      <c r="S2" s="23"/>
      <c r="T2" s="23"/>
      <c r="U2" s="23"/>
      <c r="V2" s="23"/>
      <c r="W2" s="23"/>
    </row>
    <row r="3" spans="1:24" s="21" customFormat="1" ht="23.25" customHeight="1" x14ac:dyDescent="0.25">
      <c r="B3" s="24" t="s">
        <v>49</v>
      </c>
      <c r="C3" s="24"/>
      <c r="D3" s="25"/>
      <c r="E3" s="26"/>
      <c r="F3" s="26"/>
      <c r="G3" s="26"/>
      <c r="H3" s="26"/>
      <c r="I3" s="26"/>
      <c r="J3" s="26"/>
      <c r="K3" s="26"/>
      <c r="L3" s="26"/>
      <c r="M3" s="26"/>
      <c r="N3" s="26"/>
      <c r="O3" s="26"/>
      <c r="P3" s="26"/>
      <c r="Q3" s="26"/>
      <c r="R3" s="26"/>
      <c r="S3" s="26"/>
      <c r="T3" s="26"/>
      <c r="U3" s="26"/>
      <c r="V3" s="26"/>
      <c r="W3" s="26"/>
      <c r="X3" s="27"/>
    </row>
    <row r="4" spans="1:24" s="21" customFormat="1" ht="14.1" customHeight="1" x14ac:dyDescent="0.25">
      <c r="B4" s="209"/>
      <c r="C4" s="191"/>
      <c r="D4" s="28"/>
      <c r="E4" s="23"/>
      <c r="F4" s="23"/>
      <c r="G4" s="23"/>
      <c r="H4" s="23"/>
      <c r="I4" s="23"/>
      <c r="J4" s="23"/>
      <c r="K4" s="23"/>
      <c r="L4" s="23"/>
      <c r="M4" s="23"/>
      <c r="N4" s="23"/>
      <c r="O4" s="23"/>
      <c r="P4" s="23"/>
      <c r="Q4" s="23"/>
      <c r="R4" s="23"/>
      <c r="S4" s="23"/>
      <c r="T4" s="23"/>
      <c r="U4" s="23"/>
      <c r="V4" s="23"/>
      <c r="W4" s="23"/>
      <c r="X4" s="29"/>
    </row>
    <row r="5" spans="1:24" s="21" customFormat="1" ht="14.1" customHeight="1" x14ac:dyDescent="0.25">
      <c r="B5" s="209"/>
      <c r="C5" s="193" t="s">
        <v>50</v>
      </c>
      <c r="D5" s="28"/>
      <c r="E5" s="23"/>
      <c r="F5" s="23"/>
      <c r="G5" s="23"/>
      <c r="H5" s="23"/>
      <c r="I5" s="23"/>
      <c r="J5" s="23"/>
      <c r="K5" s="23"/>
      <c r="L5" s="23"/>
      <c r="M5" s="23"/>
      <c r="N5" s="23"/>
      <c r="O5" s="23"/>
      <c r="P5" s="23"/>
      <c r="Q5" s="23"/>
      <c r="R5" s="23"/>
      <c r="S5" s="23"/>
      <c r="T5" s="23"/>
      <c r="U5" s="23"/>
      <c r="V5" s="23"/>
      <c r="W5" s="23"/>
      <c r="X5" s="29"/>
    </row>
    <row r="6" spans="1:24" s="38" customFormat="1" ht="14.4" x14ac:dyDescent="0.2">
      <c r="A6" s="21"/>
      <c r="B6" s="253" t="s">
        <v>18</v>
      </c>
      <c r="C6" s="207" t="s">
        <v>51</v>
      </c>
      <c r="D6" s="39"/>
      <c r="E6" s="239"/>
      <c r="F6" s="240"/>
      <c r="G6" s="239"/>
      <c r="H6" s="240"/>
      <c r="I6" s="239"/>
      <c r="J6" s="240"/>
      <c r="K6" s="239"/>
      <c r="L6" s="240"/>
      <c r="M6" s="239"/>
      <c r="N6" s="240"/>
      <c r="O6" s="239"/>
      <c r="P6" s="240"/>
      <c r="Q6" s="239"/>
      <c r="R6" s="240"/>
      <c r="S6" s="239"/>
      <c r="T6" s="240"/>
      <c r="U6" s="239"/>
      <c r="V6" s="240"/>
      <c r="W6" s="239"/>
      <c r="X6" s="238"/>
    </row>
    <row r="7" spans="1:24" s="21" customFormat="1" ht="14.1" customHeight="1" x14ac:dyDescent="0.3">
      <c r="B7" s="237" t="s">
        <v>18</v>
      </c>
      <c r="C7" s="21" t="s">
        <v>52</v>
      </c>
      <c r="D7" s="28" t="s">
        <v>53</v>
      </c>
      <c r="E7" s="30"/>
      <c r="F7" s="31"/>
      <c r="G7" s="30"/>
      <c r="H7" s="31"/>
      <c r="I7" s="30"/>
      <c r="J7" s="31"/>
      <c r="K7" s="30"/>
      <c r="L7" s="31"/>
      <c r="M7" s="30"/>
      <c r="N7" s="31"/>
      <c r="O7" s="30"/>
      <c r="P7" s="31"/>
      <c r="Q7" s="30"/>
      <c r="R7" s="31"/>
      <c r="S7" s="30"/>
      <c r="T7" s="31"/>
      <c r="U7" s="30"/>
      <c r="V7" s="31"/>
      <c r="W7" s="30"/>
      <c r="X7" s="29"/>
    </row>
    <row r="8" spans="1:24" s="38" customFormat="1" ht="14.4" x14ac:dyDescent="0.2">
      <c r="A8" s="21"/>
      <c r="B8" s="209"/>
      <c r="D8" s="39"/>
      <c r="E8" s="106"/>
      <c r="F8" s="240"/>
      <c r="G8" s="106"/>
      <c r="H8" s="240"/>
      <c r="I8" s="106"/>
      <c r="J8" s="240"/>
      <c r="K8" s="106"/>
      <c r="L8" s="240"/>
      <c r="M8" s="106"/>
      <c r="N8" s="240"/>
      <c r="O8" s="106"/>
      <c r="P8" s="240"/>
      <c r="Q8" s="106"/>
      <c r="R8" s="240"/>
      <c r="S8" s="106"/>
      <c r="T8" s="240"/>
      <c r="U8" s="106"/>
      <c r="V8" s="240"/>
      <c r="W8" s="106"/>
      <c r="X8" s="238"/>
    </row>
    <row r="9" spans="1:24" s="21" customFormat="1" ht="20.100000000000001" customHeight="1" x14ac:dyDescent="0.25">
      <c r="B9" s="209"/>
      <c r="C9" s="192" t="s">
        <v>54</v>
      </c>
      <c r="D9" s="28"/>
      <c r="E9" s="23"/>
      <c r="F9" s="23"/>
      <c r="G9" s="23"/>
      <c r="H9" s="23"/>
      <c r="I9" s="23"/>
      <c r="J9" s="23"/>
      <c r="K9" s="23"/>
      <c r="L9" s="23"/>
      <c r="M9" s="23"/>
      <c r="N9" s="23"/>
      <c r="O9" s="23"/>
      <c r="P9" s="23"/>
      <c r="Q9" s="23"/>
      <c r="R9" s="23"/>
      <c r="S9" s="23"/>
      <c r="T9" s="23"/>
      <c r="U9" s="23"/>
      <c r="V9" s="23"/>
      <c r="W9" s="23"/>
      <c r="X9" s="29"/>
    </row>
    <row r="10" spans="1:24" s="21" customFormat="1" ht="14.1" customHeight="1" x14ac:dyDescent="0.3">
      <c r="B10" s="208"/>
      <c r="C10" s="21" t="s">
        <v>55</v>
      </c>
      <c r="D10" s="28"/>
      <c r="E10" s="30" t="s">
        <v>231</v>
      </c>
      <c r="F10" s="31"/>
      <c r="G10" s="32" t="str">
        <f>IF($E10="","",$E10)</f>
        <v>[KLIKNIJ, ABY WYBRAĆ]</v>
      </c>
      <c r="H10" s="31"/>
      <c r="I10" s="32" t="str">
        <f>IF($E10="","",$E10)</f>
        <v>[KLIKNIJ, ABY WYBRAĆ]</v>
      </c>
      <c r="J10" s="31"/>
      <c r="K10" s="32" t="str">
        <f>IF($E10="","",$E10)</f>
        <v>[KLIKNIJ, ABY WYBRAĆ]</v>
      </c>
      <c r="L10" s="31"/>
      <c r="M10" s="32" t="str">
        <f>IF($E10="","",$E10)</f>
        <v>[KLIKNIJ, ABY WYBRAĆ]</v>
      </c>
      <c r="N10" s="31"/>
      <c r="O10" s="32" t="str">
        <f>IF($E10="","",$E10)</f>
        <v>[KLIKNIJ, ABY WYBRAĆ]</v>
      </c>
      <c r="P10" s="31"/>
      <c r="Q10" s="32" t="str">
        <f>IF($E10="","",$E10)</f>
        <v>[KLIKNIJ, ABY WYBRAĆ]</v>
      </c>
      <c r="R10" s="31"/>
      <c r="S10" s="32" t="str">
        <f>IF($E10="","",$E10)</f>
        <v>[KLIKNIJ, ABY WYBRAĆ]</v>
      </c>
      <c r="T10" s="31"/>
      <c r="U10" s="32" t="str">
        <f>IF($E10="","",$E10)</f>
        <v>[KLIKNIJ, ABY WYBRAĆ]</v>
      </c>
      <c r="V10" s="31"/>
      <c r="W10" s="32" t="str">
        <f>IF($E10="","",$E10)</f>
        <v>[KLIKNIJ, ABY WYBRAĆ]</v>
      </c>
      <c r="X10" s="29"/>
    </row>
    <row r="11" spans="1:24" s="21" customFormat="1" ht="14.1" customHeight="1" x14ac:dyDescent="0.3">
      <c r="B11" s="208"/>
      <c r="C11" s="21" t="s">
        <v>56</v>
      </c>
      <c r="D11" s="28"/>
      <c r="E11" s="32" t="str">
        <f>LOOKUP(E10,Dane_referencyjne!B5:B33,Dane_referencyjne!C5:C33)</f>
        <v/>
      </c>
      <c r="F11" s="31"/>
      <c r="G11" s="32" t="str">
        <f>$E11</f>
        <v/>
      </c>
      <c r="H11" s="31"/>
      <c r="I11" s="32" t="str">
        <f>$E11</f>
        <v/>
      </c>
      <c r="J11" s="31"/>
      <c r="K11" s="32" t="str">
        <f>$E11</f>
        <v/>
      </c>
      <c r="L11" s="31"/>
      <c r="M11" s="32" t="str">
        <f>$E11</f>
        <v/>
      </c>
      <c r="N11" s="31"/>
      <c r="O11" s="32" t="str">
        <f>$E11</f>
        <v/>
      </c>
      <c r="P11" s="31"/>
      <c r="Q11" s="32" t="str">
        <f>$E11</f>
        <v/>
      </c>
      <c r="R11" s="31"/>
      <c r="S11" s="32" t="str">
        <f>$E11</f>
        <v/>
      </c>
      <c r="T11" s="31"/>
      <c r="U11" s="32" t="str">
        <f>$E11</f>
        <v/>
      </c>
      <c r="V11" s="31"/>
      <c r="W11" s="32" t="str">
        <f>$E11</f>
        <v/>
      </c>
      <c r="X11" s="29"/>
    </row>
    <row r="12" spans="1:24" s="21" customFormat="1" ht="14.1" customHeight="1" x14ac:dyDescent="0.3">
      <c r="B12" s="253" t="s">
        <v>18</v>
      </c>
      <c r="C12" s="21" t="s">
        <v>57</v>
      </c>
      <c r="D12" s="28" t="s">
        <v>58</v>
      </c>
      <c r="E12" s="303"/>
      <c r="F12" s="34"/>
      <c r="G12" s="32">
        <f>$E12</f>
        <v>0</v>
      </c>
      <c r="H12" s="34"/>
      <c r="I12" s="32">
        <f>$E12</f>
        <v>0</v>
      </c>
      <c r="J12" s="34"/>
      <c r="K12" s="32">
        <f>$E12</f>
        <v>0</v>
      </c>
      <c r="L12" s="34"/>
      <c r="M12" s="32">
        <f>$E12</f>
        <v>0</v>
      </c>
      <c r="N12" s="34"/>
      <c r="O12" s="32">
        <f>$E12</f>
        <v>0</v>
      </c>
      <c r="P12" s="34"/>
      <c r="Q12" s="32">
        <f>$E12</f>
        <v>0</v>
      </c>
      <c r="R12" s="34"/>
      <c r="S12" s="32">
        <f>$E12</f>
        <v>0</v>
      </c>
      <c r="T12" s="34"/>
      <c r="U12" s="32">
        <f>$E12</f>
        <v>0</v>
      </c>
      <c r="V12" s="34"/>
      <c r="W12" s="32">
        <f>$E12</f>
        <v>0</v>
      </c>
      <c r="X12" s="29"/>
    </row>
    <row r="13" spans="1:24" s="21" customFormat="1" ht="14.1" customHeight="1" x14ac:dyDescent="0.25">
      <c r="B13" s="253" t="s">
        <v>18</v>
      </c>
      <c r="C13" s="21" t="s">
        <v>59</v>
      </c>
      <c r="D13" s="28" t="s">
        <v>0</v>
      </c>
      <c r="E13" s="285"/>
      <c r="F13" s="35"/>
      <c r="G13" s="305">
        <f>$E13</f>
        <v>0</v>
      </c>
      <c r="H13" s="35"/>
      <c r="I13" s="305">
        <f>$E13</f>
        <v>0</v>
      </c>
      <c r="J13" s="35"/>
      <c r="K13" s="305">
        <f>$E13</f>
        <v>0</v>
      </c>
      <c r="L13" s="35"/>
      <c r="M13" s="305">
        <f>$E13</f>
        <v>0</v>
      </c>
      <c r="N13" s="35"/>
      <c r="O13" s="305">
        <f>$E13</f>
        <v>0</v>
      </c>
      <c r="P13" s="35"/>
      <c r="Q13" s="305">
        <f>$E13</f>
        <v>0</v>
      </c>
      <c r="R13" s="35"/>
      <c r="S13" s="305">
        <f>$E13</f>
        <v>0</v>
      </c>
      <c r="T13" s="35"/>
      <c r="U13" s="305">
        <f>$E13</f>
        <v>0</v>
      </c>
      <c r="V13" s="35"/>
      <c r="W13" s="305">
        <f>$E13</f>
        <v>0</v>
      </c>
      <c r="X13" s="29"/>
    </row>
    <row r="14" spans="1:24" s="21" customFormat="1" ht="14.1" customHeight="1" x14ac:dyDescent="0.25">
      <c r="B14" s="208"/>
      <c r="D14" s="28"/>
      <c r="E14" s="35"/>
      <c r="F14" s="35"/>
      <c r="G14" s="35"/>
      <c r="H14" s="35"/>
      <c r="I14" s="35"/>
      <c r="J14" s="35"/>
      <c r="K14" s="35"/>
      <c r="L14" s="35"/>
      <c r="M14" s="35"/>
      <c r="N14" s="35"/>
      <c r="O14" s="35"/>
      <c r="P14" s="35"/>
      <c r="Q14" s="35"/>
      <c r="R14" s="35"/>
      <c r="S14" s="35"/>
      <c r="T14" s="35"/>
      <c r="U14" s="35"/>
      <c r="V14" s="35"/>
      <c r="W14" s="35"/>
      <c r="X14" s="29"/>
    </row>
    <row r="15" spans="1:24" s="38" customFormat="1" ht="13.8" x14ac:dyDescent="0.2">
      <c r="A15" s="21"/>
      <c r="B15" s="211"/>
      <c r="C15" s="193" t="s">
        <v>60</v>
      </c>
      <c r="D15" s="39"/>
      <c r="E15" s="40"/>
      <c r="F15" s="40"/>
      <c r="G15" s="40"/>
      <c r="H15" s="40"/>
      <c r="I15" s="40"/>
      <c r="J15" s="40"/>
      <c r="K15" s="40"/>
      <c r="L15" s="40"/>
      <c r="M15" s="40"/>
      <c r="N15" s="40"/>
      <c r="O15" s="40"/>
      <c r="P15" s="40"/>
      <c r="Q15" s="40"/>
      <c r="R15" s="40"/>
      <c r="S15" s="40"/>
      <c r="T15" s="40"/>
      <c r="U15" s="40"/>
      <c r="V15" s="40"/>
      <c r="W15" s="40"/>
      <c r="X15" s="41"/>
    </row>
    <row r="16" spans="1:24" s="21" customFormat="1" ht="14.1" customHeight="1" x14ac:dyDescent="0.25">
      <c r="B16" s="208"/>
      <c r="C16" s="21" t="s">
        <v>61</v>
      </c>
      <c r="D16" s="36" t="s">
        <v>62</v>
      </c>
      <c r="E16" s="301"/>
      <c r="F16" s="35"/>
      <c r="G16" s="141">
        <f>$E16</f>
        <v>0</v>
      </c>
      <c r="H16" s="35"/>
      <c r="I16" s="141">
        <f>$E16</f>
        <v>0</v>
      </c>
      <c r="J16" s="35"/>
      <c r="K16" s="141">
        <f>$E16</f>
        <v>0</v>
      </c>
      <c r="L16" s="35"/>
      <c r="M16" s="141">
        <f>$E16</f>
        <v>0</v>
      </c>
      <c r="N16" s="35"/>
      <c r="O16" s="141">
        <f>$E16</f>
        <v>0</v>
      </c>
      <c r="P16" s="35"/>
      <c r="Q16" s="141">
        <f>$E16</f>
        <v>0</v>
      </c>
      <c r="R16" s="35"/>
      <c r="S16" s="141">
        <f>$E16</f>
        <v>0</v>
      </c>
      <c r="T16" s="35"/>
      <c r="U16" s="141">
        <f>$E16</f>
        <v>0</v>
      </c>
      <c r="V16" s="35"/>
      <c r="W16" s="141">
        <f>$E16</f>
        <v>0</v>
      </c>
      <c r="X16" s="29"/>
    </row>
    <row r="17" spans="1:24" s="21" customFormat="1" ht="14.1" customHeight="1" x14ac:dyDescent="0.25">
      <c r="B17" s="253" t="s">
        <v>18</v>
      </c>
      <c r="C17" s="21" t="s">
        <v>63</v>
      </c>
      <c r="D17" s="28" t="s">
        <v>0</v>
      </c>
      <c r="E17" s="285"/>
      <c r="F17" s="35"/>
      <c r="G17" s="305">
        <f>$E17</f>
        <v>0</v>
      </c>
      <c r="H17" s="35"/>
      <c r="I17" s="305">
        <f>$E17</f>
        <v>0</v>
      </c>
      <c r="J17" s="35"/>
      <c r="K17" s="305">
        <f>$E17</f>
        <v>0</v>
      </c>
      <c r="L17" s="35"/>
      <c r="M17" s="305">
        <f>$E17</f>
        <v>0</v>
      </c>
      <c r="N17" s="35"/>
      <c r="O17" s="305">
        <f>$E17</f>
        <v>0</v>
      </c>
      <c r="P17" s="35"/>
      <c r="Q17" s="305">
        <f>$E17</f>
        <v>0</v>
      </c>
      <c r="R17" s="35"/>
      <c r="S17" s="305">
        <f>$E17</f>
        <v>0</v>
      </c>
      <c r="T17" s="35"/>
      <c r="U17" s="305">
        <f>$E17</f>
        <v>0</v>
      </c>
      <c r="V17" s="35"/>
      <c r="W17" s="305">
        <f>$E17</f>
        <v>0</v>
      </c>
      <c r="X17" s="29"/>
    </row>
    <row r="18" spans="1:24" s="21" customFormat="1" ht="14.1" customHeight="1" x14ac:dyDescent="0.2">
      <c r="D18" s="28"/>
      <c r="E18" s="28"/>
      <c r="F18" s="28"/>
      <c r="G18" s="28"/>
      <c r="H18" s="28"/>
      <c r="I18" s="28"/>
      <c r="J18" s="28"/>
      <c r="K18" s="28"/>
      <c r="L18" s="28"/>
      <c r="M18" s="28"/>
      <c r="N18" s="28"/>
      <c r="O18" s="28"/>
      <c r="P18" s="28"/>
      <c r="Q18" s="28"/>
      <c r="R18" s="28"/>
      <c r="S18" s="28"/>
      <c r="T18" s="28"/>
      <c r="U18" s="28"/>
      <c r="V18" s="28"/>
      <c r="W18" s="28"/>
      <c r="X18" s="29"/>
    </row>
    <row r="19" spans="1:24" s="38" customFormat="1" ht="13.8" x14ac:dyDescent="0.2">
      <c r="A19" s="21"/>
      <c r="B19" s="254" t="s">
        <v>18</v>
      </c>
      <c r="C19" s="207" t="s">
        <v>64</v>
      </c>
      <c r="D19" s="39"/>
      <c r="E19" s="139" t="s">
        <v>288</v>
      </c>
      <c r="F19" s="106"/>
      <c r="G19" s="139" t="s">
        <v>288</v>
      </c>
      <c r="H19" s="106"/>
      <c r="I19" s="139" t="s">
        <v>288</v>
      </c>
      <c r="J19" s="106"/>
      <c r="K19" s="139" t="s">
        <v>288</v>
      </c>
      <c r="L19" s="106"/>
      <c r="M19" s="139" t="s">
        <v>288</v>
      </c>
      <c r="N19" s="106"/>
      <c r="O19" s="139" t="s">
        <v>288</v>
      </c>
      <c r="P19" s="106"/>
      <c r="Q19" s="139" t="s">
        <v>288</v>
      </c>
      <c r="R19" s="106"/>
      <c r="S19" s="139" t="s">
        <v>288</v>
      </c>
      <c r="T19" s="106"/>
      <c r="U19" s="139" t="s">
        <v>288</v>
      </c>
      <c r="V19" s="106"/>
      <c r="W19" s="139" t="s">
        <v>288</v>
      </c>
      <c r="X19" s="41"/>
    </row>
    <row r="20" spans="1:24" s="21" customFormat="1" ht="14.1" customHeight="1" x14ac:dyDescent="0.3">
      <c r="B20" s="254" t="s">
        <v>18</v>
      </c>
      <c r="C20" s="308" t="s">
        <v>65</v>
      </c>
      <c r="D20" s="28" t="s">
        <v>19</v>
      </c>
      <c r="E20" s="302"/>
      <c r="F20" s="31"/>
      <c r="G20" s="302"/>
      <c r="H20" s="31"/>
      <c r="I20" s="302"/>
      <c r="J20" s="31"/>
      <c r="K20" s="302"/>
      <c r="L20" s="31"/>
      <c r="M20" s="302"/>
      <c r="N20" s="31"/>
      <c r="O20" s="302"/>
      <c r="P20" s="31"/>
      <c r="Q20" s="302"/>
      <c r="R20" s="31"/>
      <c r="S20" s="302"/>
      <c r="T20" s="31"/>
      <c r="U20" s="302"/>
      <c r="V20" s="31"/>
      <c r="W20" s="302"/>
      <c r="X20" s="29"/>
    </row>
    <row r="21" spans="1:24" s="21" customFormat="1" ht="14.1" customHeight="1" x14ac:dyDescent="0.25">
      <c r="B21" s="254" t="s">
        <v>18</v>
      </c>
      <c r="C21" s="287" t="s">
        <v>66</v>
      </c>
      <c r="D21" s="28" t="s">
        <v>67</v>
      </c>
      <c r="E21" s="303"/>
      <c r="F21" s="35"/>
      <c r="G21" s="303"/>
      <c r="H21" s="35"/>
      <c r="I21" s="303"/>
      <c r="J21" s="35"/>
      <c r="K21" s="303"/>
      <c r="L21" s="35"/>
      <c r="M21" s="303"/>
      <c r="N21" s="35"/>
      <c r="O21" s="303"/>
      <c r="P21" s="35"/>
      <c r="Q21" s="303"/>
      <c r="R21" s="35"/>
      <c r="S21" s="303"/>
      <c r="T21" s="35"/>
      <c r="U21" s="303"/>
      <c r="V21" s="35"/>
      <c r="W21" s="303"/>
      <c r="X21" s="29"/>
    </row>
    <row r="22" spans="1:24" s="21" customFormat="1" ht="14.1" customHeight="1" x14ac:dyDescent="0.3">
      <c r="B22" s="208"/>
      <c r="D22" s="28"/>
      <c r="E22" s="28"/>
      <c r="F22" s="28"/>
      <c r="G22" s="28"/>
      <c r="H22" s="31"/>
      <c r="I22" s="28"/>
      <c r="J22" s="31"/>
      <c r="K22" s="28"/>
      <c r="L22" s="31"/>
      <c r="M22" s="28"/>
      <c r="N22" s="31"/>
      <c r="O22" s="28"/>
      <c r="P22" s="31"/>
      <c r="Q22" s="28"/>
      <c r="R22" s="31"/>
      <c r="S22" s="28"/>
      <c r="T22" s="31"/>
      <c r="U22" s="28"/>
      <c r="V22" s="31"/>
      <c r="W22" s="28"/>
      <c r="X22" s="29"/>
    </row>
    <row r="23" spans="1:24" s="38" customFormat="1" ht="13.8" outlineLevel="1" x14ac:dyDescent="0.2">
      <c r="A23" s="21"/>
      <c r="B23" s="211"/>
      <c r="C23" s="193" t="s">
        <v>68</v>
      </c>
      <c r="D23" s="39"/>
      <c r="E23" s="40"/>
      <c r="F23" s="40"/>
      <c r="G23" s="40"/>
      <c r="H23" s="40"/>
      <c r="I23" s="40"/>
      <c r="J23" s="40"/>
      <c r="K23" s="40"/>
      <c r="L23" s="40"/>
      <c r="M23" s="40"/>
      <c r="N23" s="40"/>
      <c r="O23" s="40"/>
      <c r="P23" s="40"/>
      <c r="Q23" s="40"/>
      <c r="R23" s="40"/>
      <c r="S23" s="40"/>
      <c r="T23" s="40"/>
      <c r="U23" s="40"/>
      <c r="V23" s="40"/>
      <c r="W23" s="40"/>
      <c r="X23" s="41"/>
    </row>
    <row r="24" spans="1:24" s="38" customFormat="1" ht="13.8" outlineLevel="1" x14ac:dyDescent="0.2">
      <c r="A24" s="21"/>
      <c r="B24" s="253" t="s">
        <v>18</v>
      </c>
      <c r="C24" s="207" t="s">
        <v>69</v>
      </c>
      <c r="D24" s="39"/>
      <c r="E24" s="139" t="s">
        <v>288</v>
      </c>
      <c r="F24" s="106"/>
      <c r="G24" s="139" t="s">
        <v>288</v>
      </c>
      <c r="H24" s="106"/>
      <c r="I24" s="139" t="s">
        <v>288</v>
      </c>
      <c r="J24" s="106"/>
      <c r="K24" s="139" t="s">
        <v>288</v>
      </c>
      <c r="L24" s="106"/>
      <c r="M24" s="139" t="s">
        <v>288</v>
      </c>
      <c r="N24" s="106"/>
      <c r="O24" s="139" t="s">
        <v>288</v>
      </c>
      <c r="P24" s="106"/>
      <c r="Q24" s="139" t="s">
        <v>288</v>
      </c>
      <c r="R24" s="106"/>
      <c r="S24" s="139" t="s">
        <v>288</v>
      </c>
      <c r="T24" s="106"/>
      <c r="U24" s="139" t="s">
        <v>288</v>
      </c>
      <c r="V24" s="106"/>
      <c r="W24" s="139" t="s">
        <v>288</v>
      </c>
      <c r="X24" s="41"/>
    </row>
    <row r="25" spans="1:24" s="21" customFormat="1" ht="13.8" outlineLevel="1" x14ac:dyDescent="0.25">
      <c r="B25" s="253" t="s">
        <v>18</v>
      </c>
      <c r="C25" s="194" t="s">
        <v>70</v>
      </c>
      <c r="D25" s="28"/>
      <c r="E25" s="138"/>
      <c r="F25" s="23"/>
      <c r="G25" s="138"/>
      <c r="H25" s="23"/>
      <c r="I25" s="138"/>
      <c r="J25" s="23"/>
      <c r="K25" s="138"/>
      <c r="L25" s="23"/>
      <c r="M25" s="138"/>
      <c r="N25" s="23"/>
      <c r="O25" s="138"/>
      <c r="P25" s="23"/>
      <c r="Q25" s="138"/>
      <c r="R25" s="23"/>
      <c r="S25" s="138"/>
      <c r="T25" s="23"/>
      <c r="U25" s="138"/>
      <c r="V25" s="23"/>
      <c r="W25" s="138"/>
      <c r="X25" s="37"/>
    </row>
    <row r="26" spans="1:24" s="21" customFormat="1" ht="14.1" customHeight="1" outlineLevel="1" x14ac:dyDescent="0.25">
      <c r="B26" s="212"/>
      <c r="C26" s="195" t="s">
        <v>71</v>
      </c>
      <c r="D26" s="143" t="s">
        <v>72</v>
      </c>
      <c r="E26" s="33"/>
      <c r="F26" s="35"/>
      <c r="G26" s="33"/>
      <c r="H26" s="35"/>
      <c r="I26" s="33"/>
      <c r="J26" s="35"/>
      <c r="K26" s="33"/>
      <c r="L26" s="35"/>
      <c r="M26" s="33"/>
      <c r="N26" s="35"/>
      <c r="O26" s="33"/>
      <c r="P26" s="35"/>
      <c r="Q26" s="33"/>
      <c r="R26" s="35"/>
      <c r="S26" s="33"/>
      <c r="T26" s="35"/>
      <c r="U26" s="33"/>
      <c r="V26" s="35"/>
      <c r="W26" s="33"/>
      <c r="X26" s="37"/>
    </row>
    <row r="27" spans="1:24" s="21" customFormat="1" ht="13.8" outlineLevel="1" x14ac:dyDescent="0.25">
      <c r="B27" s="212"/>
      <c r="C27" s="195" t="s">
        <v>73</v>
      </c>
      <c r="D27" s="143" t="s">
        <v>72</v>
      </c>
      <c r="E27" s="33"/>
      <c r="F27" s="35"/>
      <c r="G27" s="33"/>
      <c r="H27" s="35"/>
      <c r="I27" s="33"/>
      <c r="J27" s="35"/>
      <c r="K27" s="33"/>
      <c r="L27" s="35"/>
      <c r="M27" s="33"/>
      <c r="N27" s="35"/>
      <c r="O27" s="33"/>
      <c r="P27" s="35"/>
      <c r="Q27" s="33"/>
      <c r="R27" s="35"/>
      <c r="S27" s="33"/>
      <c r="T27" s="35"/>
      <c r="U27" s="33"/>
      <c r="V27" s="35"/>
      <c r="W27" s="33"/>
      <c r="X27" s="37"/>
    </row>
    <row r="28" spans="1:24" s="21" customFormat="1" ht="13.8" outlineLevel="1" x14ac:dyDescent="0.25">
      <c r="B28" s="212"/>
      <c r="C28" s="195" t="s">
        <v>74</v>
      </c>
      <c r="D28" s="143" t="s">
        <v>72</v>
      </c>
      <c r="E28" s="33"/>
      <c r="F28" s="35"/>
      <c r="G28" s="33"/>
      <c r="H28" s="35"/>
      <c r="I28" s="33"/>
      <c r="J28" s="35"/>
      <c r="K28" s="33"/>
      <c r="L28" s="35"/>
      <c r="M28" s="33"/>
      <c r="N28" s="35"/>
      <c r="O28" s="33"/>
      <c r="P28" s="35"/>
      <c r="Q28" s="33"/>
      <c r="R28" s="35"/>
      <c r="S28" s="33"/>
      <c r="T28" s="35"/>
      <c r="U28" s="33"/>
      <c r="V28" s="35"/>
      <c r="W28" s="33"/>
      <c r="X28" s="37"/>
    </row>
    <row r="29" spans="1:24" s="21" customFormat="1" ht="13.8" outlineLevel="1" x14ac:dyDescent="0.25">
      <c r="B29" s="212"/>
      <c r="C29" s="195" t="s">
        <v>75</v>
      </c>
      <c r="D29" s="36" t="s">
        <v>76</v>
      </c>
      <c r="E29" s="33"/>
      <c r="F29" s="35"/>
      <c r="G29" s="33"/>
      <c r="H29" s="35"/>
      <c r="I29" s="33"/>
      <c r="J29" s="35"/>
      <c r="K29" s="33"/>
      <c r="L29" s="35"/>
      <c r="M29" s="33"/>
      <c r="N29" s="35"/>
      <c r="O29" s="33"/>
      <c r="P29" s="35"/>
      <c r="Q29" s="33"/>
      <c r="R29" s="35"/>
      <c r="S29" s="33"/>
      <c r="T29" s="35"/>
      <c r="U29" s="33"/>
      <c r="V29" s="35"/>
      <c r="W29" s="33"/>
      <c r="X29" s="37"/>
    </row>
    <row r="30" spans="1:24" s="21" customFormat="1" ht="13.8" x14ac:dyDescent="0.25">
      <c r="B30" s="208"/>
      <c r="D30" s="143"/>
      <c r="E30" s="35"/>
      <c r="F30" s="35"/>
      <c r="G30" s="35"/>
      <c r="H30" s="35"/>
      <c r="I30" s="35"/>
      <c r="J30" s="35"/>
      <c r="K30" s="35"/>
      <c r="L30" s="35"/>
      <c r="M30" s="35"/>
      <c r="N30" s="35"/>
      <c r="O30" s="35"/>
      <c r="P30" s="35"/>
      <c r="Q30" s="35"/>
      <c r="R30" s="35"/>
      <c r="S30" s="35"/>
      <c r="T30" s="35"/>
      <c r="U30" s="35"/>
      <c r="V30" s="35"/>
      <c r="W30" s="35"/>
      <c r="X30" s="29"/>
    </row>
    <row r="31" spans="1:24" s="21" customFormat="1" ht="13.8" outlineLevel="1" x14ac:dyDescent="0.25">
      <c r="B31" s="209"/>
      <c r="C31" s="192" t="s">
        <v>77</v>
      </c>
      <c r="D31" s="28"/>
      <c r="E31" s="35"/>
      <c r="F31" s="35"/>
      <c r="G31" s="35"/>
      <c r="H31" s="35"/>
      <c r="I31" s="35"/>
      <c r="J31" s="35"/>
      <c r="K31" s="35"/>
      <c r="L31" s="35"/>
      <c r="M31" s="35"/>
      <c r="N31" s="35"/>
      <c r="O31" s="35"/>
      <c r="P31" s="35"/>
      <c r="Q31" s="35"/>
      <c r="R31" s="35"/>
      <c r="S31" s="35"/>
      <c r="T31" s="35"/>
      <c r="U31" s="35"/>
      <c r="V31" s="35"/>
      <c r="W31" s="35"/>
      <c r="X31" s="29"/>
    </row>
    <row r="32" spans="1:24" s="21" customFormat="1" ht="13.8" outlineLevel="1" x14ac:dyDescent="0.25">
      <c r="B32" s="253" t="s">
        <v>18</v>
      </c>
      <c r="C32" s="286" t="s">
        <v>78</v>
      </c>
      <c r="D32" s="143" t="s">
        <v>79</v>
      </c>
      <c r="E32" s="33"/>
      <c r="F32" s="35"/>
      <c r="G32" s="33"/>
      <c r="H32" s="35"/>
      <c r="I32" s="33"/>
      <c r="J32" s="35"/>
      <c r="K32" s="33"/>
      <c r="L32" s="35"/>
      <c r="M32" s="33"/>
      <c r="N32" s="35"/>
      <c r="O32" s="33"/>
      <c r="P32" s="35"/>
      <c r="Q32" s="33"/>
      <c r="R32" s="35"/>
      <c r="S32" s="33"/>
      <c r="T32" s="35"/>
      <c r="U32" s="33"/>
      <c r="V32" s="35"/>
      <c r="W32" s="33"/>
      <c r="X32" s="37"/>
    </row>
    <row r="33" spans="1:25" s="21" customFormat="1" ht="13.8" outlineLevel="1" x14ac:dyDescent="0.25">
      <c r="B33" s="253" t="s">
        <v>18</v>
      </c>
      <c r="C33" s="286" t="s">
        <v>80</v>
      </c>
      <c r="D33" s="143" t="s">
        <v>81</v>
      </c>
      <c r="E33" s="33"/>
      <c r="F33" s="35"/>
      <c r="G33" s="33"/>
      <c r="H33" s="35"/>
      <c r="I33" s="33"/>
      <c r="J33" s="35"/>
      <c r="K33" s="33"/>
      <c r="L33" s="35"/>
      <c r="M33" s="33"/>
      <c r="N33" s="35"/>
      <c r="O33" s="33"/>
      <c r="P33" s="35"/>
      <c r="Q33" s="33"/>
      <c r="R33" s="35"/>
      <c r="S33" s="33"/>
      <c r="T33" s="35"/>
      <c r="U33" s="33"/>
      <c r="V33" s="35"/>
      <c r="W33" s="33"/>
      <c r="X33" s="29"/>
    </row>
    <row r="34" spans="1:25" s="21" customFormat="1" ht="13.8" outlineLevel="1" x14ac:dyDescent="0.25">
      <c r="B34" s="253" t="s">
        <v>18</v>
      </c>
      <c r="C34" s="286" t="s">
        <v>82</v>
      </c>
      <c r="D34" s="143" t="s">
        <v>81</v>
      </c>
      <c r="E34" s="33"/>
      <c r="F34" s="35"/>
      <c r="G34" s="33"/>
      <c r="H34" s="35"/>
      <c r="I34" s="33"/>
      <c r="J34" s="35"/>
      <c r="K34" s="33"/>
      <c r="L34" s="35"/>
      <c r="M34" s="33"/>
      <c r="N34" s="35"/>
      <c r="O34" s="33"/>
      <c r="P34" s="35"/>
      <c r="Q34" s="33"/>
      <c r="R34" s="35"/>
      <c r="S34" s="33"/>
      <c r="T34" s="35"/>
      <c r="U34" s="33"/>
      <c r="V34" s="35"/>
      <c r="W34" s="33"/>
      <c r="X34" s="29"/>
    </row>
    <row r="35" spans="1:25" s="21" customFormat="1" ht="13.8" outlineLevel="1" x14ac:dyDescent="0.25">
      <c r="B35" s="253" t="s">
        <v>18</v>
      </c>
      <c r="C35" s="286" t="s">
        <v>83</v>
      </c>
      <c r="D35" s="143" t="s">
        <v>81</v>
      </c>
      <c r="E35" s="33"/>
      <c r="F35" s="35"/>
      <c r="G35" s="33"/>
      <c r="H35" s="35"/>
      <c r="I35" s="33"/>
      <c r="J35" s="35"/>
      <c r="K35" s="33"/>
      <c r="L35" s="35"/>
      <c r="M35" s="33"/>
      <c r="N35" s="35"/>
      <c r="O35" s="33"/>
      <c r="P35" s="35"/>
      <c r="Q35" s="33"/>
      <c r="R35" s="35"/>
      <c r="S35" s="33"/>
      <c r="T35" s="35"/>
      <c r="U35" s="33"/>
      <c r="V35" s="35"/>
      <c r="W35" s="33"/>
      <c r="X35" s="37"/>
    </row>
    <row r="36" spans="1:25" s="21" customFormat="1" ht="13.8" x14ac:dyDescent="0.25">
      <c r="B36" s="210"/>
      <c r="C36" s="288"/>
      <c r="D36" s="28"/>
      <c r="E36" s="23"/>
      <c r="F36" s="23"/>
      <c r="G36" s="23"/>
      <c r="H36" s="23"/>
      <c r="I36" s="23"/>
      <c r="J36" s="23"/>
      <c r="K36" s="23"/>
      <c r="L36" s="23"/>
      <c r="M36" s="23"/>
      <c r="N36" s="23"/>
      <c r="O36" s="23"/>
      <c r="P36" s="23"/>
      <c r="Q36" s="23"/>
      <c r="R36" s="23"/>
      <c r="S36" s="23"/>
      <c r="T36" s="23"/>
      <c r="U36" s="23"/>
      <c r="V36" s="23"/>
      <c r="W36" s="23"/>
      <c r="X36" s="37"/>
    </row>
    <row r="37" spans="1:25" s="21" customFormat="1" ht="20.100000000000001" customHeight="1" outlineLevel="1" x14ac:dyDescent="0.25">
      <c r="B37" s="209"/>
      <c r="C37" s="289" t="s">
        <v>84</v>
      </c>
      <c r="D37" s="28"/>
      <c r="E37" s="35"/>
      <c r="F37" s="35"/>
      <c r="G37" s="35"/>
      <c r="H37" s="35"/>
      <c r="I37" s="35"/>
      <c r="J37" s="35"/>
      <c r="K37" s="35"/>
      <c r="L37" s="35"/>
      <c r="M37" s="35"/>
      <c r="N37" s="35"/>
      <c r="O37" s="35"/>
      <c r="P37" s="35"/>
      <c r="Q37" s="35"/>
      <c r="R37" s="35"/>
      <c r="S37" s="35"/>
      <c r="T37" s="35"/>
      <c r="U37" s="35"/>
      <c r="V37" s="35"/>
      <c r="W37" s="35"/>
      <c r="X37" s="29"/>
    </row>
    <row r="38" spans="1:25" s="21" customFormat="1" ht="14.1" customHeight="1" outlineLevel="1" x14ac:dyDescent="0.3">
      <c r="B38" s="208"/>
      <c r="C38" s="308" t="s">
        <v>85</v>
      </c>
      <c r="D38" s="42" t="s">
        <v>86</v>
      </c>
      <c r="E38" s="141">
        <f>LOOKUP($E$10,Dane_referencyjne!B5:B33,Dane_referencyjne!F5:F33)</f>
        <v>0</v>
      </c>
      <c r="F38" s="142"/>
      <c r="G38" s="141">
        <f>IF($E38="","",$E38)</f>
        <v>0</v>
      </c>
      <c r="H38" s="142"/>
      <c r="I38" s="141">
        <f>IF($E38="","",$E38)</f>
        <v>0</v>
      </c>
      <c r="J38" s="142"/>
      <c r="K38" s="141">
        <f>IF($E38="","",$E38)</f>
        <v>0</v>
      </c>
      <c r="L38" s="142"/>
      <c r="M38" s="141">
        <f>IF($E38="","",$E38)</f>
        <v>0</v>
      </c>
      <c r="N38" s="142"/>
      <c r="O38" s="141">
        <f>IF($E38="","",$E38)</f>
        <v>0</v>
      </c>
      <c r="P38" s="142"/>
      <c r="Q38" s="141">
        <f>IF($E38="","",$E38)</f>
        <v>0</v>
      </c>
      <c r="R38" s="142"/>
      <c r="S38" s="141">
        <f>IF($E38="","",$E38)</f>
        <v>0</v>
      </c>
      <c r="T38" s="142"/>
      <c r="U38" s="141">
        <f>IF($E38="","",$E38)</f>
        <v>0</v>
      </c>
      <c r="V38" s="142"/>
      <c r="W38" s="141">
        <f>IF($E38="","",$E38)</f>
        <v>0</v>
      </c>
      <c r="X38" s="29"/>
    </row>
    <row r="39" spans="1:25" s="21" customFormat="1" ht="14.1" customHeight="1" outlineLevel="1" x14ac:dyDescent="0.3">
      <c r="B39" s="208"/>
      <c r="C39" s="309" t="s">
        <v>87</v>
      </c>
      <c r="D39" s="42"/>
      <c r="E39" s="35"/>
      <c r="F39" s="34"/>
      <c r="G39" s="35"/>
      <c r="H39" s="34"/>
      <c r="I39" s="35"/>
      <c r="J39" s="34"/>
      <c r="K39" s="35"/>
      <c r="L39" s="34"/>
      <c r="M39" s="35"/>
      <c r="N39" s="34"/>
      <c r="O39" s="35"/>
      <c r="P39" s="34"/>
      <c r="Q39" s="35"/>
      <c r="R39" s="34"/>
      <c r="S39" s="35"/>
      <c r="T39" s="34"/>
      <c r="U39" s="35"/>
      <c r="V39" s="34"/>
      <c r="W39" s="35"/>
      <c r="X39" s="29"/>
    </row>
    <row r="40" spans="1:25" s="21" customFormat="1" ht="14.1" customHeight="1" outlineLevel="1" x14ac:dyDescent="0.3">
      <c r="B40" s="253" t="s">
        <v>18</v>
      </c>
      <c r="C40" s="308" t="s">
        <v>88</v>
      </c>
      <c r="D40" s="247" t="s">
        <v>86</v>
      </c>
      <c r="E40" s="301"/>
      <c r="F40" s="34"/>
      <c r="G40" s="141" t="str">
        <f>IF($E40="","",$E40)</f>
        <v/>
      </c>
      <c r="H40" s="34"/>
      <c r="I40" s="141" t="str">
        <f>IF($E40="","",$E40)</f>
        <v/>
      </c>
      <c r="J40" s="34"/>
      <c r="K40" s="141" t="str">
        <f>IF($E40="","",$E40)</f>
        <v/>
      </c>
      <c r="L40" s="34"/>
      <c r="M40" s="141" t="str">
        <f>IF($E40="","",$E40)</f>
        <v/>
      </c>
      <c r="N40" s="34"/>
      <c r="O40" s="141" t="str">
        <f>IF($E40="","",$E40)</f>
        <v/>
      </c>
      <c r="P40" s="34"/>
      <c r="Q40" s="141" t="str">
        <f>IF($E40="","",$E40)</f>
        <v/>
      </c>
      <c r="R40" s="34"/>
      <c r="S40" s="141" t="str">
        <f>IF($E40="","",$E40)</f>
        <v/>
      </c>
      <c r="T40" s="34"/>
      <c r="U40" s="141" t="str">
        <f>IF($E40="","",$E40)</f>
        <v/>
      </c>
      <c r="V40" s="34"/>
      <c r="W40" s="141" t="str">
        <f>IF($E40="","",$E40)</f>
        <v/>
      </c>
      <c r="X40" s="29"/>
    </row>
    <row r="41" spans="1:25" s="21" customFormat="1" ht="14.1" customHeight="1" outlineLevel="1" x14ac:dyDescent="0.3">
      <c r="B41" s="253" t="s">
        <v>18</v>
      </c>
      <c r="C41" s="308" t="s">
        <v>89</v>
      </c>
      <c r="D41" s="28" t="s">
        <v>90</v>
      </c>
      <c r="E41" s="33"/>
      <c r="F41" s="34"/>
      <c r="G41" s="166">
        <f>$E41</f>
        <v>0</v>
      </c>
      <c r="H41" s="34"/>
      <c r="I41" s="166">
        <f>$E41</f>
        <v>0</v>
      </c>
      <c r="J41" s="34"/>
      <c r="K41" s="166">
        <f>$E41</f>
        <v>0</v>
      </c>
      <c r="L41" s="34"/>
      <c r="M41" s="166">
        <f>$E41</f>
        <v>0</v>
      </c>
      <c r="N41" s="34"/>
      <c r="O41" s="166">
        <f>$E41</f>
        <v>0</v>
      </c>
      <c r="P41" s="34"/>
      <c r="Q41" s="166">
        <f>$E41</f>
        <v>0</v>
      </c>
      <c r="R41" s="34"/>
      <c r="S41" s="166">
        <f>$E41</f>
        <v>0</v>
      </c>
      <c r="T41" s="34"/>
      <c r="U41" s="166">
        <f>$E41</f>
        <v>0</v>
      </c>
      <c r="V41" s="34"/>
      <c r="W41" s="166">
        <f>$E41</f>
        <v>0</v>
      </c>
      <c r="X41" s="29"/>
    </row>
    <row r="42" spans="1:25" s="21" customFormat="1" ht="13.8" x14ac:dyDescent="0.25">
      <c r="B42" s="213"/>
      <c r="C42" s="291"/>
      <c r="D42" s="43"/>
      <c r="E42" s="44"/>
      <c r="F42" s="44"/>
      <c r="G42" s="44"/>
      <c r="H42" s="44"/>
      <c r="I42" s="44"/>
      <c r="J42" s="44"/>
      <c r="K42" s="44"/>
      <c r="L42" s="44"/>
      <c r="M42" s="44"/>
      <c r="N42" s="44"/>
      <c r="O42" s="44"/>
      <c r="P42" s="44"/>
      <c r="Q42" s="44"/>
      <c r="R42" s="44"/>
      <c r="S42" s="44"/>
      <c r="T42" s="44"/>
      <c r="U42" s="44"/>
      <c r="V42" s="44"/>
      <c r="W42" s="44"/>
      <c r="X42" s="45"/>
    </row>
    <row r="43" spans="1:25" x14ac:dyDescent="0.25">
      <c r="B43" s="214"/>
    </row>
    <row r="44" spans="1:25" s="21" customFormat="1" ht="23.25" customHeight="1" x14ac:dyDescent="0.25">
      <c r="B44" s="46" t="s">
        <v>17</v>
      </c>
      <c r="C44" s="46" t="s">
        <v>91</v>
      </c>
      <c r="D44" s="47"/>
      <c r="E44" s="48"/>
      <c r="F44" s="48"/>
      <c r="G44" s="48"/>
      <c r="H44" s="48"/>
      <c r="I44" s="48"/>
      <c r="J44" s="48"/>
      <c r="K44" s="48"/>
      <c r="L44" s="48"/>
      <c r="M44" s="48"/>
      <c r="N44" s="48"/>
      <c r="O44" s="48"/>
      <c r="P44" s="48"/>
      <c r="Q44" s="48"/>
      <c r="R44" s="48"/>
      <c r="S44" s="48"/>
      <c r="T44" s="48"/>
      <c r="U44" s="48"/>
      <c r="V44" s="48"/>
      <c r="W44" s="48"/>
      <c r="X44" s="49"/>
      <c r="Y44" s="50"/>
    </row>
    <row r="45" spans="1:25" s="21" customFormat="1" ht="21.9" customHeight="1" outlineLevel="1" x14ac:dyDescent="0.25">
      <c r="B45" s="224" t="s">
        <v>18</v>
      </c>
      <c r="C45" s="196" t="s">
        <v>92</v>
      </c>
      <c r="D45" s="28"/>
      <c r="E45" s="23"/>
      <c r="F45" s="23"/>
      <c r="G45" s="23"/>
      <c r="H45" s="23"/>
      <c r="I45" s="23"/>
      <c r="J45" s="23"/>
      <c r="K45" s="23"/>
      <c r="L45" s="23"/>
      <c r="M45" s="23"/>
      <c r="N45" s="23"/>
      <c r="O45" s="23"/>
      <c r="P45" s="23"/>
      <c r="Q45" s="23"/>
      <c r="R45" s="23"/>
      <c r="S45" s="23"/>
      <c r="T45" s="23"/>
      <c r="U45" s="23"/>
      <c r="V45" s="23"/>
      <c r="W45" s="23"/>
      <c r="X45" s="52"/>
    </row>
    <row r="46" spans="1:25" s="21" customFormat="1" ht="17.100000000000001" customHeight="1" outlineLevel="1" x14ac:dyDescent="0.25">
      <c r="B46" s="215"/>
      <c r="C46" s="192" t="s">
        <v>93</v>
      </c>
      <c r="D46" s="28"/>
      <c r="E46" s="23"/>
      <c r="F46" s="23"/>
      <c r="G46" s="23"/>
      <c r="H46" s="23"/>
      <c r="I46" s="23"/>
      <c r="J46" s="23"/>
      <c r="K46" s="23"/>
      <c r="L46" s="23"/>
      <c r="M46" s="23"/>
      <c r="N46" s="23"/>
      <c r="O46" s="23"/>
      <c r="P46" s="23"/>
      <c r="Q46" s="23"/>
      <c r="R46" s="23"/>
      <c r="S46" s="23"/>
      <c r="T46" s="23"/>
      <c r="U46" s="23"/>
      <c r="V46" s="23"/>
      <c r="W46" s="23"/>
      <c r="X46" s="52"/>
    </row>
    <row r="47" spans="1:25" s="38" customFormat="1" ht="14.1" customHeight="1" outlineLevel="1" x14ac:dyDescent="0.25">
      <c r="A47" s="21"/>
      <c r="B47" s="232"/>
      <c r="C47" s="292" t="s">
        <v>94</v>
      </c>
      <c r="D47" s="39"/>
      <c r="E47" s="233">
        <f>Arkusz_odpowiedzi_oferenta!E12</f>
        <v>0</v>
      </c>
      <c r="F47" s="234"/>
      <c r="G47" s="233" t="str">
        <f>Arkusz_odpowiedzi_oferenta!G12</f>
        <v/>
      </c>
      <c r="H47" s="234"/>
      <c r="I47" s="233" t="str">
        <f>Arkusz_odpowiedzi_oferenta!I12</f>
        <v/>
      </c>
      <c r="J47" s="234"/>
      <c r="K47" s="233" t="str">
        <f>Arkusz_odpowiedzi_oferenta!K12</f>
        <v/>
      </c>
      <c r="L47" s="234"/>
      <c r="M47" s="233" t="str">
        <f>Arkusz_odpowiedzi_oferenta!M12</f>
        <v/>
      </c>
      <c r="N47" s="234"/>
      <c r="O47" s="233" t="str">
        <f>Arkusz_odpowiedzi_oferenta!O12</f>
        <v/>
      </c>
      <c r="P47" s="234"/>
      <c r="Q47" s="233" t="str">
        <f>Arkusz_odpowiedzi_oferenta!Q12</f>
        <v/>
      </c>
      <c r="R47" s="234"/>
      <c r="S47" s="233" t="str">
        <f>Arkusz_odpowiedzi_oferenta!S12</f>
        <v/>
      </c>
      <c r="T47" s="234"/>
      <c r="U47" s="233" t="str">
        <f>Arkusz_odpowiedzi_oferenta!U12</f>
        <v/>
      </c>
      <c r="V47" s="234"/>
      <c r="W47" s="233" t="str">
        <f>Arkusz_odpowiedzi_oferenta!W12</f>
        <v/>
      </c>
      <c r="X47" s="235"/>
    </row>
    <row r="48" spans="1:25" s="21" customFormat="1" ht="13.8" outlineLevel="1" x14ac:dyDescent="0.25">
      <c r="B48" s="216"/>
      <c r="C48" s="286"/>
      <c r="D48" s="28"/>
      <c r="E48" s="35"/>
      <c r="F48" s="35"/>
      <c r="G48" s="35"/>
      <c r="H48" s="35"/>
      <c r="I48" s="35"/>
      <c r="J48" s="35"/>
      <c r="K48" s="35"/>
      <c r="L48" s="35"/>
      <c r="M48" s="35"/>
      <c r="N48" s="35"/>
      <c r="O48" s="35"/>
      <c r="P48" s="35"/>
      <c r="Q48" s="35"/>
      <c r="R48" s="35"/>
      <c r="S48" s="35"/>
      <c r="T48" s="35"/>
      <c r="U48" s="35"/>
      <c r="V48" s="35"/>
      <c r="W48" s="35"/>
      <c r="X48" s="52"/>
    </row>
    <row r="49" spans="2:24" s="21" customFormat="1" ht="17.100000000000001" customHeight="1" outlineLevel="1" x14ac:dyDescent="0.25">
      <c r="B49" s="215"/>
      <c r="C49" s="289" t="s">
        <v>95</v>
      </c>
      <c r="D49" s="28"/>
      <c r="E49" s="35"/>
      <c r="F49" s="35"/>
      <c r="G49" s="35"/>
      <c r="H49" s="35"/>
      <c r="I49" s="35"/>
      <c r="J49" s="35"/>
      <c r="K49" s="35"/>
      <c r="L49" s="35"/>
      <c r="M49" s="35"/>
      <c r="N49" s="35"/>
      <c r="O49" s="35"/>
      <c r="P49" s="35"/>
      <c r="Q49" s="35"/>
      <c r="R49" s="35"/>
      <c r="S49" s="35"/>
      <c r="T49" s="35"/>
      <c r="U49" s="35"/>
      <c r="V49" s="35"/>
      <c r="W49" s="35"/>
      <c r="X49" s="52"/>
    </row>
    <row r="50" spans="2:24" s="21" customFormat="1" ht="13.8" outlineLevel="1" x14ac:dyDescent="0.25">
      <c r="B50" s="216"/>
      <c r="C50" s="286" t="s">
        <v>96</v>
      </c>
      <c r="D50" s="28" t="s">
        <v>53</v>
      </c>
      <c r="E50" s="166">
        <f>Arkusz_odpowiedzi_oferenta!E20</f>
        <v>0</v>
      </c>
      <c r="F50" s="35"/>
      <c r="G50" s="166">
        <f>Arkusz_odpowiedzi_oferenta!G20</f>
        <v>0</v>
      </c>
      <c r="H50" s="35"/>
      <c r="I50" s="166">
        <f>Arkusz_odpowiedzi_oferenta!I20</f>
        <v>0</v>
      </c>
      <c r="J50" s="35"/>
      <c r="K50" s="166">
        <f>Arkusz_odpowiedzi_oferenta!K20</f>
        <v>0</v>
      </c>
      <c r="L50" s="35"/>
      <c r="M50" s="166">
        <f>Arkusz_odpowiedzi_oferenta!M20</f>
        <v>0</v>
      </c>
      <c r="N50" s="35"/>
      <c r="O50" s="166">
        <f>Arkusz_odpowiedzi_oferenta!O20</f>
        <v>0</v>
      </c>
      <c r="P50" s="35"/>
      <c r="Q50" s="166">
        <f>Arkusz_odpowiedzi_oferenta!Q20</f>
        <v>0</v>
      </c>
      <c r="R50" s="35"/>
      <c r="S50" s="166">
        <f>Arkusz_odpowiedzi_oferenta!S20</f>
        <v>0</v>
      </c>
      <c r="T50" s="35"/>
      <c r="U50" s="166">
        <f>Arkusz_odpowiedzi_oferenta!U20</f>
        <v>0</v>
      </c>
      <c r="V50" s="35"/>
      <c r="W50" s="166">
        <f>Arkusz_odpowiedzi_oferenta!W20</f>
        <v>0</v>
      </c>
      <c r="X50" s="52"/>
    </row>
    <row r="51" spans="2:24" s="21" customFormat="1" ht="13.8" outlineLevel="1" x14ac:dyDescent="0.25">
      <c r="B51" s="216"/>
      <c r="C51" s="286" t="s">
        <v>97</v>
      </c>
      <c r="D51" s="28" t="s">
        <v>72</v>
      </c>
      <c r="E51" s="166">
        <f>Arkusz_odpowiedzi_oferenta!E21</f>
        <v>0</v>
      </c>
      <c r="F51" s="35"/>
      <c r="G51" s="166">
        <f>Arkusz_odpowiedzi_oferenta!G21</f>
        <v>0</v>
      </c>
      <c r="H51" s="35"/>
      <c r="I51" s="166">
        <f>Arkusz_odpowiedzi_oferenta!I21</f>
        <v>0</v>
      </c>
      <c r="J51" s="35"/>
      <c r="K51" s="166">
        <f>Arkusz_odpowiedzi_oferenta!K21</f>
        <v>0</v>
      </c>
      <c r="L51" s="35"/>
      <c r="M51" s="166">
        <f>Arkusz_odpowiedzi_oferenta!M21</f>
        <v>0</v>
      </c>
      <c r="N51" s="35"/>
      <c r="O51" s="166">
        <f>Arkusz_odpowiedzi_oferenta!O21</f>
        <v>0</v>
      </c>
      <c r="P51" s="35"/>
      <c r="Q51" s="166">
        <f>Arkusz_odpowiedzi_oferenta!Q21</f>
        <v>0</v>
      </c>
      <c r="R51" s="35"/>
      <c r="S51" s="166">
        <f>Arkusz_odpowiedzi_oferenta!S21</f>
        <v>0</v>
      </c>
      <c r="T51" s="35"/>
      <c r="U51" s="166">
        <f>Arkusz_odpowiedzi_oferenta!U21</f>
        <v>0</v>
      </c>
      <c r="V51" s="35"/>
      <c r="W51" s="166">
        <f>Arkusz_odpowiedzi_oferenta!W21</f>
        <v>0</v>
      </c>
      <c r="X51" s="52"/>
    </row>
    <row r="52" spans="2:24" s="21" customFormat="1" ht="13.8" outlineLevel="1" x14ac:dyDescent="0.25">
      <c r="B52" s="216"/>
      <c r="C52" s="286" t="s">
        <v>98</v>
      </c>
      <c r="D52" s="28" t="s">
        <v>72</v>
      </c>
      <c r="E52" s="166">
        <f>Arkusz_odpowiedzi_oferenta!E22</f>
        <v>0</v>
      </c>
      <c r="F52" s="35"/>
      <c r="G52" s="166">
        <f>Arkusz_odpowiedzi_oferenta!G22</f>
        <v>0</v>
      </c>
      <c r="H52" s="35"/>
      <c r="I52" s="166">
        <f>Arkusz_odpowiedzi_oferenta!I22</f>
        <v>0</v>
      </c>
      <c r="J52" s="35"/>
      <c r="K52" s="166">
        <f>Arkusz_odpowiedzi_oferenta!K22</f>
        <v>0</v>
      </c>
      <c r="L52" s="35"/>
      <c r="M52" s="166">
        <f>Arkusz_odpowiedzi_oferenta!M22</f>
        <v>0</v>
      </c>
      <c r="N52" s="35"/>
      <c r="O52" s="166">
        <f>Arkusz_odpowiedzi_oferenta!O22</f>
        <v>0</v>
      </c>
      <c r="P52" s="35"/>
      <c r="Q52" s="166">
        <f>Arkusz_odpowiedzi_oferenta!Q22</f>
        <v>0</v>
      </c>
      <c r="R52" s="35"/>
      <c r="S52" s="166">
        <f>Arkusz_odpowiedzi_oferenta!S22</f>
        <v>0</v>
      </c>
      <c r="T52" s="35"/>
      <c r="U52" s="166">
        <f>Arkusz_odpowiedzi_oferenta!U22</f>
        <v>0</v>
      </c>
      <c r="V52" s="35"/>
      <c r="W52" s="166">
        <f>Arkusz_odpowiedzi_oferenta!W22</f>
        <v>0</v>
      </c>
      <c r="X52" s="52"/>
    </row>
    <row r="53" spans="2:24" s="21" customFormat="1" ht="13.8" outlineLevel="1" x14ac:dyDescent="0.25">
      <c r="B53" s="216"/>
      <c r="C53" s="286"/>
      <c r="D53" s="28"/>
      <c r="E53" s="28"/>
      <c r="F53" s="28"/>
      <c r="G53" s="28"/>
      <c r="H53" s="35"/>
      <c r="I53" s="28"/>
      <c r="J53" s="35"/>
      <c r="K53" s="28"/>
      <c r="L53" s="35"/>
      <c r="M53" s="28"/>
      <c r="N53" s="35"/>
      <c r="O53" s="28"/>
      <c r="P53" s="35"/>
      <c r="Q53" s="28"/>
      <c r="R53" s="35"/>
      <c r="S53" s="28"/>
      <c r="T53" s="35"/>
      <c r="U53" s="28"/>
      <c r="V53" s="35"/>
      <c r="W53" s="28"/>
      <c r="X53" s="52"/>
    </row>
    <row r="54" spans="2:24" s="21" customFormat="1" ht="13.8" outlineLevel="1" x14ac:dyDescent="0.25">
      <c r="B54" s="216"/>
      <c r="C54" s="286" t="s">
        <v>99</v>
      </c>
      <c r="D54" s="28" t="s">
        <v>53</v>
      </c>
      <c r="E54" s="166">
        <f>Arkusz_odpowiedzi_oferenta!E33</f>
        <v>0</v>
      </c>
      <c r="F54" s="35"/>
      <c r="G54" s="166">
        <f>Arkusz_odpowiedzi_oferenta!G33</f>
        <v>0</v>
      </c>
      <c r="H54" s="35"/>
      <c r="I54" s="166">
        <f>Arkusz_odpowiedzi_oferenta!I33</f>
        <v>0</v>
      </c>
      <c r="J54" s="35"/>
      <c r="K54" s="166">
        <f>Arkusz_odpowiedzi_oferenta!K33</f>
        <v>0</v>
      </c>
      <c r="L54" s="35"/>
      <c r="M54" s="166">
        <f>Arkusz_odpowiedzi_oferenta!M33</f>
        <v>0</v>
      </c>
      <c r="N54" s="35"/>
      <c r="O54" s="166">
        <f>Arkusz_odpowiedzi_oferenta!O33</f>
        <v>0</v>
      </c>
      <c r="P54" s="35"/>
      <c r="Q54" s="166">
        <f>Arkusz_odpowiedzi_oferenta!Q33</f>
        <v>0</v>
      </c>
      <c r="R54" s="35"/>
      <c r="S54" s="166">
        <f>Arkusz_odpowiedzi_oferenta!S33</f>
        <v>0</v>
      </c>
      <c r="T54" s="35"/>
      <c r="U54" s="166">
        <f>Arkusz_odpowiedzi_oferenta!U33</f>
        <v>0</v>
      </c>
      <c r="V54" s="35"/>
      <c r="W54" s="166">
        <f>Arkusz_odpowiedzi_oferenta!W33</f>
        <v>0</v>
      </c>
      <c r="X54" s="52"/>
    </row>
    <row r="55" spans="2:24" s="21" customFormat="1" ht="13.8" outlineLevel="1" x14ac:dyDescent="0.25">
      <c r="B55" s="216"/>
      <c r="C55" s="286" t="s">
        <v>97</v>
      </c>
      <c r="D55" s="28" t="s">
        <v>72</v>
      </c>
      <c r="E55" s="166">
        <f>Arkusz_odpowiedzi_oferenta!E34</f>
        <v>0</v>
      </c>
      <c r="F55" s="35"/>
      <c r="G55" s="166">
        <f>Arkusz_odpowiedzi_oferenta!G34</f>
        <v>0</v>
      </c>
      <c r="H55" s="35"/>
      <c r="I55" s="166">
        <f>Arkusz_odpowiedzi_oferenta!I34</f>
        <v>0</v>
      </c>
      <c r="J55" s="35"/>
      <c r="K55" s="166">
        <f>Arkusz_odpowiedzi_oferenta!K34</f>
        <v>0</v>
      </c>
      <c r="L55" s="35"/>
      <c r="M55" s="166">
        <f>Arkusz_odpowiedzi_oferenta!M34</f>
        <v>0</v>
      </c>
      <c r="N55" s="35"/>
      <c r="O55" s="166">
        <f>Arkusz_odpowiedzi_oferenta!O34</f>
        <v>0</v>
      </c>
      <c r="P55" s="35"/>
      <c r="Q55" s="166">
        <f>Arkusz_odpowiedzi_oferenta!Q34</f>
        <v>0</v>
      </c>
      <c r="R55" s="35"/>
      <c r="S55" s="166">
        <f>Arkusz_odpowiedzi_oferenta!S34</f>
        <v>0</v>
      </c>
      <c r="T55" s="35"/>
      <c r="U55" s="166">
        <f>Arkusz_odpowiedzi_oferenta!U34</f>
        <v>0</v>
      </c>
      <c r="V55" s="35"/>
      <c r="W55" s="166">
        <f>Arkusz_odpowiedzi_oferenta!W34</f>
        <v>0</v>
      </c>
      <c r="X55" s="52"/>
    </row>
    <row r="56" spans="2:24" s="21" customFormat="1" ht="13.8" outlineLevel="1" x14ac:dyDescent="0.25">
      <c r="B56" s="216"/>
      <c r="C56" s="286" t="s">
        <v>98</v>
      </c>
      <c r="D56" s="28" t="s">
        <v>72</v>
      </c>
      <c r="E56" s="166">
        <f>Arkusz_odpowiedzi_oferenta!E35</f>
        <v>0</v>
      </c>
      <c r="F56" s="35"/>
      <c r="G56" s="166">
        <f>Arkusz_odpowiedzi_oferenta!G35</f>
        <v>0</v>
      </c>
      <c r="H56" s="35"/>
      <c r="I56" s="166">
        <f>Arkusz_odpowiedzi_oferenta!I35</f>
        <v>0</v>
      </c>
      <c r="J56" s="35"/>
      <c r="K56" s="166">
        <f>Arkusz_odpowiedzi_oferenta!K35</f>
        <v>0</v>
      </c>
      <c r="L56" s="35"/>
      <c r="M56" s="166">
        <f>Arkusz_odpowiedzi_oferenta!M35</f>
        <v>0</v>
      </c>
      <c r="N56" s="35"/>
      <c r="O56" s="166">
        <f>Arkusz_odpowiedzi_oferenta!O35</f>
        <v>0</v>
      </c>
      <c r="P56" s="35"/>
      <c r="Q56" s="166">
        <f>Arkusz_odpowiedzi_oferenta!Q35</f>
        <v>0</v>
      </c>
      <c r="R56" s="35"/>
      <c r="S56" s="166">
        <f>Arkusz_odpowiedzi_oferenta!S35</f>
        <v>0</v>
      </c>
      <c r="T56" s="35"/>
      <c r="U56" s="166">
        <f>Arkusz_odpowiedzi_oferenta!U35</f>
        <v>0</v>
      </c>
      <c r="V56" s="35"/>
      <c r="W56" s="166">
        <f>Arkusz_odpowiedzi_oferenta!W35</f>
        <v>0</v>
      </c>
      <c r="X56" s="52"/>
    </row>
    <row r="57" spans="2:24" s="21" customFormat="1" ht="13.8" outlineLevel="1" x14ac:dyDescent="0.25">
      <c r="B57" s="216"/>
      <c r="C57" s="286"/>
      <c r="D57" s="28"/>
      <c r="E57" s="28"/>
      <c r="F57" s="28"/>
      <c r="G57" s="28"/>
      <c r="H57" s="35"/>
      <c r="I57" s="28"/>
      <c r="J57" s="35"/>
      <c r="K57" s="28"/>
      <c r="L57" s="35"/>
      <c r="M57" s="28"/>
      <c r="N57" s="35"/>
      <c r="O57" s="28"/>
      <c r="P57" s="35"/>
      <c r="Q57" s="28"/>
      <c r="R57" s="35"/>
      <c r="S57" s="28"/>
      <c r="T57" s="35"/>
      <c r="U57" s="28"/>
      <c r="V57" s="35"/>
      <c r="W57" s="28"/>
      <c r="X57" s="52"/>
    </row>
    <row r="58" spans="2:24" s="21" customFormat="1" ht="13.8" outlineLevel="1" x14ac:dyDescent="0.25">
      <c r="B58" s="216"/>
      <c r="C58" s="286" t="s">
        <v>100</v>
      </c>
      <c r="D58" s="28" t="s">
        <v>53</v>
      </c>
      <c r="E58" s="166">
        <f>Arkusz_odpowiedzi_oferenta!E46</f>
        <v>0</v>
      </c>
      <c r="F58" s="35"/>
      <c r="G58" s="166">
        <f>Arkusz_odpowiedzi_oferenta!G46</f>
        <v>0</v>
      </c>
      <c r="H58" s="35"/>
      <c r="I58" s="166">
        <f>Arkusz_odpowiedzi_oferenta!I46</f>
        <v>0</v>
      </c>
      <c r="J58" s="35"/>
      <c r="K58" s="166">
        <f>Arkusz_odpowiedzi_oferenta!K46</f>
        <v>0</v>
      </c>
      <c r="L58" s="35"/>
      <c r="M58" s="166">
        <f>Arkusz_odpowiedzi_oferenta!M46</f>
        <v>0</v>
      </c>
      <c r="N58" s="35"/>
      <c r="O58" s="166">
        <f>Arkusz_odpowiedzi_oferenta!O46</f>
        <v>0</v>
      </c>
      <c r="P58" s="35"/>
      <c r="Q58" s="166">
        <f>Arkusz_odpowiedzi_oferenta!Q46</f>
        <v>0</v>
      </c>
      <c r="R58" s="35"/>
      <c r="S58" s="166">
        <f>Arkusz_odpowiedzi_oferenta!S46</f>
        <v>0</v>
      </c>
      <c r="T58" s="35"/>
      <c r="U58" s="166">
        <f>Arkusz_odpowiedzi_oferenta!U46</f>
        <v>0</v>
      </c>
      <c r="V58" s="35"/>
      <c r="W58" s="166">
        <f>Arkusz_odpowiedzi_oferenta!W46</f>
        <v>0</v>
      </c>
      <c r="X58" s="52"/>
    </row>
    <row r="59" spans="2:24" s="21" customFormat="1" ht="13.8" outlineLevel="1" x14ac:dyDescent="0.25">
      <c r="B59" s="216"/>
      <c r="C59" s="286" t="s">
        <v>97</v>
      </c>
      <c r="D59" s="28" t="s">
        <v>72</v>
      </c>
      <c r="E59" s="166">
        <f>Arkusz_odpowiedzi_oferenta!E47</f>
        <v>0</v>
      </c>
      <c r="F59" s="35"/>
      <c r="G59" s="166">
        <f>Arkusz_odpowiedzi_oferenta!G47</f>
        <v>0</v>
      </c>
      <c r="H59" s="35"/>
      <c r="I59" s="166">
        <f>Arkusz_odpowiedzi_oferenta!I47</f>
        <v>0</v>
      </c>
      <c r="J59" s="35"/>
      <c r="K59" s="166">
        <f>Arkusz_odpowiedzi_oferenta!K47</f>
        <v>0</v>
      </c>
      <c r="L59" s="35"/>
      <c r="M59" s="166">
        <f>Arkusz_odpowiedzi_oferenta!M47</f>
        <v>0</v>
      </c>
      <c r="N59" s="35"/>
      <c r="O59" s="166">
        <f>Arkusz_odpowiedzi_oferenta!O47</f>
        <v>0</v>
      </c>
      <c r="P59" s="35"/>
      <c r="Q59" s="166">
        <f>Arkusz_odpowiedzi_oferenta!Q47</f>
        <v>0</v>
      </c>
      <c r="R59" s="35"/>
      <c r="S59" s="166">
        <f>Arkusz_odpowiedzi_oferenta!S47</f>
        <v>0</v>
      </c>
      <c r="T59" s="35"/>
      <c r="U59" s="166">
        <f>Arkusz_odpowiedzi_oferenta!U47</f>
        <v>0</v>
      </c>
      <c r="V59" s="35"/>
      <c r="W59" s="166">
        <f>Arkusz_odpowiedzi_oferenta!W47</f>
        <v>0</v>
      </c>
      <c r="X59" s="52"/>
    </row>
    <row r="60" spans="2:24" s="21" customFormat="1" ht="13.8" outlineLevel="1" x14ac:dyDescent="0.25">
      <c r="B60" s="216"/>
      <c r="C60" s="286" t="s">
        <v>98</v>
      </c>
      <c r="D60" s="28" t="s">
        <v>72</v>
      </c>
      <c r="E60" s="166">
        <f>Arkusz_odpowiedzi_oferenta!E48</f>
        <v>0</v>
      </c>
      <c r="F60" s="35"/>
      <c r="G60" s="166">
        <f>Arkusz_odpowiedzi_oferenta!G48</f>
        <v>0</v>
      </c>
      <c r="H60" s="35"/>
      <c r="I60" s="166">
        <f>Arkusz_odpowiedzi_oferenta!I48</f>
        <v>0</v>
      </c>
      <c r="J60" s="35"/>
      <c r="K60" s="166">
        <f>Arkusz_odpowiedzi_oferenta!K48</f>
        <v>0</v>
      </c>
      <c r="L60" s="35"/>
      <c r="M60" s="166">
        <f>Arkusz_odpowiedzi_oferenta!M48</f>
        <v>0</v>
      </c>
      <c r="N60" s="35"/>
      <c r="O60" s="166">
        <f>Arkusz_odpowiedzi_oferenta!O48</f>
        <v>0</v>
      </c>
      <c r="P60" s="35"/>
      <c r="Q60" s="166">
        <f>Arkusz_odpowiedzi_oferenta!Q48</f>
        <v>0</v>
      </c>
      <c r="R60" s="35"/>
      <c r="S60" s="166">
        <f>Arkusz_odpowiedzi_oferenta!S48</f>
        <v>0</v>
      </c>
      <c r="T60" s="35"/>
      <c r="U60" s="166">
        <f>Arkusz_odpowiedzi_oferenta!U48</f>
        <v>0</v>
      </c>
      <c r="V60" s="35"/>
      <c r="W60" s="166">
        <f>Arkusz_odpowiedzi_oferenta!W48</f>
        <v>0</v>
      </c>
      <c r="X60" s="52"/>
    </row>
    <row r="61" spans="2:24" s="21" customFormat="1" ht="13.8" outlineLevel="1" x14ac:dyDescent="0.2">
      <c r="B61" s="216"/>
      <c r="C61" s="286"/>
      <c r="D61" s="28"/>
      <c r="E61" s="28"/>
      <c r="F61" s="28"/>
      <c r="G61" s="28"/>
      <c r="H61" s="28"/>
      <c r="I61" s="28"/>
      <c r="J61" s="28"/>
      <c r="K61" s="28"/>
      <c r="L61" s="28"/>
      <c r="M61" s="28"/>
      <c r="N61" s="28"/>
      <c r="O61" s="28"/>
      <c r="P61" s="28"/>
      <c r="Q61" s="28"/>
      <c r="R61" s="28"/>
      <c r="S61" s="28"/>
      <c r="T61" s="28"/>
      <c r="U61" s="28"/>
      <c r="V61" s="28"/>
      <c r="W61" s="28"/>
      <c r="X61" s="52"/>
    </row>
    <row r="62" spans="2:24" s="21" customFormat="1" ht="13.8" outlineLevel="1" x14ac:dyDescent="0.25">
      <c r="B62" s="216"/>
      <c r="C62" s="286" t="s">
        <v>101</v>
      </c>
      <c r="D62" s="28" t="s">
        <v>53</v>
      </c>
      <c r="E62" s="166">
        <f>Arkusz_odpowiedzi_oferenta!E59</f>
        <v>0</v>
      </c>
      <c r="F62" s="35"/>
      <c r="G62" s="166">
        <f>Arkusz_odpowiedzi_oferenta!G59</f>
        <v>0</v>
      </c>
      <c r="H62" s="35"/>
      <c r="I62" s="166">
        <f>Arkusz_odpowiedzi_oferenta!I59</f>
        <v>0</v>
      </c>
      <c r="J62" s="35"/>
      <c r="K62" s="166">
        <f>Arkusz_odpowiedzi_oferenta!K59</f>
        <v>0</v>
      </c>
      <c r="L62" s="35"/>
      <c r="M62" s="166">
        <f>Arkusz_odpowiedzi_oferenta!M59</f>
        <v>0</v>
      </c>
      <c r="N62" s="35"/>
      <c r="O62" s="166">
        <f>Arkusz_odpowiedzi_oferenta!O59</f>
        <v>0</v>
      </c>
      <c r="P62" s="35"/>
      <c r="Q62" s="166">
        <f>Arkusz_odpowiedzi_oferenta!Q59</f>
        <v>0</v>
      </c>
      <c r="R62" s="35"/>
      <c r="S62" s="166">
        <f>Arkusz_odpowiedzi_oferenta!S59</f>
        <v>0</v>
      </c>
      <c r="T62" s="35"/>
      <c r="U62" s="166">
        <f>Arkusz_odpowiedzi_oferenta!U59</f>
        <v>0</v>
      </c>
      <c r="V62" s="35"/>
      <c r="W62" s="166">
        <f>Arkusz_odpowiedzi_oferenta!W59</f>
        <v>0</v>
      </c>
      <c r="X62" s="52"/>
    </row>
    <row r="63" spans="2:24" s="21" customFormat="1" ht="13.8" outlineLevel="1" x14ac:dyDescent="0.25">
      <c r="B63" s="216"/>
      <c r="C63" s="286" t="s">
        <v>97</v>
      </c>
      <c r="D63" s="28" t="s">
        <v>72</v>
      </c>
      <c r="E63" s="166">
        <f>Arkusz_odpowiedzi_oferenta!E60</f>
        <v>0</v>
      </c>
      <c r="F63" s="35"/>
      <c r="G63" s="166">
        <f>Arkusz_odpowiedzi_oferenta!G60</f>
        <v>0</v>
      </c>
      <c r="H63" s="35"/>
      <c r="I63" s="166">
        <f>Arkusz_odpowiedzi_oferenta!I60</f>
        <v>0</v>
      </c>
      <c r="J63" s="35"/>
      <c r="K63" s="166">
        <f>Arkusz_odpowiedzi_oferenta!K60</f>
        <v>0</v>
      </c>
      <c r="L63" s="35"/>
      <c r="M63" s="166">
        <f>Arkusz_odpowiedzi_oferenta!M60</f>
        <v>0</v>
      </c>
      <c r="N63" s="35"/>
      <c r="O63" s="166">
        <f>Arkusz_odpowiedzi_oferenta!O60</f>
        <v>0</v>
      </c>
      <c r="P63" s="35"/>
      <c r="Q63" s="166">
        <f>Arkusz_odpowiedzi_oferenta!Q60</f>
        <v>0</v>
      </c>
      <c r="R63" s="35"/>
      <c r="S63" s="166">
        <f>Arkusz_odpowiedzi_oferenta!S60</f>
        <v>0</v>
      </c>
      <c r="T63" s="35"/>
      <c r="U63" s="166">
        <f>Arkusz_odpowiedzi_oferenta!U60</f>
        <v>0</v>
      </c>
      <c r="V63" s="35"/>
      <c r="W63" s="166">
        <f>Arkusz_odpowiedzi_oferenta!W60</f>
        <v>0</v>
      </c>
      <c r="X63" s="52"/>
    </row>
    <row r="64" spans="2:24" s="21" customFormat="1" ht="13.8" outlineLevel="1" x14ac:dyDescent="0.25">
      <c r="B64" s="216"/>
      <c r="C64" s="286" t="s">
        <v>98</v>
      </c>
      <c r="D64" s="28" t="s">
        <v>72</v>
      </c>
      <c r="E64" s="166">
        <f>Arkusz_odpowiedzi_oferenta!E61</f>
        <v>0</v>
      </c>
      <c r="F64" s="35"/>
      <c r="G64" s="166">
        <f>Arkusz_odpowiedzi_oferenta!G61</f>
        <v>0</v>
      </c>
      <c r="H64" s="35"/>
      <c r="I64" s="166">
        <f>Arkusz_odpowiedzi_oferenta!I61</f>
        <v>0</v>
      </c>
      <c r="J64" s="35"/>
      <c r="K64" s="166">
        <f>Arkusz_odpowiedzi_oferenta!K61</f>
        <v>0</v>
      </c>
      <c r="L64" s="35"/>
      <c r="M64" s="166">
        <f>Arkusz_odpowiedzi_oferenta!M61</f>
        <v>0</v>
      </c>
      <c r="N64" s="35"/>
      <c r="O64" s="166">
        <f>Arkusz_odpowiedzi_oferenta!O61</f>
        <v>0</v>
      </c>
      <c r="P64" s="35"/>
      <c r="Q64" s="166">
        <f>Arkusz_odpowiedzi_oferenta!Q61</f>
        <v>0</v>
      </c>
      <c r="R64" s="35"/>
      <c r="S64" s="166">
        <f>Arkusz_odpowiedzi_oferenta!S61</f>
        <v>0</v>
      </c>
      <c r="T64" s="35"/>
      <c r="U64" s="166">
        <f>Arkusz_odpowiedzi_oferenta!U61</f>
        <v>0</v>
      </c>
      <c r="V64" s="35"/>
      <c r="W64" s="166">
        <f>Arkusz_odpowiedzi_oferenta!W61</f>
        <v>0</v>
      </c>
      <c r="X64" s="52"/>
    </row>
    <row r="65" spans="2:24" s="21" customFormat="1" ht="13.8" outlineLevel="1" x14ac:dyDescent="0.25">
      <c r="B65" s="216"/>
      <c r="C65" s="286"/>
      <c r="D65" s="28"/>
      <c r="E65" s="28"/>
      <c r="F65" s="28"/>
      <c r="G65" s="28"/>
      <c r="H65" s="35"/>
      <c r="I65" s="28"/>
      <c r="J65" s="35"/>
      <c r="K65" s="28"/>
      <c r="L65" s="35"/>
      <c r="M65" s="28"/>
      <c r="N65" s="35"/>
      <c r="O65" s="28"/>
      <c r="P65" s="35"/>
      <c r="Q65" s="28"/>
      <c r="R65" s="35"/>
      <c r="S65" s="28"/>
      <c r="T65" s="35"/>
      <c r="U65" s="28"/>
      <c r="V65" s="35"/>
      <c r="W65" s="28"/>
      <c r="X65" s="52"/>
    </row>
    <row r="66" spans="2:24" s="21" customFormat="1" ht="13.8" outlineLevel="1" x14ac:dyDescent="0.25">
      <c r="B66" s="216"/>
      <c r="C66" s="286" t="s">
        <v>102</v>
      </c>
      <c r="D66" s="28" t="s">
        <v>53</v>
      </c>
      <c r="E66" s="166">
        <f>Arkusz_odpowiedzi_oferenta!E72</f>
        <v>0</v>
      </c>
      <c r="F66" s="35"/>
      <c r="G66" s="166">
        <f>Arkusz_odpowiedzi_oferenta!G72</f>
        <v>0</v>
      </c>
      <c r="H66" s="35"/>
      <c r="I66" s="166">
        <f>Arkusz_odpowiedzi_oferenta!I72</f>
        <v>0</v>
      </c>
      <c r="J66" s="35"/>
      <c r="K66" s="166">
        <f>Arkusz_odpowiedzi_oferenta!K72</f>
        <v>0</v>
      </c>
      <c r="L66" s="35"/>
      <c r="M66" s="166">
        <f>Arkusz_odpowiedzi_oferenta!M72</f>
        <v>0</v>
      </c>
      <c r="N66" s="35"/>
      <c r="O66" s="166">
        <f>Arkusz_odpowiedzi_oferenta!O72</f>
        <v>0</v>
      </c>
      <c r="P66" s="35"/>
      <c r="Q66" s="166">
        <f>Arkusz_odpowiedzi_oferenta!Q72</f>
        <v>0</v>
      </c>
      <c r="R66" s="35"/>
      <c r="S66" s="166">
        <f>Arkusz_odpowiedzi_oferenta!S72</f>
        <v>0</v>
      </c>
      <c r="T66" s="35"/>
      <c r="U66" s="166">
        <f>Arkusz_odpowiedzi_oferenta!U72</f>
        <v>0</v>
      </c>
      <c r="V66" s="35"/>
      <c r="W66" s="166">
        <f>Arkusz_odpowiedzi_oferenta!W72</f>
        <v>0</v>
      </c>
      <c r="X66" s="52"/>
    </row>
    <row r="67" spans="2:24" s="21" customFormat="1" ht="13.8" outlineLevel="1" x14ac:dyDescent="0.25">
      <c r="B67" s="216"/>
      <c r="C67" s="286" t="s">
        <v>97</v>
      </c>
      <c r="D67" s="28" t="s">
        <v>72</v>
      </c>
      <c r="E67" s="166">
        <f>Arkusz_odpowiedzi_oferenta!E73</f>
        <v>0</v>
      </c>
      <c r="F67" s="35"/>
      <c r="G67" s="166">
        <f>Arkusz_odpowiedzi_oferenta!G73</f>
        <v>0</v>
      </c>
      <c r="H67" s="35"/>
      <c r="I67" s="166">
        <f>Arkusz_odpowiedzi_oferenta!I73</f>
        <v>0</v>
      </c>
      <c r="J67" s="35"/>
      <c r="K67" s="166">
        <f>Arkusz_odpowiedzi_oferenta!K73</f>
        <v>0</v>
      </c>
      <c r="L67" s="35"/>
      <c r="M67" s="166">
        <f>Arkusz_odpowiedzi_oferenta!M73</f>
        <v>0</v>
      </c>
      <c r="N67" s="35"/>
      <c r="O67" s="166">
        <f>Arkusz_odpowiedzi_oferenta!O73</f>
        <v>0</v>
      </c>
      <c r="P67" s="35"/>
      <c r="Q67" s="166">
        <f>Arkusz_odpowiedzi_oferenta!Q73</f>
        <v>0</v>
      </c>
      <c r="R67" s="35"/>
      <c r="S67" s="166">
        <f>Arkusz_odpowiedzi_oferenta!S73</f>
        <v>0</v>
      </c>
      <c r="T67" s="35"/>
      <c r="U67" s="166">
        <f>Arkusz_odpowiedzi_oferenta!U73</f>
        <v>0</v>
      </c>
      <c r="V67" s="35"/>
      <c r="W67" s="166">
        <f>Arkusz_odpowiedzi_oferenta!W73</f>
        <v>0</v>
      </c>
      <c r="X67" s="52"/>
    </row>
    <row r="68" spans="2:24" s="21" customFormat="1" ht="13.8" outlineLevel="1" x14ac:dyDescent="0.25">
      <c r="B68" s="216"/>
      <c r="C68" s="286" t="s">
        <v>98</v>
      </c>
      <c r="D68" s="28" t="s">
        <v>72</v>
      </c>
      <c r="E68" s="166">
        <f>Arkusz_odpowiedzi_oferenta!E74</f>
        <v>0</v>
      </c>
      <c r="F68" s="35"/>
      <c r="G68" s="166">
        <f>Arkusz_odpowiedzi_oferenta!G74</f>
        <v>0</v>
      </c>
      <c r="H68" s="35"/>
      <c r="I68" s="166">
        <f>Arkusz_odpowiedzi_oferenta!I74</f>
        <v>0</v>
      </c>
      <c r="J68" s="35"/>
      <c r="K68" s="166">
        <f>Arkusz_odpowiedzi_oferenta!K74</f>
        <v>0</v>
      </c>
      <c r="L68" s="35"/>
      <c r="M68" s="166">
        <f>Arkusz_odpowiedzi_oferenta!M74</f>
        <v>0</v>
      </c>
      <c r="N68" s="35"/>
      <c r="O68" s="166">
        <f>Arkusz_odpowiedzi_oferenta!O74</f>
        <v>0</v>
      </c>
      <c r="P68" s="35"/>
      <c r="Q68" s="166">
        <f>Arkusz_odpowiedzi_oferenta!Q74</f>
        <v>0</v>
      </c>
      <c r="R68" s="35"/>
      <c r="S68" s="166">
        <f>Arkusz_odpowiedzi_oferenta!S74</f>
        <v>0</v>
      </c>
      <c r="T68" s="35"/>
      <c r="U68" s="166">
        <f>Arkusz_odpowiedzi_oferenta!U74</f>
        <v>0</v>
      </c>
      <c r="V68" s="35"/>
      <c r="W68" s="166">
        <f>Arkusz_odpowiedzi_oferenta!W74</f>
        <v>0</v>
      </c>
      <c r="X68" s="52"/>
    </row>
    <row r="69" spans="2:24" s="21" customFormat="1" ht="13.8" outlineLevel="1" x14ac:dyDescent="0.25">
      <c r="B69" s="216"/>
      <c r="C69" s="293"/>
      <c r="D69" s="28"/>
      <c r="E69" s="28"/>
      <c r="F69" s="35"/>
      <c r="G69" s="28"/>
      <c r="H69" s="35"/>
      <c r="I69" s="28"/>
      <c r="J69" s="35"/>
      <c r="K69" s="28"/>
      <c r="L69" s="35"/>
      <c r="M69" s="28"/>
      <c r="N69" s="35"/>
      <c r="O69" s="28"/>
      <c r="P69" s="35"/>
      <c r="Q69" s="28"/>
      <c r="R69" s="35"/>
      <c r="S69" s="28"/>
      <c r="T69" s="35"/>
      <c r="U69" s="28"/>
      <c r="V69" s="35"/>
      <c r="W69" s="28"/>
      <c r="X69" s="52"/>
    </row>
    <row r="70" spans="2:24" s="21" customFormat="1" ht="13.8" outlineLevel="1" x14ac:dyDescent="0.25">
      <c r="B70" s="216"/>
      <c r="C70" s="306" t="s">
        <v>103</v>
      </c>
      <c r="D70" s="28" t="s">
        <v>79</v>
      </c>
      <c r="E70" s="166">
        <f>Arkusz_odpowiedzi_oferenta!E86</f>
        <v>0</v>
      </c>
      <c r="F70" s="35"/>
      <c r="G70" s="166">
        <f>Arkusz_odpowiedzi_oferenta!G86</f>
        <v>0</v>
      </c>
      <c r="H70" s="35"/>
      <c r="I70" s="166">
        <f>Arkusz_odpowiedzi_oferenta!I86</f>
        <v>0</v>
      </c>
      <c r="J70" s="35"/>
      <c r="K70" s="166">
        <f>Arkusz_odpowiedzi_oferenta!K86</f>
        <v>0</v>
      </c>
      <c r="L70" s="35"/>
      <c r="M70" s="166">
        <f>Arkusz_odpowiedzi_oferenta!M86</f>
        <v>0</v>
      </c>
      <c r="N70" s="35"/>
      <c r="O70" s="166">
        <f>Arkusz_odpowiedzi_oferenta!O86</f>
        <v>0</v>
      </c>
      <c r="P70" s="35"/>
      <c r="Q70" s="166">
        <f>Arkusz_odpowiedzi_oferenta!Q86</f>
        <v>0</v>
      </c>
      <c r="R70" s="35"/>
      <c r="S70" s="166">
        <f>Arkusz_odpowiedzi_oferenta!S86</f>
        <v>0</v>
      </c>
      <c r="T70" s="35"/>
      <c r="U70" s="166">
        <f>Arkusz_odpowiedzi_oferenta!U86</f>
        <v>0</v>
      </c>
      <c r="V70" s="35"/>
      <c r="W70" s="166">
        <f>Arkusz_odpowiedzi_oferenta!W86</f>
        <v>0</v>
      </c>
      <c r="X70" s="52"/>
    </row>
    <row r="71" spans="2:24" s="21" customFormat="1" ht="13.8" outlineLevel="1" x14ac:dyDescent="0.25">
      <c r="B71" s="216"/>
      <c r="C71" s="306" t="s">
        <v>104</v>
      </c>
      <c r="D71" s="28" t="s">
        <v>79</v>
      </c>
      <c r="E71" s="166">
        <f>Arkusz_odpowiedzi_oferenta!E87</f>
        <v>0</v>
      </c>
      <c r="F71" s="35"/>
      <c r="G71" s="166">
        <f>Arkusz_odpowiedzi_oferenta!G87</f>
        <v>0</v>
      </c>
      <c r="H71" s="35"/>
      <c r="I71" s="166">
        <f>Arkusz_odpowiedzi_oferenta!I87</f>
        <v>0</v>
      </c>
      <c r="J71" s="35"/>
      <c r="K71" s="166">
        <f>Arkusz_odpowiedzi_oferenta!K87</f>
        <v>0</v>
      </c>
      <c r="L71" s="35"/>
      <c r="M71" s="166">
        <f>Arkusz_odpowiedzi_oferenta!M87</f>
        <v>0</v>
      </c>
      <c r="N71" s="35"/>
      <c r="O71" s="166">
        <f>Arkusz_odpowiedzi_oferenta!O87</f>
        <v>0</v>
      </c>
      <c r="P71" s="35"/>
      <c r="Q71" s="166">
        <f>Arkusz_odpowiedzi_oferenta!Q87</f>
        <v>0</v>
      </c>
      <c r="R71" s="35"/>
      <c r="S71" s="166">
        <f>Arkusz_odpowiedzi_oferenta!S87</f>
        <v>0</v>
      </c>
      <c r="T71" s="35"/>
      <c r="U71" s="166">
        <f>Arkusz_odpowiedzi_oferenta!U87</f>
        <v>0</v>
      </c>
      <c r="V71" s="35"/>
      <c r="W71" s="166">
        <f>Arkusz_odpowiedzi_oferenta!W87</f>
        <v>0</v>
      </c>
      <c r="X71" s="52"/>
    </row>
    <row r="72" spans="2:24" s="21" customFormat="1" ht="13.8" outlineLevel="1" x14ac:dyDescent="0.2">
      <c r="B72" s="216"/>
      <c r="C72" s="286"/>
      <c r="D72" s="28"/>
      <c r="E72" s="28"/>
      <c r="F72" s="28"/>
      <c r="G72" s="28"/>
      <c r="H72" s="28"/>
      <c r="I72" s="28"/>
      <c r="J72" s="28"/>
      <c r="K72" s="28"/>
      <c r="L72" s="28"/>
      <c r="M72" s="28"/>
      <c r="N72" s="28"/>
      <c r="O72" s="28"/>
      <c r="P72" s="28"/>
      <c r="Q72" s="28"/>
      <c r="R72" s="28"/>
      <c r="S72" s="28"/>
      <c r="T72" s="28"/>
      <c r="U72" s="28"/>
      <c r="V72" s="28"/>
      <c r="W72" s="28"/>
      <c r="X72" s="52"/>
    </row>
    <row r="73" spans="2:24" s="21" customFormat="1" ht="13.8" outlineLevel="1" x14ac:dyDescent="0.25">
      <c r="B73" s="216"/>
      <c r="C73" s="286" t="s">
        <v>105</v>
      </c>
      <c r="D73" s="28" t="s">
        <v>106</v>
      </c>
      <c r="E73" s="166">
        <f>Arkusz_odpowiedzi_oferenta!E90</f>
        <v>0</v>
      </c>
      <c r="F73" s="35"/>
      <c r="G73" s="166">
        <f>Arkusz_odpowiedzi_oferenta!G90</f>
        <v>0</v>
      </c>
      <c r="H73" s="35"/>
      <c r="I73" s="166">
        <f>Arkusz_odpowiedzi_oferenta!I90</f>
        <v>0</v>
      </c>
      <c r="J73" s="35"/>
      <c r="K73" s="166">
        <f>Arkusz_odpowiedzi_oferenta!K90</f>
        <v>0</v>
      </c>
      <c r="L73" s="35"/>
      <c r="M73" s="166">
        <f>Arkusz_odpowiedzi_oferenta!M90</f>
        <v>0</v>
      </c>
      <c r="N73" s="35"/>
      <c r="O73" s="166">
        <f>Arkusz_odpowiedzi_oferenta!O90</f>
        <v>0</v>
      </c>
      <c r="P73" s="35"/>
      <c r="Q73" s="166">
        <f>Arkusz_odpowiedzi_oferenta!Q90</f>
        <v>0</v>
      </c>
      <c r="R73" s="35"/>
      <c r="S73" s="166">
        <f>Arkusz_odpowiedzi_oferenta!S90</f>
        <v>0</v>
      </c>
      <c r="T73" s="35"/>
      <c r="U73" s="166">
        <f>Arkusz_odpowiedzi_oferenta!U90</f>
        <v>0</v>
      </c>
      <c r="V73" s="35"/>
      <c r="W73" s="166">
        <f>Arkusz_odpowiedzi_oferenta!W90</f>
        <v>0</v>
      </c>
      <c r="X73" s="52"/>
    </row>
    <row r="74" spans="2:24" s="21" customFormat="1" ht="13.8" outlineLevel="1" x14ac:dyDescent="0.25">
      <c r="B74" s="216"/>
      <c r="C74" s="293"/>
      <c r="D74" s="28"/>
      <c r="E74" s="28"/>
      <c r="F74" s="28"/>
      <c r="G74" s="28"/>
      <c r="H74" s="35"/>
      <c r="I74" s="28"/>
      <c r="J74" s="35"/>
      <c r="K74" s="28"/>
      <c r="L74" s="35"/>
      <c r="M74" s="28"/>
      <c r="N74" s="35"/>
      <c r="O74" s="28"/>
      <c r="P74" s="35"/>
      <c r="Q74" s="28"/>
      <c r="R74" s="35"/>
      <c r="S74" s="28"/>
      <c r="T74" s="35"/>
      <c r="U74" s="28"/>
      <c r="V74" s="35"/>
      <c r="W74" s="28"/>
      <c r="X74" s="52"/>
    </row>
    <row r="75" spans="2:24" s="21" customFormat="1" ht="13.8" outlineLevel="1" x14ac:dyDescent="0.25">
      <c r="B75" s="215"/>
      <c r="C75" s="289" t="s">
        <v>107</v>
      </c>
      <c r="D75" s="28"/>
      <c r="E75" s="28"/>
      <c r="F75" s="35"/>
      <c r="G75" s="28"/>
      <c r="H75" s="35"/>
      <c r="I75" s="28"/>
      <c r="J75" s="35"/>
      <c r="K75" s="28"/>
      <c r="L75" s="35"/>
      <c r="M75" s="28"/>
      <c r="N75" s="35"/>
      <c r="O75" s="28"/>
      <c r="P75" s="35"/>
      <c r="Q75" s="28"/>
      <c r="R75" s="35"/>
      <c r="S75" s="28"/>
      <c r="T75" s="35"/>
      <c r="U75" s="28"/>
      <c r="V75" s="35"/>
      <c r="W75" s="28"/>
      <c r="X75" s="52"/>
    </row>
    <row r="76" spans="2:24" s="21" customFormat="1" ht="13.8" outlineLevel="1" x14ac:dyDescent="0.25">
      <c r="B76" s="216"/>
      <c r="C76" s="286" t="s">
        <v>108</v>
      </c>
      <c r="D76" s="143" t="s">
        <v>109</v>
      </c>
      <c r="E76" s="256">
        <f>Arkusz_odpowiedzi_oferenta!E17</f>
        <v>0</v>
      </c>
      <c r="F76" s="35"/>
      <c r="G76" s="256">
        <f>Arkusz_odpowiedzi_oferenta!G17</f>
        <v>0</v>
      </c>
      <c r="H76" s="35"/>
      <c r="I76" s="256">
        <f>Arkusz_odpowiedzi_oferenta!I17</f>
        <v>0</v>
      </c>
      <c r="J76" s="35"/>
      <c r="K76" s="256">
        <f>Arkusz_odpowiedzi_oferenta!K17</f>
        <v>0</v>
      </c>
      <c r="L76" s="35"/>
      <c r="M76" s="256">
        <f>Arkusz_odpowiedzi_oferenta!M17</f>
        <v>0</v>
      </c>
      <c r="N76" s="35"/>
      <c r="O76" s="256">
        <f>Arkusz_odpowiedzi_oferenta!O17</f>
        <v>0</v>
      </c>
      <c r="P76" s="35"/>
      <c r="Q76" s="256">
        <f>Arkusz_odpowiedzi_oferenta!Q17</f>
        <v>0</v>
      </c>
      <c r="R76" s="35"/>
      <c r="S76" s="256">
        <f>Arkusz_odpowiedzi_oferenta!S17</f>
        <v>0</v>
      </c>
      <c r="T76" s="35"/>
      <c r="U76" s="256">
        <f>Arkusz_odpowiedzi_oferenta!U17</f>
        <v>0</v>
      </c>
      <c r="V76" s="35"/>
      <c r="W76" s="256">
        <f>Arkusz_odpowiedzi_oferenta!W17</f>
        <v>0</v>
      </c>
      <c r="X76" s="52"/>
    </row>
    <row r="77" spans="2:24" s="21" customFormat="1" ht="13.8" outlineLevel="1" x14ac:dyDescent="0.25">
      <c r="B77" s="216"/>
      <c r="C77" s="290" t="s">
        <v>87</v>
      </c>
      <c r="D77" s="143"/>
      <c r="E77" s="143"/>
      <c r="F77" s="35"/>
      <c r="G77" s="143"/>
      <c r="H77" s="35"/>
      <c r="I77" s="143"/>
      <c r="J77" s="35"/>
      <c r="K77" s="143"/>
      <c r="L77" s="35"/>
      <c r="M77" s="143"/>
      <c r="N77" s="35"/>
      <c r="O77" s="143"/>
      <c r="P77" s="35"/>
      <c r="Q77" s="143"/>
      <c r="R77" s="35"/>
      <c r="S77" s="143"/>
      <c r="T77" s="35"/>
      <c r="U77" s="143"/>
      <c r="V77" s="35"/>
      <c r="W77" s="143"/>
      <c r="X77" s="54"/>
    </row>
    <row r="78" spans="2:24" s="21" customFormat="1" ht="13.8" outlineLevel="1" x14ac:dyDescent="0.25">
      <c r="B78" s="216"/>
      <c r="C78" s="286" t="s">
        <v>110</v>
      </c>
      <c r="D78" s="143" t="s">
        <v>111</v>
      </c>
      <c r="E78" s="166">
        <f>Arkusz_odpowiedzi_oferenta!E23</f>
        <v>0</v>
      </c>
      <c r="F78" s="35"/>
      <c r="G78" s="166">
        <f>Arkusz_odpowiedzi_oferenta!G23</f>
        <v>0</v>
      </c>
      <c r="H78" s="35"/>
      <c r="I78" s="166">
        <f>Arkusz_odpowiedzi_oferenta!I23</f>
        <v>0</v>
      </c>
      <c r="J78" s="35"/>
      <c r="K78" s="166">
        <f>Arkusz_odpowiedzi_oferenta!K23</f>
        <v>0</v>
      </c>
      <c r="L78" s="35"/>
      <c r="M78" s="166">
        <f>Arkusz_odpowiedzi_oferenta!M23</f>
        <v>0</v>
      </c>
      <c r="N78" s="35"/>
      <c r="O78" s="166">
        <f>Arkusz_odpowiedzi_oferenta!O23</f>
        <v>0</v>
      </c>
      <c r="P78" s="35"/>
      <c r="Q78" s="166">
        <f>Arkusz_odpowiedzi_oferenta!Q23</f>
        <v>0</v>
      </c>
      <c r="R78" s="35"/>
      <c r="S78" s="166">
        <f>Arkusz_odpowiedzi_oferenta!S23</f>
        <v>0</v>
      </c>
      <c r="T78" s="35"/>
      <c r="U78" s="166">
        <f>Arkusz_odpowiedzi_oferenta!U23</f>
        <v>0</v>
      </c>
      <c r="V78" s="35"/>
      <c r="W78" s="166">
        <f>Arkusz_odpowiedzi_oferenta!W23</f>
        <v>0</v>
      </c>
      <c r="X78" s="52"/>
    </row>
    <row r="79" spans="2:24" s="21" customFormat="1" ht="13.8" outlineLevel="1" x14ac:dyDescent="0.25">
      <c r="B79" s="216"/>
      <c r="C79" s="286" t="s">
        <v>112</v>
      </c>
      <c r="D79" s="143"/>
      <c r="E79" s="166">
        <f>Arkusz_odpowiedzi_oferenta!E24</f>
        <v>0</v>
      </c>
      <c r="F79" s="35"/>
      <c r="G79" s="166">
        <f>Arkusz_odpowiedzi_oferenta!G24</f>
        <v>0</v>
      </c>
      <c r="H79" s="35"/>
      <c r="I79" s="166">
        <f>Arkusz_odpowiedzi_oferenta!I24</f>
        <v>0</v>
      </c>
      <c r="J79" s="35"/>
      <c r="K79" s="166">
        <f>Arkusz_odpowiedzi_oferenta!K24</f>
        <v>0</v>
      </c>
      <c r="L79" s="35"/>
      <c r="M79" s="166">
        <f>Arkusz_odpowiedzi_oferenta!M24</f>
        <v>0</v>
      </c>
      <c r="N79" s="35"/>
      <c r="O79" s="166">
        <f>Arkusz_odpowiedzi_oferenta!O24</f>
        <v>0</v>
      </c>
      <c r="P79" s="35"/>
      <c r="Q79" s="166">
        <f>Arkusz_odpowiedzi_oferenta!Q24</f>
        <v>0</v>
      </c>
      <c r="R79" s="35"/>
      <c r="S79" s="166">
        <f>Arkusz_odpowiedzi_oferenta!S24</f>
        <v>0</v>
      </c>
      <c r="T79" s="35"/>
      <c r="U79" s="166">
        <f>Arkusz_odpowiedzi_oferenta!U24</f>
        <v>0</v>
      </c>
      <c r="V79" s="35"/>
      <c r="W79" s="166">
        <f>Arkusz_odpowiedzi_oferenta!W24</f>
        <v>0</v>
      </c>
      <c r="X79" s="52"/>
    </row>
    <row r="80" spans="2:24" s="21" customFormat="1" ht="13.8" outlineLevel="1" x14ac:dyDescent="0.25">
      <c r="B80" s="216"/>
      <c r="C80" s="293"/>
      <c r="D80" s="143"/>
      <c r="E80" s="143"/>
      <c r="F80" s="35"/>
      <c r="G80" s="143"/>
      <c r="H80" s="35"/>
      <c r="I80" s="143"/>
      <c r="J80" s="35"/>
      <c r="K80" s="143"/>
      <c r="L80" s="35"/>
      <c r="M80" s="143"/>
      <c r="N80" s="35"/>
      <c r="O80" s="143"/>
      <c r="P80" s="35"/>
      <c r="Q80" s="143"/>
      <c r="R80" s="35"/>
      <c r="S80" s="143"/>
      <c r="T80" s="35"/>
      <c r="U80" s="143"/>
      <c r="V80" s="35"/>
      <c r="W80" s="143"/>
      <c r="X80" s="52"/>
    </row>
    <row r="81" spans="2:24" s="21" customFormat="1" ht="13.8" outlineLevel="1" x14ac:dyDescent="0.25">
      <c r="B81" s="216"/>
      <c r="C81" s="286" t="s">
        <v>113</v>
      </c>
      <c r="D81" s="143" t="s">
        <v>111</v>
      </c>
      <c r="E81" s="166">
        <f>Arkusz_odpowiedzi_oferenta!E36</f>
        <v>0</v>
      </c>
      <c r="F81" s="35"/>
      <c r="G81" s="166">
        <f>Arkusz_odpowiedzi_oferenta!G36</f>
        <v>0</v>
      </c>
      <c r="H81" s="35"/>
      <c r="I81" s="166">
        <f>Arkusz_odpowiedzi_oferenta!I36</f>
        <v>0</v>
      </c>
      <c r="J81" s="35"/>
      <c r="K81" s="166">
        <f>Arkusz_odpowiedzi_oferenta!K36</f>
        <v>0</v>
      </c>
      <c r="L81" s="35"/>
      <c r="M81" s="166">
        <f>Arkusz_odpowiedzi_oferenta!M36</f>
        <v>0</v>
      </c>
      <c r="N81" s="35"/>
      <c r="O81" s="166">
        <f>Arkusz_odpowiedzi_oferenta!O36</f>
        <v>0</v>
      </c>
      <c r="P81" s="35"/>
      <c r="Q81" s="166">
        <f>Arkusz_odpowiedzi_oferenta!Q36</f>
        <v>0</v>
      </c>
      <c r="R81" s="35"/>
      <c r="S81" s="166">
        <f>Arkusz_odpowiedzi_oferenta!S36</f>
        <v>0</v>
      </c>
      <c r="T81" s="35"/>
      <c r="U81" s="166">
        <f>Arkusz_odpowiedzi_oferenta!U36</f>
        <v>0</v>
      </c>
      <c r="V81" s="35"/>
      <c r="W81" s="166">
        <f>Arkusz_odpowiedzi_oferenta!W36</f>
        <v>0</v>
      </c>
      <c r="X81" s="52"/>
    </row>
    <row r="82" spans="2:24" s="21" customFormat="1" ht="13.8" outlineLevel="1" x14ac:dyDescent="0.25">
      <c r="B82" s="216"/>
      <c r="C82" s="286" t="s">
        <v>112</v>
      </c>
      <c r="D82" s="143"/>
      <c r="E82" s="166">
        <f>Arkusz_odpowiedzi_oferenta!E37</f>
        <v>0</v>
      </c>
      <c r="F82" s="35"/>
      <c r="G82" s="166">
        <f>Arkusz_odpowiedzi_oferenta!G37</f>
        <v>0</v>
      </c>
      <c r="H82" s="35"/>
      <c r="I82" s="166">
        <f>Arkusz_odpowiedzi_oferenta!I37</f>
        <v>0</v>
      </c>
      <c r="J82" s="35"/>
      <c r="K82" s="166">
        <f>Arkusz_odpowiedzi_oferenta!K37</f>
        <v>0</v>
      </c>
      <c r="L82" s="35"/>
      <c r="M82" s="166">
        <f>Arkusz_odpowiedzi_oferenta!M37</f>
        <v>0</v>
      </c>
      <c r="N82" s="35"/>
      <c r="O82" s="166">
        <f>Arkusz_odpowiedzi_oferenta!O37</f>
        <v>0</v>
      </c>
      <c r="P82" s="35"/>
      <c r="Q82" s="166">
        <f>Arkusz_odpowiedzi_oferenta!Q37</f>
        <v>0</v>
      </c>
      <c r="R82" s="35"/>
      <c r="S82" s="166">
        <f>Arkusz_odpowiedzi_oferenta!S37</f>
        <v>0</v>
      </c>
      <c r="T82" s="35"/>
      <c r="U82" s="166">
        <f>Arkusz_odpowiedzi_oferenta!U37</f>
        <v>0</v>
      </c>
      <c r="V82" s="35"/>
      <c r="W82" s="166">
        <f>Arkusz_odpowiedzi_oferenta!W37</f>
        <v>0</v>
      </c>
      <c r="X82" s="52"/>
    </row>
    <row r="83" spans="2:24" s="21" customFormat="1" ht="13.8" outlineLevel="1" x14ac:dyDescent="0.25">
      <c r="B83" s="216"/>
      <c r="C83" s="293"/>
      <c r="D83" s="143"/>
      <c r="E83" s="143"/>
      <c r="F83" s="35"/>
      <c r="G83" s="143"/>
      <c r="H83" s="35"/>
      <c r="I83" s="143"/>
      <c r="J83" s="35"/>
      <c r="K83" s="143"/>
      <c r="L83" s="35"/>
      <c r="M83" s="143"/>
      <c r="N83" s="35"/>
      <c r="O83" s="143"/>
      <c r="P83" s="35"/>
      <c r="Q83" s="143"/>
      <c r="R83" s="35"/>
      <c r="S83" s="143"/>
      <c r="T83" s="35"/>
      <c r="U83" s="143"/>
      <c r="V83" s="35"/>
      <c r="W83" s="143"/>
      <c r="X83" s="52"/>
    </row>
    <row r="84" spans="2:24" s="21" customFormat="1" ht="13.8" outlineLevel="1" x14ac:dyDescent="0.25">
      <c r="B84" s="216"/>
      <c r="C84" s="286" t="s">
        <v>114</v>
      </c>
      <c r="D84" s="143" t="s">
        <v>111</v>
      </c>
      <c r="E84" s="166">
        <f>Arkusz_odpowiedzi_oferenta!E49</f>
        <v>0</v>
      </c>
      <c r="F84" s="35"/>
      <c r="G84" s="166">
        <f>Arkusz_odpowiedzi_oferenta!G49</f>
        <v>0</v>
      </c>
      <c r="H84" s="35"/>
      <c r="I84" s="166">
        <f>Arkusz_odpowiedzi_oferenta!I49</f>
        <v>0</v>
      </c>
      <c r="J84" s="35"/>
      <c r="K84" s="166">
        <f>Arkusz_odpowiedzi_oferenta!K49</f>
        <v>0</v>
      </c>
      <c r="L84" s="35"/>
      <c r="M84" s="166">
        <f>Arkusz_odpowiedzi_oferenta!M49</f>
        <v>0</v>
      </c>
      <c r="N84" s="35"/>
      <c r="O84" s="166">
        <f>Arkusz_odpowiedzi_oferenta!O49</f>
        <v>0</v>
      </c>
      <c r="P84" s="35"/>
      <c r="Q84" s="166">
        <f>Arkusz_odpowiedzi_oferenta!Q49</f>
        <v>0</v>
      </c>
      <c r="R84" s="35"/>
      <c r="S84" s="166">
        <f>Arkusz_odpowiedzi_oferenta!S49</f>
        <v>0</v>
      </c>
      <c r="T84" s="35"/>
      <c r="U84" s="166">
        <f>Arkusz_odpowiedzi_oferenta!U49</f>
        <v>0</v>
      </c>
      <c r="V84" s="35"/>
      <c r="W84" s="166">
        <f>Arkusz_odpowiedzi_oferenta!W49</f>
        <v>0</v>
      </c>
      <c r="X84" s="52"/>
    </row>
    <row r="85" spans="2:24" s="21" customFormat="1" ht="13.8" outlineLevel="1" x14ac:dyDescent="0.25">
      <c r="B85" s="216"/>
      <c r="C85" s="286" t="s">
        <v>112</v>
      </c>
      <c r="D85" s="143"/>
      <c r="E85" s="166">
        <f>Arkusz_odpowiedzi_oferenta!E50</f>
        <v>0</v>
      </c>
      <c r="F85" s="35"/>
      <c r="G85" s="166">
        <f>Arkusz_odpowiedzi_oferenta!G50</f>
        <v>0</v>
      </c>
      <c r="H85" s="35"/>
      <c r="I85" s="166">
        <f>Arkusz_odpowiedzi_oferenta!I50</f>
        <v>0</v>
      </c>
      <c r="J85" s="35"/>
      <c r="K85" s="166">
        <f>Arkusz_odpowiedzi_oferenta!K50</f>
        <v>0</v>
      </c>
      <c r="L85" s="35"/>
      <c r="M85" s="166">
        <f>Arkusz_odpowiedzi_oferenta!M50</f>
        <v>0</v>
      </c>
      <c r="N85" s="35"/>
      <c r="O85" s="166">
        <f>Arkusz_odpowiedzi_oferenta!O50</f>
        <v>0</v>
      </c>
      <c r="P85" s="35"/>
      <c r="Q85" s="166">
        <f>Arkusz_odpowiedzi_oferenta!Q50</f>
        <v>0</v>
      </c>
      <c r="R85" s="35"/>
      <c r="S85" s="166">
        <f>Arkusz_odpowiedzi_oferenta!S50</f>
        <v>0</v>
      </c>
      <c r="T85" s="35"/>
      <c r="U85" s="166">
        <f>Arkusz_odpowiedzi_oferenta!U50</f>
        <v>0</v>
      </c>
      <c r="V85" s="35"/>
      <c r="W85" s="166">
        <f>Arkusz_odpowiedzi_oferenta!W50</f>
        <v>0</v>
      </c>
      <c r="X85" s="52"/>
    </row>
    <row r="86" spans="2:24" s="21" customFormat="1" ht="13.8" outlineLevel="1" x14ac:dyDescent="0.25">
      <c r="B86" s="216"/>
      <c r="C86" s="293"/>
      <c r="D86" s="143"/>
      <c r="E86" s="143"/>
      <c r="F86" s="143"/>
      <c r="G86" s="143"/>
      <c r="H86" s="35"/>
      <c r="I86" s="143"/>
      <c r="J86" s="35"/>
      <c r="K86" s="143"/>
      <c r="L86" s="35"/>
      <c r="M86" s="143"/>
      <c r="N86" s="35"/>
      <c r="O86" s="143"/>
      <c r="P86" s="35"/>
      <c r="Q86" s="143"/>
      <c r="R86" s="35"/>
      <c r="S86" s="143"/>
      <c r="T86" s="35"/>
      <c r="U86" s="143"/>
      <c r="V86" s="35"/>
      <c r="W86" s="143"/>
      <c r="X86" s="52"/>
    </row>
    <row r="87" spans="2:24" s="21" customFormat="1" ht="13.8" outlineLevel="1" x14ac:dyDescent="0.25">
      <c r="B87" s="216"/>
      <c r="C87" s="286" t="s">
        <v>115</v>
      </c>
      <c r="D87" s="143" t="s">
        <v>116</v>
      </c>
      <c r="E87" s="166">
        <f>Arkusz_odpowiedzi_oferenta!E62</f>
        <v>0</v>
      </c>
      <c r="F87" s="35"/>
      <c r="G87" s="166">
        <f>Arkusz_odpowiedzi_oferenta!G62</f>
        <v>0</v>
      </c>
      <c r="H87" s="35"/>
      <c r="I87" s="166">
        <f>Arkusz_odpowiedzi_oferenta!I62</f>
        <v>0</v>
      </c>
      <c r="J87" s="35"/>
      <c r="K87" s="166">
        <f>Arkusz_odpowiedzi_oferenta!K62</f>
        <v>0</v>
      </c>
      <c r="L87" s="35"/>
      <c r="M87" s="166">
        <f>Arkusz_odpowiedzi_oferenta!M62</f>
        <v>0</v>
      </c>
      <c r="N87" s="35"/>
      <c r="O87" s="166">
        <f>Arkusz_odpowiedzi_oferenta!O62</f>
        <v>0</v>
      </c>
      <c r="P87" s="35"/>
      <c r="Q87" s="166">
        <f>Arkusz_odpowiedzi_oferenta!Q62</f>
        <v>0</v>
      </c>
      <c r="R87" s="35"/>
      <c r="S87" s="166">
        <f>Arkusz_odpowiedzi_oferenta!S62</f>
        <v>0</v>
      </c>
      <c r="T87" s="35"/>
      <c r="U87" s="166">
        <f>Arkusz_odpowiedzi_oferenta!U62</f>
        <v>0</v>
      </c>
      <c r="V87" s="35"/>
      <c r="W87" s="166">
        <f>Arkusz_odpowiedzi_oferenta!W62</f>
        <v>0</v>
      </c>
      <c r="X87" s="52"/>
    </row>
    <row r="88" spans="2:24" s="21" customFormat="1" ht="13.8" outlineLevel="1" x14ac:dyDescent="0.25">
      <c r="B88" s="216"/>
      <c r="C88" s="286" t="s">
        <v>112</v>
      </c>
      <c r="D88" s="143"/>
      <c r="E88" s="166">
        <f>Arkusz_odpowiedzi_oferenta!E63</f>
        <v>0</v>
      </c>
      <c r="F88" s="35"/>
      <c r="G88" s="166">
        <f>Arkusz_odpowiedzi_oferenta!G63</f>
        <v>0</v>
      </c>
      <c r="H88" s="35"/>
      <c r="I88" s="166">
        <f>Arkusz_odpowiedzi_oferenta!I63</f>
        <v>0</v>
      </c>
      <c r="J88" s="35"/>
      <c r="K88" s="166">
        <f>Arkusz_odpowiedzi_oferenta!K63</f>
        <v>0</v>
      </c>
      <c r="L88" s="35"/>
      <c r="M88" s="166">
        <f>Arkusz_odpowiedzi_oferenta!M63</f>
        <v>0</v>
      </c>
      <c r="N88" s="35"/>
      <c r="O88" s="166">
        <f>Arkusz_odpowiedzi_oferenta!O63</f>
        <v>0</v>
      </c>
      <c r="P88" s="35"/>
      <c r="Q88" s="166">
        <f>Arkusz_odpowiedzi_oferenta!Q63</f>
        <v>0</v>
      </c>
      <c r="R88" s="35"/>
      <c r="S88" s="166">
        <f>Arkusz_odpowiedzi_oferenta!S63</f>
        <v>0</v>
      </c>
      <c r="T88" s="35"/>
      <c r="U88" s="166">
        <f>Arkusz_odpowiedzi_oferenta!U63</f>
        <v>0</v>
      </c>
      <c r="V88" s="35"/>
      <c r="W88" s="166">
        <f>Arkusz_odpowiedzi_oferenta!W63</f>
        <v>0</v>
      </c>
      <c r="X88" s="52"/>
    </row>
    <row r="89" spans="2:24" s="21" customFormat="1" ht="13.8" outlineLevel="1" x14ac:dyDescent="0.25">
      <c r="B89" s="216"/>
      <c r="C89" s="293"/>
      <c r="D89" s="143"/>
      <c r="E89" s="143"/>
      <c r="F89" s="143"/>
      <c r="G89" s="143"/>
      <c r="H89" s="35"/>
      <c r="I89" s="143"/>
      <c r="J89" s="35"/>
      <c r="K89" s="143"/>
      <c r="L89" s="35"/>
      <c r="M89" s="143"/>
      <c r="N89" s="35"/>
      <c r="O89" s="143"/>
      <c r="P89" s="35"/>
      <c r="Q89" s="143"/>
      <c r="R89" s="35"/>
      <c r="S89" s="143"/>
      <c r="T89" s="35"/>
      <c r="U89" s="143"/>
      <c r="V89" s="35"/>
      <c r="W89" s="143"/>
      <c r="X89" s="52"/>
    </row>
    <row r="90" spans="2:24" s="21" customFormat="1" ht="13.8" outlineLevel="1" x14ac:dyDescent="0.25">
      <c r="B90" s="216"/>
      <c r="C90" s="286" t="s">
        <v>117</v>
      </c>
      <c r="D90" s="143" t="s">
        <v>111</v>
      </c>
      <c r="E90" s="166">
        <f>Arkusz_odpowiedzi_oferenta!E75</f>
        <v>0</v>
      </c>
      <c r="F90" s="35"/>
      <c r="G90" s="166">
        <f>Arkusz_odpowiedzi_oferenta!G75</f>
        <v>0</v>
      </c>
      <c r="H90" s="35"/>
      <c r="I90" s="166">
        <f>Arkusz_odpowiedzi_oferenta!I75</f>
        <v>0</v>
      </c>
      <c r="J90" s="35"/>
      <c r="K90" s="166">
        <f>Arkusz_odpowiedzi_oferenta!K75</f>
        <v>0</v>
      </c>
      <c r="L90" s="35"/>
      <c r="M90" s="166">
        <f>Arkusz_odpowiedzi_oferenta!M75</f>
        <v>0</v>
      </c>
      <c r="N90" s="35"/>
      <c r="O90" s="166">
        <f>Arkusz_odpowiedzi_oferenta!O75</f>
        <v>0</v>
      </c>
      <c r="P90" s="35"/>
      <c r="Q90" s="166">
        <f>Arkusz_odpowiedzi_oferenta!Q75</f>
        <v>0</v>
      </c>
      <c r="R90" s="35"/>
      <c r="S90" s="166">
        <f>Arkusz_odpowiedzi_oferenta!S75</f>
        <v>0</v>
      </c>
      <c r="T90" s="35"/>
      <c r="U90" s="166">
        <f>Arkusz_odpowiedzi_oferenta!U75</f>
        <v>0</v>
      </c>
      <c r="V90" s="35"/>
      <c r="W90" s="166">
        <f>Arkusz_odpowiedzi_oferenta!W75</f>
        <v>0</v>
      </c>
      <c r="X90" s="52"/>
    </row>
    <row r="91" spans="2:24" s="21" customFormat="1" ht="13.8" outlineLevel="1" x14ac:dyDescent="0.25">
      <c r="B91" s="216"/>
      <c r="C91" s="286" t="s">
        <v>112</v>
      </c>
      <c r="D91" s="143"/>
      <c r="E91" s="166">
        <f>Arkusz_odpowiedzi_oferenta!E76</f>
        <v>0</v>
      </c>
      <c r="F91" s="35"/>
      <c r="G91" s="166">
        <f>Arkusz_odpowiedzi_oferenta!G76</f>
        <v>0</v>
      </c>
      <c r="H91" s="35"/>
      <c r="I91" s="166">
        <f>Arkusz_odpowiedzi_oferenta!I76</f>
        <v>0</v>
      </c>
      <c r="J91" s="35"/>
      <c r="K91" s="166">
        <f>Arkusz_odpowiedzi_oferenta!K76</f>
        <v>0</v>
      </c>
      <c r="L91" s="35"/>
      <c r="M91" s="166">
        <f>Arkusz_odpowiedzi_oferenta!M76</f>
        <v>0</v>
      </c>
      <c r="N91" s="35"/>
      <c r="O91" s="166">
        <f>Arkusz_odpowiedzi_oferenta!O76</f>
        <v>0</v>
      </c>
      <c r="P91" s="35"/>
      <c r="Q91" s="166">
        <f>Arkusz_odpowiedzi_oferenta!Q76</f>
        <v>0</v>
      </c>
      <c r="R91" s="35"/>
      <c r="S91" s="166">
        <f>Arkusz_odpowiedzi_oferenta!S76</f>
        <v>0</v>
      </c>
      <c r="T91" s="35"/>
      <c r="U91" s="166">
        <f>Arkusz_odpowiedzi_oferenta!U76</f>
        <v>0</v>
      </c>
      <c r="V91" s="35"/>
      <c r="W91" s="166">
        <f>Arkusz_odpowiedzi_oferenta!W76</f>
        <v>0</v>
      </c>
      <c r="X91" s="52"/>
    </row>
    <row r="92" spans="2:24" s="21" customFormat="1" ht="13.8" outlineLevel="1" x14ac:dyDescent="0.25">
      <c r="B92" s="216"/>
      <c r="C92" s="293"/>
      <c r="D92" s="143"/>
      <c r="E92" s="143"/>
      <c r="F92" s="143"/>
      <c r="G92" s="143"/>
      <c r="H92" s="35"/>
      <c r="I92" s="143"/>
      <c r="J92" s="35"/>
      <c r="K92" s="143"/>
      <c r="L92" s="35"/>
      <c r="M92" s="143"/>
      <c r="N92" s="35"/>
      <c r="O92" s="143"/>
      <c r="P92" s="35"/>
      <c r="Q92" s="143"/>
      <c r="R92" s="35"/>
      <c r="S92" s="143"/>
      <c r="T92" s="35"/>
      <c r="U92" s="143"/>
      <c r="V92" s="35"/>
      <c r="W92" s="143"/>
      <c r="X92" s="52"/>
    </row>
    <row r="93" spans="2:24" s="21" customFormat="1" ht="13.8" outlineLevel="1" x14ac:dyDescent="0.25">
      <c r="B93" s="215"/>
      <c r="C93" s="289" t="s">
        <v>118</v>
      </c>
      <c r="D93" s="143"/>
      <c r="E93" s="143"/>
      <c r="F93" s="143"/>
      <c r="G93" s="143"/>
      <c r="H93" s="35"/>
      <c r="I93" s="143"/>
      <c r="J93" s="35"/>
      <c r="K93" s="143"/>
      <c r="L93" s="35"/>
      <c r="M93" s="143"/>
      <c r="N93" s="35"/>
      <c r="O93" s="143"/>
      <c r="P93" s="35"/>
      <c r="Q93" s="143"/>
      <c r="R93" s="35"/>
      <c r="S93" s="143"/>
      <c r="T93" s="35"/>
      <c r="U93" s="143"/>
      <c r="V93" s="35"/>
      <c r="W93" s="143"/>
      <c r="X93" s="52"/>
    </row>
    <row r="94" spans="2:24" s="21" customFormat="1" ht="13.8" outlineLevel="1" x14ac:dyDescent="0.25">
      <c r="B94" s="216"/>
      <c r="C94" s="286" t="s">
        <v>119</v>
      </c>
      <c r="D94" s="143" t="s">
        <v>58</v>
      </c>
      <c r="E94" s="166">
        <f>Arkusz_odpowiedzi_oferenta!E25</f>
        <v>0</v>
      </c>
      <c r="F94" s="35"/>
      <c r="G94" s="166">
        <f>Arkusz_odpowiedzi_oferenta!G25</f>
        <v>0</v>
      </c>
      <c r="H94" s="35"/>
      <c r="I94" s="166">
        <f>Arkusz_odpowiedzi_oferenta!I25</f>
        <v>0</v>
      </c>
      <c r="J94" s="35"/>
      <c r="K94" s="166">
        <f>Arkusz_odpowiedzi_oferenta!K25</f>
        <v>0</v>
      </c>
      <c r="L94" s="35"/>
      <c r="M94" s="166">
        <f>Arkusz_odpowiedzi_oferenta!M25</f>
        <v>0</v>
      </c>
      <c r="N94" s="35"/>
      <c r="O94" s="166">
        <f>Arkusz_odpowiedzi_oferenta!O25</f>
        <v>0</v>
      </c>
      <c r="P94" s="35"/>
      <c r="Q94" s="166">
        <f>Arkusz_odpowiedzi_oferenta!Q25</f>
        <v>0</v>
      </c>
      <c r="R94" s="35"/>
      <c r="S94" s="166">
        <f>Arkusz_odpowiedzi_oferenta!S25</f>
        <v>0</v>
      </c>
      <c r="T94" s="35"/>
      <c r="U94" s="166">
        <f>Arkusz_odpowiedzi_oferenta!U25</f>
        <v>0</v>
      </c>
      <c r="V94" s="35"/>
      <c r="W94" s="166">
        <f>Arkusz_odpowiedzi_oferenta!W25</f>
        <v>0</v>
      </c>
      <c r="X94" s="52"/>
    </row>
    <row r="95" spans="2:24" s="21" customFormat="1" ht="13.8" outlineLevel="1" x14ac:dyDescent="0.25">
      <c r="B95" s="216"/>
      <c r="C95" s="294" t="s">
        <v>120</v>
      </c>
      <c r="D95" s="143" t="s">
        <v>121</v>
      </c>
      <c r="E95" s="166">
        <f>Arkusz_odpowiedzi_oferenta!E26</f>
        <v>0</v>
      </c>
      <c r="F95" s="35"/>
      <c r="G95" s="166">
        <f>Arkusz_odpowiedzi_oferenta!G26</f>
        <v>0</v>
      </c>
      <c r="H95" s="35"/>
      <c r="I95" s="166">
        <f>Arkusz_odpowiedzi_oferenta!I26</f>
        <v>0</v>
      </c>
      <c r="J95" s="35"/>
      <c r="K95" s="166">
        <f>Arkusz_odpowiedzi_oferenta!K26</f>
        <v>0</v>
      </c>
      <c r="L95" s="35"/>
      <c r="M95" s="166">
        <f>Arkusz_odpowiedzi_oferenta!M26</f>
        <v>0</v>
      </c>
      <c r="N95" s="35"/>
      <c r="O95" s="166">
        <f>Arkusz_odpowiedzi_oferenta!O26</f>
        <v>0</v>
      </c>
      <c r="P95" s="35"/>
      <c r="Q95" s="166">
        <f>Arkusz_odpowiedzi_oferenta!Q26</f>
        <v>0</v>
      </c>
      <c r="R95" s="35"/>
      <c r="S95" s="166">
        <f>Arkusz_odpowiedzi_oferenta!S26</f>
        <v>0</v>
      </c>
      <c r="T95" s="35"/>
      <c r="U95" s="166">
        <f>Arkusz_odpowiedzi_oferenta!U26</f>
        <v>0</v>
      </c>
      <c r="V95" s="35"/>
      <c r="W95" s="166">
        <f>Arkusz_odpowiedzi_oferenta!W26</f>
        <v>0</v>
      </c>
      <c r="X95" s="52"/>
    </row>
    <row r="96" spans="2:24" s="21" customFormat="1" ht="13.8" outlineLevel="1" x14ac:dyDescent="0.25">
      <c r="B96" s="216"/>
      <c r="C96" s="252" t="s">
        <v>122</v>
      </c>
      <c r="D96" s="143" t="s">
        <v>72</v>
      </c>
      <c r="E96" s="166">
        <f>Arkusz_odpowiedzi_oferenta!E27</f>
        <v>0</v>
      </c>
      <c r="F96" s="35"/>
      <c r="G96" s="166">
        <f>Arkusz_odpowiedzi_oferenta!G27</f>
        <v>0</v>
      </c>
      <c r="H96" s="35"/>
      <c r="I96" s="166">
        <f>Arkusz_odpowiedzi_oferenta!I27</f>
        <v>0</v>
      </c>
      <c r="J96" s="35"/>
      <c r="K96" s="166">
        <f>Arkusz_odpowiedzi_oferenta!K27</f>
        <v>0</v>
      </c>
      <c r="L96" s="35"/>
      <c r="M96" s="166">
        <f>Arkusz_odpowiedzi_oferenta!M27</f>
        <v>0</v>
      </c>
      <c r="N96" s="35"/>
      <c r="O96" s="166">
        <f>Arkusz_odpowiedzi_oferenta!O27</f>
        <v>0</v>
      </c>
      <c r="P96" s="35"/>
      <c r="Q96" s="166">
        <f>Arkusz_odpowiedzi_oferenta!Q27</f>
        <v>0</v>
      </c>
      <c r="R96" s="35"/>
      <c r="S96" s="166">
        <f>Arkusz_odpowiedzi_oferenta!S27</f>
        <v>0</v>
      </c>
      <c r="T96" s="35"/>
      <c r="U96" s="166">
        <f>Arkusz_odpowiedzi_oferenta!U27</f>
        <v>0</v>
      </c>
      <c r="V96" s="35"/>
      <c r="W96" s="166">
        <f>Arkusz_odpowiedzi_oferenta!W27</f>
        <v>0</v>
      </c>
      <c r="X96" s="52"/>
    </row>
    <row r="97" spans="2:24" s="21" customFormat="1" ht="13.8" outlineLevel="1" x14ac:dyDescent="0.25">
      <c r="B97" s="216"/>
      <c r="C97" s="252" t="s">
        <v>123</v>
      </c>
      <c r="D97" s="143" t="s">
        <v>72</v>
      </c>
      <c r="E97" s="166">
        <f>Arkusz_odpowiedzi_oferenta!E28</f>
        <v>0</v>
      </c>
      <c r="F97" s="35"/>
      <c r="G97" s="166">
        <f>Arkusz_odpowiedzi_oferenta!G28</f>
        <v>0</v>
      </c>
      <c r="H97" s="35"/>
      <c r="I97" s="166">
        <f>Arkusz_odpowiedzi_oferenta!I28</f>
        <v>0</v>
      </c>
      <c r="J97" s="35"/>
      <c r="K97" s="166">
        <f>Arkusz_odpowiedzi_oferenta!K28</f>
        <v>0</v>
      </c>
      <c r="L97" s="35"/>
      <c r="M97" s="166">
        <f>Arkusz_odpowiedzi_oferenta!M28</f>
        <v>0</v>
      </c>
      <c r="N97" s="35"/>
      <c r="O97" s="166">
        <f>Arkusz_odpowiedzi_oferenta!O28</f>
        <v>0</v>
      </c>
      <c r="P97" s="35"/>
      <c r="Q97" s="166">
        <f>Arkusz_odpowiedzi_oferenta!Q28</f>
        <v>0</v>
      </c>
      <c r="R97" s="35"/>
      <c r="S97" s="166">
        <f>Arkusz_odpowiedzi_oferenta!S28</f>
        <v>0</v>
      </c>
      <c r="T97" s="35"/>
      <c r="U97" s="166">
        <f>Arkusz_odpowiedzi_oferenta!U28</f>
        <v>0</v>
      </c>
      <c r="V97" s="35"/>
      <c r="W97" s="166">
        <f>Arkusz_odpowiedzi_oferenta!W28</f>
        <v>0</v>
      </c>
      <c r="X97" s="52"/>
    </row>
    <row r="98" spans="2:24" s="21" customFormat="1" ht="13.8" outlineLevel="1" x14ac:dyDescent="0.25">
      <c r="B98" s="216"/>
      <c r="C98" s="252" t="s">
        <v>124</v>
      </c>
      <c r="D98" s="143" t="s">
        <v>121</v>
      </c>
      <c r="E98" s="166">
        <f>Arkusz_odpowiedzi_oferenta!E29</f>
        <v>0</v>
      </c>
      <c r="F98" s="35"/>
      <c r="G98" s="166">
        <f>Arkusz_odpowiedzi_oferenta!G29</f>
        <v>0</v>
      </c>
      <c r="H98" s="35"/>
      <c r="I98" s="166">
        <f>Arkusz_odpowiedzi_oferenta!I29</f>
        <v>0</v>
      </c>
      <c r="J98" s="35"/>
      <c r="K98" s="166">
        <f>Arkusz_odpowiedzi_oferenta!K29</f>
        <v>0</v>
      </c>
      <c r="L98" s="35"/>
      <c r="M98" s="166">
        <f>Arkusz_odpowiedzi_oferenta!M29</f>
        <v>0</v>
      </c>
      <c r="N98" s="35"/>
      <c r="O98" s="166">
        <f>Arkusz_odpowiedzi_oferenta!O29</f>
        <v>0</v>
      </c>
      <c r="P98" s="35"/>
      <c r="Q98" s="166">
        <f>Arkusz_odpowiedzi_oferenta!Q29</f>
        <v>0</v>
      </c>
      <c r="R98" s="35"/>
      <c r="S98" s="166">
        <f>Arkusz_odpowiedzi_oferenta!S29</f>
        <v>0</v>
      </c>
      <c r="T98" s="35"/>
      <c r="U98" s="166">
        <f>Arkusz_odpowiedzi_oferenta!U29</f>
        <v>0</v>
      </c>
      <c r="V98" s="35"/>
      <c r="W98" s="166">
        <f>Arkusz_odpowiedzi_oferenta!W29</f>
        <v>0</v>
      </c>
      <c r="X98" s="52"/>
    </row>
    <row r="99" spans="2:24" s="21" customFormat="1" ht="13.8" outlineLevel="1" x14ac:dyDescent="0.25">
      <c r="B99" s="216"/>
      <c r="C99" s="252" t="s">
        <v>125</v>
      </c>
      <c r="D99" s="143" t="s">
        <v>72</v>
      </c>
      <c r="E99" s="166">
        <f>Arkusz_odpowiedzi_oferenta!E30</f>
        <v>0</v>
      </c>
      <c r="F99" s="35"/>
      <c r="G99" s="166">
        <f>Arkusz_odpowiedzi_oferenta!G30</f>
        <v>0</v>
      </c>
      <c r="H99" s="35"/>
      <c r="I99" s="166">
        <f>Arkusz_odpowiedzi_oferenta!I30</f>
        <v>0</v>
      </c>
      <c r="J99" s="35"/>
      <c r="K99" s="166">
        <f>Arkusz_odpowiedzi_oferenta!K30</f>
        <v>0</v>
      </c>
      <c r="L99" s="35"/>
      <c r="M99" s="166">
        <f>Arkusz_odpowiedzi_oferenta!M30</f>
        <v>0</v>
      </c>
      <c r="N99" s="35"/>
      <c r="O99" s="166">
        <f>Arkusz_odpowiedzi_oferenta!O30</f>
        <v>0</v>
      </c>
      <c r="P99" s="35"/>
      <c r="Q99" s="166">
        <f>Arkusz_odpowiedzi_oferenta!Q30</f>
        <v>0</v>
      </c>
      <c r="R99" s="35"/>
      <c r="S99" s="166">
        <f>Arkusz_odpowiedzi_oferenta!S30</f>
        <v>0</v>
      </c>
      <c r="T99" s="35"/>
      <c r="U99" s="166">
        <f>Arkusz_odpowiedzi_oferenta!U30</f>
        <v>0</v>
      </c>
      <c r="V99" s="35"/>
      <c r="W99" s="166">
        <f>Arkusz_odpowiedzi_oferenta!W30</f>
        <v>0</v>
      </c>
      <c r="X99" s="52"/>
    </row>
    <row r="100" spans="2:24" s="21" customFormat="1" ht="13.8" outlineLevel="1" x14ac:dyDescent="0.25">
      <c r="B100" s="216"/>
      <c r="C100" s="252" t="s">
        <v>126</v>
      </c>
      <c r="D100" s="143" t="s">
        <v>72</v>
      </c>
      <c r="E100" s="166">
        <f>Arkusz_odpowiedzi_oferenta!E31</f>
        <v>0</v>
      </c>
      <c r="F100" s="35"/>
      <c r="G100" s="166">
        <f>Arkusz_odpowiedzi_oferenta!G31</f>
        <v>0</v>
      </c>
      <c r="H100" s="35"/>
      <c r="I100" s="166">
        <f>Arkusz_odpowiedzi_oferenta!I31</f>
        <v>0</v>
      </c>
      <c r="J100" s="35"/>
      <c r="K100" s="166">
        <f>Arkusz_odpowiedzi_oferenta!K31</f>
        <v>0</v>
      </c>
      <c r="L100" s="35"/>
      <c r="M100" s="166">
        <f>Arkusz_odpowiedzi_oferenta!M31</f>
        <v>0</v>
      </c>
      <c r="N100" s="35"/>
      <c r="O100" s="166">
        <f>Arkusz_odpowiedzi_oferenta!O31</f>
        <v>0</v>
      </c>
      <c r="P100" s="35"/>
      <c r="Q100" s="166">
        <f>Arkusz_odpowiedzi_oferenta!Q31</f>
        <v>0</v>
      </c>
      <c r="R100" s="35"/>
      <c r="S100" s="166">
        <f>Arkusz_odpowiedzi_oferenta!S31</f>
        <v>0</v>
      </c>
      <c r="T100" s="35"/>
      <c r="U100" s="166">
        <f>Arkusz_odpowiedzi_oferenta!U31</f>
        <v>0</v>
      </c>
      <c r="V100" s="35"/>
      <c r="W100" s="166">
        <f>Arkusz_odpowiedzi_oferenta!W31</f>
        <v>0</v>
      </c>
      <c r="X100" s="52"/>
    </row>
    <row r="101" spans="2:24" s="21" customFormat="1" ht="13.8" outlineLevel="1" x14ac:dyDescent="0.2">
      <c r="B101" s="216"/>
      <c r="D101" s="143"/>
      <c r="E101" s="143"/>
      <c r="F101" s="143"/>
      <c r="G101" s="143"/>
      <c r="H101" s="143"/>
      <c r="I101" s="143"/>
      <c r="J101" s="143"/>
      <c r="K101" s="143"/>
      <c r="L101" s="143"/>
      <c r="M101" s="143"/>
      <c r="N101" s="143"/>
      <c r="O101" s="143"/>
      <c r="P101" s="143"/>
      <c r="Q101" s="143"/>
      <c r="R101" s="143"/>
      <c r="S101" s="143"/>
      <c r="T101" s="143"/>
      <c r="U101" s="143"/>
      <c r="V101" s="143"/>
      <c r="W101" s="143"/>
      <c r="X101" s="52"/>
    </row>
    <row r="102" spans="2:24" s="21" customFormat="1" ht="13.8" outlineLevel="1" x14ac:dyDescent="0.25">
      <c r="B102" s="216"/>
      <c r="C102" s="21" t="s">
        <v>127</v>
      </c>
      <c r="D102" s="143" t="s">
        <v>58</v>
      </c>
      <c r="E102" s="166">
        <f>Arkusz_odpowiedzi_oferenta!E38</f>
        <v>0</v>
      </c>
      <c r="F102" s="35"/>
      <c r="G102" s="166">
        <f>Arkusz_odpowiedzi_oferenta!G38</f>
        <v>0</v>
      </c>
      <c r="H102" s="35"/>
      <c r="I102" s="166">
        <f>Arkusz_odpowiedzi_oferenta!I38</f>
        <v>0</v>
      </c>
      <c r="J102" s="35"/>
      <c r="K102" s="166">
        <f>Arkusz_odpowiedzi_oferenta!K38</f>
        <v>0</v>
      </c>
      <c r="L102" s="35"/>
      <c r="M102" s="166">
        <f>Arkusz_odpowiedzi_oferenta!M38</f>
        <v>0</v>
      </c>
      <c r="N102" s="35"/>
      <c r="O102" s="166">
        <f>Arkusz_odpowiedzi_oferenta!O38</f>
        <v>0</v>
      </c>
      <c r="P102" s="35"/>
      <c r="Q102" s="166">
        <f>Arkusz_odpowiedzi_oferenta!Q38</f>
        <v>0</v>
      </c>
      <c r="R102" s="35"/>
      <c r="S102" s="166">
        <f>Arkusz_odpowiedzi_oferenta!S38</f>
        <v>0</v>
      </c>
      <c r="T102" s="35"/>
      <c r="U102" s="166">
        <f>Arkusz_odpowiedzi_oferenta!U38</f>
        <v>0</v>
      </c>
      <c r="V102" s="35"/>
      <c r="W102" s="166">
        <f>Arkusz_odpowiedzi_oferenta!W38</f>
        <v>0</v>
      </c>
      <c r="X102" s="52"/>
    </row>
    <row r="103" spans="2:24" s="21" customFormat="1" ht="13.8" outlineLevel="1" x14ac:dyDescent="0.25">
      <c r="B103" s="216"/>
      <c r="C103" s="252" t="s">
        <v>120</v>
      </c>
      <c r="D103" s="143" t="s">
        <v>121</v>
      </c>
      <c r="E103" s="166">
        <f>Arkusz_odpowiedzi_oferenta!E39</f>
        <v>0</v>
      </c>
      <c r="F103" s="35"/>
      <c r="G103" s="166">
        <f>Arkusz_odpowiedzi_oferenta!G39</f>
        <v>0</v>
      </c>
      <c r="H103" s="35"/>
      <c r="I103" s="166">
        <f>Arkusz_odpowiedzi_oferenta!I39</f>
        <v>0</v>
      </c>
      <c r="J103" s="35"/>
      <c r="K103" s="166">
        <f>Arkusz_odpowiedzi_oferenta!K39</f>
        <v>0</v>
      </c>
      <c r="L103" s="35"/>
      <c r="M103" s="166">
        <f>Arkusz_odpowiedzi_oferenta!M39</f>
        <v>0</v>
      </c>
      <c r="N103" s="35"/>
      <c r="O103" s="166">
        <f>Arkusz_odpowiedzi_oferenta!O39</f>
        <v>0</v>
      </c>
      <c r="P103" s="35"/>
      <c r="Q103" s="166">
        <f>Arkusz_odpowiedzi_oferenta!Q39</f>
        <v>0</v>
      </c>
      <c r="R103" s="35"/>
      <c r="S103" s="166">
        <f>Arkusz_odpowiedzi_oferenta!S39</f>
        <v>0</v>
      </c>
      <c r="T103" s="35"/>
      <c r="U103" s="166">
        <f>Arkusz_odpowiedzi_oferenta!U39</f>
        <v>0</v>
      </c>
      <c r="V103" s="35"/>
      <c r="W103" s="166">
        <f>Arkusz_odpowiedzi_oferenta!W39</f>
        <v>0</v>
      </c>
      <c r="X103" s="52"/>
    </row>
    <row r="104" spans="2:24" s="21" customFormat="1" ht="13.8" outlineLevel="1" x14ac:dyDescent="0.25">
      <c r="B104" s="216"/>
      <c r="C104" s="252" t="s">
        <v>122</v>
      </c>
      <c r="D104" s="143" t="s">
        <v>72</v>
      </c>
      <c r="E104" s="166">
        <f>Arkusz_odpowiedzi_oferenta!E40</f>
        <v>0</v>
      </c>
      <c r="F104" s="35"/>
      <c r="G104" s="166">
        <f>Arkusz_odpowiedzi_oferenta!G40</f>
        <v>0</v>
      </c>
      <c r="H104" s="35"/>
      <c r="I104" s="166">
        <f>Arkusz_odpowiedzi_oferenta!I40</f>
        <v>0</v>
      </c>
      <c r="J104" s="35"/>
      <c r="K104" s="166">
        <f>Arkusz_odpowiedzi_oferenta!K40</f>
        <v>0</v>
      </c>
      <c r="L104" s="35"/>
      <c r="M104" s="166">
        <f>Arkusz_odpowiedzi_oferenta!M40</f>
        <v>0</v>
      </c>
      <c r="N104" s="35"/>
      <c r="O104" s="166">
        <f>Arkusz_odpowiedzi_oferenta!O40</f>
        <v>0</v>
      </c>
      <c r="P104" s="35"/>
      <c r="Q104" s="166">
        <f>Arkusz_odpowiedzi_oferenta!Q40</f>
        <v>0</v>
      </c>
      <c r="R104" s="35"/>
      <c r="S104" s="166">
        <f>Arkusz_odpowiedzi_oferenta!S40</f>
        <v>0</v>
      </c>
      <c r="T104" s="35"/>
      <c r="U104" s="166">
        <f>Arkusz_odpowiedzi_oferenta!U40</f>
        <v>0</v>
      </c>
      <c r="V104" s="35"/>
      <c r="W104" s="166">
        <f>Arkusz_odpowiedzi_oferenta!W40</f>
        <v>0</v>
      </c>
      <c r="X104" s="52"/>
    </row>
    <row r="105" spans="2:24" s="21" customFormat="1" ht="13.8" outlineLevel="1" x14ac:dyDescent="0.25">
      <c r="B105" s="216"/>
      <c r="C105" s="252" t="s">
        <v>123</v>
      </c>
      <c r="D105" s="143" t="s">
        <v>72</v>
      </c>
      <c r="E105" s="166">
        <f>Arkusz_odpowiedzi_oferenta!E41</f>
        <v>0</v>
      </c>
      <c r="F105" s="35"/>
      <c r="G105" s="166">
        <f>Arkusz_odpowiedzi_oferenta!G41</f>
        <v>0</v>
      </c>
      <c r="H105" s="35"/>
      <c r="I105" s="166">
        <f>Arkusz_odpowiedzi_oferenta!I41</f>
        <v>0</v>
      </c>
      <c r="J105" s="35"/>
      <c r="K105" s="166">
        <f>Arkusz_odpowiedzi_oferenta!K41</f>
        <v>0</v>
      </c>
      <c r="L105" s="35"/>
      <c r="M105" s="166">
        <f>Arkusz_odpowiedzi_oferenta!M41</f>
        <v>0</v>
      </c>
      <c r="N105" s="35"/>
      <c r="O105" s="166">
        <f>Arkusz_odpowiedzi_oferenta!O41</f>
        <v>0</v>
      </c>
      <c r="P105" s="35"/>
      <c r="Q105" s="166">
        <f>Arkusz_odpowiedzi_oferenta!Q41</f>
        <v>0</v>
      </c>
      <c r="R105" s="35"/>
      <c r="S105" s="166">
        <f>Arkusz_odpowiedzi_oferenta!S41</f>
        <v>0</v>
      </c>
      <c r="T105" s="35"/>
      <c r="U105" s="166">
        <f>Arkusz_odpowiedzi_oferenta!U41</f>
        <v>0</v>
      </c>
      <c r="V105" s="35"/>
      <c r="W105" s="166">
        <f>Arkusz_odpowiedzi_oferenta!W41</f>
        <v>0</v>
      </c>
      <c r="X105" s="52"/>
    </row>
    <row r="106" spans="2:24" s="21" customFormat="1" ht="13.8" outlineLevel="1" x14ac:dyDescent="0.25">
      <c r="B106" s="216"/>
      <c r="C106" s="252" t="s">
        <v>124</v>
      </c>
      <c r="D106" s="143" t="s">
        <v>121</v>
      </c>
      <c r="E106" s="166">
        <f>Arkusz_odpowiedzi_oferenta!E42</f>
        <v>0</v>
      </c>
      <c r="F106" s="35"/>
      <c r="G106" s="166">
        <f>Arkusz_odpowiedzi_oferenta!G42</f>
        <v>0</v>
      </c>
      <c r="H106" s="35"/>
      <c r="I106" s="166">
        <f>Arkusz_odpowiedzi_oferenta!I42</f>
        <v>0</v>
      </c>
      <c r="J106" s="35"/>
      <c r="K106" s="166">
        <f>Arkusz_odpowiedzi_oferenta!K42</f>
        <v>0</v>
      </c>
      <c r="L106" s="35"/>
      <c r="M106" s="166">
        <f>Arkusz_odpowiedzi_oferenta!M42</f>
        <v>0</v>
      </c>
      <c r="N106" s="35"/>
      <c r="O106" s="166">
        <f>Arkusz_odpowiedzi_oferenta!O42</f>
        <v>0</v>
      </c>
      <c r="P106" s="35"/>
      <c r="Q106" s="166">
        <f>Arkusz_odpowiedzi_oferenta!Q42</f>
        <v>0</v>
      </c>
      <c r="R106" s="35"/>
      <c r="S106" s="166">
        <f>Arkusz_odpowiedzi_oferenta!S42</f>
        <v>0</v>
      </c>
      <c r="T106" s="35"/>
      <c r="U106" s="166">
        <f>Arkusz_odpowiedzi_oferenta!U42</f>
        <v>0</v>
      </c>
      <c r="V106" s="35"/>
      <c r="W106" s="166">
        <f>Arkusz_odpowiedzi_oferenta!W42</f>
        <v>0</v>
      </c>
      <c r="X106" s="52"/>
    </row>
    <row r="107" spans="2:24" s="21" customFormat="1" ht="13.8" outlineLevel="1" x14ac:dyDescent="0.25">
      <c r="B107" s="216"/>
      <c r="C107" s="252" t="s">
        <v>125</v>
      </c>
      <c r="D107" s="143" t="s">
        <v>72</v>
      </c>
      <c r="E107" s="166">
        <f>Arkusz_odpowiedzi_oferenta!E43</f>
        <v>0</v>
      </c>
      <c r="F107" s="35"/>
      <c r="G107" s="166">
        <f>Arkusz_odpowiedzi_oferenta!G43</f>
        <v>0</v>
      </c>
      <c r="H107" s="35"/>
      <c r="I107" s="166">
        <f>Arkusz_odpowiedzi_oferenta!I43</f>
        <v>0</v>
      </c>
      <c r="J107" s="35"/>
      <c r="K107" s="166">
        <f>Arkusz_odpowiedzi_oferenta!K43</f>
        <v>0</v>
      </c>
      <c r="L107" s="35"/>
      <c r="M107" s="166">
        <f>Arkusz_odpowiedzi_oferenta!M43</f>
        <v>0</v>
      </c>
      <c r="N107" s="35"/>
      <c r="O107" s="166">
        <f>Arkusz_odpowiedzi_oferenta!O43</f>
        <v>0</v>
      </c>
      <c r="P107" s="35"/>
      <c r="Q107" s="166">
        <f>Arkusz_odpowiedzi_oferenta!Q43</f>
        <v>0</v>
      </c>
      <c r="R107" s="35"/>
      <c r="S107" s="166">
        <f>Arkusz_odpowiedzi_oferenta!S43</f>
        <v>0</v>
      </c>
      <c r="T107" s="35"/>
      <c r="U107" s="166">
        <f>Arkusz_odpowiedzi_oferenta!U43</f>
        <v>0</v>
      </c>
      <c r="V107" s="35"/>
      <c r="W107" s="166">
        <f>Arkusz_odpowiedzi_oferenta!W43</f>
        <v>0</v>
      </c>
      <c r="X107" s="52"/>
    </row>
    <row r="108" spans="2:24" s="21" customFormat="1" ht="13.8" outlineLevel="1" x14ac:dyDescent="0.25">
      <c r="B108" s="216"/>
      <c r="C108" s="252" t="s">
        <v>126</v>
      </c>
      <c r="D108" s="143" t="s">
        <v>72</v>
      </c>
      <c r="E108" s="166">
        <f>Arkusz_odpowiedzi_oferenta!E44</f>
        <v>0</v>
      </c>
      <c r="F108" s="35"/>
      <c r="G108" s="166">
        <f>Arkusz_odpowiedzi_oferenta!G44</f>
        <v>0</v>
      </c>
      <c r="H108" s="35"/>
      <c r="I108" s="166">
        <f>Arkusz_odpowiedzi_oferenta!I44</f>
        <v>0</v>
      </c>
      <c r="J108" s="35"/>
      <c r="K108" s="166">
        <f>Arkusz_odpowiedzi_oferenta!K44</f>
        <v>0</v>
      </c>
      <c r="L108" s="35"/>
      <c r="M108" s="166">
        <f>Arkusz_odpowiedzi_oferenta!M44</f>
        <v>0</v>
      </c>
      <c r="N108" s="35"/>
      <c r="O108" s="166">
        <f>Arkusz_odpowiedzi_oferenta!O44</f>
        <v>0</v>
      </c>
      <c r="P108" s="35"/>
      <c r="Q108" s="166">
        <f>Arkusz_odpowiedzi_oferenta!Q44</f>
        <v>0</v>
      </c>
      <c r="R108" s="35"/>
      <c r="S108" s="166">
        <f>Arkusz_odpowiedzi_oferenta!S44</f>
        <v>0</v>
      </c>
      <c r="T108" s="35"/>
      <c r="U108" s="166">
        <f>Arkusz_odpowiedzi_oferenta!U44</f>
        <v>0</v>
      </c>
      <c r="V108" s="35"/>
      <c r="W108" s="166">
        <f>Arkusz_odpowiedzi_oferenta!W44</f>
        <v>0</v>
      </c>
      <c r="X108" s="52"/>
    </row>
    <row r="109" spans="2:24" s="21" customFormat="1" ht="13.8" outlineLevel="1" x14ac:dyDescent="0.2">
      <c r="B109" s="216"/>
      <c r="D109" s="143"/>
      <c r="E109" s="143"/>
      <c r="F109" s="143"/>
      <c r="G109" s="143"/>
      <c r="H109" s="143"/>
      <c r="I109" s="143"/>
      <c r="J109" s="143"/>
      <c r="K109" s="143"/>
      <c r="L109" s="143"/>
      <c r="M109" s="143"/>
      <c r="N109" s="143"/>
      <c r="O109" s="143"/>
      <c r="P109" s="143"/>
      <c r="Q109" s="143"/>
      <c r="R109" s="143"/>
      <c r="S109" s="143"/>
      <c r="T109" s="143"/>
      <c r="U109" s="143"/>
      <c r="V109" s="143"/>
      <c r="W109" s="143"/>
      <c r="X109" s="52"/>
    </row>
    <row r="110" spans="2:24" s="21" customFormat="1" ht="13.8" outlineLevel="1" x14ac:dyDescent="0.25">
      <c r="B110" s="216"/>
      <c r="C110" s="21" t="s">
        <v>128</v>
      </c>
      <c r="D110" s="143" t="s">
        <v>58</v>
      </c>
      <c r="E110" s="166">
        <f>Arkusz_odpowiedzi_oferenta!E51</f>
        <v>0</v>
      </c>
      <c r="F110" s="35"/>
      <c r="G110" s="166">
        <f>Arkusz_odpowiedzi_oferenta!G51</f>
        <v>0</v>
      </c>
      <c r="H110" s="35"/>
      <c r="I110" s="166">
        <f>Arkusz_odpowiedzi_oferenta!I51</f>
        <v>0</v>
      </c>
      <c r="J110" s="35"/>
      <c r="K110" s="166">
        <f>Arkusz_odpowiedzi_oferenta!K51</f>
        <v>0</v>
      </c>
      <c r="L110" s="35"/>
      <c r="M110" s="166">
        <f>Arkusz_odpowiedzi_oferenta!M51</f>
        <v>0</v>
      </c>
      <c r="N110" s="35"/>
      <c r="O110" s="166">
        <f>Arkusz_odpowiedzi_oferenta!O51</f>
        <v>0</v>
      </c>
      <c r="P110" s="35"/>
      <c r="Q110" s="166">
        <f>Arkusz_odpowiedzi_oferenta!Q51</f>
        <v>0</v>
      </c>
      <c r="R110" s="35"/>
      <c r="S110" s="166">
        <f>Arkusz_odpowiedzi_oferenta!S51</f>
        <v>0</v>
      </c>
      <c r="T110" s="35"/>
      <c r="U110" s="166">
        <f>Arkusz_odpowiedzi_oferenta!U51</f>
        <v>0</v>
      </c>
      <c r="V110" s="35"/>
      <c r="W110" s="166">
        <f>Arkusz_odpowiedzi_oferenta!W51</f>
        <v>0</v>
      </c>
      <c r="X110" s="52"/>
    </row>
    <row r="111" spans="2:24" s="21" customFormat="1" ht="13.8" outlineLevel="1" x14ac:dyDescent="0.25">
      <c r="B111" s="216"/>
      <c r="C111" s="252" t="s">
        <v>120</v>
      </c>
      <c r="D111" s="143" t="s">
        <v>121</v>
      </c>
      <c r="E111" s="166">
        <f>Arkusz_odpowiedzi_oferenta!E52</f>
        <v>0</v>
      </c>
      <c r="F111" s="35"/>
      <c r="G111" s="166">
        <f>Arkusz_odpowiedzi_oferenta!G52</f>
        <v>0</v>
      </c>
      <c r="H111" s="35"/>
      <c r="I111" s="166">
        <f>Arkusz_odpowiedzi_oferenta!I52</f>
        <v>0</v>
      </c>
      <c r="J111" s="35"/>
      <c r="K111" s="166">
        <f>Arkusz_odpowiedzi_oferenta!K52</f>
        <v>0</v>
      </c>
      <c r="L111" s="35"/>
      <c r="M111" s="166">
        <f>Arkusz_odpowiedzi_oferenta!M52</f>
        <v>0</v>
      </c>
      <c r="N111" s="35"/>
      <c r="O111" s="166">
        <f>Arkusz_odpowiedzi_oferenta!O52</f>
        <v>0</v>
      </c>
      <c r="P111" s="35"/>
      <c r="Q111" s="166">
        <f>Arkusz_odpowiedzi_oferenta!Q52</f>
        <v>0</v>
      </c>
      <c r="R111" s="35"/>
      <c r="S111" s="166">
        <f>Arkusz_odpowiedzi_oferenta!S52</f>
        <v>0</v>
      </c>
      <c r="T111" s="35"/>
      <c r="U111" s="166">
        <f>Arkusz_odpowiedzi_oferenta!U52</f>
        <v>0</v>
      </c>
      <c r="V111" s="35"/>
      <c r="W111" s="166">
        <f>Arkusz_odpowiedzi_oferenta!W52</f>
        <v>0</v>
      </c>
      <c r="X111" s="52"/>
    </row>
    <row r="112" spans="2:24" s="21" customFormat="1" ht="13.8" outlineLevel="1" x14ac:dyDescent="0.25">
      <c r="B112" s="216"/>
      <c r="C112" s="252" t="s">
        <v>122</v>
      </c>
      <c r="D112" s="143" t="s">
        <v>72</v>
      </c>
      <c r="E112" s="166">
        <f>Arkusz_odpowiedzi_oferenta!E53</f>
        <v>0</v>
      </c>
      <c r="F112" s="35"/>
      <c r="G112" s="166">
        <f>Arkusz_odpowiedzi_oferenta!G53</f>
        <v>0</v>
      </c>
      <c r="H112" s="35"/>
      <c r="I112" s="166">
        <f>Arkusz_odpowiedzi_oferenta!I53</f>
        <v>0</v>
      </c>
      <c r="J112" s="35"/>
      <c r="K112" s="166">
        <f>Arkusz_odpowiedzi_oferenta!K53</f>
        <v>0</v>
      </c>
      <c r="L112" s="35"/>
      <c r="M112" s="166">
        <f>Arkusz_odpowiedzi_oferenta!M53</f>
        <v>0</v>
      </c>
      <c r="N112" s="35"/>
      <c r="O112" s="166">
        <f>Arkusz_odpowiedzi_oferenta!O53</f>
        <v>0</v>
      </c>
      <c r="P112" s="35"/>
      <c r="Q112" s="166">
        <f>Arkusz_odpowiedzi_oferenta!Q53</f>
        <v>0</v>
      </c>
      <c r="R112" s="35"/>
      <c r="S112" s="166">
        <f>Arkusz_odpowiedzi_oferenta!S53</f>
        <v>0</v>
      </c>
      <c r="T112" s="35"/>
      <c r="U112" s="166">
        <f>Arkusz_odpowiedzi_oferenta!U53</f>
        <v>0</v>
      </c>
      <c r="V112" s="35"/>
      <c r="W112" s="166">
        <f>Arkusz_odpowiedzi_oferenta!W53</f>
        <v>0</v>
      </c>
      <c r="X112" s="52"/>
    </row>
    <row r="113" spans="2:24" s="21" customFormat="1" ht="13.8" outlineLevel="1" x14ac:dyDescent="0.25">
      <c r="B113" s="216"/>
      <c r="C113" s="252" t="s">
        <v>123</v>
      </c>
      <c r="D113" s="143" t="s">
        <v>72</v>
      </c>
      <c r="E113" s="166">
        <f>Arkusz_odpowiedzi_oferenta!E54</f>
        <v>0</v>
      </c>
      <c r="F113" s="35"/>
      <c r="G113" s="166">
        <f>Arkusz_odpowiedzi_oferenta!G54</f>
        <v>0</v>
      </c>
      <c r="H113" s="35"/>
      <c r="I113" s="166">
        <f>Arkusz_odpowiedzi_oferenta!I54</f>
        <v>0</v>
      </c>
      <c r="J113" s="35"/>
      <c r="K113" s="166">
        <f>Arkusz_odpowiedzi_oferenta!K54</f>
        <v>0</v>
      </c>
      <c r="L113" s="35"/>
      <c r="M113" s="166">
        <f>Arkusz_odpowiedzi_oferenta!M54</f>
        <v>0</v>
      </c>
      <c r="N113" s="35"/>
      <c r="O113" s="166">
        <f>Arkusz_odpowiedzi_oferenta!O54</f>
        <v>0</v>
      </c>
      <c r="P113" s="35"/>
      <c r="Q113" s="166">
        <f>Arkusz_odpowiedzi_oferenta!Q54</f>
        <v>0</v>
      </c>
      <c r="R113" s="35"/>
      <c r="S113" s="166">
        <f>Arkusz_odpowiedzi_oferenta!S54</f>
        <v>0</v>
      </c>
      <c r="T113" s="35"/>
      <c r="U113" s="166">
        <f>Arkusz_odpowiedzi_oferenta!U54</f>
        <v>0</v>
      </c>
      <c r="V113" s="35"/>
      <c r="W113" s="166">
        <f>Arkusz_odpowiedzi_oferenta!W54</f>
        <v>0</v>
      </c>
      <c r="X113" s="52"/>
    </row>
    <row r="114" spans="2:24" s="21" customFormat="1" ht="13.8" outlineLevel="1" x14ac:dyDescent="0.25">
      <c r="B114" s="216"/>
      <c r="C114" s="252" t="s">
        <v>124</v>
      </c>
      <c r="D114" s="143" t="s">
        <v>121</v>
      </c>
      <c r="E114" s="166">
        <f>Arkusz_odpowiedzi_oferenta!E55</f>
        <v>0</v>
      </c>
      <c r="F114" s="35"/>
      <c r="G114" s="166">
        <f>Arkusz_odpowiedzi_oferenta!G55</f>
        <v>0</v>
      </c>
      <c r="H114" s="35"/>
      <c r="I114" s="166">
        <f>Arkusz_odpowiedzi_oferenta!I55</f>
        <v>0</v>
      </c>
      <c r="J114" s="35"/>
      <c r="K114" s="166">
        <f>Arkusz_odpowiedzi_oferenta!K55</f>
        <v>0</v>
      </c>
      <c r="L114" s="35"/>
      <c r="M114" s="166">
        <f>Arkusz_odpowiedzi_oferenta!M55</f>
        <v>0</v>
      </c>
      <c r="N114" s="35"/>
      <c r="O114" s="166">
        <f>Arkusz_odpowiedzi_oferenta!O55</f>
        <v>0</v>
      </c>
      <c r="P114" s="35"/>
      <c r="Q114" s="166">
        <f>Arkusz_odpowiedzi_oferenta!Q55</f>
        <v>0</v>
      </c>
      <c r="R114" s="35"/>
      <c r="S114" s="166">
        <f>Arkusz_odpowiedzi_oferenta!S55</f>
        <v>0</v>
      </c>
      <c r="T114" s="35"/>
      <c r="U114" s="166">
        <f>Arkusz_odpowiedzi_oferenta!U55</f>
        <v>0</v>
      </c>
      <c r="V114" s="35"/>
      <c r="W114" s="166">
        <f>Arkusz_odpowiedzi_oferenta!W55</f>
        <v>0</v>
      </c>
      <c r="X114" s="52"/>
    </row>
    <row r="115" spans="2:24" s="21" customFormat="1" ht="13.8" outlineLevel="1" x14ac:dyDescent="0.25">
      <c r="B115" s="216"/>
      <c r="C115" s="252" t="s">
        <v>125</v>
      </c>
      <c r="D115" s="143" t="s">
        <v>72</v>
      </c>
      <c r="E115" s="166">
        <f>Arkusz_odpowiedzi_oferenta!E56</f>
        <v>0</v>
      </c>
      <c r="F115" s="35"/>
      <c r="G115" s="166">
        <f>Arkusz_odpowiedzi_oferenta!G56</f>
        <v>0</v>
      </c>
      <c r="H115" s="35"/>
      <c r="I115" s="166">
        <f>Arkusz_odpowiedzi_oferenta!I56</f>
        <v>0</v>
      </c>
      <c r="J115" s="35"/>
      <c r="K115" s="166">
        <f>Arkusz_odpowiedzi_oferenta!K56</f>
        <v>0</v>
      </c>
      <c r="L115" s="35"/>
      <c r="M115" s="166">
        <f>Arkusz_odpowiedzi_oferenta!M56</f>
        <v>0</v>
      </c>
      <c r="N115" s="35"/>
      <c r="O115" s="166">
        <f>Arkusz_odpowiedzi_oferenta!O56</f>
        <v>0</v>
      </c>
      <c r="P115" s="35"/>
      <c r="Q115" s="166">
        <f>Arkusz_odpowiedzi_oferenta!Q56</f>
        <v>0</v>
      </c>
      <c r="R115" s="35"/>
      <c r="S115" s="166">
        <f>Arkusz_odpowiedzi_oferenta!S56</f>
        <v>0</v>
      </c>
      <c r="T115" s="35"/>
      <c r="U115" s="166">
        <f>Arkusz_odpowiedzi_oferenta!U56</f>
        <v>0</v>
      </c>
      <c r="V115" s="35"/>
      <c r="W115" s="166">
        <f>Arkusz_odpowiedzi_oferenta!W56</f>
        <v>0</v>
      </c>
      <c r="X115" s="52"/>
    </row>
    <row r="116" spans="2:24" s="21" customFormat="1" ht="13.8" outlineLevel="1" x14ac:dyDescent="0.25">
      <c r="B116" s="216"/>
      <c r="C116" s="252" t="s">
        <v>126</v>
      </c>
      <c r="D116" s="143" t="s">
        <v>72</v>
      </c>
      <c r="E116" s="166">
        <f>Arkusz_odpowiedzi_oferenta!E57</f>
        <v>0</v>
      </c>
      <c r="F116" s="35"/>
      <c r="G116" s="166">
        <f>Arkusz_odpowiedzi_oferenta!G57</f>
        <v>0</v>
      </c>
      <c r="H116" s="35"/>
      <c r="I116" s="166">
        <f>Arkusz_odpowiedzi_oferenta!I57</f>
        <v>0</v>
      </c>
      <c r="J116" s="35"/>
      <c r="K116" s="166">
        <f>Arkusz_odpowiedzi_oferenta!K57</f>
        <v>0</v>
      </c>
      <c r="L116" s="35"/>
      <c r="M116" s="166">
        <f>Arkusz_odpowiedzi_oferenta!M57</f>
        <v>0</v>
      </c>
      <c r="N116" s="35"/>
      <c r="O116" s="166">
        <f>Arkusz_odpowiedzi_oferenta!O57</f>
        <v>0</v>
      </c>
      <c r="P116" s="35"/>
      <c r="Q116" s="166">
        <f>Arkusz_odpowiedzi_oferenta!Q57</f>
        <v>0</v>
      </c>
      <c r="R116" s="35"/>
      <c r="S116" s="166">
        <f>Arkusz_odpowiedzi_oferenta!S57</f>
        <v>0</v>
      </c>
      <c r="T116" s="35"/>
      <c r="U116" s="166">
        <f>Arkusz_odpowiedzi_oferenta!U57</f>
        <v>0</v>
      </c>
      <c r="V116" s="35"/>
      <c r="W116" s="166">
        <f>Arkusz_odpowiedzi_oferenta!W57</f>
        <v>0</v>
      </c>
      <c r="X116" s="52"/>
    </row>
    <row r="117" spans="2:24" s="21" customFormat="1" ht="13.8" outlineLevel="1" x14ac:dyDescent="0.2">
      <c r="B117" s="216"/>
      <c r="D117" s="143"/>
      <c r="E117" s="143"/>
      <c r="F117" s="143"/>
      <c r="G117" s="143"/>
      <c r="H117" s="143"/>
      <c r="I117" s="143"/>
      <c r="J117" s="143"/>
      <c r="K117" s="143"/>
      <c r="L117" s="143"/>
      <c r="M117" s="143"/>
      <c r="N117" s="143"/>
      <c r="O117" s="143"/>
      <c r="P117" s="143"/>
      <c r="Q117" s="143"/>
      <c r="R117" s="143"/>
      <c r="S117" s="143"/>
      <c r="T117" s="143"/>
      <c r="U117" s="143"/>
      <c r="V117" s="143"/>
      <c r="W117" s="143"/>
      <c r="X117" s="52"/>
    </row>
    <row r="118" spans="2:24" s="21" customFormat="1" ht="13.8" outlineLevel="1" x14ac:dyDescent="0.25">
      <c r="B118" s="216"/>
      <c r="C118" s="21" t="s">
        <v>129</v>
      </c>
      <c r="D118" s="143" t="s">
        <v>58</v>
      </c>
      <c r="E118" s="166">
        <f>Arkusz_odpowiedzi_oferenta!E64</f>
        <v>0</v>
      </c>
      <c r="F118" s="35"/>
      <c r="G118" s="166">
        <f>Arkusz_odpowiedzi_oferenta!G64</f>
        <v>0</v>
      </c>
      <c r="H118" s="35"/>
      <c r="I118" s="166">
        <f>Arkusz_odpowiedzi_oferenta!I64</f>
        <v>0</v>
      </c>
      <c r="J118" s="35"/>
      <c r="K118" s="166">
        <f>Arkusz_odpowiedzi_oferenta!K64</f>
        <v>0</v>
      </c>
      <c r="L118" s="35"/>
      <c r="M118" s="166">
        <f>Arkusz_odpowiedzi_oferenta!M64</f>
        <v>0</v>
      </c>
      <c r="N118" s="35"/>
      <c r="O118" s="166">
        <f>Arkusz_odpowiedzi_oferenta!O64</f>
        <v>0</v>
      </c>
      <c r="P118" s="35"/>
      <c r="Q118" s="166">
        <f>Arkusz_odpowiedzi_oferenta!Q64</f>
        <v>0</v>
      </c>
      <c r="R118" s="35"/>
      <c r="S118" s="166">
        <f>Arkusz_odpowiedzi_oferenta!S64</f>
        <v>0</v>
      </c>
      <c r="T118" s="35"/>
      <c r="U118" s="166">
        <f>Arkusz_odpowiedzi_oferenta!U64</f>
        <v>0</v>
      </c>
      <c r="V118" s="35"/>
      <c r="W118" s="166">
        <f>Arkusz_odpowiedzi_oferenta!W64</f>
        <v>0</v>
      </c>
      <c r="X118" s="52"/>
    </row>
    <row r="119" spans="2:24" s="21" customFormat="1" ht="13.8" outlineLevel="1" x14ac:dyDescent="0.25">
      <c r="B119" s="216"/>
      <c r="C119" s="252" t="s">
        <v>120</v>
      </c>
      <c r="D119" s="143" t="s">
        <v>121</v>
      </c>
      <c r="E119" s="166">
        <f>Arkusz_odpowiedzi_oferenta!E65</f>
        <v>0</v>
      </c>
      <c r="F119" s="35"/>
      <c r="G119" s="166">
        <f>Arkusz_odpowiedzi_oferenta!G65</f>
        <v>0</v>
      </c>
      <c r="H119" s="35"/>
      <c r="I119" s="166">
        <f>Arkusz_odpowiedzi_oferenta!I65</f>
        <v>0</v>
      </c>
      <c r="J119" s="35"/>
      <c r="K119" s="166">
        <f>Arkusz_odpowiedzi_oferenta!K65</f>
        <v>0</v>
      </c>
      <c r="L119" s="35"/>
      <c r="M119" s="166">
        <f>Arkusz_odpowiedzi_oferenta!M65</f>
        <v>0</v>
      </c>
      <c r="N119" s="35"/>
      <c r="O119" s="166">
        <f>Arkusz_odpowiedzi_oferenta!O65</f>
        <v>0</v>
      </c>
      <c r="P119" s="35"/>
      <c r="Q119" s="166">
        <f>Arkusz_odpowiedzi_oferenta!Q65</f>
        <v>0</v>
      </c>
      <c r="R119" s="35"/>
      <c r="S119" s="166">
        <f>Arkusz_odpowiedzi_oferenta!S65</f>
        <v>0</v>
      </c>
      <c r="T119" s="35"/>
      <c r="U119" s="166">
        <f>Arkusz_odpowiedzi_oferenta!U65</f>
        <v>0</v>
      </c>
      <c r="V119" s="35"/>
      <c r="W119" s="166">
        <f>Arkusz_odpowiedzi_oferenta!W65</f>
        <v>0</v>
      </c>
      <c r="X119" s="52"/>
    </row>
    <row r="120" spans="2:24" s="21" customFormat="1" ht="13.8" outlineLevel="1" x14ac:dyDescent="0.25">
      <c r="B120" s="216"/>
      <c r="C120" s="252" t="s">
        <v>122</v>
      </c>
      <c r="D120" s="143" t="s">
        <v>72</v>
      </c>
      <c r="E120" s="166">
        <f>Arkusz_odpowiedzi_oferenta!E66</f>
        <v>0</v>
      </c>
      <c r="F120" s="35"/>
      <c r="G120" s="166">
        <f>Arkusz_odpowiedzi_oferenta!G66</f>
        <v>0</v>
      </c>
      <c r="H120" s="35"/>
      <c r="I120" s="166">
        <f>Arkusz_odpowiedzi_oferenta!I66</f>
        <v>0</v>
      </c>
      <c r="J120" s="35"/>
      <c r="K120" s="166">
        <f>Arkusz_odpowiedzi_oferenta!K66</f>
        <v>0</v>
      </c>
      <c r="L120" s="35"/>
      <c r="M120" s="166">
        <f>Arkusz_odpowiedzi_oferenta!M66</f>
        <v>0</v>
      </c>
      <c r="N120" s="35"/>
      <c r="O120" s="166">
        <f>Arkusz_odpowiedzi_oferenta!O66</f>
        <v>0</v>
      </c>
      <c r="P120" s="35"/>
      <c r="Q120" s="166">
        <f>Arkusz_odpowiedzi_oferenta!Q66</f>
        <v>0</v>
      </c>
      <c r="R120" s="35"/>
      <c r="S120" s="166">
        <f>Arkusz_odpowiedzi_oferenta!S66</f>
        <v>0</v>
      </c>
      <c r="T120" s="35"/>
      <c r="U120" s="166">
        <f>Arkusz_odpowiedzi_oferenta!U66</f>
        <v>0</v>
      </c>
      <c r="V120" s="35"/>
      <c r="W120" s="166">
        <f>Arkusz_odpowiedzi_oferenta!W66</f>
        <v>0</v>
      </c>
      <c r="X120" s="52"/>
    </row>
    <row r="121" spans="2:24" s="21" customFormat="1" ht="13.8" outlineLevel="1" x14ac:dyDescent="0.25">
      <c r="B121" s="216"/>
      <c r="C121" s="252" t="s">
        <v>123</v>
      </c>
      <c r="D121" s="143" t="s">
        <v>72</v>
      </c>
      <c r="E121" s="166">
        <f>Arkusz_odpowiedzi_oferenta!E67</f>
        <v>0</v>
      </c>
      <c r="F121" s="35"/>
      <c r="G121" s="166">
        <f>Arkusz_odpowiedzi_oferenta!G67</f>
        <v>0</v>
      </c>
      <c r="H121" s="35"/>
      <c r="I121" s="166">
        <f>Arkusz_odpowiedzi_oferenta!I67</f>
        <v>0</v>
      </c>
      <c r="J121" s="35"/>
      <c r="K121" s="166">
        <f>Arkusz_odpowiedzi_oferenta!K67</f>
        <v>0</v>
      </c>
      <c r="L121" s="35"/>
      <c r="M121" s="166">
        <f>Arkusz_odpowiedzi_oferenta!M67</f>
        <v>0</v>
      </c>
      <c r="N121" s="35"/>
      <c r="O121" s="166">
        <f>Arkusz_odpowiedzi_oferenta!O67</f>
        <v>0</v>
      </c>
      <c r="P121" s="35"/>
      <c r="Q121" s="166">
        <f>Arkusz_odpowiedzi_oferenta!Q67</f>
        <v>0</v>
      </c>
      <c r="R121" s="35"/>
      <c r="S121" s="166">
        <f>Arkusz_odpowiedzi_oferenta!S67</f>
        <v>0</v>
      </c>
      <c r="T121" s="35"/>
      <c r="U121" s="166">
        <f>Arkusz_odpowiedzi_oferenta!U67</f>
        <v>0</v>
      </c>
      <c r="V121" s="35"/>
      <c r="W121" s="166">
        <f>Arkusz_odpowiedzi_oferenta!W67</f>
        <v>0</v>
      </c>
      <c r="X121" s="52"/>
    </row>
    <row r="122" spans="2:24" s="21" customFormat="1" ht="13.8" outlineLevel="1" x14ac:dyDescent="0.25">
      <c r="B122" s="216"/>
      <c r="C122" s="252" t="s">
        <v>124</v>
      </c>
      <c r="D122" s="143" t="s">
        <v>121</v>
      </c>
      <c r="E122" s="166">
        <f>Arkusz_odpowiedzi_oferenta!E68</f>
        <v>0</v>
      </c>
      <c r="F122" s="35"/>
      <c r="G122" s="166">
        <f>Arkusz_odpowiedzi_oferenta!G68</f>
        <v>0</v>
      </c>
      <c r="H122" s="35"/>
      <c r="I122" s="166">
        <f>Arkusz_odpowiedzi_oferenta!I68</f>
        <v>0</v>
      </c>
      <c r="J122" s="35"/>
      <c r="K122" s="166">
        <f>Arkusz_odpowiedzi_oferenta!K68</f>
        <v>0</v>
      </c>
      <c r="L122" s="35"/>
      <c r="M122" s="166">
        <f>Arkusz_odpowiedzi_oferenta!M68</f>
        <v>0</v>
      </c>
      <c r="N122" s="35"/>
      <c r="O122" s="166">
        <f>Arkusz_odpowiedzi_oferenta!O68</f>
        <v>0</v>
      </c>
      <c r="P122" s="35"/>
      <c r="Q122" s="166">
        <f>Arkusz_odpowiedzi_oferenta!Q68</f>
        <v>0</v>
      </c>
      <c r="R122" s="35"/>
      <c r="S122" s="166">
        <f>Arkusz_odpowiedzi_oferenta!S68</f>
        <v>0</v>
      </c>
      <c r="T122" s="35"/>
      <c r="U122" s="166">
        <f>Arkusz_odpowiedzi_oferenta!U68</f>
        <v>0</v>
      </c>
      <c r="V122" s="35"/>
      <c r="W122" s="166">
        <f>Arkusz_odpowiedzi_oferenta!W68</f>
        <v>0</v>
      </c>
      <c r="X122" s="52"/>
    </row>
    <row r="123" spans="2:24" s="21" customFormat="1" ht="13.8" outlineLevel="1" x14ac:dyDescent="0.25">
      <c r="B123" s="216"/>
      <c r="C123" s="252" t="s">
        <v>125</v>
      </c>
      <c r="D123" s="143" t="s">
        <v>72</v>
      </c>
      <c r="E123" s="166">
        <f>Arkusz_odpowiedzi_oferenta!E69</f>
        <v>0</v>
      </c>
      <c r="F123" s="35"/>
      <c r="G123" s="166">
        <f>Arkusz_odpowiedzi_oferenta!G69</f>
        <v>0</v>
      </c>
      <c r="H123" s="35"/>
      <c r="I123" s="166">
        <f>Arkusz_odpowiedzi_oferenta!I69</f>
        <v>0</v>
      </c>
      <c r="J123" s="35"/>
      <c r="K123" s="166">
        <f>Arkusz_odpowiedzi_oferenta!K69</f>
        <v>0</v>
      </c>
      <c r="L123" s="35"/>
      <c r="M123" s="166">
        <f>Arkusz_odpowiedzi_oferenta!M69</f>
        <v>0</v>
      </c>
      <c r="N123" s="35"/>
      <c r="O123" s="166">
        <f>Arkusz_odpowiedzi_oferenta!O69</f>
        <v>0</v>
      </c>
      <c r="P123" s="35"/>
      <c r="Q123" s="166">
        <f>Arkusz_odpowiedzi_oferenta!Q69</f>
        <v>0</v>
      </c>
      <c r="R123" s="35"/>
      <c r="S123" s="166">
        <f>Arkusz_odpowiedzi_oferenta!S69</f>
        <v>0</v>
      </c>
      <c r="T123" s="35"/>
      <c r="U123" s="166">
        <f>Arkusz_odpowiedzi_oferenta!U69</f>
        <v>0</v>
      </c>
      <c r="V123" s="35"/>
      <c r="W123" s="166">
        <f>Arkusz_odpowiedzi_oferenta!W69</f>
        <v>0</v>
      </c>
      <c r="X123" s="52"/>
    </row>
    <row r="124" spans="2:24" s="21" customFormat="1" ht="13.8" outlineLevel="1" x14ac:dyDescent="0.25">
      <c r="B124" s="216"/>
      <c r="C124" s="252" t="s">
        <v>126</v>
      </c>
      <c r="D124" s="143" t="s">
        <v>72</v>
      </c>
      <c r="E124" s="166">
        <f>Arkusz_odpowiedzi_oferenta!E70</f>
        <v>0</v>
      </c>
      <c r="F124" s="35"/>
      <c r="G124" s="166">
        <f>Arkusz_odpowiedzi_oferenta!G70</f>
        <v>0</v>
      </c>
      <c r="H124" s="35"/>
      <c r="I124" s="166">
        <f>Arkusz_odpowiedzi_oferenta!I70</f>
        <v>0</v>
      </c>
      <c r="J124" s="35"/>
      <c r="K124" s="166">
        <f>Arkusz_odpowiedzi_oferenta!K70</f>
        <v>0</v>
      </c>
      <c r="L124" s="35"/>
      <c r="M124" s="166">
        <f>Arkusz_odpowiedzi_oferenta!M70</f>
        <v>0</v>
      </c>
      <c r="N124" s="35"/>
      <c r="O124" s="166">
        <f>Arkusz_odpowiedzi_oferenta!O70</f>
        <v>0</v>
      </c>
      <c r="P124" s="35"/>
      <c r="Q124" s="166">
        <f>Arkusz_odpowiedzi_oferenta!Q70</f>
        <v>0</v>
      </c>
      <c r="R124" s="35"/>
      <c r="S124" s="166">
        <f>Arkusz_odpowiedzi_oferenta!S70</f>
        <v>0</v>
      </c>
      <c r="T124" s="35"/>
      <c r="U124" s="166">
        <f>Arkusz_odpowiedzi_oferenta!U70</f>
        <v>0</v>
      </c>
      <c r="V124" s="35"/>
      <c r="W124" s="166">
        <f>Arkusz_odpowiedzi_oferenta!W70</f>
        <v>0</v>
      </c>
      <c r="X124" s="52"/>
    </row>
    <row r="125" spans="2:24" s="21" customFormat="1" ht="13.8" outlineLevel="1" x14ac:dyDescent="0.2">
      <c r="B125" s="216"/>
      <c r="D125" s="143"/>
      <c r="E125" s="143"/>
      <c r="F125" s="143"/>
      <c r="G125" s="143"/>
      <c r="H125" s="143"/>
      <c r="I125" s="143"/>
      <c r="J125" s="143"/>
      <c r="K125" s="143"/>
      <c r="L125" s="143"/>
      <c r="M125" s="143"/>
      <c r="N125" s="143"/>
      <c r="O125" s="143"/>
      <c r="P125" s="143"/>
      <c r="Q125" s="143"/>
      <c r="R125" s="143"/>
      <c r="S125" s="143"/>
      <c r="T125" s="143"/>
      <c r="U125" s="143"/>
      <c r="V125" s="143"/>
      <c r="W125" s="143"/>
      <c r="X125" s="52"/>
    </row>
    <row r="126" spans="2:24" s="21" customFormat="1" ht="13.8" outlineLevel="1" x14ac:dyDescent="0.25">
      <c r="B126" s="216"/>
      <c r="C126" s="21" t="s">
        <v>130</v>
      </c>
      <c r="D126" s="143" t="s">
        <v>58</v>
      </c>
      <c r="E126" s="166">
        <f>Arkusz_odpowiedzi_oferenta!E77</f>
        <v>0</v>
      </c>
      <c r="F126" s="35"/>
      <c r="G126" s="166">
        <f>Arkusz_odpowiedzi_oferenta!G77</f>
        <v>0</v>
      </c>
      <c r="H126" s="35"/>
      <c r="I126" s="166">
        <f>Arkusz_odpowiedzi_oferenta!I77</f>
        <v>0</v>
      </c>
      <c r="J126" s="35"/>
      <c r="K126" s="166">
        <f>Arkusz_odpowiedzi_oferenta!K77</f>
        <v>0</v>
      </c>
      <c r="L126" s="35"/>
      <c r="M126" s="166">
        <f>Arkusz_odpowiedzi_oferenta!M77</f>
        <v>0</v>
      </c>
      <c r="N126" s="35"/>
      <c r="O126" s="166">
        <f>Arkusz_odpowiedzi_oferenta!O77</f>
        <v>0</v>
      </c>
      <c r="P126" s="35"/>
      <c r="Q126" s="166">
        <f>Arkusz_odpowiedzi_oferenta!Q77</f>
        <v>0</v>
      </c>
      <c r="R126" s="35"/>
      <c r="S126" s="166">
        <f>Arkusz_odpowiedzi_oferenta!S77</f>
        <v>0</v>
      </c>
      <c r="T126" s="35"/>
      <c r="U126" s="166">
        <f>Arkusz_odpowiedzi_oferenta!U77</f>
        <v>0</v>
      </c>
      <c r="V126" s="35"/>
      <c r="W126" s="166">
        <f>Arkusz_odpowiedzi_oferenta!W77</f>
        <v>0</v>
      </c>
      <c r="X126" s="52"/>
    </row>
    <row r="127" spans="2:24" s="21" customFormat="1" ht="13.8" outlineLevel="1" x14ac:dyDescent="0.25">
      <c r="B127" s="216"/>
      <c r="C127" s="252" t="s">
        <v>120</v>
      </c>
      <c r="D127" s="143" t="s">
        <v>121</v>
      </c>
      <c r="E127" s="166">
        <f>Arkusz_odpowiedzi_oferenta!E78</f>
        <v>0</v>
      </c>
      <c r="F127" s="35"/>
      <c r="G127" s="166">
        <f>Arkusz_odpowiedzi_oferenta!G78</f>
        <v>0</v>
      </c>
      <c r="H127" s="35"/>
      <c r="I127" s="166">
        <f>Arkusz_odpowiedzi_oferenta!I78</f>
        <v>0</v>
      </c>
      <c r="J127" s="35"/>
      <c r="K127" s="166">
        <f>Arkusz_odpowiedzi_oferenta!K78</f>
        <v>0</v>
      </c>
      <c r="L127" s="35"/>
      <c r="M127" s="166">
        <f>Arkusz_odpowiedzi_oferenta!M78</f>
        <v>0</v>
      </c>
      <c r="N127" s="35"/>
      <c r="O127" s="166">
        <f>Arkusz_odpowiedzi_oferenta!O78</f>
        <v>0</v>
      </c>
      <c r="P127" s="35"/>
      <c r="Q127" s="166">
        <f>Arkusz_odpowiedzi_oferenta!Q78</f>
        <v>0</v>
      </c>
      <c r="R127" s="35"/>
      <c r="S127" s="166">
        <f>Arkusz_odpowiedzi_oferenta!S78</f>
        <v>0</v>
      </c>
      <c r="T127" s="35"/>
      <c r="U127" s="166">
        <f>Arkusz_odpowiedzi_oferenta!U78</f>
        <v>0</v>
      </c>
      <c r="V127" s="35"/>
      <c r="W127" s="166">
        <f>Arkusz_odpowiedzi_oferenta!W78</f>
        <v>0</v>
      </c>
      <c r="X127" s="52"/>
    </row>
    <row r="128" spans="2:24" s="21" customFormat="1" ht="13.8" outlineLevel="1" x14ac:dyDescent="0.25">
      <c r="B128" s="216"/>
      <c r="C128" s="252" t="s">
        <v>122</v>
      </c>
      <c r="D128" s="143" t="s">
        <v>72</v>
      </c>
      <c r="E128" s="166">
        <f>Arkusz_odpowiedzi_oferenta!E79</f>
        <v>0</v>
      </c>
      <c r="F128" s="35"/>
      <c r="G128" s="166">
        <f>Arkusz_odpowiedzi_oferenta!G79</f>
        <v>0</v>
      </c>
      <c r="H128" s="35"/>
      <c r="I128" s="166">
        <f>Arkusz_odpowiedzi_oferenta!I79</f>
        <v>0</v>
      </c>
      <c r="J128" s="35"/>
      <c r="K128" s="166">
        <f>Arkusz_odpowiedzi_oferenta!K79</f>
        <v>0</v>
      </c>
      <c r="L128" s="35"/>
      <c r="M128" s="166">
        <f>Arkusz_odpowiedzi_oferenta!M79</f>
        <v>0</v>
      </c>
      <c r="N128" s="35"/>
      <c r="O128" s="166">
        <f>Arkusz_odpowiedzi_oferenta!O79</f>
        <v>0</v>
      </c>
      <c r="P128" s="35"/>
      <c r="Q128" s="166">
        <f>Arkusz_odpowiedzi_oferenta!Q79</f>
        <v>0</v>
      </c>
      <c r="R128" s="35"/>
      <c r="S128" s="166">
        <f>Arkusz_odpowiedzi_oferenta!S79</f>
        <v>0</v>
      </c>
      <c r="T128" s="35"/>
      <c r="U128" s="166">
        <f>Arkusz_odpowiedzi_oferenta!U79</f>
        <v>0</v>
      </c>
      <c r="V128" s="35"/>
      <c r="W128" s="166">
        <f>Arkusz_odpowiedzi_oferenta!W79</f>
        <v>0</v>
      </c>
      <c r="X128" s="52"/>
    </row>
    <row r="129" spans="2:27" s="21" customFormat="1" ht="13.8" outlineLevel="1" x14ac:dyDescent="0.25">
      <c r="B129" s="216"/>
      <c r="C129" s="252" t="s">
        <v>123</v>
      </c>
      <c r="D129" s="143" t="s">
        <v>72</v>
      </c>
      <c r="E129" s="166">
        <f>Arkusz_odpowiedzi_oferenta!E80</f>
        <v>0</v>
      </c>
      <c r="F129" s="35"/>
      <c r="G129" s="166">
        <f>Arkusz_odpowiedzi_oferenta!G80</f>
        <v>0</v>
      </c>
      <c r="H129" s="35"/>
      <c r="I129" s="166">
        <f>Arkusz_odpowiedzi_oferenta!I80</f>
        <v>0</v>
      </c>
      <c r="J129" s="35"/>
      <c r="K129" s="166">
        <f>Arkusz_odpowiedzi_oferenta!K80</f>
        <v>0</v>
      </c>
      <c r="L129" s="35"/>
      <c r="M129" s="166">
        <f>Arkusz_odpowiedzi_oferenta!M80</f>
        <v>0</v>
      </c>
      <c r="N129" s="35"/>
      <c r="O129" s="166">
        <f>Arkusz_odpowiedzi_oferenta!O80</f>
        <v>0</v>
      </c>
      <c r="P129" s="35"/>
      <c r="Q129" s="166">
        <f>Arkusz_odpowiedzi_oferenta!Q80</f>
        <v>0</v>
      </c>
      <c r="R129" s="35"/>
      <c r="S129" s="166">
        <f>Arkusz_odpowiedzi_oferenta!S80</f>
        <v>0</v>
      </c>
      <c r="T129" s="35"/>
      <c r="U129" s="166">
        <f>Arkusz_odpowiedzi_oferenta!U80</f>
        <v>0</v>
      </c>
      <c r="V129" s="35"/>
      <c r="W129" s="166">
        <f>Arkusz_odpowiedzi_oferenta!W80</f>
        <v>0</v>
      </c>
      <c r="X129" s="52"/>
    </row>
    <row r="130" spans="2:27" s="21" customFormat="1" ht="13.8" outlineLevel="1" x14ac:dyDescent="0.25">
      <c r="B130" s="216"/>
      <c r="C130" s="252" t="s">
        <v>124</v>
      </c>
      <c r="D130" s="143" t="s">
        <v>121</v>
      </c>
      <c r="E130" s="166">
        <f>Arkusz_odpowiedzi_oferenta!E81</f>
        <v>0</v>
      </c>
      <c r="F130" s="35"/>
      <c r="G130" s="166">
        <f>Arkusz_odpowiedzi_oferenta!G81</f>
        <v>0</v>
      </c>
      <c r="H130" s="35"/>
      <c r="I130" s="166">
        <f>Arkusz_odpowiedzi_oferenta!I81</f>
        <v>0</v>
      </c>
      <c r="J130" s="35"/>
      <c r="K130" s="166">
        <f>Arkusz_odpowiedzi_oferenta!K81</f>
        <v>0</v>
      </c>
      <c r="L130" s="35"/>
      <c r="M130" s="166">
        <f>Arkusz_odpowiedzi_oferenta!M81</f>
        <v>0</v>
      </c>
      <c r="N130" s="35"/>
      <c r="O130" s="166">
        <f>Arkusz_odpowiedzi_oferenta!O81</f>
        <v>0</v>
      </c>
      <c r="P130" s="35"/>
      <c r="Q130" s="166">
        <f>Arkusz_odpowiedzi_oferenta!Q81</f>
        <v>0</v>
      </c>
      <c r="R130" s="35"/>
      <c r="S130" s="166">
        <f>Arkusz_odpowiedzi_oferenta!S81</f>
        <v>0</v>
      </c>
      <c r="T130" s="35"/>
      <c r="U130" s="166">
        <f>Arkusz_odpowiedzi_oferenta!U81</f>
        <v>0</v>
      </c>
      <c r="V130" s="35"/>
      <c r="W130" s="166">
        <f>Arkusz_odpowiedzi_oferenta!W81</f>
        <v>0</v>
      </c>
      <c r="X130" s="52"/>
    </row>
    <row r="131" spans="2:27" s="21" customFormat="1" ht="13.8" outlineLevel="1" x14ac:dyDescent="0.25">
      <c r="B131" s="216"/>
      <c r="C131" s="252" t="s">
        <v>125</v>
      </c>
      <c r="D131" s="143" t="s">
        <v>72</v>
      </c>
      <c r="E131" s="166">
        <f>Arkusz_odpowiedzi_oferenta!E82</f>
        <v>0</v>
      </c>
      <c r="F131" s="35"/>
      <c r="G131" s="166">
        <f>Arkusz_odpowiedzi_oferenta!G82</f>
        <v>0</v>
      </c>
      <c r="H131" s="35"/>
      <c r="I131" s="166">
        <f>Arkusz_odpowiedzi_oferenta!I82</f>
        <v>0</v>
      </c>
      <c r="J131" s="35"/>
      <c r="K131" s="166">
        <f>Arkusz_odpowiedzi_oferenta!K82</f>
        <v>0</v>
      </c>
      <c r="L131" s="35"/>
      <c r="M131" s="166">
        <f>Arkusz_odpowiedzi_oferenta!M82</f>
        <v>0</v>
      </c>
      <c r="N131" s="35"/>
      <c r="O131" s="166">
        <f>Arkusz_odpowiedzi_oferenta!O82</f>
        <v>0</v>
      </c>
      <c r="P131" s="35"/>
      <c r="Q131" s="166">
        <f>Arkusz_odpowiedzi_oferenta!Q82</f>
        <v>0</v>
      </c>
      <c r="R131" s="35"/>
      <c r="S131" s="166">
        <f>Arkusz_odpowiedzi_oferenta!S82</f>
        <v>0</v>
      </c>
      <c r="T131" s="35"/>
      <c r="U131" s="166">
        <f>Arkusz_odpowiedzi_oferenta!U82</f>
        <v>0</v>
      </c>
      <c r="V131" s="35"/>
      <c r="W131" s="166">
        <f>Arkusz_odpowiedzi_oferenta!W82</f>
        <v>0</v>
      </c>
      <c r="X131" s="52"/>
    </row>
    <row r="132" spans="2:27" s="21" customFormat="1" ht="13.8" outlineLevel="1" x14ac:dyDescent="0.25">
      <c r="B132" s="216"/>
      <c r="C132" s="252" t="s">
        <v>126</v>
      </c>
      <c r="D132" s="143" t="s">
        <v>72</v>
      </c>
      <c r="E132" s="166">
        <f>Arkusz_odpowiedzi_oferenta!E83</f>
        <v>0</v>
      </c>
      <c r="F132" s="35"/>
      <c r="G132" s="166">
        <f>Arkusz_odpowiedzi_oferenta!G83</f>
        <v>0</v>
      </c>
      <c r="H132" s="35"/>
      <c r="I132" s="166">
        <f>Arkusz_odpowiedzi_oferenta!I83</f>
        <v>0</v>
      </c>
      <c r="J132" s="35"/>
      <c r="K132" s="166">
        <f>Arkusz_odpowiedzi_oferenta!K83</f>
        <v>0</v>
      </c>
      <c r="L132" s="35"/>
      <c r="M132" s="166">
        <f>Arkusz_odpowiedzi_oferenta!M83</f>
        <v>0</v>
      </c>
      <c r="N132" s="35"/>
      <c r="O132" s="166">
        <f>Arkusz_odpowiedzi_oferenta!O83</f>
        <v>0</v>
      </c>
      <c r="P132" s="35"/>
      <c r="Q132" s="166">
        <f>Arkusz_odpowiedzi_oferenta!Q83</f>
        <v>0</v>
      </c>
      <c r="R132" s="35"/>
      <c r="S132" s="166">
        <f>Arkusz_odpowiedzi_oferenta!S83</f>
        <v>0</v>
      </c>
      <c r="T132" s="35"/>
      <c r="U132" s="166">
        <f>Arkusz_odpowiedzi_oferenta!U83</f>
        <v>0</v>
      </c>
      <c r="V132" s="35"/>
      <c r="W132" s="166">
        <f>Arkusz_odpowiedzi_oferenta!W83</f>
        <v>0</v>
      </c>
      <c r="X132" s="52"/>
    </row>
    <row r="133" spans="2:27" s="21" customFormat="1" ht="13.8" outlineLevel="1" x14ac:dyDescent="0.25">
      <c r="B133" s="216"/>
      <c r="C133" s="22"/>
      <c r="D133" s="143"/>
      <c r="E133" s="143"/>
      <c r="F133" s="143"/>
      <c r="G133" s="143"/>
      <c r="H133" s="35"/>
      <c r="I133" s="143"/>
      <c r="J133" s="35"/>
      <c r="K133" s="143"/>
      <c r="L133" s="35"/>
      <c r="M133" s="143"/>
      <c r="N133" s="35"/>
      <c r="O133" s="143"/>
      <c r="P133" s="35"/>
      <c r="Q133" s="143"/>
      <c r="R133" s="35"/>
      <c r="S133" s="143"/>
      <c r="T133" s="35"/>
      <c r="U133" s="143"/>
      <c r="V133" s="35"/>
      <c r="W133" s="143"/>
      <c r="X133" s="52"/>
    </row>
    <row r="134" spans="2:27" s="21" customFormat="1" ht="13.8" outlineLevel="1" x14ac:dyDescent="0.25">
      <c r="B134" s="216"/>
      <c r="C134" s="21" t="s">
        <v>131</v>
      </c>
      <c r="D134" s="143" t="s">
        <v>79</v>
      </c>
      <c r="E134" s="166">
        <f>Arkusz_odpowiedzi_oferenta!E91</f>
        <v>0</v>
      </c>
      <c r="F134" s="35"/>
      <c r="G134" s="166">
        <f>Arkusz_odpowiedzi_oferenta!G91</f>
        <v>0</v>
      </c>
      <c r="H134" s="35"/>
      <c r="I134" s="166">
        <f>Arkusz_odpowiedzi_oferenta!I91</f>
        <v>0</v>
      </c>
      <c r="J134" s="35"/>
      <c r="K134" s="166">
        <f>Arkusz_odpowiedzi_oferenta!K91</f>
        <v>0</v>
      </c>
      <c r="L134" s="35"/>
      <c r="M134" s="166">
        <f>Arkusz_odpowiedzi_oferenta!M91</f>
        <v>0</v>
      </c>
      <c r="N134" s="35"/>
      <c r="O134" s="166">
        <f>Arkusz_odpowiedzi_oferenta!O91</f>
        <v>0</v>
      </c>
      <c r="P134" s="35"/>
      <c r="Q134" s="166">
        <f>Arkusz_odpowiedzi_oferenta!Q91</f>
        <v>0</v>
      </c>
      <c r="R134" s="35"/>
      <c r="S134" s="166">
        <f>Arkusz_odpowiedzi_oferenta!S91</f>
        <v>0</v>
      </c>
      <c r="T134" s="35"/>
      <c r="U134" s="166">
        <f>Arkusz_odpowiedzi_oferenta!U91</f>
        <v>0</v>
      </c>
      <c r="V134" s="35"/>
      <c r="W134" s="166">
        <f>Arkusz_odpowiedzi_oferenta!W91</f>
        <v>0</v>
      </c>
      <c r="X134" s="52"/>
    </row>
    <row r="135" spans="2:27" s="21" customFormat="1" ht="13.8" outlineLevel="1" x14ac:dyDescent="0.25">
      <c r="B135" s="217"/>
      <c r="C135" s="197"/>
      <c r="D135" s="57"/>
      <c r="E135" s="58"/>
      <c r="F135" s="58"/>
      <c r="G135" s="58"/>
      <c r="H135" s="58"/>
      <c r="I135" s="58"/>
      <c r="J135" s="58"/>
      <c r="K135" s="58"/>
      <c r="L135" s="58"/>
      <c r="M135" s="58"/>
      <c r="N135" s="58"/>
      <c r="O135" s="58"/>
      <c r="P135" s="58"/>
      <c r="Q135" s="58"/>
      <c r="R135" s="58"/>
      <c r="S135" s="58"/>
      <c r="T135" s="58"/>
      <c r="U135" s="58"/>
      <c r="V135" s="58"/>
      <c r="W135" s="58"/>
      <c r="X135" s="59"/>
    </row>
    <row r="136" spans="2:27" s="21" customFormat="1" ht="13.8" x14ac:dyDescent="0.25">
      <c r="B136" s="102"/>
      <c r="C136" s="22"/>
      <c r="D136" s="28"/>
      <c r="E136" s="23"/>
      <c r="F136" s="23"/>
      <c r="G136" s="23"/>
      <c r="H136" s="23"/>
      <c r="I136" s="23"/>
      <c r="J136" s="23"/>
      <c r="K136" s="23"/>
      <c r="L136" s="23"/>
      <c r="M136" s="23"/>
      <c r="N136" s="23"/>
      <c r="O136" s="23"/>
      <c r="P136" s="23"/>
      <c r="Q136" s="23"/>
      <c r="R136" s="23"/>
      <c r="S136" s="23"/>
      <c r="T136" s="23"/>
      <c r="U136" s="23"/>
      <c r="V136" s="23"/>
      <c r="W136" s="23"/>
    </row>
    <row r="137" spans="2:27" s="21" customFormat="1" ht="23.25" customHeight="1" x14ac:dyDescent="0.25">
      <c r="B137" s="60" t="s">
        <v>132</v>
      </c>
      <c r="C137" s="60"/>
      <c r="D137" s="61"/>
      <c r="E137" s="62"/>
      <c r="F137" s="62"/>
      <c r="G137" s="62"/>
      <c r="H137" s="62"/>
      <c r="I137" s="62"/>
      <c r="J137" s="62"/>
      <c r="K137" s="62"/>
      <c r="L137" s="62"/>
      <c r="M137" s="62"/>
      <c r="N137" s="62"/>
      <c r="O137" s="62"/>
      <c r="P137" s="62"/>
      <c r="Q137" s="62"/>
      <c r="R137" s="62"/>
      <c r="S137" s="62"/>
      <c r="T137" s="62"/>
      <c r="U137" s="62"/>
      <c r="V137" s="62"/>
      <c r="W137" s="62"/>
      <c r="X137" s="63"/>
    </row>
    <row r="138" spans="2:27" s="21" customFormat="1" ht="13.8" outlineLevel="1" x14ac:dyDescent="0.25">
      <c r="B138" s="218"/>
      <c r="C138" s="22"/>
      <c r="D138" s="28"/>
      <c r="E138" s="23"/>
      <c r="F138" s="23"/>
      <c r="G138" s="23"/>
      <c r="H138" s="23"/>
      <c r="I138" s="23"/>
      <c r="J138" s="23"/>
      <c r="K138" s="23"/>
      <c r="L138" s="23"/>
      <c r="M138" s="23"/>
      <c r="N138" s="23"/>
      <c r="O138" s="23"/>
      <c r="P138" s="23"/>
      <c r="Q138" s="23"/>
      <c r="R138" s="23"/>
      <c r="S138" s="23"/>
      <c r="T138" s="23"/>
      <c r="U138" s="23"/>
      <c r="V138" s="23"/>
      <c r="W138" s="23"/>
      <c r="X138" s="64"/>
    </row>
    <row r="139" spans="2:27" s="21" customFormat="1" ht="13.8" outlineLevel="1" x14ac:dyDescent="0.25">
      <c r="B139" s="219"/>
      <c r="C139" s="192" t="s">
        <v>133</v>
      </c>
      <c r="D139" s="28" t="str">
        <f t="shared" ref="D139:D143" si="0">$E$11</f>
        <v/>
      </c>
      <c r="E139" s="65">
        <f>(E50*(E51+E52)+E54*(E55+E56)+E58*(E59+E60)+E62*(E63+E64)+E66*(E67+E68)+E70+E71+E73)*E7</f>
        <v>0</v>
      </c>
      <c r="F139" s="23"/>
      <c r="G139" s="65">
        <f>((G51+G52)*G50+(G55+G56)*G54+(G59+G60)*G58+(G63+G64)*G62+(G67+G68)*G66+G70+G71+G73)*G7</f>
        <v>0</v>
      </c>
      <c r="H139" s="23"/>
      <c r="I139" s="65">
        <f>((I51+I52)*I50+(I55+I56)*I54+(I59+I60)*I58+(I63+I64)*I62+(I67+I68)*I66+I70+I71+I73)*I7</f>
        <v>0</v>
      </c>
      <c r="J139" s="23"/>
      <c r="K139" s="65">
        <f>((K51+K52)*K50+(K55+K56)*K54+(K59+K60)*K58+(K63+K64)*K62+(K67+K68)*K66+K70+K71+K73)*K7</f>
        <v>0</v>
      </c>
      <c r="L139" s="23"/>
      <c r="M139" s="65">
        <f>((M51+M52)*M50+(M55+M56)*M54+(M59+M60)*M58+(M63+M64)*M62+(M67+M68)*M66+M70+M71+M73)*M7</f>
        <v>0</v>
      </c>
      <c r="N139" s="23"/>
      <c r="O139" s="65">
        <f>((O51+O52)*O50+(O55+O56)*O54+(O59+O60)*O58+(O63+O64)*O62+(O67+O68)*O66+O70+O71+O73)*O7</f>
        <v>0</v>
      </c>
      <c r="P139" s="23"/>
      <c r="Q139" s="65">
        <f>((Q51+Q52)*Q50+(Q55+Q56)*Q54+(Q59+Q60)*Q58+(Q63+Q64)*Q62+(Q67+Q68)*Q66+Q70+Q71+Q73)*Q7</f>
        <v>0</v>
      </c>
      <c r="R139" s="23"/>
      <c r="S139" s="65">
        <f>((S51+S52)*S50+(S55+S56)*S54+(S59+S60)*S58+(S63+S64)*S62+(S67+S68)*S66+S70+S71+S73)*S7</f>
        <v>0</v>
      </c>
      <c r="T139" s="23"/>
      <c r="U139" s="65">
        <f>((U51+U52)*U50+(U55+U56)*U54+(U59+U60)*U58+(U63+U64)*U62+(U67+U68)*U66+U70+U71+U73)*U7</f>
        <v>0</v>
      </c>
      <c r="V139" s="23"/>
      <c r="W139" s="65">
        <f>((W51+W52)*W50+(W55+W56)*W54+(W59+W60)*W58+(W63+W64)*W62+(W67+W68)*W66+W70+W71+W73)*W7</f>
        <v>0</v>
      </c>
      <c r="X139" s="299"/>
      <c r="Z139" s="177"/>
      <c r="AA139" s="296"/>
    </row>
    <row r="140" spans="2:27" s="21" customFormat="1" ht="13.8" outlineLevel="1" x14ac:dyDescent="0.25">
      <c r="B140" s="219"/>
      <c r="C140" s="192" t="s">
        <v>134</v>
      </c>
      <c r="D140" s="28" t="str">
        <f t="shared" si="0"/>
        <v/>
      </c>
      <c r="E140" s="65">
        <f>Obliczenia!E14*E7</f>
        <v>0</v>
      </c>
      <c r="F140" s="23"/>
      <c r="G140" s="65">
        <f>Obliczenia!G14*G7</f>
        <v>0</v>
      </c>
      <c r="H140" s="23"/>
      <c r="I140" s="65">
        <f>Obliczenia!I14*I7</f>
        <v>0</v>
      </c>
      <c r="J140" s="23"/>
      <c r="K140" s="65">
        <f>Obliczenia!K14*K7</f>
        <v>0</v>
      </c>
      <c r="L140" s="23"/>
      <c r="M140" s="65">
        <f>Obliczenia!M14*M7</f>
        <v>0</v>
      </c>
      <c r="N140" s="23"/>
      <c r="O140" s="65">
        <f>Obliczenia!O14*O7</f>
        <v>0</v>
      </c>
      <c r="P140" s="23"/>
      <c r="Q140" s="65">
        <f>Obliczenia!Q14*Q7</f>
        <v>0</v>
      </c>
      <c r="R140" s="23"/>
      <c r="S140" s="65">
        <f>Obliczenia!S14*S7</f>
        <v>0</v>
      </c>
      <c r="T140" s="23"/>
      <c r="U140" s="65">
        <f>Obliczenia!U14*U7</f>
        <v>0</v>
      </c>
      <c r="V140" s="23"/>
      <c r="W140" s="65">
        <f>Obliczenia!W14*W7</f>
        <v>0</v>
      </c>
      <c r="X140" s="299"/>
      <c r="Z140" s="177"/>
      <c r="AA140" s="296"/>
    </row>
    <row r="141" spans="2:27" s="21" customFormat="1" ht="13.8" outlineLevel="1" x14ac:dyDescent="0.25">
      <c r="B141" s="219"/>
      <c r="C141" s="192" t="s">
        <v>135</v>
      </c>
      <c r="D141" s="28" t="str">
        <f t="shared" si="0"/>
        <v/>
      </c>
      <c r="E141" s="65">
        <f>(Obliczenia!E24+Obliczenia!E25)*E7</f>
        <v>0</v>
      </c>
      <c r="F141" s="23"/>
      <c r="G141" s="65">
        <f>(Obliczenia!G24+Obliczenia!G25)*G7</f>
        <v>0</v>
      </c>
      <c r="H141" s="23"/>
      <c r="I141" s="65">
        <f>(Obliczenia!I24+Obliczenia!I25)*I7</f>
        <v>0</v>
      </c>
      <c r="J141" s="23"/>
      <c r="K141" s="65">
        <f>(Obliczenia!K24+Obliczenia!K25)*K7</f>
        <v>0</v>
      </c>
      <c r="L141" s="23"/>
      <c r="M141" s="65">
        <f>(Obliczenia!M24+Obliczenia!M25)*M7</f>
        <v>0</v>
      </c>
      <c r="N141" s="23"/>
      <c r="O141" s="65">
        <f>(Obliczenia!O24+Obliczenia!O25)*O7</f>
        <v>0</v>
      </c>
      <c r="P141" s="23"/>
      <c r="Q141" s="65">
        <f>(Obliczenia!Q24+Obliczenia!Q25)*Q7</f>
        <v>0</v>
      </c>
      <c r="R141" s="23"/>
      <c r="S141" s="65">
        <f>(Obliczenia!S24+Obliczenia!S25)*S7</f>
        <v>0</v>
      </c>
      <c r="T141" s="23"/>
      <c r="U141" s="65">
        <f>(Obliczenia!U24+Obliczenia!U25)*U7</f>
        <v>0</v>
      </c>
      <c r="V141" s="23"/>
      <c r="W141" s="65">
        <f>(Obliczenia!W24+Obliczenia!W25)*W7</f>
        <v>0</v>
      </c>
      <c r="X141" s="299"/>
      <c r="Z141" s="177"/>
      <c r="AA141" s="296"/>
    </row>
    <row r="142" spans="2:27" s="21" customFormat="1" ht="13.8" outlineLevel="1" x14ac:dyDescent="0.25">
      <c r="B142" s="219"/>
      <c r="C142" s="192" t="s">
        <v>136</v>
      </c>
      <c r="D142" s="28" t="str">
        <f t="shared" si="0"/>
        <v/>
      </c>
      <c r="E142" s="65">
        <f>(E32+Obliczenia!E32)*E7</f>
        <v>0</v>
      </c>
      <c r="F142" s="23"/>
      <c r="G142" s="65">
        <f>(G32+Obliczenia!G32)*G7</f>
        <v>0</v>
      </c>
      <c r="H142" s="23"/>
      <c r="I142" s="65">
        <f>(I32+Obliczenia!I32)*I7</f>
        <v>0</v>
      </c>
      <c r="J142" s="23"/>
      <c r="K142" s="65">
        <f>(K32+Obliczenia!K32)*K7</f>
        <v>0</v>
      </c>
      <c r="L142" s="23"/>
      <c r="M142" s="65">
        <f>(M32+Obliczenia!M32)*M7</f>
        <v>0</v>
      </c>
      <c r="N142" s="23"/>
      <c r="O142" s="65">
        <f>(O32+Obliczenia!O32)*O7</f>
        <v>0</v>
      </c>
      <c r="P142" s="23"/>
      <c r="Q142" s="65">
        <f>(Q32+Obliczenia!Q32)*Q7</f>
        <v>0</v>
      </c>
      <c r="R142" s="23"/>
      <c r="S142" s="65">
        <f>(S32+Obliczenia!S32)*S7</f>
        <v>0</v>
      </c>
      <c r="T142" s="23"/>
      <c r="U142" s="65">
        <f>(U32+Obliczenia!U32)*U7</f>
        <v>0</v>
      </c>
      <c r="V142" s="23"/>
      <c r="W142" s="65">
        <f>(W32+Obliczenia!W32)*W7</f>
        <v>0</v>
      </c>
      <c r="X142" s="299"/>
      <c r="Z142" s="177"/>
      <c r="AA142" s="296"/>
    </row>
    <row r="143" spans="2:27" s="21" customFormat="1" ht="13.8" outlineLevel="1" x14ac:dyDescent="0.25">
      <c r="B143" s="219"/>
      <c r="C143" s="192" t="s">
        <v>137</v>
      </c>
      <c r="D143" s="28" t="str">
        <f t="shared" si="0"/>
        <v/>
      </c>
      <c r="E143" s="65">
        <f>Obliczenia!E39*E7</f>
        <v>0</v>
      </c>
      <c r="F143" s="23"/>
      <c r="G143" s="65">
        <f>Obliczenia!G39*G7</f>
        <v>0</v>
      </c>
      <c r="H143" s="23"/>
      <c r="I143" s="65">
        <f>Obliczenia!I39*I7</f>
        <v>0</v>
      </c>
      <c r="J143" s="23"/>
      <c r="K143" s="65">
        <f>Obliczenia!K39*K7</f>
        <v>0</v>
      </c>
      <c r="L143" s="23"/>
      <c r="M143" s="65">
        <f>Obliczenia!M39*M7</f>
        <v>0</v>
      </c>
      <c r="N143" s="23"/>
      <c r="O143" s="65">
        <f>Obliczenia!O39*O7</f>
        <v>0</v>
      </c>
      <c r="P143" s="23"/>
      <c r="Q143" s="65">
        <f>Obliczenia!Q39*Q7</f>
        <v>0</v>
      </c>
      <c r="R143" s="23"/>
      <c r="S143" s="65">
        <f>Obliczenia!S39*S7</f>
        <v>0</v>
      </c>
      <c r="T143" s="23"/>
      <c r="U143" s="65">
        <f>Obliczenia!U39*U7</f>
        <v>0</v>
      </c>
      <c r="V143" s="23"/>
      <c r="W143" s="65">
        <f>Obliczenia!W39*W7</f>
        <v>0</v>
      </c>
      <c r="X143" s="299"/>
      <c r="Z143" s="177"/>
      <c r="AA143" s="296"/>
    </row>
    <row r="144" spans="2:27" s="21" customFormat="1" ht="13.8" outlineLevel="1" x14ac:dyDescent="0.25">
      <c r="B144" s="218"/>
      <c r="C144" s="22"/>
      <c r="D144" s="28"/>
      <c r="E144" s="23"/>
      <c r="F144" s="23"/>
      <c r="G144" s="23"/>
      <c r="H144" s="23"/>
      <c r="I144" s="23"/>
      <c r="J144" s="23"/>
      <c r="K144" s="23"/>
      <c r="L144" s="23"/>
      <c r="M144" s="23"/>
      <c r="N144" s="23"/>
      <c r="O144" s="23"/>
      <c r="P144" s="23"/>
      <c r="Q144" s="23"/>
      <c r="R144" s="23"/>
      <c r="S144" s="23"/>
      <c r="T144" s="23"/>
      <c r="U144" s="23"/>
      <c r="V144" s="23"/>
      <c r="W144" s="23"/>
      <c r="X144" s="64"/>
      <c r="AA144" s="296"/>
    </row>
    <row r="145" spans="2:27" s="21" customFormat="1" ht="18.899999999999999" customHeight="1" outlineLevel="1" x14ac:dyDescent="0.25">
      <c r="B145" s="220"/>
      <c r="C145" s="198" t="s">
        <v>138</v>
      </c>
      <c r="D145" s="36" t="str">
        <f>$E$11</f>
        <v/>
      </c>
      <c r="E145" s="66">
        <f>SUM(E$139:E$143)</f>
        <v>0</v>
      </c>
      <c r="F145" s="23"/>
      <c r="G145" s="66">
        <f>SUM(G$139:G$143)</f>
        <v>0</v>
      </c>
      <c r="H145" s="67"/>
      <c r="I145" s="66">
        <f>SUM(I$139:I$143)</f>
        <v>0</v>
      </c>
      <c r="J145" s="67"/>
      <c r="K145" s="66">
        <f>SUM(K$139:K$143)</f>
        <v>0</v>
      </c>
      <c r="L145" s="67"/>
      <c r="M145" s="66">
        <f>SUM(M$139:M$143)</f>
        <v>0</v>
      </c>
      <c r="N145" s="67"/>
      <c r="O145" s="66">
        <f>SUM(O$139:O$143)</f>
        <v>0</v>
      </c>
      <c r="P145" s="67"/>
      <c r="Q145" s="66">
        <f>SUM(Q$139:Q$143)</f>
        <v>0</v>
      </c>
      <c r="R145" s="67"/>
      <c r="S145" s="66">
        <f>SUM(S$139:S$143)</f>
        <v>0</v>
      </c>
      <c r="T145" s="67"/>
      <c r="U145" s="66">
        <f>SUM(U$139:U$143)</f>
        <v>0</v>
      </c>
      <c r="V145" s="67"/>
      <c r="W145" s="66">
        <f>SUM(W$139:W$143)</f>
        <v>0</v>
      </c>
      <c r="X145" s="64"/>
      <c r="Z145" s="177"/>
      <c r="AA145" s="296"/>
    </row>
    <row r="146" spans="2:27" s="21" customFormat="1" ht="13.8" outlineLevel="1" x14ac:dyDescent="0.25">
      <c r="B146" s="218"/>
      <c r="D146" s="28"/>
      <c r="E146" s="67"/>
      <c r="F146" s="23"/>
      <c r="G146" s="67"/>
      <c r="H146" s="67"/>
      <c r="I146" s="67"/>
      <c r="J146" s="67"/>
      <c r="K146" s="67"/>
      <c r="L146" s="67"/>
      <c r="M146" s="67"/>
      <c r="N146" s="67"/>
      <c r="O146" s="67"/>
      <c r="P146" s="67"/>
      <c r="Q146" s="67"/>
      <c r="R146" s="67"/>
      <c r="S146" s="67"/>
      <c r="T146" s="67"/>
      <c r="U146" s="67"/>
      <c r="V146" s="67"/>
      <c r="W146" s="67"/>
      <c r="X146" s="64"/>
      <c r="AA146" s="296"/>
    </row>
    <row r="147" spans="2:27" s="21" customFormat="1" ht="18.899999999999999" customHeight="1" outlineLevel="1" x14ac:dyDescent="0.25">
      <c r="B147" s="221"/>
      <c r="C147" s="199" t="s">
        <v>139</v>
      </c>
      <c r="D147" s="28" t="s">
        <v>1</v>
      </c>
      <c r="E147" s="68">
        <f>Obliczenia!E12*E7*E12</f>
        <v>0</v>
      </c>
      <c r="F147" s="23"/>
      <c r="G147" s="68">
        <f>Obliczenia!G12*G7*G12</f>
        <v>0</v>
      </c>
      <c r="H147" s="67"/>
      <c r="I147" s="68">
        <f>Obliczenia!I12*I7*I12</f>
        <v>0</v>
      </c>
      <c r="J147" s="67"/>
      <c r="K147" s="68">
        <f>Obliczenia!K12*K7*K12</f>
        <v>0</v>
      </c>
      <c r="L147" s="67"/>
      <c r="M147" s="68">
        <f>Obliczenia!M12*M7*M12</f>
        <v>0</v>
      </c>
      <c r="N147" s="67"/>
      <c r="O147" s="68">
        <f>Obliczenia!O12*O7*O12</f>
        <v>0</v>
      </c>
      <c r="P147" s="67"/>
      <c r="Q147" s="68">
        <f>Obliczenia!Q12*Q7*Q12</f>
        <v>0</v>
      </c>
      <c r="R147" s="67"/>
      <c r="S147" s="68">
        <f>Obliczenia!S12*S7*S12</f>
        <v>0</v>
      </c>
      <c r="T147" s="67"/>
      <c r="U147" s="68">
        <f>Obliczenia!U12*U7*U12</f>
        <v>0</v>
      </c>
      <c r="V147" s="67"/>
      <c r="W147" s="68">
        <f>Obliczenia!W12*W7*W12</f>
        <v>0</v>
      </c>
      <c r="X147" s="64"/>
      <c r="Z147" s="295"/>
      <c r="AA147" s="296"/>
    </row>
    <row r="148" spans="2:27" s="21" customFormat="1" ht="18" customHeight="1" outlineLevel="1" x14ac:dyDescent="0.25">
      <c r="B148" s="221"/>
      <c r="C148" s="199" t="s">
        <v>140</v>
      </c>
      <c r="D148" s="28" t="s">
        <v>141</v>
      </c>
      <c r="E148" s="244">
        <f>IF(E$40="",E$147*E$38,E$147*E$40)</f>
        <v>0</v>
      </c>
      <c r="F148" s="23"/>
      <c r="G148" s="244">
        <f>IF(G$40="",G$147*G$38,G$147*G$40)</f>
        <v>0</v>
      </c>
      <c r="H148" s="67"/>
      <c r="I148" s="244">
        <f>IF(I$40="",I$147*I$38,I$147*I$40)</f>
        <v>0</v>
      </c>
      <c r="J148" s="67"/>
      <c r="K148" s="244">
        <f>IF(K$40="",K$147*K$38,K$147*K$40)</f>
        <v>0</v>
      </c>
      <c r="L148" s="67"/>
      <c r="M148" s="244">
        <f>IF(M$40="",M$147*M$38,M$147*M$40)</f>
        <v>0</v>
      </c>
      <c r="N148" s="67"/>
      <c r="O148" s="244">
        <f>IF(O$40="",O$147*O$38,O$147*O$40)</f>
        <v>0</v>
      </c>
      <c r="P148" s="67"/>
      <c r="Q148" s="244">
        <f>IF(Q$40="",Q$147*Q$38,Q$147*Q$40)</f>
        <v>0</v>
      </c>
      <c r="R148" s="67"/>
      <c r="S148" s="244">
        <f>IF(S$40="",S$147*S$38,S$147*S$40)</f>
        <v>0</v>
      </c>
      <c r="T148" s="67"/>
      <c r="U148" s="244">
        <f>IF(U$40="",U$147*U$38,U$147*U$40)</f>
        <v>0</v>
      </c>
      <c r="V148" s="67"/>
      <c r="W148" s="244">
        <f>IF(W$40="",W$147*W$38,W$147*W$40)</f>
        <v>0</v>
      </c>
      <c r="X148" s="64"/>
      <c r="Z148" s="295"/>
      <c r="AA148" s="296"/>
    </row>
    <row r="149" spans="2:27" s="21" customFormat="1" ht="13.8" x14ac:dyDescent="0.25">
      <c r="B149" s="218"/>
      <c r="C149" s="22"/>
      <c r="D149" s="28"/>
      <c r="E149" s="69"/>
      <c r="F149" s="23"/>
      <c r="G149" s="23"/>
      <c r="H149" s="23"/>
      <c r="I149" s="23"/>
      <c r="J149" s="23"/>
      <c r="K149" s="23"/>
      <c r="L149" s="23"/>
      <c r="M149" s="23"/>
      <c r="N149" s="23"/>
      <c r="O149" s="23"/>
      <c r="P149" s="23"/>
      <c r="Q149" s="23"/>
      <c r="R149" s="23"/>
      <c r="S149" s="23"/>
      <c r="T149" s="23"/>
      <c r="U149" s="23"/>
      <c r="V149" s="23"/>
      <c r="W149" s="23"/>
      <c r="X149" s="64"/>
    </row>
    <row r="150" spans="2:27" s="21" customFormat="1" ht="13.8" outlineLevel="1" x14ac:dyDescent="0.25">
      <c r="B150" s="218"/>
      <c r="C150" s="22"/>
      <c r="D150" s="28"/>
      <c r="E150" s="69"/>
      <c r="F150" s="23"/>
      <c r="G150" s="23"/>
      <c r="H150" s="23"/>
      <c r="I150" s="23"/>
      <c r="J150" s="23"/>
      <c r="K150" s="23"/>
      <c r="L150" s="23"/>
      <c r="M150" s="23"/>
      <c r="N150" s="23"/>
      <c r="O150" s="23"/>
      <c r="P150" s="23"/>
      <c r="Q150" s="23"/>
      <c r="R150" s="23"/>
      <c r="S150" s="23"/>
      <c r="T150" s="23"/>
      <c r="U150" s="23"/>
      <c r="V150" s="23"/>
      <c r="W150" s="23"/>
      <c r="X150" s="64"/>
    </row>
    <row r="151" spans="2:27" s="21" customFormat="1" ht="13.8" outlineLevel="1" x14ac:dyDescent="0.25">
      <c r="B151" s="219"/>
      <c r="C151" s="192" t="s">
        <v>142</v>
      </c>
      <c r="D151" s="28" t="str">
        <f t="shared" ref="D151:D155" si="1">$E$11</f>
        <v/>
      </c>
      <c r="E151" s="65">
        <f>SUM(E139:X139)</f>
        <v>0</v>
      </c>
      <c r="F151" s="23"/>
      <c r="G151" s="265"/>
      <c r="H151" s="265"/>
      <c r="I151" s="265"/>
      <c r="J151" s="265"/>
      <c r="K151" s="265"/>
      <c r="L151" s="265"/>
      <c r="M151" s="265"/>
      <c r="N151" s="265"/>
      <c r="O151" s="265"/>
      <c r="P151" s="265"/>
      <c r="Q151" s="265"/>
      <c r="R151" s="265"/>
      <c r="S151" s="265"/>
      <c r="T151" s="265"/>
      <c r="U151" s="265"/>
      <c r="V151" s="265"/>
      <c r="W151" s="265"/>
      <c r="X151" s="64"/>
    </row>
    <row r="152" spans="2:27" s="21" customFormat="1" ht="13.8" outlineLevel="1" x14ac:dyDescent="0.25">
      <c r="B152" s="219"/>
      <c r="C152" s="192" t="s">
        <v>143</v>
      </c>
      <c r="D152" s="28" t="str">
        <f t="shared" si="1"/>
        <v/>
      </c>
      <c r="E152" s="65">
        <f>SUM(E140:X140)</f>
        <v>0</v>
      </c>
      <c r="F152" s="23"/>
      <c r="G152" s="265"/>
      <c r="H152" s="265"/>
      <c r="I152" s="265"/>
      <c r="J152" s="265"/>
      <c r="K152" s="265"/>
      <c r="L152" s="265"/>
      <c r="M152" s="265"/>
      <c r="N152" s="265"/>
      <c r="O152" s="265"/>
      <c r="P152" s="265"/>
      <c r="Q152" s="265"/>
      <c r="R152" s="265"/>
      <c r="S152" s="265"/>
      <c r="T152" s="265"/>
      <c r="U152" s="265"/>
      <c r="V152" s="265"/>
      <c r="W152" s="265"/>
      <c r="X152" s="64"/>
    </row>
    <row r="153" spans="2:27" s="21" customFormat="1" ht="13.8" outlineLevel="1" x14ac:dyDescent="0.25">
      <c r="B153" s="219"/>
      <c r="C153" s="192" t="s">
        <v>144</v>
      </c>
      <c r="D153" s="28" t="str">
        <f t="shared" si="1"/>
        <v/>
      </c>
      <c r="E153" s="65">
        <f>SUM(E141:X141)</f>
        <v>0</v>
      </c>
      <c r="F153" s="23"/>
      <c r="G153" s="265"/>
      <c r="H153" s="265"/>
      <c r="I153" s="265"/>
      <c r="J153" s="265"/>
      <c r="K153" s="265"/>
      <c r="L153" s="265"/>
      <c r="M153" s="265"/>
      <c r="N153" s="265"/>
      <c r="O153" s="265"/>
      <c r="P153" s="265"/>
      <c r="Q153" s="265"/>
      <c r="R153" s="265"/>
      <c r="S153" s="265"/>
      <c r="T153" s="265"/>
      <c r="U153" s="265"/>
      <c r="V153" s="265"/>
      <c r="W153" s="265"/>
      <c r="X153" s="64"/>
    </row>
    <row r="154" spans="2:27" s="21" customFormat="1" ht="13.8" outlineLevel="1" x14ac:dyDescent="0.25">
      <c r="B154" s="219"/>
      <c r="C154" s="192" t="s">
        <v>145</v>
      </c>
      <c r="D154" s="28" t="str">
        <f t="shared" si="1"/>
        <v/>
      </c>
      <c r="E154" s="65">
        <f>SUM(E142:X142)</f>
        <v>0</v>
      </c>
      <c r="F154" s="23"/>
      <c r="G154" s="265"/>
      <c r="H154" s="265"/>
      <c r="I154" s="265"/>
      <c r="J154" s="265"/>
      <c r="K154" s="265"/>
      <c r="L154" s="265"/>
      <c r="M154" s="265"/>
      <c r="N154" s="265"/>
      <c r="O154" s="265"/>
      <c r="P154" s="265"/>
      <c r="Q154" s="265"/>
      <c r="R154" s="265"/>
      <c r="S154" s="265"/>
      <c r="T154" s="265"/>
      <c r="U154" s="265"/>
      <c r="V154" s="265"/>
      <c r="W154" s="265"/>
      <c r="X154" s="64"/>
    </row>
    <row r="155" spans="2:27" s="21" customFormat="1" ht="13.8" outlineLevel="1" x14ac:dyDescent="0.25">
      <c r="B155" s="219"/>
      <c r="C155" s="192" t="s">
        <v>146</v>
      </c>
      <c r="D155" s="28" t="str">
        <f t="shared" si="1"/>
        <v/>
      </c>
      <c r="E155" s="65">
        <f>SUM(E143:X143)</f>
        <v>0</v>
      </c>
      <c r="F155" s="23"/>
      <c r="G155" s="265"/>
      <c r="H155" s="265"/>
      <c r="I155" s="265"/>
      <c r="J155" s="265"/>
      <c r="K155" s="265"/>
      <c r="L155" s="265"/>
      <c r="M155" s="265"/>
      <c r="N155" s="265"/>
      <c r="O155" s="265"/>
      <c r="P155" s="265"/>
      <c r="Q155" s="265"/>
      <c r="R155" s="265"/>
      <c r="S155" s="265"/>
      <c r="T155" s="265"/>
      <c r="U155" s="265"/>
      <c r="V155" s="265"/>
      <c r="W155" s="265"/>
      <c r="X155" s="64"/>
    </row>
    <row r="156" spans="2:27" s="21" customFormat="1" ht="13.8" outlineLevel="1" x14ac:dyDescent="0.25">
      <c r="B156" s="218"/>
      <c r="C156" s="22"/>
      <c r="D156" s="28"/>
      <c r="E156" s="23"/>
      <c r="F156" s="23"/>
      <c r="G156" s="265"/>
      <c r="H156" s="265"/>
      <c r="I156" s="265"/>
      <c r="J156" s="265"/>
      <c r="K156" s="265"/>
      <c r="L156" s="265"/>
      <c r="M156" s="265"/>
      <c r="N156" s="265"/>
      <c r="O156" s="265"/>
      <c r="P156" s="265"/>
      <c r="Q156" s="265"/>
      <c r="R156" s="265"/>
      <c r="S156" s="265"/>
      <c r="T156" s="265"/>
      <c r="U156" s="265"/>
      <c r="V156" s="265"/>
      <c r="W156" s="265"/>
      <c r="X156" s="64"/>
    </row>
    <row r="157" spans="2:27" s="21" customFormat="1" ht="18.899999999999999" customHeight="1" outlineLevel="1" x14ac:dyDescent="0.25">
      <c r="B157" s="220"/>
      <c r="C157" s="198" t="s">
        <v>147</v>
      </c>
      <c r="D157" s="36" t="str">
        <f>$E$11</f>
        <v/>
      </c>
      <c r="E157" s="268">
        <f>SUM(E145:X145)</f>
        <v>0</v>
      </c>
      <c r="F157" s="23"/>
      <c r="G157" s="266"/>
      <c r="H157" s="266"/>
      <c r="I157" s="266"/>
      <c r="J157" s="266"/>
      <c r="K157" s="266"/>
      <c r="L157" s="266"/>
      <c r="M157" s="266"/>
      <c r="N157" s="266"/>
      <c r="O157" s="266"/>
      <c r="P157" s="266"/>
      <c r="Q157" s="266"/>
      <c r="R157" s="266"/>
      <c r="S157" s="266"/>
      <c r="T157" s="266"/>
      <c r="U157" s="266"/>
      <c r="V157" s="266"/>
      <c r="W157" s="266"/>
      <c r="X157" s="64"/>
    </row>
    <row r="158" spans="2:27" s="21" customFormat="1" ht="13.8" x14ac:dyDescent="0.25">
      <c r="B158" s="218"/>
      <c r="D158" s="28"/>
      <c r="E158" s="67"/>
      <c r="F158" s="23"/>
      <c r="G158" s="266"/>
      <c r="H158" s="266"/>
      <c r="I158" s="266"/>
      <c r="J158" s="266"/>
      <c r="K158" s="266"/>
      <c r="L158" s="266"/>
      <c r="M158" s="266"/>
      <c r="N158" s="266"/>
      <c r="O158" s="266"/>
      <c r="P158" s="266"/>
      <c r="Q158" s="266"/>
      <c r="R158" s="266"/>
      <c r="S158" s="266"/>
      <c r="T158" s="266"/>
      <c r="U158" s="266"/>
      <c r="V158" s="266"/>
      <c r="W158" s="266"/>
      <c r="X158" s="64"/>
    </row>
    <row r="159" spans="2:27" s="21" customFormat="1" ht="18.899999999999999" customHeight="1" outlineLevel="1" x14ac:dyDescent="0.25">
      <c r="B159" s="221"/>
      <c r="C159" s="199" t="s">
        <v>148</v>
      </c>
      <c r="D159" s="28" t="s">
        <v>1</v>
      </c>
      <c r="E159" s="267">
        <f>SUM(E147:X147)</f>
        <v>0</v>
      </c>
      <c r="F159" s="23"/>
      <c r="G159" s="266"/>
      <c r="H159" s="266"/>
      <c r="I159" s="266"/>
      <c r="J159" s="266"/>
      <c r="K159" s="266"/>
      <c r="L159" s="266"/>
      <c r="M159" s="266"/>
      <c r="N159" s="266"/>
      <c r="O159" s="266"/>
      <c r="P159" s="266"/>
      <c r="Q159" s="266"/>
      <c r="R159" s="266"/>
      <c r="S159" s="266"/>
      <c r="T159" s="266"/>
      <c r="U159" s="266"/>
      <c r="V159" s="266"/>
      <c r="W159" s="266"/>
      <c r="X159" s="64"/>
    </row>
    <row r="160" spans="2:27" s="21" customFormat="1" ht="18" customHeight="1" outlineLevel="1" x14ac:dyDescent="0.25">
      <c r="B160" s="221"/>
      <c r="C160" s="199" t="s">
        <v>149</v>
      </c>
      <c r="D160" s="28" t="s">
        <v>141</v>
      </c>
      <c r="E160" s="267">
        <f>SUM(E148:X148)</f>
        <v>0</v>
      </c>
      <c r="F160" s="23"/>
      <c r="G160" s="266"/>
      <c r="H160" s="266"/>
      <c r="I160" s="266"/>
      <c r="J160" s="266"/>
      <c r="K160" s="266"/>
      <c r="L160" s="266"/>
      <c r="M160" s="266"/>
      <c r="N160" s="266"/>
      <c r="O160" s="266"/>
      <c r="P160" s="266"/>
      <c r="Q160" s="266"/>
      <c r="R160" s="266"/>
      <c r="S160" s="266"/>
      <c r="T160" s="266"/>
      <c r="U160" s="266"/>
      <c r="V160" s="266"/>
      <c r="W160" s="266"/>
      <c r="X160" s="64"/>
    </row>
    <row r="161" spans="2:24" ht="14.1" customHeight="1" x14ac:dyDescent="0.25">
      <c r="B161" s="222"/>
      <c r="C161" s="223"/>
      <c r="D161" s="70"/>
      <c r="E161" s="71"/>
      <c r="F161" s="71"/>
      <c r="G161" s="71"/>
      <c r="H161" s="71"/>
      <c r="I161" s="71"/>
      <c r="J161" s="71"/>
      <c r="K161" s="71"/>
      <c r="L161" s="71"/>
      <c r="M161" s="71"/>
      <c r="N161" s="71"/>
      <c r="O161" s="71"/>
      <c r="P161" s="71"/>
      <c r="Q161" s="71"/>
      <c r="R161" s="71"/>
      <c r="S161" s="71"/>
      <c r="T161" s="71"/>
      <c r="U161" s="71"/>
      <c r="V161" s="71"/>
      <c r="W161" s="71"/>
      <c r="X161" s="72"/>
    </row>
  </sheetData>
  <pageMargins left="0.59027777777777801" right="0.59027777777777801" top="0.39374999999999999" bottom="0.78749999999999998" header="0.51180555555555496" footer="0.51180555555555496"/>
  <pageSetup scale="58" firstPageNumber="0" orientation="portrait" horizontalDpi="300" verticalDpi="300"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55" id="{AC5566C7-0BCF-8E47-8D6A-74F81DED61E2}">
            <xm:f>#REF!=Dane_referencyjne!#REF!</xm:f>
            <x14:dxf>
              <font>
                <color auto="1"/>
              </font>
              <fill>
                <patternFill>
                  <bgColor theme="1" tint="0.499984740745262"/>
                </patternFill>
              </fill>
            </x14:dxf>
          </x14:cfRule>
          <x14:cfRule type="expression" priority="956" id="{D8C1DAD3-BB98-034A-9482-73C5042BEF4A}">
            <xm:f>E$19=Dane_referencyjne!$H$7</xm:f>
            <x14:dxf>
              <font>
                <color auto="1"/>
              </font>
              <fill>
                <patternFill>
                  <bgColor theme="1" tint="0.499984740745262"/>
                </patternFill>
              </fill>
            </x14:dxf>
          </x14:cfRule>
          <xm:sqref>E20 G20 I20 K20 M20 O20 Q20 S20 U20 W20 E76 G76</xm:sqref>
        </x14:conditionalFormatting>
        <x14:conditionalFormatting xmlns:xm="http://schemas.microsoft.com/office/excel/2006/main">
          <x14:cfRule type="expression" priority="953" id="{A44215DB-F715-3143-982C-48AE62AB6227}">
            <xm:f>E$24=Dane_referencyjne!$H$14</xm:f>
            <x14:dxf>
              <font>
                <color auto="1"/>
              </font>
              <fill>
                <patternFill>
                  <bgColor theme="1" tint="0.499984740745262"/>
                </patternFill>
              </fill>
            </x14:dxf>
          </x14:cfRule>
          <xm:sqref>E26:E29 G26:G29</xm:sqref>
        </x14:conditionalFormatting>
        <x14:conditionalFormatting xmlns:xm="http://schemas.microsoft.com/office/excel/2006/main">
          <x14:cfRule type="expression" priority="152" id="{00000000-000E-0000-0100-000019000000}">
            <xm:f>E$24=Dane_referencyjne!$H$13</xm:f>
            <x14:dxf>
              <font>
                <color auto="1"/>
              </font>
              <fill>
                <patternFill>
                  <bgColor theme="1" tint="0.499984740745262"/>
                </patternFill>
              </fill>
            </x14:dxf>
          </x14:cfRule>
          <xm:sqref>E97</xm:sqref>
        </x14:conditionalFormatting>
        <x14:conditionalFormatting xmlns:xm="http://schemas.microsoft.com/office/excel/2006/main">
          <x14:cfRule type="expression" priority="127" id="{EAB91943-5C32-C442-B344-1BA0A4A9D2DB}">
            <xm:f>E$24=Dane_referencyjne!$H$13</xm:f>
            <x14:dxf>
              <font>
                <color auto="1"/>
              </font>
              <fill>
                <patternFill>
                  <bgColor theme="1" tint="0.499984740745262"/>
                </patternFill>
              </fill>
            </x14:dxf>
          </x14:cfRule>
          <xm:sqref>E100</xm:sqref>
        </x14:conditionalFormatting>
        <x14:conditionalFormatting xmlns:xm="http://schemas.microsoft.com/office/excel/2006/main">
          <x14:cfRule type="expression" priority="126" id="{347546D9-63E1-E640-9448-840D8024ED42}">
            <xm:f>E$24=Dane_referencyjne!$H$13</xm:f>
            <x14:dxf>
              <font>
                <color auto="1"/>
              </font>
              <fill>
                <patternFill>
                  <bgColor theme="1" tint="0.499984740745262"/>
                </patternFill>
              </fill>
            </x14:dxf>
          </x14:cfRule>
          <xm:sqref>E105</xm:sqref>
        </x14:conditionalFormatting>
        <x14:conditionalFormatting xmlns:xm="http://schemas.microsoft.com/office/excel/2006/main">
          <x14:cfRule type="expression" priority="125" id="{7113F9C7-4F69-BB42-8BD4-F46513E7B459}">
            <xm:f>E$24=Dane_referencyjne!$H$13</xm:f>
            <x14:dxf>
              <font>
                <color auto="1"/>
              </font>
              <fill>
                <patternFill>
                  <bgColor theme="1" tint="0.499984740745262"/>
                </patternFill>
              </fill>
            </x14:dxf>
          </x14:cfRule>
          <xm:sqref>E108</xm:sqref>
        </x14:conditionalFormatting>
        <x14:conditionalFormatting xmlns:xm="http://schemas.microsoft.com/office/excel/2006/main">
          <x14:cfRule type="expression" priority="124" id="{A1303AB1-F183-0447-97D1-28A61C6FA155}">
            <xm:f>E$24=Dane_referencyjne!$H$13</xm:f>
            <x14:dxf>
              <font>
                <color auto="1"/>
              </font>
              <fill>
                <patternFill>
                  <bgColor theme="1" tint="0.499984740745262"/>
                </patternFill>
              </fill>
            </x14:dxf>
          </x14:cfRule>
          <xm:sqref>E113</xm:sqref>
        </x14:conditionalFormatting>
        <x14:conditionalFormatting xmlns:xm="http://schemas.microsoft.com/office/excel/2006/main">
          <x14:cfRule type="expression" priority="123" id="{C82762AF-00A7-CD48-91ED-7BBD5043F124}">
            <xm:f>E$24=Dane_referencyjne!$H$13</xm:f>
            <x14:dxf>
              <font>
                <color auto="1"/>
              </font>
              <fill>
                <patternFill>
                  <bgColor theme="1" tint="0.499984740745262"/>
                </patternFill>
              </fill>
            </x14:dxf>
          </x14:cfRule>
          <xm:sqref>E116</xm:sqref>
        </x14:conditionalFormatting>
        <x14:conditionalFormatting xmlns:xm="http://schemas.microsoft.com/office/excel/2006/main">
          <x14:cfRule type="expression" priority="122" id="{C7F94C18-0206-A741-9D1D-DD6F248E5453}">
            <xm:f>E$24=Dane_referencyjne!$H$13</xm:f>
            <x14:dxf>
              <font>
                <color auto="1"/>
              </font>
              <fill>
                <patternFill>
                  <bgColor theme="1" tint="0.499984740745262"/>
                </patternFill>
              </fill>
            </x14:dxf>
          </x14:cfRule>
          <xm:sqref>E121</xm:sqref>
        </x14:conditionalFormatting>
        <x14:conditionalFormatting xmlns:xm="http://schemas.microsoft.com/office/excel/2006/main">
          <x14:cfRule type="expression" priority="121" id="{5396F8E5-4BD1-BB4B-8D49-301C16BE5736}">
            <xm:f>E$24=Dane_referencyjne!$H$13</xm:f>
            <x14:dxf>
              <font>
                <color auto="1"/>
              </font>
              <fill>
                <patternFill>
                  <bgColor theme="1" tint="0.499984740745262"/>
                </patternFill>
              </fill>
            </x14:dxf>
          </x14:cfRule>
          <xm:sqref>E124</xm:sqref>
        </x14:conditionalFormatting>
        <x14:conditionalFormatting xmlns:xm="http://schemas.microsoft.com/office/excel/2006/main">
          <x14:cfRule type="expression" priority="120" id="{CE69DF97-5AF4-C644-B2BC-105B1C9F37D2}">
            <xm:f>E$24=Dane_referencyjne!$H$13</xm:f>
            <x14:dxf>
              <font>
                <color auto="1"/>
              </font>
              <fill>
                <patternFill>
                  <bgColor theme="1" tint="0.499984740745262"/>
                </patternFill>
              </fill>
            </x14:dxf>
          </x14:cfRule>
          <xm:sqref>E129</xm:sqref>
        </x14:conditionalFormatting>
        <x14:conditionalFormatting xmlns:xm="http://schemas.microsoft.com/office/excel/2006/main">
          <x14:cfRule type="expression" priority="119" id="{A68B481F-C2CB-3F4C-91BE-364ECCF9C733}">
            <xm:f>E$24=Dane_referencyjne!$H$13</xm:f>
            <x14:dxf>
              <font>
                <color auto="1"/>
              </font>
              <fill>
                <patternFill>
                  <bgColor theme="1" tint="0.499984740745262"/>
                </patternFill>
              </fill>
            </x14:dxf>
          </x14:cfRule>
          <xm:sqref>E132</xm:sqref>
        </x14:conditionalFormatting>
        <x14:conditionalFormatting xmlns:xm="http://schemas.microsoft.com/office/excel/2006/main">
          <x14:cfRule type="expression" priority="118" id="{335B1A44-CC38-2A4D-B44C-0F8913EFDF2C}">
            <xm:f>G$24=Dane_referencyjne!$H$13</xm:f>
            <x14:dxf>
              <font>
                <color auto="1"/>
              </font>
              <fill>
                <patternFill>
                  <bgColor theme="1" tint="0.499984740745262"/>
                </patternFill>
              </fill>
            </x14:dxf>
          </x14:cfRule>
          <xm:sqref>G97</xm:sqref>
        </x14:conditionalFormatting>
        <x14:conditionalFormatting xmlns:xm="http://schemas.microsoft.com/office/excel/2006/main">
          <x14:cfRule type="expression" priority="117" id="{F9EE6805-9EBF-AF4F-B492-B7F7C5E8CDAE}">
            <xm:f>G$24=Dane_referencyjne!$H$13</xm:f>
            <x14:dxf>
              <font>
                <color auto="1"/>
              </font>
              <fill>
                <patternFill>
                  <bgColor theme="1" tint="0.499984740745262"/>
                </patternFill>
              </fill>
            </x14:dxf>
          </x14:cfRule>
          <xm:sqref>G100</xm:sqref>
        </x14:conditionalFormatting>
        <x14:conditionalFormatting xmlns:xm="http://schemas.microsoft.com/office/excel/2006/main">
          <x14:cfRule type="expression" priority="116" id="{F12B4561-A70E-7E48-B972-8F4E099DD119}">
            <xm:f>G$24=Dane_referencyjne!$H$13</xm:f>
            <x14:dxf>
              <font>
                <color auto="1"/>
              </font>
              <fill>
                <patternFill>
                  <bgColor theme="1" tint="0.499984740745262"/>
                </patternFill>
              </fill>
            </x14:dxf>
          </x14:cfRule>
          <xm:sqref>G105</xm:sqref>
        </x14:conditionalFormatting>
        <x14:conditionalFormatting xmlns:xm="http://schemas.microsoft.com/office/excel/2006/main">
          <x14:cfRule type="expression" priority="115" id="{6977E8F6-5F78-7A45-A8EF-3182CDD52F26}">
            <xm:f>G$24=Dane_referencyjne!$H$13</xm:f>
            <x14:dxf>
              <font>
                <color auto="1"/>
              </font>
              <fill>
                <patternFill>
                  <bgColor theme="1" tint="0.499984740745262"/>
                </patternFill>
              </fill>
            </x14:dxf>
          </x14:cfRule>
          <xm:sqref>G108</xm:sqref>
        </x14:conditionalFormatting>
        <x14:conditionalFormatting xmlns:xm="http://schemas.microsoft.com/office/excel/2006/main">
          <x14:cfRule type="expression" priority="114" id="{1794C0C3-49CE-0C4D-B732-590077331E9C}">
            <xm:f>G$24=Dane_referencyjne!$H$13</xm:f>
            <x14:dxf>
              <font>
                <color auto="1"/>
              </font>
              <fill>
                <patternFill>
                  <bgColor theme="1" tint="0.499984740745262"/>
                </patternFill>
              </fill>
            </x14:dxf>
          </x14:cfRule>
          <xm:sqref>G113</xm:sqref>
        </x14:conditionalFormatting>
        <x14:conditionalFormatting xmlns:xm="http://schemas.microsoft.com/office/excel/2006/main">
          <x14:cfRule type="expression" priority="113" id="{BD3145C7-8EBB-254F-80F1-1CB72372B24D}">
            <xm:f>G$24=Dane_referencyjne!$H$13</xm:f>
            <x14:dxf>
              <font>
                <color auto="1"/>
              </font>
              <fill>
                <patternFill>
                  <bgColor theme="1" tint="0.499984740745262"/>
                </patternFill>
              </fill>
            </x14:dxf>
          </x14:cfRule>
          <xm:sqref>G116</xm:sqref>
        </x14:conditionalFormatting>
        <x14:conditionalFormatting xmlns:xm="http://schemas.microsoft.com/office/excel/2006/main">
          <x14:cfRule type="expression" priority="112" id="{9626FBFD-8460-334A-B9FD-7335141388AB}">
            <xm:f>G$24=Dane_referencyjne!$H$13</xm:f>
            <x14:dxf>
              <font>
                <color auto="1"/>
              </font>
              <fill>
                <patternFill>
                  <bgColor theme="1" tint="0.499984740745262"/>
                </patternFill>
              </fill>
            </x14:dxf>
          </x14:cfRule>
          <xm:sqref>G121</xm:sqref>
        </x14:conditionalFormatting>
        <x14:conditionalFormatting xmlns:xm="http://schemas.microsoft.com/office/excel/2006/main">
          <x14:cfRule type="expression" priority="111" id="{260A3FDC-EB96-E14F-BBA6-B4D78B94CE24}">
            <xm:f>G$24=Dane_referencyjne!$H$13</xm:f>
            <x14:dxf>
              <font>
                <color auto="1"/>
              </font>
              <fill>
                <patternFill>
                  <bgColor theme="1" tint="0.499984740745262"/>
                </patternFill>
              </fill>
            </x14:dxf>
          </x14:cfRule>
          <xm:sqref>G124</xm:sqref>
        </x14:conditionalFormatting>
        <x14:conditionalFormatting xmlns:xm="http://schemas.microsoft.com/office/excel/2006/main">
          <x14:cfRule type="expression" priority="110" id="{1BE4B732-26F3-2F41-B9E4-D59C06B4553D}">
            <xm:f>G$24=Dane_referencyjne!$H$13</xm:f>
            <x14:dxf>
              <font>
                <color auto="1"/>
              </font>
              <fill>
                <patternFill>
                  <bgColor theme="1" tint="0.499984740745262"/>
                </patternFill>
              </fill>
            </x14:dxf>
          </x14:cfRule>
          <xm:sqref>G129</xm:sqref>
        </x14:conditionalFormatting>
        <x14:conditionalFormatting xmlns:xm="http://schemas.microsoft.com/office/excel/2006/main">
          <x14:cfRule type="expression" priority="109" id="{EF18BB91-88E4-B944-8D35-4B0D35951390}">
            <xm:f>G$24=Dane_referencyjne!$H$13</xm:f>
            <x14:dxf>
              <font>
                <color auto="1"/>
              </font>
              <fill>
                <patternFill>
                  <bgColor theme="1" tint="0.499984740745262"/>
                </patternFill>
              </fill>
            </x14:dxf>
          </x14:cfRule>
          <xm:sqref>G132</xm:sqref>
        </x14:conditionalFormatting>
        <x14:conditionalFormatting xmlns:xm="http://schemas.microsoft.com/office/excel/2006/main">
          <x14:cfRule type="expression" priority="1" id="{E241BF7A-5231-4446-A199-3BF20C9B775B}">
            <xm:f>I$24=Dane_referencyjne!$H$14</xm:f>
            <x14:dxf>
              <font>
                <color auto="1"/>
              </font>
              <fill>
                <patternFill>
                  <bgColor theme="1" tint="0.499984740745262"/>
                </patternFill>
              </fill>
            </x14:dxf>
          </x14:cfRule>
          <xm:sqref>I26:I29</xm:sqref>
        </x14:conditionalFormatting>
        <x14:conditionalFormatting xmlns:xm="http://schemas.microsoft.com/office/excel/2006/main">
          <x14:cfRule type="expression" priority="108" id="{98EA7B3D-C031-2847-9D4D-4D6CD35E3728}">
            <xm:f>I$19=Dane_referencyjne!$H$7</xm:f>
            <x14:dxf>
              <font>
                <color auto="1"/>
              </font>
              <fill>
                <patternFill>
                  <bgColor theme="1" tint="0.499984740745262"/>
                </patternFill>
              </fill>
            </x14:dxf>
          </x14:cfRule>
          <x14:cfRule type="expression" priority="107" id="{81E91A64-3984-BA48-A44B-0B5449377F46}">
            <xm:f>#REF!=Dane_referencyjne!#REF!</xm:f>
            <x14:dxf>
              <font>
                <color auto="1"/>
              </font>
              <fill>
                <patternFill>
                  <bgColor theme="1" tint="0.499984740745262"/>
                </patternFill>
              </fill>
            </x14:dxf>
          </x14:cfRule>
          <xm:sqref>I76</xm:sqref>
        </x14:conditionalFormatting>
        <x14:conditionalFormatting xmlns:xm="http://schemas.microsoft.com/office/excel/2006/main">
          <x14:cfRule type="expression" priority="105" id="{86FB20E3-232E-584B-BBD3-283DFA87DB83}">
            <xm:f>I$24=Dane_referencyjne!$H$13</xm:f>
            <x14:dxf>
              <font>
                <color auto="1"/>
              </font>
              <fill>
                <patternFill>
                  <bgColor theme="1" tint="0.499984740745262"/>
                </patternFill>
              </fill>
            </x14:dxf>
          </x14:cfRule>
          <xm:sqref>I97</xm:sqref>
        </x14:conditionalFormatting>
        <x14:conditionalFormatting xmlns:xm="http://schemas.microsoft.com/office/excel/2006/main">
          <x14:cfRule type="expression" priority="104" id="{2AD6D802-08C5-0C4B-BE27-9615061926F4}">
            <xm:f>I$24=Dane_referencyjne!$H$13</xm:f>
            <x14:dxf>
              <font>
                <color auto="1"/>
              </font>
              <fill>
                <patternFill>
                  <bgColor theme="1" tint="0.499984740745262"/>
                </patternFill>
              </fill>
            </x14:dxf>
          </x14:cfRule>
          <xm:sqref>I100</xm:sqref>
        </x14:conditionalFormatting>
        <x14:conditionalFormatting xmlns:xm="http://schemas.microsoft.com/office/excel/2006/main">
          <x14:cfRule type="expression" priority="103" id="{4F4D2A91-3B19-0E47-8061-CE8DAAFC7323}">
            <xm:f>I$24=Dane_referencyjne!$H$13</xm:f>
            <x14:dxf>
              <font>
                <color auto="1"/>
              </font>
              <fill>
                <patternFill>
                  <bgColor theme="1" tint="0.499984740745262"/>
                </patternFill>
              </fill>
            </x14:dxf>
          </x14:cfRule>
          <xm:sqref>I105</xm:sqref>
        </x14:conditionalFormatting>
        <x14:conditionalFormatting xmlns:xm="http://schemas.microsoft.com/office/excel/2006/main">
          <x14:cfRule type="expression" priority="102" id="{C6BF1532-E6CB-E048-8FAE-BBEA2661F1C7}">
            <xm:f>I$24=Dane_referencyjne!$H$13</xm:f>
            <x14:dxf>
              <font>
                <color auto="1"/>
              </font>
              <fill>
                <patternFill>
                  <bgColor theme="1" tint="0.499984740745262"/>
                </patternFill>
              </fill>
            </x14:dxf>
          </x14:cfRule>
          <xm:sqref>I108</xm:sqref>
        </x14:conditionalFormatting>
        <x14:conditionalFormatting xmlns:xm="http://schemas.microsoft.com/office/excel/2006/main">
          <x14:cfRule type="expression" priority="101" id="{663B7F82-B51B-7648-947F-087EACCED105}">
            <xm:f>I$24=Dane_referencyjne!$H$13</xm:f>
            <x14:dxf>
              <font>
                <color auto="1"/>
              </font>
              <fill>
                <patternFill>
                  <bgColor theme="1" tint="0.499984740745262"/>
                </patternFill>
              </fill>
            </x14:dxf>
          </x14:cfRule>
          <xm:sqref>I113</xm:sqref>
        </x14:conditionalFormatting>
        <x14:conditionalFormatting xmlns:xm="http://schemas.microsoft.com/office/excel/2006/main">
          <x14:cfRule type="expression" priority="100" id="{62A9D700-AEB6-0F4F-A96A-34E4D006CFB1}">
            <xm:f>I$24=Dane_referencyjne!$H$13</xm:f>
            <x14:dxf>
              <font>
                <color auto="1"/>
              </font>
              <fill>
                <patternFill>
                  <bgColor theme="1" tint="0.499984740745262"/>
                </patternFill>
              </fill>
            </x14:dxf>
          </x14:cfRule>
          <xm:sqref>I116</xm:sqref>
        </x14:conditionalFormatting>
        <x14:conditionalFormatting xmlns:xm="http://schemas.microsoft.com/office/excel/2006/main">
          <x14:cfRule type="expression" priority="99" id="{39309781-FA44-2545-A1E4-01BF2ED132CC}">
            <xm:f>I$24=Dane_referencyjne!$H$13</xm:f>
            <x14:dxf>
              <font>
                <color auto="1"/>
              </font>
              <fill>
                <patternFill>
                  <bgColor theme="1" tint="0.499984740745262"/>
                </patternFill>
              </fill>
            </x14:dxf>
          </x14:cfRule>
          <xm:sqref>I121</xm:sqref>
        </x14:conditionalFormatting>
        <x14:conditionalFormatting xmlns:xm="http://schemas.microsoft.com/office/excel/2006/main">
          <x14:cfRule type="expression" priority="98" id="{66EC6494-6775-2A47-8B32-D3AD5116E5A9}">
            <xm:f>I$24=Dane_referencyjne!$H$13</xm:f>
            <x14:dxf>
              <font>
                <color auto="1"/>
              </font>
              <fill>
                <patternFill>
                  <bgColor theme="1" tint="0.499984740745262"/>
                </patternFill>
              </fill>
            </x14:dxf>
          </x14:cfRule>
          <xm:sqref>I124</xm:sqref>
        </x14:conditionalFormatting>
        <x14:conditionalFormatting xmlns:xm="http://schemas.microsoft.com/office/excel/2006/main">
          <x14:cfRule type="expression" priority="97" id="{52C4094A-C1DF-C74C-B92E-BB9325C99470}">
            <xm:f>I$24=Dane_referencyjne!$H$13</xm:f>
            <x14:dxf>
              <font>
                <color auto="1"/>
              </font>
              <fill>
                <patternFill>
                  <bgColor theme="1" tint="0.499984740745262"/>
                </patternFill>
              </fill>
            </x14:dxf>
          </x14:cfRule>
          <xm:sqref>I129</xm:sqref>
        </x14:conditionalFormatting>
        <x14:conditionalFormatting xmlns:xm="http://schemas.microsoft.com/office/excel/2006/main">
          <x14:cfRule type="expression" priority="96" id="{9139E0AE-40AF-104B-8A8B-CD1748072EFC}">
            <xm:f>I$24=Dane_referencyjne!$H$13</xm:f>
            <x14:dxf>
              <font>
                <color auto="1"/>
              </font>
              <fill>
                <patternFill>
                  <bgColor theme="1" tint="0.499984740745262"/>
                </patternFill>
              </fill>
            </x14:dxf>
          </x14:cfRule>
          <xm:sqref>I132</xm:sqref>
        </x14:conditionalFormatting>
        <x14:conditionalFormatting xmlns:xm="http://schemas.microsoft.com/office/excel/2006/main">
          <x14:cfRule type="expression" priority="93" id="{C30E2B22-60B0-F944-8941-9892A536ED08}">
            <xm:f>K$24=Dane_referencyjne!$H$14</xm:f>
            <x14:dxf>
              <font>
                <color auto="1"/>
              </font>
              <fill>
                <patternFill>
                  <bgColor theme="1" tint="0.499984740745262"/>
                </patternFill>
              </fill>
            </x14:dxf>
          </x14:cfRule>
          <xm:sqref>K26:K29</xm:sqref>
        </x14:conditionalFormatting>
        <x14:conditionalFormatting xmlns:xm="http://schemas.microsoft.com/office/excel/2006/main">
          <x14:cfRule type="expression" priority="95" id="{E3DA598C-5E1B-F943-9B6C-C20A72618A0D}">
            <xm:f>K$19=Dane_referencyjne!$H$7</xm:f>
            <x14:dxf>
              <font>
                <color auto="1"/>
              </font>
              <fill>
                <patternFill>
                  <bgColor theme="1" tint="0.499984740745262"/>
                </patternFill>
              </fill>
            </x14:dxf>
          </x14:cfRule>
          <x14:cfRule type="expression" priority="94" id="{E37EE153-B828-324D-A429-9E094EDEBC95}">
            <xm:f>#REF!=Dane_referencyjne!#REF!</xm:f>
            <x14:dxf>
              <font>
                <color auto="1"/>
              </font>
              <fill>
                <patternFill>
                  <bgColor theme="1" tint="0.499984740745262"/>
                </patternFill>
              </fill>
            </x14:dxf>
          </x14:cfRule>
          <xm:sqref>K76</xm:sqref>
        </x14:conditionalFormatting>
        <x14:conditionalFormatting xmlns:xm="http://schemas.microsoft.com/office/excel/2006/main">
          <x14:cfRule type="expression" priority="92" id="{A192920E-5CDA-0249-9134-D37A5A2CC450}">
            <xm:f>K$24=Dane_referencyjne!$H$13</xm:f>
            <x14:dxf>
              <font>
                <color auto="1"/>
              </font>
              <fill>
                <patternFill>
                  <bgColor theme="1" tint="0.499984740745262"/>
                </patternFill>
              </fill>
            </x14:dxf>
          </x14:cfRule>
          <xm:sqref>K97</xm:sqref>
        </x14:conditionalFormatting>
        <x14:conditionalFormatting xmlns:xm="http://schemas.microsoft.com/office/excel/2006/main">
          <x14:cfRule type="expression" priority="91" id="{932D7BD4-D163-664C-BD89-17CD1517D863}">
            <xm:f>K$24=Dane_referencyjne!$H$13</xm:f>
            <x14:dxf>
              <font>
                <color auto="1"/>
              </font>
              <fill>
                <patternFill>
                  <bgColor theme="1" tint="0.499984740745262"/>
                </patternFill>
              </fill>
            </x14:dxf>
          </x14:cfRule>
          <xm:sqref>K100</xm:sqref>
        </x14:conditionalFormatting>
        <x14:conditionalFormatting xmlns:xm="http://schemas.microsoft.com/office/excel/2006/main">
          <x14:cfRule type="expression" priority="90" id="{21161805-1105-6142-B27A-122C7ABF5EC0}">
            <xm:f>K$24=Dane_referencyjne!$H$13</xm:f>
            <x14:dxf>
              <font>
                <color auto="1"/>
              </font>
              <fill>
                <patternFill>
                  <bgColor theme="1" tint="0.499984740745262"/>
                </patternFill>
              </fill>
            </x14:dxf>
          </x14:cfRule>
          <xm:sqref>K105</xm:sqref>
        </x14:conditionalFormatting>
        <x14:conditionalFormatting xmlns:xm="http://schemas.microsoft.com/office/excel/2006/main">
          <x14:cfRule type="expression" priority="89" id="{9766E5EE-ABE5-D844-8905-9DE7FD0128BD}">
            <xm:f>K$24=Dane_referencyjne!$H$13</xm:f>
            <x14:dxf>
              <font>
                <color auto="1"/>
              </font>
              <fill>
                <patternFill>
                  <bgColor theme="1" tint="0.499984740745262"/>
                </patternFill>
              </fill>
            </x14:dxf>
          </x14:cfRule>
          <xm:sqref>K108</xm:sqref>
        </x14:conditionalFormatting>
        <x14:conditionalFormatting xmlns:xm="http://schemas.microsoft.com/office/excel/2006/main">
          <x14:cfRule type="expression" priority="88" id="{6A475E17-D06E-314D-8712-D5C4E53C4B5E}">
            <xm:f>K$24=Dane_referencyjne!$H$13</xm:f>
            <x14:dxf>
              <font>
                <color auto="1"/>
              </font>
              <fill>
                <patternFill>
                  <bgColor theme="1" tint="0.499984740745262"/>
                </patternFill>
              </fill>
            </x14:dxf>
          </x14:cfRule>
          <xm:sqref>K113</xm:sqref>
        </x14:conditionalFormatting>
        <x14:conditionalFormatting xmlns:xm="http://schemas.microsoft.com/office/excel/2006/main">
          <x14:cfRule type="expression" priority="87" id="{356B71A9-D723-104B-9E12-EB263B4AD396}">
            <xm:f>K$24=Dane_referencyjne!$H$13</xm:f>
            <x14:dxf>
              <font>
                <color auto="1"/>
              </font>
              <fill>
                <patternFill>
                  <bgColor theme="1" tint="0.499984740745262"/>
                </patternFill>
              </fill>
            </x14:dxf>
          </x14:cfRule>
          <xm:sqref>K116</xm:sqref>
        </x14:conditionalFormatting>
        <x14:conditionalFormatting xmlns:xm="http://schemas.microsoft.com/office/excel/2006/main">
          <x14:cfRule type="expression" priority="86" id="{1D430DA8-32D3-3A45-91C2-2199848FC350}">
            <xm:f>K$24=Dane_referencyjne!$H$13</xm:f>
            <x14:dxf>
              <font>
                <color auto="1"/>
              </font>
              <fill>
                <patternFill>
                  <bgColor theme="1" tint="0.499984740745262"/>
                </patternFill>
              </fill>
            </x14:dxf>
          </x14:cfRule>
          <xm:sqref>K121</xm:sqref>
        </x14:conditionalFormatting>
        <x14:conditionalFormatting xmlns:xm="http://schemas.microsoft.com/office/excel/2006/main">
          <x14:cfRule type="expression" priority="85" id="{F36FD74F-8896-894D-BD68-8187FD1A6954}">
            <xm:f>K$24=Dane_referencyjne!$H$13</xm:f>
            <x14:dxf>
              <font>
                <color auto="1"/>
              </font>
              <fill>
                <patternFill>
                  <bgColor theme="1" tint="0.499984740745262"/>
                </patternFill>
              </fill>
            </x14:dxf>
          </x14:cfRule>
          <xm:sqref>K124</xm:sqref>
        </x14:conditionalFormatting>
        <x14:conditionalFormatting xmlns:xm="http://schemas.microsoft.com/office/excel/2006/main">
          <x14:cfRule type="expression" priority="84" id="{77C243CC-9CFC-6046-906D-C0E8F70DBCDF}">
            <xm:f>K$24=Dane_referencyjne!$H$13</xm:f>
            <x14:dxf>
              <font>
                <color auto="1"/>
              </font>
              <fill>
                <patternFill>
                  <bgColor theme="1" tint="0.499984740745262"/>
                </patternFill>
              </fill>
            </x14:dxf>
          </x14:cfRule>
          <xm:sqref>K129</xm:sqref>
        </x14:conditionalFormatting>
        <x14:conditionalFormatting xmlns:xm="http://schemas.microsoft.com/office/excel/2006/main">
          <x14:cfRule type="expression" priority="83" id="{9AC6AB97-44CF-C14C-B178-A106080E5E2D}">
            <xm:f>K$24=Dane_referencyjne!$H$13</xm:f>
            <x14:dxf>
              <font>
                <color auto="1"/>
              </font>
              <fill>
                <patternFill>
                  <bgColor theme="1" tint="0.499984740745262"/>
                </patternFill>
              </fill>
            </x14:dxf>
          </x14:cfRule>
          <xm:sqref>K132</xm:sqref>
        </x14:conditionalFormatting>
        <x14:conditionalFormatting xmlns:xm="http://schemas.microsoft.com/office/excel/2006/main">
          <x14:cfRule type="expression" priority="4" id="{31241341-D1AE-3748-A630-D4726EA831CC}">
            <xm:f>M$24=Dane_referencyjne!$H$14</xm:f>
            <x14:dxf>
              <font>
                <color auto="1"/>
              </font>
              <fill>
                <patternFill>
                  <bgColor theme="1" tint="0.499984740745262"/>
                </patternFill>
              </fill>
            </x14:dxf>
          </x14:cfRule>
          <xm:sqref>M26:M29</xm:sqref>
        </x14:conditionalFormatting>
        <x14:conditionalFormatting xmlns:xm="http://schemas.microsoft.com/office/excel/2006/main">
          <x14:cfRule type="expression" priority="81" id="{51612240-2624-9D44-9E8E-6E67223BF424}">
            <xm:f>#REF!=Dane_referencyjne!#REF!</xm:f>
            <x14:dxf>
              <font>
                <color auto="1"/>
              </font>
              <fill>
                <patternFill>
                  <bgColor theme="1" tint="0.499984740745262"/>
                </patternFill>
              </fill>
            </x14:dxf>
          </x14:cfRule>
          <x14:cfRule type="expression" priority="82" id="{90E0104A-8E23-8C4D-BBB9-5B9F4A6F3A35}">
            <xm:f>M$19=Dane_referencyjne!$H$7</xm:f>
            <x14:dxf>
              <font>
                <color auto="1"/>
              </font>
              <fill>
                <patternFill>
                  <bgColor theme="1" tint="0.499984740745262"/>
                </patternFill>
              </fill>
            </x14:dxf>
          </x14:cfRule>
          <xm:sqref>M76</xm:sqref>
        </x14:conditionalFormatting>
        <x14:conditionalFormatting xmlns:xm="http://schemas.microsoft.com/office/excel/2006/main">
          <x14:cfRule type="expression" priority="79" id="{6456690A-641A-2345-BC49-EA08B432305A}">
            <xm:f>M$24=Dane_referencyjne!$H$13</xm:f>
            <x14:dxf>
              <font>
                <color auto="1"/>
              </font>
              <fill>
                <patternFill>
                  <bgColor theme="1" tint="0.499984740745262"/>
                </patternFill>
              </fill>
            </x14:dxf>
          </x14:cfRule>
          <xm:sqref>M97</xm:sqref>
        </x14:conditionalFormatting>
        <x14:conditionalFormatting xmlns:xm="http://schemas.microsoft.com/office/excel/2006/main">
          <x14:cfRule type="expression" priority="78" id="{B42C0927-B0C5-5B47-9FDE-31027DD521BA}">
            <xm:f>M$24=Dane_referencyjne!$H$13</xm:f>
            <x14:dxf>
              <font>
                <color auto="1"/>
              </font>
              <fill>
                <patternFill>
                  <bgColor theme="1" tint="0.499984740745262"/>
                </patternFill>
              </fill>
            </x14:dxf>
          </x14:cfRule>
          <xm:sqref>M100</xm:sqref>
        </x14:conditionalFormatting>
        <x14:conditionalFormatting xmlns:xm="http://schemas.microsoft.com/office/excel/2006/main">
          <x14:cfRule type="expression" priority="77" id="{C5F41C37-02F5-B248-8501-4E63936D8638}">
            <xm:f>M$24=Dane_referencyjne!$H$13</xm:f>
            <x14:dxf>
              <font>
                <color auto="1"/>
              </font>
              <fill>
                <patternFill>
                  <bgColor theme="1" tint="0.499984740745262"/>
                </patternFill>
              </fill>
            </x14:dxf>
          </x14:cfRule>
          <xm:sqref>M105</xm:sqref>
        </x14:conditionalFormatting>
        <x14:conditionalFormatting xmlns:xm="http://schemas.microsoft.com/office/excel/2006/main">
          <x14:cfRule type="expression" priority="76" id="{B20E3323-4AAA-3443-B1CA-D41A1E4F648C}">
            <xm:f>M$24=Dane_referencyjne!$H$13</xm:f>
            <x14:dxf>
              <font>
                <color auto="1"/>
              </font>
              <fill>
                <patternFill>
                  <bgColor theme="1" tint="0.499984740745262"/>
                </patternFill>
              </fill>
            </x14:dxf>
          </x14:cfRule>
          <xm:sqref>M108</xm:sqref>
        </x14:conditionalFormatting>
        <x14:conditionalFormatting xmlns:xm="http://schemas.microsoft.com/office/excel/2006/main">
          <x14:cfRule type="expression" priority="75" id="{3D7FE341-F7A3-FD48-A12F-FDE0C7352C56}">
            <xm:f>M$24=Dane_referencyjne!$H$13</xm:f>
            <x14:dxf>
              <font>
                <color auto="1"/>
              </font>
              <fill>
                <patternFill>
                  <bgColor theme="1" tint="0.499984740745262"/>
                </patternFill>
              </fill>
            </x14:dxf>
          </x14:cfRule>
          <xm:sqref>M113</xm:sqref>
        </x14:conditionalFormatting>
        <x14:conditionalFormatting xmlns:xm="http://schemas.microsoft.com/office/excel/2006/main">
          <x14:cfRule type="expression" priority="74" id="{B18DE284-33EF-4341-B4FB-53BE8E0A2B32}">
            <xm:f>M$24=Dane_referencyjne!$H$13</xm:f>
            <x14:dxf>
              <font>
                <color auto="1"/>
              </font>
              <fill>
                <patternFill>
                  <bgColor theme="1" tint="0.499984740745262"/>
                </patternFill>
              </fill>
            </x14:dxf>
          </x14:cfRule>
          <xm:sqref>M116</xm:sqref>
        </x14:conditionalFormatting>
        <x14:conditionalFormatting xmlns:xm="http://schemas.microsoft.com/office/excel/2006/main">
          <x14:cfRule type="expression" priority="73" id="{7F6F8595-ABD5-F14F-88A4-706D2E31B5FF}">
            <xm:f>M$24=Dane_referencyjne!$H$13</xm:f>
            <x14:dxf>
              <font>
                <color auto="1"/>
              </font>
              <fill>
                <patternFill>
                  <bgColor theme="1" tint="0.499984740745262"/>
                </patternFill>
              </fill>
            </x14:dxf>
          </x14:cfRule>
          <xm:sqref>M121</xm:sqref>
        </x14:conditionalFormatting>
        <x14:conditionalFormatting xmlns:xm="http://schemas.microsoft.com/office/excel/2006/main">
          <x14:cfRule type="expression" priority="72" id="{F0B55EB7-7113-E349-A7D0-EA948548B9DF}">
            <xm:f>M$24=Dane_referencyjne!$H$13</xm:f>
            <x14:dxf>
              <font>
                <color auto="1"/>
              </font>
              <fill>
                <patternFill>
                  <bgColor theme="1" tint="0.499984740745262"/>
                </patternFill>
              </fill>
            </x14:dxf>
          </x14:cfRule>
          <xm:sqref>M124</xm:sqref>
        </x14:conditionalFormatting>
        <x14:conditionalFormatting xmlns:xm="http://schemas.microsoft.com/office/excel/2006/main">
          <x14:cfRule type="expression" priority="71" id="{C33A70C9-40A5-8A41-A3C1-A65BF054A655}">
            <xm:f>M$24=Dane_referencyjne!$H$13</xm:f>
            <x14:dxf>
              <font>
                <color auto="1"/>
              </font>
              <fill>
                <patternFill>
                  <bgColor theme="1" tint="0.499984740745262"/>
                </patternFill>
              </fill>
            </x14:dxf>
          </x14:cfRule>
          <xm:sqref>M129</xm:sqref>
        </x14:conditionalFormatting>
        <x14:conditionalFormatting xmlns:xm="http://schemas.microsoft.com/office/excel/2006/main">
          <x14:cfRule type="expression" priority="70" id="{1010D09C-F45D-0348-8F71-0EBD9314FBD8}">
            <xm:f>M$24=Dane_referencyjne!$H$13</xm:f>
            <x14:dxf>
              <font>
                <color auto="1"/>
              </font>
              <fill>
                <patternFill>
                  <bgColor theme="1" tint="0.499984740745262"/>
                </patternFill>
              </fill>
            </x14:dxf>
          </x14:cfRule>
          <xm:sqref>M132</xm:sqref>
        </x14:conditionalFormatting>
        <x14:conditionalFormatting xmlns:xm="http://schemas.microsoft.com/office/excel/2006/main">
          <x14:cfRule type="expression" priority="67" id="{D6E1F1F3-C1BF-C741-BF5E-1123B889EB8C}">
            <xm:f>O$24=Dane_referencyjne!$H$14</xm:f>
            <x14:dxf>
              <font>
                <color auto="1"/>
              </font>
              <fill>
                <patternFill>
                  <bgColor theme="1" tint="0.499984740745262"/>
                </patternFill>
              </fill>
            </x14:dxf>
          </x14:cfRule>
          <xm:sqref>O26:O29</xm:sqref>
        </x14:conditionalFormatting>
        <x14:conditionalFormatting xmlns:xm="http://schemas.microsoft.com/office/excel/2006/main">
          <x14:cfRule type="expression" priority="69" id="{E21FFE11-B12B-9D41-8570-832B0545CA33}">
            <xm:f>O$19=Dane_referencyjne!$H$7</xm:f>
            <x14:dxf>
              <font>
                <color auto="1"/>
              </font>
              <fill>
                <patternFill>
                  <bgColor theme="1" tint="0.499984740745262"/>
                </patternFill>
              </fill>
            </x14:dxf>
          </x14:cfRule>
          <x14:cfRule type="expression" priority="68" id="{65DD1D02-8A80-7148-895A-258CCF7903E4}">
            <xm:f>#REF!=Dane_referencyjne!#REF!</xm:f>
            <x14:dxf>
              <font>
                <color auto="1"/>
              </font>
              <fill>
                <patternFill>
                  <bgColor theme="1" tint="0.499984740745262"/>
                </patternFill>
              </fill>
            </x14:dxf>
          </x14:cfRule>
          <xm:sqref>O76</xm:sqref>
        </x14:conditionalFormatting>
        <x14:conditionalFormatting xmlns:xm="http://schemas.microsoft.com/office/excel/2006/main">
          <x14:cfRule type="expression" priority="66" id="{529B9D14-E46B-E046-8F2B-FB5C0379A6F9}">
            <xm:f>O$24=Dane_referencyjne!$H$13</xm:f>
            <x14:dxf>
              <font>
                <color auto="1"/>
              </font>
              <fill>
                <patternFill>
                  <bgColor theme="1" tint="0.499984740745262"/>
                </patternFill>
              </fill>
            </x14:dxf>
          </x14:cfRule>
          <xm:sqref>O97</xm:sqref>
        </x14:conditionalFormatting>
        <x14:conditionalFormatting xmlns:xm="http://schemas.microsoft.com/office/excel/2006/main">
          <x14:cfRule type="expression" priority="65" id="{DA7C59CC-582B-B343-A09E-BE9FABBD2A19}">
            <xm:f>O$24=Dane_referencyjne!$H$13</xm:f>
            <x14:dxf>
              <font>
                <color auto="1"/>
              </font>
              <fill>
                <patternFill>
                  <bgColor theme="1" tint="0.499984740745262"/>
                </patternFill>
              </fill>
            </x14:dxf>
          </x14:cfRule>
          <xm:sqref>O100</xm:sqref>
        </x14:conditionalFormatting>
        <x14:conditionalFormatting xmlns:xm="http://schemas.microsoft.com/office/excel/2006/main">
          <x14:cfRule type="expression" priority="64" id="{AD73C0ED-F488-0942-B208-B9C95ABCE116}">
            <xm:f>O$24=Dane_referencyjne!$H$13</xm:f>
            <x14:dxf>
              <font>
                <color auto="1"/>
              </font>
              <fill>
                <patternFill>
                  <bgColor theme="1" tint="0.499984740745262"/>
                </patternFill>
              </fill>
            </x14:dxf>
          </x14:cfRule>
          <xm:sqref>O105</xm:sqref>
        </x14:conditionalFormatting>
        <x14:conditionalFormatting xmlns:xm="http://schemas.microsoft.com/office/excel/2006/main">
          <x14:cfRule type="expression" priority="63" id="{8CFCD7C1-889D-034B-81E6-2E787A40096D}">
            <xm:f>O$24=Dane_referencyjne!$H$13</xm:f>
            <x14:dxf>
              <font>
                <color auto="1"/>
              </font>
              <fill>
                <patternFill>
                  <bgColor theme="1" tint="0.499984740745262"/>
                </patternFill>
              </fill>
            </x14:dxf>
          </x14:cfRule>
          <xm:sqref>O108</xm:sqref>
        </x14:conditionalFormatting>
        <x14:conditionalFormatting xmlns:xm="http://schemas.microsoft.com/office/excel/2006/main">
          <x14:cfRule type="expression" priority="62" id="{371EA859-252B-AF47-A107-ACE79BF3FFEE}">
            <xm:f>O$24=Dane_referencyjne!$H$13</xm:f>
            <x14:dxf>
              <font>
                <color auto="1"/>
              </font>
              <fill>
                <patternFill>
                  <bgColor theme="1" tint="0.499984740745262"/>
                </patternFill>
              </fill>
            </x14:dxf>
          </x14:cfRule>
          <xm:sqref>O113</xm:sqref>
        </x14:conditionalFormatting>
        <x14:conditionalFormatting xmlns:xm="http://schemas.microsoft.com/office/excel/2006/main">
          <x14:cfRule type="expression" priority="61" id="{977E8D72-F787-CA46-9CC3-64B37D52986D}">
            <xm:f>O$24=Dane_referencyjne!$H$13</xm:f>
            <x14:dxf>
              <font>
                <color auto="1"/>
              </font>
              <fill>
                <patternFill>
                  <bgColor theme="1" tint="0.499984740745262"/>
                </patternFill>
              </fill>
            </x14:dxf>
          </x14:cfRule>
          <xm:sqref>O116</xm:sqref>
        </x14:conditionalFormatting>
        <x14:conditionalFormatting xmlns:xm="http://schemas.microsoft.com/office/excel/2006/main">
          <x14:cfRule type="expression" priority="60" id="{4533EFE2-009E-2C4B-B26C-D53EB4B6F072}">
            <xm:f>O$24=Dane_referencyjne!$H$13</xm:f>
            <x14:dxf>
              <font>
                <color auto="1"/>
              </font>
              <fill>
                <patternFill>
                  <bgColor theme="1" tint="0.499984740745262"/>
                </patternFill>
              </fill>
            </x14:dxf>
          </x14:cfRule>
          <xm:sqref>O121</xm:sqref>
        </x14:conditionalFormatting>
        <x14:conditionalFormatting xmlns:xm="http://schemas.microsoft.com/office/excel/2006/main">
          <x14:cfRule type="expression" priority="59" id="{6E4D34FE-C967-CA47-B498-425DFA2C044D}">
            <xm:f>O$24=Dane_referencyjne!$H$13</xm:f>
            <x14:dxf>
              <font>
                <color auto="1"/>
              </font>
              <fill>
                <patternFill>
                  <bgColor theme="1" tint="0.499984740745262"/>
                </patternFill>
              </fill>
            </x14:dxf>
          </x14:cfRule>
          <xm:sqref>O124</xm:sqref>
        </x14:conditionalFormatting>
        <x14:conditionalFormatting xmlns:xm="http://schemas.microsoft.com/office/excel/2006/main">
          <x14:cfRule type="expression" priority="58" id="{1B5A6A2F-3392-EC4F-92E6-2233D48EA888}">
            <xm:f>O$24=Dane_referencyjne!$H$13</xm:f>
            <x14:dxf>
              <font>
                <color auto="1"/>
              </font>
              <fill>
                <patternFill>
                  <bgColor theme="1" tint="0.499984740745262"/>
                </patternFill>
              </fill>
            </x14:dxf>
          </x14:cfRule>
          <xm:sqref>O129</xm:sqref>
        </x14:conditionalFormatting>
        <x14:conditionalFormatting xmlns:xm="http://schemas.microsoft.com/office/excel/2006/main">
          <x14:cfRule type="expression" priority="57" id="{5105DA1C-3975-004A-985B-54031FD8E191}">
            <xm:f>O$24=Dane_referencyjne!$H$13</xm:f>
            <x14:dxf>
              <font>
                <color auto="1"/>
              </font>
              <fill>
                <patternFill>
                  <bgColor theme="1" tint="0.499984740745262"/>
                </patternFill>
              </fill>
            </x14:dxf>
          </x14:cfRule>
          <xm:sqref>O132</xm:sqref>
        </x14:conditionalFormatting>
        <x14:conditionalFormatting xmlns:xm="http://schemas.microsoft.com/office/excel/2006/main">
          <x14:cfRule type="expression" priority="2" id="{F58E1B8F-6738-DF4B-9CE0-77A56B1C7948}">
            <xm:f>Q$24=Dane_referencyjne!$H$14</xm:f>
            <x14:dxf>
              <font>
                <color auto="1"/>
              </font>
              <fill>
                <patternFill>
                  <bgColor theme="1" tint="0.499984740745262"/>
                </patternFill>
              </fill>
            </x14:dxf>
          </x14:cfRule>
          <xm:sqref>Q26:Q29</xm:sqref>
        </x14:conditionalFormatting>
        <x14:conditionalFormatting xmlns:xm="http://schemas.microsoft.com/office/excel/2006/main">
          <x14:cfRule type="expression" priority="56" id="{0C30D0DC-54D9-A840-A224-2C37511E5452}">
            <xm:f>Q$19=Dane_referencyjne!$H$7</xm:f>
            <x14:dxf>
              <font>
                <color auto="1"/>
              </font>
              <fill>
                <patternFill>
                  <bgColor theme="1" tint="0.499984740745262"/>
                </patternFill>
              </fill>
            </x14:dxf>
          </x14:cfRule>
          <x14:cfRule type="expression" priority="55" id="{C1DB0D41-C7DC-994E-BF7E-C1C29C5F703F}">
            <xm:f>#REF!=Dane_referencyjne!#REF!</xm:f>
            <x14:dxf>
              <font>
                <color auto="1"/>
              </font>
              <fill>
                <patternFill>
                  <bgColor theme="1" tint="0.499984740745262"/>
                </patternFill>
              </fill>
            </x14:dxf>
          </x14:cfRule>
          <xm:sqref>Q76</xm:sqref>
        </x14:conditionalFormatting>
        <x14:conditionalFormatting xmlns:xm="http://schemas.microsoft.com/office/excel/2006/main">
          <x14:cfRule type="expression" priority="53" id="{0F2599AC-A3E1-DF44-B3F3-37BB3CCF5547}">
            <xm:f>Q$24=Dane_referencyjne!$H$13</xm:f>
            <x14:dxf>
              <font>
                <color auto="1"/>
              </font>
              <fill>
                <patternFill>
                  <bgColor theme="1" tint="0.499984740745262"/>
                </patternFill>
              </fill>
            </x14:dxf>
          </x14:cfRule>
          <xm:sqref>Q97</xm:sqref>
        </x14:conditionalFormatting>
        <x14:conditionalFormatting xmlns:xm="http://schemas.microsoft.com/office/excel/2006/main">
          <x14:cfRule type="expression" priority="52" id="{52528686-9F5A-4145-A233-623E7C1E815F}">
            <xm:f>Q$24=Dane_referencyjne!$H$13</xm:f>
            <x14:dxf>
              <font>
                <color auto="1"/>
              </font>
              <fill>
                <patternFill>
                  <bgColor theme="1" tint="0.499984740745262"/>
                </patternFill>
              </fill>
            </x14:dxf>
          </x14:cfRule>
          <xm:sqref>Q100</xm:sqref>
        </x14:conditionalFormatting>
        <x14:conditionalFormatting xmlns:xm="http://schemas.microsoft.com/office/excel/2006/main">
          <x14:cfRule type="expression" priority="51" id="{8CD059AA-6FD1-BA40-BA14-DB9B37E753BC}">
            <xm:f>Q$24=Dane_referencyjne!$H$13</xm:f>
            <x14:dxf>
              <font>
                <color auto="1"/>
              </font>
              <fill>
                <patternFill>
                  <bgColor theme="1" tint="0.499984740745262"/>
                </patternFill>
              </fill>
            </x14:dxf>
          </x14:cfRule>
          <xm:sqref>Q105</xm:sqref>
        </x14:conditionalFormatting>
        <x14:conditionalFormatting xmlns:xm="http://schemas.microsoft.com/office/excel/2006/main">
          <x14:cfRule type="expression" priority="50" id="{65E56B64-D87E-474A-99A1-0605E4A44D4D}">
            <xm:f>Q$24=Dane_referencyjne!$H$13</xm:f>
            <x14:dxf>
              <font>
                <color auto="1"/>
              </font>
              <fill>
                <patternFill>
                  <bgColor theme="1" tint="0.499984740745262"/>
                </patternFill>
              </fill>
            </x14:dxf>
          </x14:cfRule>
          <xm:sqref>Q108</xm:sqref>
        </x14:conditionalFormatting>
        <x14:conditionalFormatting xmlns:xm="http://schemas.microsoft.com/office/excel/2006/main">
          <x14:cfRule type="expression" priority="49" id="{94496819-8A0C-4D47-992F-84A20E6008FA}">
            <xm:f>Q$24=Dane_referencyjne!$H$13</xm:f>
            <x14:dxf>
              <font>
                <color auto="1"/>
              </font>
              <fill>
                <patternFill>
                  <bgColor theme="1" tint="0.499984740745262"/>
                </patternFill>
              </fill>
            </x14:dxf>
          </x14:cfRule>
          <xm:sqref>Q113</xm:sqref>
        </x14:conditionalFormatting>
        <x14:conditionalFormatting xmlns:xm="http://schemas.microsoft.com/office/excel/2006/main">
          <x14:cfRule type="expression" priority="48" id="{9425D3D3-A0A9-924D-9367-ACAB5160C7B1}">
            <xm:f>Q$24=Dane_referencyjne!$H$13</xm:f>
            <x14:dxf>
              <font>
                <color auto="1"/>
              </font>
              <fill>
                <patternFill>
                  <bgColor theme="1" tint="0.499984740745262"/>
                </patternFill>
              </fill>
            </x14:dxf>
          </x14:cfRule>
          <xm:sqref>Q116</xm:sqref>
        </x14:conditionalFormatting>
        <x14:conditionalFormatting xmlns:xm="http://schemas.microsoft.com/office/excel/2006/main">
          <x14:cfRule type="expression" priority="47" id="{B7243861-F3EB-5746-9DA2-AC9097D0579D}">
            <xm:f>Q$24=Dane_referencyjne!$H$13</xm:f>
            <x14:dxf>
              <font>
                <color auto="1"/>
              </font>
              <fill>
                <patternFill>
                  <bgColor theme="1" tint="0.499984740745262"/>
                </patternFill>
              </fill>
            </x14:dxf>
          </x14:cfRule>
          <xm:sqref>Q121</xm:sqref>
        </x14:conditionalFormatting>
        <x14:conditionalFormatting xmlns:xm="http://schemas.microsoft.com/office/excel/2006/main">
          <x14:cfRule type="expression" priority="46" id="{2F9E00DC-8D26-FF4D-BBAD-3185198B743B}">
            <xm:f>Q$24=Dane_referencyjne!$H$13</xm:f>
            <x14:dxf>
              <font>
                <color auto="1"/>
              </font>
              <fill>
                <patternFill>
                  <bgColor theme="1" tint="0.499984740745262"/>
                </patternFill>
              </fill>
            </x14:dxf>
          </x14:cfRule>
          <xm:sqref>Q124</xm:sqref>
        </x14:conditionalFormatting>
        <x14:conditionalFormatting xmlns:xm="http://schemas.microsoft.com/office/excel/2006/main">
          <x14:cfRule type="expression" priority="45" id="{52AA9D6D-F271-B547-B556-0BB4AD20BF3C}">
            <xm:f>Q$24=Dane_referencyjne!$H$13</xm:f>
            <x14:dxf>
              <font>
                <color auto="1"/>
              </font>
              <fill>
                <patternFill>
                  <bgColor theme="1" tint="0.499984740745262"/>
                </patternFill>
              </fill>
            </x14:dxf>
          </x14:cfRule>
          <xm:sqref>Q129</xm:sqref>
        </x14:conditionalFormatting>
        <x14:conditionalFormatting xmlns:xm="http://schemas.microsoft.com/office/excel/2006/main">
          <x14:cfRule type="expression" priority="44" id="{1E3CADA0-C00D-4B42-A58D-4817B00758F8}">
            <xm:f>Q$24=Dane_referencyjne!$H$13</xm:f>
            <x14:dxf>
              <font>
                <color auto="1"/>
              </font>
              <fill>
                <patternFill>
                  <bgColor theme="1" tint="0.499984740745262"/>
                </patternFill>
              </fill>
            </x14:dxf>
          </x14:cfRule>
          <xm:sqref>Q132</xm:sqref>
        </x14:conditionalFormatting>
        <x14:conditionalFormatting xmlns:xm="http://schemas.microsoft.com/office/excel/2006/main">
          <x14:cfRule type="expression" priority="41" id="{69521E60-89A8-054D-A025-6BB4CD26240E}">
            <xm:f>S$24=Dane_referencyjne!$H$14</xm:f>
            <x14:dxf>
              <font>
                <color auto="1"/>
              </font>
              <fill>
                <patternFill>
                  <bgColor theme="1" tint="0.499984740745262"/>
                </patternFill>
              </fill>
            </x14:dxf>
          </x14:cfRule>
          <xm:sqref>S26:S29</xm:sqref>
        </x14:conditionalFormatting>
        <x14:conditionalFormatting xmlns:xm="http://schemas.microsoft.com/office/excel/2006/main">
          <x14:cfRule type="expression" priority="43" id="{565EAA1B-E273-D24A-AD24-9606DB47A7E0}">
            <xm:f>S$19=Dane_referencyjne!$H$7</xm:f>
            <x14:dxf>
              <font>
                <color auto="1"/>
              </font>
              <fill>
                <patternFill>
                  <bgColor theme="1" tint="0.499984740745262"/>
                </patternFill>
              </fill>
            </x14:dxf>
          </x14:cfRule>
          <x14:cfRule type="expression" priority="42" id="{7A2780D6-70EA-044B-B4D7-3CC755520C5A}">
            <xm:f>#REF!=Dane_referencyjne!#REF!</xm:f>
            <x14:dxf>
              <font>
                <color auto="1"/>
              </font>
              <fill>
                <patternFill>
                  <bgColor theme="1" tint="0.499984740745262"/>
                </patternFill>
              </fill>
            </x14:dxf>
          </x14:cfRule>
          <xm:sqref>S76</xm:sqref>
        </x14:conditionalFormatting>
        <x14:conditionalFormatting xmlns:xm="http://schemas.microsoft.com/office/excel/2006/main">
          <x14:cfRule type="expression" priority="40" id="{FF38D3A6-678A-A040-9080-9554F96DC74B}">
            <xm:f>S$24=Dane_referencyjne!$H$13</xm:f>
            <x14:dxf>
              <font>
                <color auto="1"/>
              </font>
              <fill>
                <patternFill>
                  <bgColor theme="1" tint="0.499984740745262"/>
                </patternFill>
              </fill>
            </x14:dxf>
          </x14:cfRule>
          <xm:sqref>S97</xm:sqref>
        </x14:conditionalFormatting>
        <x14:conditionalFormatting xmlns:xm="http://schemas.microsoft.com/office/excel/2006/main">
          <x14:cfRule type="expression" priority="39" id="{D24555EC-48FE-AD4B-A5D2-6958CC5A2EDE}">
            <xm:f>S$24=Dane_referencyjne!$H$13</xm:f>
            <x14:dxf>
              <font>
                <color auto="1"/>
              </font>
              <fill>
                <patternFill>
                  <bgColor theme="1" tint="0.499984740745262"/>
                </patternFill>
              </fill>
            </x14:dxf>
          </x14:cfRule>
          <xm:sqref>S100</xm:sqref>
        </x14:conditionalFormatting>
        <x14:conditionalFormatting xmlns:xm="http://schemas.microsoft.com/office/excel/2006/main">
          <x14:cfRule type="expression" priority="38" id="{D7F3B1FC-B4DE-5E47-B658-D2804E4FD7CD}">
            <xm:f>S$24=Dane_referencyjne!$H$13</xm:f>
            <x14:dxf>
              <font>
                <color auto="1"/>
              </font>
              <fill>
                <patternFill>
                  <bgColor theme="1" tint="0.499984740745262"/>
                </patternFill>
              </fill>
            </x14:dxf>
          </x14:cfRule>
          <xm:sqref>S105</xm:sqref>
        </x14:conditionalFormatting>
        <x14:conditionalFormatting xmlns:xm="http://schemas.microsoft.com/office/excel/2006/main">
          <x14:cfRule type="expression" priority="37" id="{1515FBA2-13E3-A94C-96F9-1CB10D1D8D76}">
            <xm:f>S$24=Dane_referencyjne!$H$13</xm:f>
            <x14:dxf>
              <font>
                <color auto="1"/>
              </font>
              <fill>
                <patternFill>
                  <bgColor theme="1" tint="0.499984740745262"/>
                </patternFill>
              </fill>
            </x14:dxf>
          </x14:cfRule>
          <xm:sqref>S108</xm:sqref>
        </x14:conditionalFormatting>
        <x14:conditionalFormatting xmlns:xm="http://schemas.microsoft.com/office/excel/2006/main">
          <x14:cfRule type="expression" priority="36" id="{22F420E2-4B9E-954D-ACB6-BC4923560C15}">
            <xm:f>S$24=Dane_referencyjne!$H$13</xm:f>
            <x14:dxf>
              <font>
                <color auto="1"/>
              </font>
              <fill>
                <patternFill>
                  <bgColor theme="1" tint="0.499984740745262"/>
                </patternFill>
              </fill>
            </x14:dxf>
          </x14:cfRule>
          <xm:sqref>S113</xm:sqref>
        </x14:conditionalFormatting>
        <x14:conditionalFormatting xmlns:xm="http://schemas.microsoft.com/office/excel/2006/main">
          <x14:cfRule type="expression" priority="35" id="{C77A3DAE-C119-0844-9B04-DEC776C28D2C}">
            <xm:f>S$24=Dane_referencyjne!$H$13</xm:f>
            <x14:dxf>
              <font>
                <color auto="1"/>
              </font>
              <fill>
                <patternFill>
                  <bgColor theme="1" tint="0.499984740745262"/>
                </patternFill>
              </fill>
            </x14:dxf>
          </x14:cfRule>
          <xm:sqref>S116</xm:sqref>
        </x14:conditionalFormatting>
        <x14:conditionalFormatting xmlns:xm="http://schemas.microsoft.com/office/excel/2006/main">
          <x14:cfRule type="expression" priority="34" id="{C53AC264-4BCA-0D4E-830D-C71C26CC3F98}">
            <xm:f>S$24=Dane_referencyjne!$H$13</xm:f>
            <x14:dxf>
              <font>
                <color auto="1"/>
              </font>
              <fill>
                <patternFill>
                  <bgColor theme="1" tint="0.499984740745262"/>
                </patternFill>
              </fill>
            </x14:dxf>
          </x14:cfRule>
          <xm:sqref>S121</xm:sqref>
        </x14:conditionalFormatting>
        <x14:conditionalFormatting xmlns:xm="http://schemas.microsoft.com/office/excel/2006/main">
          <x14:cfRule type="expression" priority="33" id="{3BE38B06-305C-8641-B38D-1C55EF7AB500}">
            <xm:f>S$24=Dane_referencyjne!$H$13</xm:f>
            <x14:dxf>
              <font>
                <color auto="1"/>
              </font>
              <fill>
                <patternFill>
                  <bgColor theme="1" tint="0.499984740745262"/>
                </patternFill>
              </fill>
            </x14:dxf>
          </x14:cfRule>
          <xm:sqref>S124</xm:sqref>
        </x14:conditionalFormatting>
        <x14:conditionalFormatting xmlns:xm="http://schemas.microsoft.com/office/excel/2006/main">
          <x14:cfRule type="expression" priority="32" id="{AC3C8A0E-2B41-5F45-A62C-203C3CE57CC8}">
            <xm:f>S$24=Dane_referencyjne!$H$13</xm:f>
            <x14:dxf>
              <font>
                <color auto="1"/>
              </font>
              <fill>
                <patternFill>
                  <bgColor theme="1" tint="0.499984740745262"/>
                </patternFill>
              </fill>
            </x14:dxf>
          </x14:cfRule>
          <xm:sqref>S129</xm:sqref>
        </x14:conditionalFormatting>
        <x14:conditionalFormatting xmlns:xm="http://schemas.microsoft.com/office/excel/2006/main">
          <x14:cfRule type="expression" priority="31" id="{72D95F18-F341-CC48-91DA-050DFC3A2F55}">
            <xm:f>S$24=Dane_referencyjne!$H$13</xm:f>
            <x14:dxf>
              <font>
                <color auto="1"/>
              </font>
              <fill>
                <patternFill>
                  <bgColor theme="1" tint="0.499984740745262"/>
                </patternFill>
              </fill>
            </x14:dxf>
          </x14:cfRule>
          <xm:sqref>S132</xm:sqref>
        </x14:conditionalFormatting>
        <x14:conditionalFormatting xmlns:xm="http://schemas.microsoft.com/office/excel/2006/main">
          <x14:cfRule type="expression" priority="3" id="{296B0004-4D88-6C48-9656-AE173B5B6B10}">
            <xm:f>U$24=Dane_referencyjne!$H$14</xm:f>
            <x14:dxf>
              <font>
                <color auto="1"/>
              </font>
              <fill>
                <patternFill>
                  <bgColor theme="1" tint="0.499984740745262"/>
                </patternFill>
              </fill>
            </x14:dxf>
          </x14:cfRule>
          <xm:sqref>U26:U29</xm:sqref>
        </x14:conditionalFormatting>
        <x14:conditionalFormatting xmlns:xm="http://schemas.microsoft.com/office/excel/2006/main">
          <x14:cfRule type="expression" priority="30" id="{BAE670EB-B9AF-7F44-87F6-57C20CEB37E2}">
            <xm:f>U$19=Dane_referencyjne!$H$7</xm:f>
            <x14:dxf>
              <font>
                <color auto="1"/>
              </font>
              <fill>
                <patternFill>
                  <bgColor theme="1" tint="0.499984740745262"/>
                </patternFill>
              </fill>
            </x14:dxf>
          </x14:cfRule>
          <x14:cfRule type="expression" priority="29" id="{519CD3DD-6D28-0243-9060-0D10BF8D0264}">
            <xm:f>#REF!=Dane_referencyjne!#REF!</xm:f>
            <x14:dxf>
              <font>
                <color auto="1"/>
              </font>
              <fill>
                <patternFill>
                  <bgColor theme="1" tint="0.499984740745262"/>
                </patternFill>
              </fill>
            </x14:dxf>
          </x14:cfRule>
          <xm:sqref>U76</xm:sqref>
        </x14:conditionalFormatting>
        <x14:conditionalFormatting xmlns:xm="http://schemas.microsoft.com/office/excel/2006/main">
          <x14:cfRule type="expression" priority="27" id="{3076E5D2-2D1F-914F-8362-864AF4999AA3}">
            <xm:f>U$24=Dane_referencyjne!$H$13</xm:f>
            <x14:dxf>
              <font>
                <color auto="1"/>
              </font>
              <fill>
                <patternFill>
                  <bgColor theme="1" tint="0.499984740745262"/>
                </patternFill>
              </fill>
            </x14:dxf>
          </x14:cfRule>
          <xm:sqref>U97</xm:sqref>
        </x14:conditionalFormatting>
        <x14:conditionalFormatting xmlns:xm="http://schemas.microsoft.com/office/excel/2006/main">
          <x14:cfRule type="expression" priority="26" id="{03B08CEA-5A86-8340-90A6-90D20592843B}">
            <xm:f>U$24=Dane_referencyjne!$H$13</xm:f>
            <x14:dxf>
              <font>
                <color auto="1"/>
              </font>
              <fill>
                <patternFill>
                  <bgColor theme="1" tint="0.499984740745262"/>
                </patternFill>
              </fill>
            </x14:dxf>
          </x14:cfRule>
          <xm:sqref>U100</xm:sqref>
        </x14:conditionalFormatting>
        <x14:conditionalFormatting xmlns:xm="http://schemas.microsoft.com/office/excel/2006/main">
          <x14:cfRule type="expression" priority="25" id="{A73B3C01-EF79-7348-ADA6-84539F81FCC8}">
            <xm:f>U$24=Dane_referencyjne!$H$13</xm:f>
            <x14:dxf>
              <font>
                <color auto="1"/>
              </font>
              <fill>
                <patternFill>
                  <bgColor theme="1" tint="0.499984740745262"/>
                </patternFill>
              </fill>
            </x14:dxf>
          </x14:cfRule>
          <xm:sqref>U105</xm:sqref>
        </x14:conditionalFormatting>
        <x14:conditionalFormatting xmlns:xm="http://schemas.microsoft.com/office/excel/2006/main">
          <x14:cfRule type="expression" priority="24" id="{715AECCF-F9D1-E147-81F3-DC6FD6B0CADA}">
            <xm:f>U$24=Dane_referencyjne!$H$13</xm:f>
            <x14:dxf>
              <font>
                <color auto="1"/>
              </font>
              <fill>
                <patternFill>
                  <bgColor theme="1" tint="0.499984740745262"/>
                </patternFill>
              </fill>
            </x14:dxf>
          </x14:cfRule>
          <xm:sqref>U108</xm:sqref>
        </x14:conditionalFormatting>
        <x14:conditionalFormatting xmlns:xm="http://schemas.microsoft.com/office/excel/2006/main">
          <x14:cfRule type="expression" priority="23" id="{5005A194-7264-9841-8487-92908E7D1605}">
            <xm:f>U$24=Dane_referencyjne!$H$13</xm:f>
            <x14:dxf>
              <font>
                <color auto="1"/>
              </font>
              <fill>
                <patternFill>
                  <bgColor theme="1" tint="0.499984740745262"/>
                </patternFill>
              </fill>
            </x14:dxf>
          </x14:cfRule>
          <xm:sqref>U113</xm:sqref>
        </x14:conditionalFormatting>
        <x14:conditionalFormatting xmlns:xm="http://schemas.microsoft.com/office/excel/2006/main">
          <x14:cfRule type="expression" priority="22" id="{D4A48F9D-0196-3342-8160-1EE6453337BE}">
            <xm:f>U$24=Dane_referencyjne!$H$13</xm:f>
            <x14:dxf>
              <font>
                <color auto="1"/>
              </font>
              <fill>
                <patternFill>
                  <bgColor theme="1" tint="0.499984740745262"/>
                </patternFill>
              </fill>
            </x14:dxf>
          </x14:cfRule>
          <xm:sqref>U116</xm:sqref>
        </x14:conditionalFormatting>
        <x14:conditionalFormatting xmlns:xm="http://schemas.microsoft.com/office/excel/2006/main">
          <x14:cfRule type="expression" priority="21" id="{12146E0D-49F8-AB48-BCDA-5CA8BE0618C3}">
            <xm:f>U$24=Dane_referencyjne!$H$13</xm:f>
            <x14:dxf>
              <font>
                <color auto="1"/>
              </font>
              <fill>
                <patternFill>
                  <bgColor theme="1" tint="0.499984740745262"/>
                </patternFill>
              </fill>
            </x14:dxf>
          </x14:cfRule>
          <xm:sqref>U121</xm:sqref>
        </x14:conditionalFormatting>
        <x14:conditionalFormatting xmlns:xm="http://schemas.microsoft.com/office/excel/2006/main">
          <x14:cfRule type="expression" priority="20" id="{AC407CFC-985B-DA4C-8636-1DD0506F95A0}">
            <xm:f>U$24=Dane_referencyjne!$H$13</xm:f>
            <x14:dxf>
              <font>
                <color auto="1"/>
              </font>
              <fill>
                <patternFill>
                  <bgColor theme="1" tint="0.499984740745262"/>
                </patternFill>
              </fill>
            </x14:dxf>
          </x14:cfRule>
          <xm:sqref>U124</xm:sqref>
        </x14:conditionalFormatting>
        <x14:conditionalFormatting xmlns:xm="http://schemas.microsoft.com/office/excel/2006/main">
          <x14:cfRule type="expression" priority="19" id="{CD47DBA6-A52C-C543-A7D8-B0EB3140D1E2}">
            <xm:f>U$24=Dane_referencyjne!$H$13</xm:f>
            <x14:dxf>
              <font>
                <color auto="1"/>
              </font>
              <fill>
                <patternFill>
                  <bgColor theme="1" tint="0.499984740745262"/>
                </patternFill>
              </fill>
            </x14:dxf>
          </x14:cfRule>
          <xm:sqref>U129</xm:sqref>
        </x14:conditionalFormatting>
        <x14:conditionalFormatting xmlns:xm="http://schemas.microsoft.com/office/excel/2006/main">
          <x14:cfRule type="expression" priority="18" id="{5D57258E-59D9-6F4A-9CCB-FC0C2F861BCC}">
            <xm:f>U$24=Dane_referencyjne!$H$13</xm:f>
            <x14:dxf>
              <font>
                <color auto="1"/>
              </font>
              <fill>
                <patternFill>
                  <bgColor theme="1" tint="0.499984740745262"/>
                </patternFill>
              </fill>
            </x14:dxf>
          </x14:cfRule>
          <xm:sqref>U132</xm:sqref>
        </x14:conditionalFormatting>
        <x14:conditionalFormatting xmlns:xm="http://schemas.microsoft.com/office/excel/2006/main">
          <x14:cfRule type="expression" priority="15" id="{D7D13399-FB6D-8542-8D27-3F41FCE37057}">
            <xm:f>W$24=Dane_referencyjne!$H$14</xm:f>
            <x14:dxf>
              <font>
                <color auto="1"/>
              </font>
              <fill>
                <patternFill>
                  <bgColor theme="1" tint="0.499984740745262"/>
                </patternFill>
              </fill>
            </x14:dxf>
          </x14:cfRule>
          <xm:sqref>W26:W29</xm:sqref>
        </x14:conditionalFormatting>
        <x14:conditionalFormatting xmlns:xm="http://schemas.microsoft.com/office/excel/2006/main">
          <x14:cfRule type="expression" priority="17" id="{60162693-6BE7-824F-BF31-28DD59924EE7}">
            <xm:f>W$19=Dane_referencyjne!$H$7</xm:f>
            <x14:dxf>
              <font>
                <color auto="1"/>
              </font>
              <fill>
                <patternFill>
                  <bgColor theme="1" tint="0.499984740745262"/>
                </patternFill>
              </fill>
            </x14:dxf>
          </x14:cfRule>
          <x14:cfRule type="expression" priority="16" id="{5F2CADD1-EDE9-254B-841C-F3434774887E}">
            <xm:f>#REF!=Dane_referencyjne!#REF!</xm:f>
            <x14:dxf>
              <font>
                <color auto="1"/>
              </font>
              <fill>
                <patternFill>
                  <bgColor theme="1" tint="0.499984740745262"/>
                </patternFill>
              </fill>
            </x14:dxf>
          </x14:cfRule>
          <xm:sqref>W76</xm:sqref>
        </x14:conditionalFormatting>
        <x14:conditionalFormatting xmlns:xm="http://schemas.microsoft.com/office/excel/2006/main">
          <x14:cfRule type="expression" priority="14" id="{24BA25BE-06DF-2147-9A20-71BA0506C088}">
            <xm:f>W$24=Dane_referencyjne!$H$13</xm:f>
            <x14:dxf>
              <font>
                <color auto="1"/>
              </font>
              <fill>
                <patternFill>
                  <bgColor theme="1" tint="0.499984740745262"/>
                </patternFill>
              </fill>
            </x14:dxf>
          </x14:cfRule>
          <xm:sqref>W97</xm:sqref>
        </x14:conditionalFormatting>
        <x14:conditionalFormatting xmlns:xm="http://schemas.microsoft.com/office/excel/2006/main">
          <x14:cfRule type="expression" priority="13" id="{8C0345BF-CFF0-9F47-AF05-BA438350C4BD}">
            <xm:f>W$24=Dane_referencyjne!$H$13</xm:f>
            <x14:dxf>
              <font>
                <color auto="1"/>
              </font>
              <fill>
                <patternFill>
                  <bgColor theme="1" tint="0.499984740745262"/>
                </patternFill>
              </fill>
            </x14:dxf>
          </x14:cfRule>
          <xm:sqref>W100</xm:sqref>
        </x14:conditionalFormatting>
        <x14:conditionalFormatting xmlns:xm="http://schemas.microsoft.com/office/excel/2006/main">
          <x14:cfRule type="expression" priority="12" id="{3C64E41F-C20D-0E47-888C-78DB32C06A38}">
            <xm:f>W$24=Dane_referencyjne!$H$13</xm:f>
            <x14:dxf>
              <font>
                <color auto="1"/>
              </font>
              <fill>
                <patternFill>
                  <bgColor theme="1" tint="0.499984740745262"/>
                </patternFill>
              </fill>
            </x14:dxf>
          </x14:cfRule>
          <xm:sqref>W105</xm:sqref>
        </x14:conditionalFormatting>
        <x14:conditionalFormatting xmlns:xm="http://schemas.microsoft.com/office/excel/2006/main">
          <x14:cfRule type="expression" priority="11" id="{FD743B03-6658-7546-8B54-35C9122374C4}">
            <xm:f>W$24=Dane_referencyjne!$H$13</xm:f>
            <x14:dxf>
              <font>
                <color auto="1"/>
              </font>
              <fill>
                <patternFill>
                  <bgColor theme="1" tint="0.499984740745262"/>
                </patternFill>
              </fill>
            </x14:dxf>
          </x14:cfRule>
          <xm:sqref>W108</xm:sqref>
        </x14:conditionalFormatting>
        <x14:conditionalFormatting xmlns:xm="http://schemas.microsoft.com/office/excel/2006/main">
          <x14:cfRule type="expression" priority="10" id="{53C54579-4F58-6444-9F74-4CDE06D3BE5F}">
            <xm:f>W$24=Dane_referencyjne!$H$13</xm:f>
            <x14:dxf>
              <font>
                <color auto="1"/>
              </font>
              <fill>
                <patternFill>
                  <bgColor theme="1" tint="0.499984740745262"/>
                </patternFill>
              </fill>
            </x14:dxf>
          </x14:cfRule>
          <xm:sqref>W113</xm:sqref>
        </x14:conditionalFormatting>
        <x14:conditionalFormatting xmlns:xm="http://schemas.microsoft.com/office/excel/2006/main">
          <x14:cfRule type="expression" priority="9" id="{60ED87C3-376D-6848-91DD-8A93C4810305}">
            <xm:f>W$24=Dane_referencyjne!$H$13</xm:f>
            <x14:dxf>
              <font>
                <color auto="1"/>
              </font>
              <fill>
                <patternFill>
                  <bgColor theme="1" tint="0.499984740745262"/>
                </patternFill>
              </fill>
            </x14:dxf>
          </x14:cfRule>
          <xm:sqref>W116</xm:sqref>
        </x14:conditionalFormatting>
        <x14:conditionalFormatting xmlns:xm="http://schemas.microsoft.com/office/excel/2006/main">
          <x14:cfRule type="expression" priority="8" id="{747985B3-0226-7949-98A8-5E1F274F8F69}">
            <xm:f>W$24=Dane_referencyjne!$H$13</xm:f>
            <x14:dxf>
              <font>
                <color auto="1"/>
              </font>
              <fill>
                <patternFill>
                  <bgColor theme="1" tint="0.499984740745262"/>
                </patternFill>
              </fill>
            </x14:dxf>
          </x14:cfRule>
          <xm:sqref>W121</xm:sqref>
        </x14:conditionalFormatting>
        <x14:conditionalFormatting xmlns:xm="http://schemas.microsoft.com/office/excel/2006/main">
          <x14:cfRule type="expression" priority="7" id="{A7985534-4767-6849-8854-B206A82AD6EA}">
            <xm:f>W$24=Dane_referencyjne!$H$13</xm:f>
            <x14:dxf>
              <font>
                <color auto="1"/>
              </font>
              <fill>
                <patternFill>
                  <bgColor theme="1" tint="0.499984740745262"/>
                </patternFill>
              </fill>
            </x14:dxf>
          </x14:cfRule>
          <xm:sqref>W124</xm:sqref>
        </x14:conditionalFormatting>
        <x14:conditionalFormatting xmlns:xm="http://schemas.microsoft.com/office/excel/2006/main">
          <x14:cfRule type="expression" priority="6" id="{DB404F46-745E-664C-83C3-0953C5674590}">
            <xm:f>W$24=Dane_referencyjne!$H$13</xm:f>
            <x14:dxf>
              <font>
                <color auto="1"/>
              </font>
              <fill>
                <patternFill>
                  <bgColor theme="1" tint="0.499984740745262"/>
                </patternFill>
              </fill>
            </x14:dxf>
          </x14:cfRule>
          <xm:sqref>W129</xm:sqref>
        </x14:conditionalFormatting>
        <x14:conditionalFormatting xmlns:xm="http://schemas.microsoft.com/office/excel/2006/main">
          <x14:cfRule type="expression" priority="5" id="{2B963F0D-DEE6-B048-8548-68FC82EEAA1C}">
            <xm:f>W$24=Dane_referencyjne!$H$13</xm:f>
            <x14:dxf>
              <font>
                <color auto="1"/>
              </font>
              <fill>
                <patternFill>
                  <bgColor theme="1" tint="0.499984740745262"/>
                </patternFill>
              </fill>
            </x14:dxf>
          </x14:cfRule>
          <xm:sqref>W132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Dane_referencyjne!$H$5:$H$7</xm:f>
          </x14:formula1>
          <xm:sqref>E19 U19 G19 I19 K19 M19 O19 Q19 S19 W19</xm:sqref>
        </x14:dataValidation>
        <x14:dataValidation type="list" allowBlank="1" showInputMessage="1" showErrorMessage="1" xr:uid="{00000000-0002-0000-0100-000001000000}">
          <x14:formula1>
            <xm:f>Dane_referencyjne!$H$12:$H$14</xm:f>
          </x14:formula1>
          <xm:sqref>E24 U24 G24 I24 K24 M24 O24 Q24 S24 W24</xm:sqref>
        </x14:dataValidation>
        <x14:dataValidation type="list" operator="equal" allowBlank="1" showErrorMessage="1" xr:uid="{00000000-0002-0000-0100-000002000000}">
          <x14:formula1>
            <xm:f>Dane_referencyjne!$B$5:$B$33</xm:f>
          </x14:formula1>
          <x14:formula2>
            <xm:f>0</xm:f>
          </x14:formula2>
          <xm:sqref>E10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NB92"/>
  <sheetViews>
    <sheetView zoomScaleNormal="100" workbookViewId="0">
      <selection activeCell="C91" sqref="C91"/>
    </sheetView>
  </sheetViews>
  <sheetFormatPr defaultColWidth="8.90625" defaultRowHeight="13.8" outlineLevelRow="1" outlineLevelCol="1" x14ac:dyDescent="0.25"/>
  <cols>
    <col min="1" max="2" width="3.90625" style="1" customWidth="1"/>
    <col min="3" max="3" width="75.453125" style="1" customWidth="1"/>
    <col min="4" max="4" width="18" style="1" customWidth="1"/>
    <col min="5" max="5" width="25.08984375" style="178" customWidth="1"/>
    <col min="6" max="6" width="5.36328125" style="1" customWidth="1"/>
    <col min="7" max="7" width="25.08984375" style="178" customWidth="1"/>
    <col min="8" max="8" width="5.36328125" style="1" customWidth="1" outlineLevel="1"/>
    <col min="9" max="9" width="25.08984375" style="178" customWidth="1"/>
    <col min="10" max="10" width="5.36328125" style="1" customWidth="1" outlineLevel="1"/>
    <col min="11" max="11" width="25.08984375" style="178" customWidth="1"/>
    <col min="12" max="12" width="5.36328125" style="1" customWidth="1" outlineLevel="1"/>
    <col min="13" max="13" width="25.08984375" style="178" customWidth="1"/>
    <col min="14" max="14" width="5.36328125" style="1" customWidth="1" outlineLevel="1"/>
    <col min="15" max="15" width="25.08984375" style="178" customWidth="1"/>
    <col min="16" max="16" width="5.36328125" style="1" customWidth="1" outlineLevel="1"/>
    <col min="17" max="17" width="25.08984375" style="178" customWidth="1"/>
    <col min="18" max="18" width="5.36328125" style="1" customWidth="1" outlineLevel="1"/>
    <col min="19" max="19" width="25.08984375" style="178" customWidth="1"/>
    <col min="20" max="20" width="5.36328125" style="1" customWidth="1" outlineLevel="1"/>
    <col min="21" max="21" width="25.08984375" style="178" customWidth="1"/>
    <col min="22" max="22" width="5.36328125" style="1" customWidth="1" outlineLevel="1"/>
    <col min="23" max="23" width="25.08984375" style="178" customWidth="1"/>
    <col min="24" max="24" width="5" style="1" customWidth="1"/>
    <col min="25" max="25" width="4.453125" style="1" customWidth="1"/>
    <col min="26" max="1042" width="10.6328125" style="1" customWidth="1"/>
  </cols>
  <sheetData>
    <row r="1" spans="1:1042" s="73" customFormat="1" ht="45.15" customHeight="1" x14ac:dyDescent="0.2">
      <c r="B1" s="74" t="s">
        <v>150</v>
      </c>
      <c r="C1" s="74"/>
      <c r="E1" s="177"/>
      <c r="G1" s="177"/>
      <c r="I1" s="177"/>
      <c r="K1" s="177"/>
      <c r="M1" s="177"/>
      <c r="O1" s="177"/>
      <c r="Q1" s="177"/>
      <c r="S1" s="177"/>
      <c r="U1" s="177"/>
      <c r="W1" s="177"/>
    </row>
    <row r="6" spans="1:1042" ht="15.6" x14ac:dyDescent="0.25">
      <c r="B6" s="202" t="s">
        <v>151</v>
      </c>
      <c r="C6" s="202"/>
      <c r="D6" s="203"/>
      <c r="E6" s="204"/>
      <c r="F6" s="205"/>
      <c r="G6" s="204"/>
      <c r="H6" s="205"/>
      <c r="I6" s="204"/>
      <c r="J6" s="205"/>
      <c r="K6" s="204"/>
      <c r="L6" s="205"/>
      <c r="M6" s="204"/>
      <c r="N6" s="205"/>
      <c r="O6" s="204"/>
      <c r="P6" s="205"/>
      <c r="Q6" s="204"/>
      <c r="R6" s="205"/>
      <c r="S6" s="204"/>
      <c r="T6" s="205"/>
      <c r="U6" s="204"/>
      <c r="V6" s="205"/>
      <c r="W6" s="204"/>
      <c r="X6" s="206"/>
    </row>
    <row r="7" spans="1:1042" x14ac:dyDescent="0.25">
      <c r="B7" s="76"/>
      <c r="C7" s="200"/>
      <c r="D7" s="28"/>
      <c r="E7" s="179"/>
      <c r="F7" s="21"/>
      <c r="G7" s="179"/>
      <c r="H7" s="21"/>
      <c r="I7" s="179"/>
      <c r="J7" s="21"/>
      <c r="K7" s="179"/>
      <c r="L7" s="21"/>
      <c r="M7" s="179"/>
      <c r="N7" s="21"/>
      <c r="O7" s="179"/>
      <c r="P7" s="21"/>
      <c r="Q7" s="179"/>
      <c r="R7" s="21"/>
      <c r="S7" s="179"/>
      <c r="T7" s="21"/>
      <c r="U7" s="179"/>
      <c r="V7" s="21"/>
      <c r="W7" s="179"/>
      <c r="X7" s="77"/>
    </row>
    <row r="8" spans="1:1042" x14ac:dyDescent="0.25">
      <c r="B8" s="76"/>
      <c r="C8" s="192" t="s">
        <v>152</v>
      </c>
      <c r="D8" s="28"/>
      <c r="E8" s="179"/>
      <c r="F8" s="21"/>
      <c r="G8" s="179"/>
      <c r="H8" s="21"/>
      <c r="I8" s="179"/>
      <c r="J8" s="21"/>
      <c r="K8" s="179"/>
      <c r="L8" s="21"/>
      <c r="M8" s="179"/>
      <c r="N8" s="21"/>
      <c r="O8" s="179"/>
      <c r="P8" s="21"/>
      <c r="Q8" s="179"/>
      <c r="R8" s="21"/>
      <c r="S8" s="179"/>
      <c r="T8" s="21"/>
      <c r="U8" s="179"/>
      <c r="V8" s="21"/>
      <c r="W8" s="179"/>
      <c r="X8" s="77"/>
    </row>
    <row r="9" spans="1:1042" ht="14.4" x14ac:dyDescent="0.25">
      <c r="B9" s="78"/>
      <c r="C9" s="207" t="s">
        <v>51</v>
      </c>
      <c r="D9" s="28"/>
      <c r="E9" s="181">
        <f>LCC_Dane_wejściowe_Wyniki!E6</f>
        <v>0</v>
      </c>
      <c r="F9" s="79"/>
      <c r="G9" s="181">
        <f>LCC_Dane_wejściowe_Wyniki!G6</f>
        <v>0</v>
      </c>
      <c r="H9" s="79"/>
      <c r="I9" s="181">
        <f>LCC_Dane_wejściowe_Wyniki!I6</f>
        <v>0</v>
      </c>
      <c r="J9" s="79"/>
      <c r="K9" s="181">
        <f>LCC_Dane_wejściowe_Wyniki!K6</f>
        <v>0</v>
      </c>
      <c r="L9" s="79"/>
      <c r="M9" s="181">
        <f>LCC_Dane_wejściowe_Wyniki!M6</f>
        <v>0</v>
      </c>
      <c r="N9" s="79"/>
      <c r="O9" s="181">
        <f>LCC_Dane_wejściowe_Wyniki!O6</f>
        <v>0</v>
      </c>
      <c r="P9" s="79"/>
      <c r="Q9" s="181">
        <f>LCC_Dane_wejściowe_Wyniki!Q6</f>
        <v>0</v>
      </c>
      <c r="R9" s="79"/>
      <c r="S9" s="181">
        <f>LCC_Dane_wejściowe_Wyniki!S6</f>
        <v>0</v>
      </c>
      <c r="T9" s="79"/>
      <c r="U9" s="181">
        <f>LCC_Dane_wejściowe_Wyniki!U6</f>
        <v>0</v>
      </c>
      <c r="V9" s="79"/>
      <c r="W9" s="181">
        <f>LCC_Dane_wejściowe_Wyniki!W6</f>
        <v>0</v>
      </c>
      <c r="X9" s="77"/>
    </row>
    <row r="10" spans="1:1042" ht="14.4" x14ac:dyDescent="0.25">
      <c r="B10" s="78"/>
      <c r="C10" s="21" t="s">
        <v>153</v>
      </c>
      <c r="D10" s="28" t="s">
        <v>53</v>
      </c>
      <c r="E10" s="181">
        <f>LCC_Dane_wejściowe_Wyniki!E7</f>
        <v>0</v>
      </c>
      <c r="F10" s="79"/>
      <c r="G10" s="181">
        <f>LCC_Dane_wejściowe_Wyniki!G7</f>
        <v>0</v>
      </c>
      <c r="H10" s="79"/>
      <c r="I10" s="181">
        <f>LCC_Dane_wejściowe_Wyniki!I7</f>
        <v>0</v>
      </c>
      <c r="J10" s="79"/>
      <c r="K10" s="181">
        <f>LCC_Dane_wejściowe_Wyniki!K7</f>
        <v>0</v>
      </c>
      <c r="L10" s="79"/>
      <c r="M10" s="181">
        <f>LCC_Dane_wejściowe_Wyniki!M7</f>
        <v>0</v>
      </c>
      <c r="N10" s="79"/>
      <c r="O10" s="181">
        <f>LCC_Dane_wejściowe_Wyniki!O7</f>
        <v>0</v>
      </c>
      <c r="P10" s="79"/>
      <c r="Q10" s="181">
        <f>LCC_Dane_wejściowe_Wyniki!Q7</f>
        <v>0</v>
      </c>
      <c r="R10" s="79"/>
      <c r="S10" s="181">
        <f>LCC_Dane_wejściowe_Wyniki!S7</f>
        <v>0</v>
      </c>
      <c r="T10" s="79"/>
      <c r="U10" s="181">
        <f>LCC_Dane_wejściowe_Wyniki!U7</f>
        <v>0</v>
      </c>
      <c r="V10" s="79"/>
      <c r="W10" s="181">
        <f>LCC_Dane_wejściowe_Wyniki!W7</f>
        <v>0</v>
      </c>
      <c r="X10" s="77"/>
    </row>
    <row r="11" spans="1:1042" x14ac:dyDescent="0.25">
      <c r="B11" s="76"/>
      <c r="C11" s="192"/>
      <c r="D11" s="28"/>
      <c r="E11" s="179"/>
      <c r="F11" s="21"/>
      <c r="G11" s="179"/>
      <c r="H11" s="21"/>
      <c r="I11" s="179"/>
      <c r="J11" s="21"/>
      <c r="K11" s="179"/>
      <c r="L11" s="21"/>
      <c r="M11" s="179"/>
      <c r="N11" s="21"/>
      <c r="O11" s="179"/>
      <c r="P11" s="21"/>
      <c r="Q11" s="179"/>
      <c r="R11" s="21"/>
      <c r="S11" s="179"/>
      <c r="T11" s="21"/>
      <c r="U11" s="179"/>
      <c r="V11" s="21"/>
      <c r="W11" s="179"/>
      <c r="X11" s="77"/>
    </row>
    <row r="12" spans="1:1042" s="189" customFormat="1" x14ac:dyDescent="0.25">
      <c r="A12" s="2"/>
      <c r="B12" s="186"/>
      <c r="C12" s="38" t="s">
        <v>154</v>
      </c>
      <c r="D12" s="39"/>
      <c r="E12" s="187"/>
      <c r="F12" s="106"/>
      <c r="G12" s="141" t="str">
        <f>IF($E12="","",$E12)</f>
        <v/>
      </c>
      <c r="H12" s="106"/>
      <c r="I12" s="141" t="str">
        <f>IF($E12="","",$E12)</f>
        <v/>
      </c>
      <c r="J12" s="106"/>
      <c r="K12" s="141" t="str">
        <f>IF($E12="","",$E12)</f>
        <v/>
      </c>
      <c r="L12" s="106"/>
      <c r="M12" s="141" t="str">
        <f>IF($E12="","",$E12)</f>
        <v/>
      </c>
      <c r="N12" s="106"/>
      <c r="O12" s="141" t="str">
        <f>IF($E12="","",$E12)</f>
        <v/>
      </c>
      <c r="P12" s="106"/>
      <c r="Q12" s="141" t="str">
        <f>IF($E12="","",$E12)</f>
        <v/>
      </c>
      <c r="R12" s="106"/>
      <c r="S12" s="141" t="str">
        <f>IF($E12="","",$E12)</f>
        <v/>
      </c>
      <c r="T12" s="106"/>
      <c r="U12" s="141" t="str">
        <f>IF($E12="","",$E12)</f>
        <v/>
      </c>
      <c r="V12" s="106"/>
      <c r="W12" s="141" t="str">
        <f>IF($E12="","",$E12)</f>
        <v/>
      </c>
      <c r="X12" s="188"/>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row>
    <row r="13" spans="1:1042" x14ac:dyDescent="0.25">
      <c r="B13" s="80"/>
      <c r="C13" s="82"/>
      <c r="D13" s="81"/>
      <c r="E13" s="180"/>
      <c r="F13" s="82"/>
      <c r="G13" s="180"/>
      <c r="H13" s="82"/>
      <c r="I13" s="180"/>
      <c r="J13" s="82"/>
      <c r="K13" s="180"/>
      <c r="L13" s="82"/>
      <c r="M13" s="180"/>
      <c r="N13" s="82"/>
      <c r="O13" s="180"/>
      <c r="P13" s="82"/>
      <c r="Q13" s="180"/>
      <c r="R13" s="82"/>
      <c r="S13" s="180"/>
      <c r="T13" s="82"/>
      <c r="U13" s="180"/>
      <c r="V13" s="82"/>
      <c r="W13" s="180"/>
      <c r="X13" s="83"/>
    </row>
    <row r="14" spans="1:1042" ht="15.6" x14ac:dyDescent="0.25">
      <c r="B14" s="201" t="s">
        <v>155</v>
      </c>
      <c r="C14" s="201"/>
      <c r="D14" s="182"/>
      <c r="E14" s="183"/>
      <c r="F14" s="184"/>
      <c r="G14" s="183"/>
      <c r="H14" s="184"/>
      <c r="I14" s="183"/>
      <c r="J14" s="184"/>
      <c r="K14" s="183"/>
      <c r="L14" s="184"/>
      <c r="M14" s="183"/>
      <c r="N14" s="184"/>
      <c r="O14" s="183"/>
      <c r="P14" s="184"/>
      <c r="Q14" s="183"/>
      <c r="R14" s="184"/>
      <c r="S14" s="183"/>
      <c r="T14" s="184"/>
      <c r="U14" s="183"/>
      <c r="V14" s="184"/>
      <c r="W14" s="183"/>
      <c r="X14" s="185"/>
    </row>
    <row r="15" spans="1:1042" x14ac:dyDescent="0.25">
      <c r="B15" s="51"/>
      <c r="C15" s="22"/>
      <c r="D15" s="28"/>
      <c r="E15" s="179"/>
      <c r="F15" s="21"/>
      <c r="G15" s="179"/>
      <c r="H15" s="21"/>
      <c r="I15" s="179"/>
      <c r="J15" s="21"/>
      <c r="K15" s="179"/>
      <c r="L15" s="21"/>
      <c r="M15" s="179"/>
      <c r="N15" s="21"/>
      <c r="O15" s="179"/>
      <c r="P15" s="21"/>
      <c r="Q15" s="179"/>
      <c r="R15" s="21"/>
      <c r="S15" s="179"/>
      <c r="T15" s="21"/>
      <c r="U15" s="179"/>
      <c r="V15" s="21"/>
      <c r="W15" s="179"/>
      <c r="X15" s="52"/>
    </row>
    <row r="16" spans="1:1042" x14ac:dyDescent="0.25">
      <c r="B16" s="51"/>
      <c r="C16" s="192" t="s">
        <v>156</v>
      </c>
      <c r="D16" s="28"/>
      <c r="E16" s="258"/>
      <c r="F16" s="258"/>
      <c r="G16" s="258"/>
      <c r="H16" s="35"/>
      <c r="I16" s="258"/>
      <c r="J16" s="35"/>
      <c r="K16" s="258"/>
      <c r="L16" s="35"/>
      <c r="M16" s="258"/>
      <c r="N16" s="35"/>
      <c r="O16" s="258"/>
      <c r="P16" s="35"/>
      <c r="Q16" s="258"/>
      <c r="R16" s="35"/>
      <c r="S16" s="258"/>
      <c r="T16" s="35"/>
      <c r="U16" s="258"/>
      <c r="V16" s="35"/>
      <c r="W16" s="258"/>
      <c r="X16" s="52"/>
    </row>
    <row r="17" spans="2:24" x14ac:dyDescent="0.25">
      <c r="B17" s="224" t="s">
        <v>18</v>
      </c>
      <c r="C17" s="21" t="s">
        <v>157</v>
      </c>
      <c r="D17" s="143" t="s">
        <v>109</v>
      </c>
      <c r="E17" s="261"/>
      <c r="F17" s="258"/>
      <c r="G17" s="261"/>
      <c r="H17" s="35"/>
      <c r="I17" s="261"/>
      <c r="J17" s="35"/>
      <c r="K17" s="261"/>
      <c r="L17" s="35"/>
      <c r="M17" s="261"/>
      <c r="N17" s="35"/>
      <c r="O17" s="261"/>
      <c r="P17" s="35"/>
      <c r="Q17" s="261"/>
      <c r="R17" s="35"/>
      <c r="S17" s="261"/>
      <c r="T17" s="35"/>
      <c r="U17" s="261"/>
      <c r="V17" s="35"/>
      <c r="W17" s="261"/>
      <c r="X17" s="52"/>
    </row>
    <row r="18" spans="2:24" x14ac:dyDescent="0.25">
      <c r="B18" s="51"/>
      <c r="C18" s="21"/>
      <c r="D18" s="143"/>
      <c r="E18" s="258"/>
      <c r="F18" s="258"/>
      <c r="G18" s="258"/>
      <c r="H18" s="35"/>
      <c r="I18" s="258"/>
      <c r="J18" s="35"/>
      <c r="K18" s="258"/>
      <c r="L18" s="35"/>
      <c r="M18" s="258"/>
      <c r="N18" s="35"/>
      <c r="O18" s="258"/>
      <c r="P18" s="35"/>
      <c r="Q18" s="258"/>
      <c r="R18" s="35"/>
      <c r="S18" s="258"/>
      <c r="T18" s="35"/>
      <c r="U18" s="258"/>
      <c r="V18" s="35"/>
      <c r="W18" s="258"/>
      <c r="X18" s="52"/>
    </row>
    <row r="19" spans="2:24" x14ac:dyDescent="0.25">
      <c r="B19" s="224" t="s">
        <v>18</v>
      </c>
      <c r="C19" s="192" t="s">
        <v>158</v>
      </c>
      <c r="D19" s="28"/>
      <c r="E19" s="35"/>
      <c r="F19" s="35"/>
      <c r="G19" s="35"/>
      <c r="H19" s="35"/>
      <c r="I19" s="35"/>
      <c r="J19" s="35"/>
      <c r="K19" s="35"/>
      <c r="L19" s="35"/>
      <c r="M19" s="35"/>
      <c r="N19" s="35"/>
      <c r="O19" s="35"/>
      <c r="P19" s="35"/>
      <c r="Q19" s="35"/>
      <c r="R19" s="35"/>
      <c r="S19" s="35"/>
      <c r="T19" s="35"/>
      <c r="U19" s="35"/>
      <c r="V19" s="35"/>
      <c r="W19" s="35"/>
      <c r="X19" s="52"/>
    </row>
    <row r="20" spans="2:24" x14ac:dyDescent="0.25">
      <c r="B20" s="224" t="s">
        <v>18</v>
      </c>
      <c r="C20" s="21" t="s">
        <v>96</v>
      </c>
      <c r="D20" s="28" t="s">
        <v>159</v>
      </c>
      <c r="E20" s="257"/>
      <c r="F20" s="258"/>
      <c r="G20" s="257"/>
      <c r="H20" s="35"/>
      <c r="I20" s="257"/>
      <c r="J20" s="35"/>
      <c r="K20" s="257"/>
      <c r="L20" s="35"/>
      <c r="M20" s="257"/>
      <c r="N20" s="35"/>
      <c r="O20" s="257"/>
      <c r="P20" s="35"/>
      <c r="Q20" s="257"/>
      <c r="R20" s="35"/>
      <c r="S20" s="257"/>
      <c r="T20" s="35"/>
      <c r="U20" s="257"/>
      <c r="V20" s="35"/>
      <c r="W20" s="257"/>
      <c r="X20" s="52"/>
    </row>
    <row r="21" spans="2:24" x14ac:dyDescent="0.25">
      <c r="B21" s="224" t="s">
        <v>18</v>
      </c>
      <c r="C21" s="252" t="s">
        <v>97</v>
      </c>
      <c r="D21" s="28" t="s">
        <v>72</v>
      </c>
      <c r="E21" s="257"/>
      <c r="F21" s="258"/>
      <c r="G21" s="257"/>
      <c r="H21" s="35"/>
      <c r="I21" s="257"/>
      <c r="J21" s="258"/>
      <c r="K21" s="257"/>
      <c r="L21" s="35"/>
      <c r="M21" s="257"/>
      <c r="N21" s="258"/>
      <c r="O21" s="257"/>
      <c r="P21" s="35"/>
      <c r="Q21" s="257"/>
      <c r="R21" s="258"/>
      <c r="S21" s="257"/>
      <c r="T21" s="35"/>
      <c r="U21" s="257"/>
      <c r="V21" s="258"/>
      <c r="W21" s="257"/>
      <c r="X21" s="52"/>
    </row>
    <row r="22" spans="2:24" x14ac:dyDescent="0.25">
      <c r="B22" s="224" t="s">
        <v>18</v>
      </c>
      <c r="C22" s="252" t="s">
        <v>98</v>
      </c>
      <c r="D22" s="28" t="s">
        <v>72</v>
      </c>
      <c r="E22" s="257"/>
      <c r="F22" s="258"/>
      <c r="G22" s="257"/>
      <c r="H22" s="35"/>
      <c r="I22" s="257"/>
      <c r="J22" s="258"/>
      <c r="K22" s="257"/>
      <c r="L22" s="35"/>
      <c r="M22" s="257"/>
      <c r="N22" s="258"/>
      <c r="O22" s="257"/>
      <c r="P22" s="35"/>
      <c r="Q22" s="257"/>
      <c r="R22" s="258"/>
      <c r="S22" s="257"/>
      <c r="T22" s="35"/>
      <c r="U22" s="257"/>
      <c r="V22" s="258"/>
      <c r="W22" s="257"/>
      <c r="X22" s="52"/>
    </row>
    <row r="23" spans="2:24" x14ac:dyDescent="0.25">
      <c r="B23" s="224" t="s">
        <v>18</v>
      </c>
      <c r="C23" s="252" t="s">
        <v>160</v>
      </c>
      <c r="D23" s="143" t="s">
        <v>111</v>
      </c>
      <c r="E23" s="257"/>
      <c r="F23" s="258"/>
      <c r="G23" s="257"/>
      <c r="H23" s="35"/>
      <c r="I23" s="257"/>
      <c r="J23" s="258"/>
      <c r="K23" s="257"/>
      <c r="L23" s="35"/>
      <c r="M23" s="257"/>
      <c r="N23" s="258"/>
      <c r="O23" s="257"/>
      <c r="P23" s="35"/>
      <c r="Q23" s="257"/>
      <c r="R23" s="258"/>
      <c r="S23" s="257"/>
      <c r="T23" s="35"/>
      <c r="U23" s="257"/>
      <c r="V23" s="258"/>
      <c r="W23" s="257"/>
      <c r="X23" s="52"/>
    </row>
    <row r="24" spans="2:24" x14ac:dyDescent="0.25">
      <c r="B24" s="224" t="s">
        <v>18</v>
      </c>
      <c r="C24" s="252" t="s">
        <v>161</v>
      </c>
      <c r="D24" s="143"/>
      <c r="E24" s="257"/>
      <c r="F24" s="258"/>
      <c r="G24" s="257"/>
      <c r="H24" s="35"/>
      <c r="I24" s="257"/>
      <c r="J24" s="258"/>
      <c r="K24" s="257"/>
      <c r="L24" s="35"/>
      <c r="M24" s="257"/>
      <c r="N24" s="258"/>
      <c r="O24" s="257"/>
      <c r="P24" s="35"/>
      <c r="Q24" s="257"/>
      <c r="R24" s="258"/>
      <c r="S24" s="257"/>
      <c r="T24" s="35"/>
      <c r="U24" s="257"/>
      <c r="V24" s="258"/>
      <c r="W24" s="257"/>
      <c r="X24" s="52"/>
    </row>
    <row r="25" spans="2:24" x14ac:dyDescent="0.25">
      <c r="B25" s="224" t="s">
        <v>18</v>
      </c>
      <c r="C25" s="252" t="s">
        <v>162</v>
      </c>
      <c r="D25" s="143" t="s">
        <v>58</v>
      </c>
      <c r="E25" s="257"/>
      <c r="F25" s="258"/>
      <c r="G25" s="257"/>
      <c r="H25" s="35"/>
      <c r="I25" s="257"/>
      <c r="J25" s="258"/>
      <c r="K25" s="257"/>
      <c r="L25" s="35"/>
      <c r="M25" s="257"/>
      <c r="N25" s="258"/>
      <c r="O25" s="257"/>
      <c r="P25" s="35"/>
      <c r="Q25" s="257"/>
      <c r="R25" s="258"/>
      <c r="S25" s="257"/>
      <c r="T25" s="35"/>
      <c r="U25" s="257"/>
      <c r="V25" s="258"/>
      <c r="W25" s="257"/>
      <c r="X25" s="52"/>
    </row>
    <row r="26" spans="2:24" x14ac:dyDescent="0.25">
      <c r="B26" s="224" t="s">
        <v>18</v>
      </c>
      <c r="C26" s="252" t="s">
        <v>120</v>
      </c>
      <c r="D26" s="143" t="s">
        <v>121</v>
      </c>
      <c r="E26" s="257"/>
      <c r="F26" s="258"/>
      <c r="G26" s="257"/>
      <c r="H26" s="35"/>
      <c r="I26" s="257"/>
      <c r="J26" s="258"/>
      <c r="K26" s="257"/>
      <c r="L26" s="35"/>
      <c r="M26" s="257"/>
      <c r="N26" s="258"/>
      <c r="O26" s="257"/>
      <c r="P26" s="35"/>
      <c r="Q26" s="257"/>
      <c r="R26" s="258"/>
      <c r="S26" s="257"/>
      <c r="T26" s="35"/>
      <c r="U26" s="257"/>
      <c r="V26" s="258"/>
      <c r="W26" s="257"/>
      <c r="X26" s="52"/>
    </row>
    <row r="27" spans="2:24" x14ac:dyDescent="0.25">
      <c r="B27" s="224" t="s">
        <v>18</v>
      </c>
      <c r="C27" s="252" t="s">
        <v>163</v>
      </c>
      <c r="D27" s="143" t="s">
        <v>72</v>
      </c>
      <c r="E27" s="257"/>
      <c r="F27" s="258"/>
      <c r="G27" s="257"/>
      <c r="H27" s="35"/>
      <c r="I27" s="257"/>
      <c r="J27" s="258"/>
      <c r="K27" s="257"/>
      <c r="L27" s="35"/>
      <c r="M27" s="257"/>
      <c r="N27" s="258"/>
      <c r="O27" s="257"/>
      <c r="P27" s="35"/>
      <c r="Q27" s="257"/>
      <c r="R27" s="258"/>
      <c r="S27" s="257"/>
      <c r="T27" s="35"/>
      <c r="U27" s="257"/>
      <c r="V27" s="258"/>
      <c r="W27" s="257"/>
      <c r="X27" s="52"/>
    </row>
    <row r="28" spans="2:24" x14ac:dyDescent="0.25">
      <c r="B28" s="224" t="s">
        <v>18</v>
      </c>
      <c r="C28" s="252" t="s">
        <v>123</v>
      </c>
      <c r="D28" s="143" t="s">
        <v>72</v>
      </c>
      <c r="E28" s="261"/>
      <c r="F28" s="258"/>
      <c r="G28" s="261"/>
      <c r="H28" s="35"/>
      <c r="I28" s="261"/>
      <c r="J28" s="258"/>
      <c r="K28" s="261"/>
      <c r="L28" s="35"/>
      <c r="M28" s="261"/>
      <c r="N28" s="258"/>
      <c r="O28" s="261"/>
      <c r="P28" s="35"/>
      <c r="Q28" s="261"/>
      <c r="R28" s="258"/>
      <c r="S28" s="261"/>
      <c r="T28" s="35"/>
      <c r="U28" s="261"/>
      <c r="V28" s="258"/>
      <c r="W28" s="261"/>
      <c r="X28" s="52"/>
    </row>
    <row r="29" spans="2:24" x14ac:dyDescent="0.25">
      <c r="B29" s="224" t="s">
        <v>18</v>
      </c>
      <c r="C29" s="252" t="s">
        <v>124</v>
      </c>
      <c r="D29" s="143" t="s">
        <v>121</v>
      </c>
      <c r="E29" s="257"/>
      <c r="F29" s="258"/>
      <c r="G29" s="257"/>
      <c r="H29" s="35"/>
      <c r="I29" s="257"/>
      <c r="J29" s="258"/>
      <c r="K29" s="257"/>
      <c r="L29" s="35"/>
      <c r="M29" s="257"/>
      <c r="N29" s="258"/>
      <c r="O29" s="257"/>
      <c r="P29" s="35"/>
      <c r="Q29" s="257"/>
      <c r="R29" s="258"/>
      <c r="S29" s="257"/>
      <c r="T29" s="35"/>
      <c r="U29" s="257"/>
      <c r="V29" s="258"/>
      <c r="W29" s="257"/>
      <c r="X29" s="52"/>
    </row>
    <row r="30" spans="2:24" x14ac:dyDescent="0.25">
      <c r="B30" s="224" t="s">
        <v>18</v>
      </c>
      <c r="C30" s="252" t="s">
        <v>125</v>
      </c>
      <c r="D30" s="143" t="s">
        <v>72</v>
      </c>
      <c r="E30" s="257"/>
      <c r="F30" s="258"/>
      <c r="G30" s="257"/>
      <c r="H30" s="35"/>
      <c r="I30" s="257"/>
      <c r="J30" s="258"/>
      <c r="K30" s="257"/>
      <c r="L30" s="35"/>
      <c r="M30" s="257"/>
      <c r="N30" s="258"/>
      <c r="O30" s="257"/>
      <c r="P30" s="35"/>
      <c r="Q30" s="257"/>
      <c r="R30" s="258"/>
      <c r="S30" s="257"/>
      <c r="T30" s="35"/>
      <c r="U30" s="257"/>
      <c r="V30" s="258"/>
      <c r="W30" s="257"/>
      <c r="X30" s="52"/>
    </row>
    <row r="31" spans="2:24" x14ac:dyDescent="0.25">
      <c r="B31" s="224" t="s">
        <v>18</v>
      </c>
      <c r="C31" s="252" t="s">
        <v>126</v>
      </c>
      <c r="D31" s="143" t="s">
        <v>72</v>
      </c>
      <c r="E31" s="261"/>
      <c r="F31" s="258"/>
      <c r="G31" s="261"/>
      <c r="H31" s="35"/>
      <c r="I31" s="261"/>
      <c r="J31" s="258"/>
      <c r="K31" s="261"/>
      <c r="L31" s="35"/>
      <c r="M31" s="261"/>
      <c r="N31" s="258"/>
      <c r="O31" s="261"/>
      <c r="P31" s="35"/>
      <c r="Q31" s="261"/>
      <c r="R31" s="258"/>
      <c r="S31" s="261"/>
      <c r="T31" s="35"/>
      <c r="U31" s="261"/>
      <c r="V31" s="258"/>
      <c r="W31" s="261"/>
      <c r="X31" s="52"/>
    </row>
    <row r="32" spans="2:24" x14ac:dyDescent="0.25">
      <c r="B32" s="55"/>
      <c r="C32" s="21"/>
      <c r="D32" s="28"/>
      <c r="E32" s="313"/>
      <c r="F32" s="313"/>
      <c r="G32" s="313"/>
      <c r="H32" s="35"/>
      <c r="I32" s="313"/>
      <c r="J32" s="35"/>
      <c r="K32" s="313"/>
      <c r="L32" s="35"/>
      <c r="M32" s="313"/>
      <c r="N32" s="35"/>
      <c r="O32" s="313"/>
      <c r="P32" s="35"/>
      <c r="Q32" s="313"/>
      <c r="R32" s="35"/>
      <c r="S32" s="313"/>
      <c r="T32" s="35"/>
      <c r="U32" s="313"/>
      <c r="V32" s="35"/>
      <c r="W32" s="313"/>
      <c r="X32" s="52"/>
    </row>
    <row r="33" spans="2:24" x14ac:dyDescent="0.25">
      <c r="B33" s="55"/>
      <c r="C33" s="21" t="s">
        <v>99</v>
      </c>
      <c r="D33" s="28" t="s">
        <v>159</v>
      </c>
      <c r="E33" s="257"/>
      <c r="F33" s="258"/>
      <c r="G33" s="257"/>
      <c r="H33" s="35"/>
      <c r="I33" s="257"/>
      <c r="J33" s="35"/>
      <c r="K33" s="257"/>
      <c r="L33" s="35"/>
      <c r="M33" s="257"/>
      <c r="N33" s="35"/>
      <c r="O33" s="257"/>
      <c r="P33" s="35"/>
      <c r="Q33" s="257"/>
      <c r="R33" s="35"/>
      <c r="S33" s="257"/>
      <c r="T33" s="35"/>
      <c r="U33" s="257"/>
      <c r="V33" s="35"/>
      <c r="W33" s="257"/>
      <c r="X33" s="52"/>
    </row>
    <row r="34" spans="2:24" outlineLevel="1" x14ac:dyDescent="0.25">
      <c r="B34" s="55"/>
      <c r="C34" s="252" t="s">
        <v>97</v>
      </c>
      <c r="D34" s="28" t="s">
        <v>72</v>
      </c>
      <c r="E34" s="257"/>
      <c r="F34" s="258"/>
      <c r="G34" s="257"/>
      <c r="H34" s="35"/>
      <c r="I34" s="257"/>
      <c r="J34" s="35"/>
      <c r="K34" s="257"/>
      <c r="L34" s="35"/>
      <c r="M34" s="257"/>
      <c r="N34" s="35"/>
      <c r="O34" s="257"/>
      <c r="P34" s="35"/>
      <c r="Q34" s="257"/>
      <c r="R34" s="35"/>
      <c r="S34" s="257"/>
      <c r="T34" s="35"/>
      <c r="U34" s="257"/>
      <c r="V34" s="35"/>
      <c r="W34" s="257"/>
      <c r="X34" s="52"/>
    </row>
    <row r="35" spans="2:24" outlineLevel="1" x14ac:dyDescent="0.25">
      <c r="B35" s="53"/>
      <c r="C35" s="252" t="s">
        <v>98</v>
      </c>
      <c r="D35" s="28" t="s">
        <v>72</v>
      </c>
      <c r="E35" s="257"/>
      <c r="F35" s="258"/>
      <c r="G35" s="257"/>
      <c r="H35" s="35"/>
      <c r="I35" s="257"/>
      <c r="J35" s="35"/>
      <c r="K35" s="257"/>
      <c r="L35" s="35"/>
      <c r="M35" s="257"/>
      <c r="N35" s="35"/>
      <c r="O35" s="257"/>
      <c r="P35" s="35"/>
      <c r="Q35" s="257"/>
      <c r="R35" s="35"/>
      <c r="S35" s="257"/>
      <c r="T35" s="35"/>
      <c r="U35" s="257"/>
      <c r="V35" s="35"/>
      <c r="W35" s="257"/>
      <c r="X35" s="52"/>
    </row>
    <row r="36" spans="2:24" outlineLevel="1" x14ac:dyDescent="0.25">
      <c r="B36" s="53"/>
      <c r="C36" s="252" t="s">
        <v>160</v>
      </c>
      <c r="D36" s="143" t="s">
        <v>111</v>
      </c>
      <c r="E36" s="257"/>
      <c r="F36" s="258"/>
      <c r="G36" s="257"/>
      <c r="H36" s="35"/>
      <c r="I36" s="257"/>
      <c r="J36" s="35"/>
      <c r="K36" s="257"/>
      <c r="L36" s="35"/>
      <c r="M36" s="257"/>
      <c r="N36" s="35"/>
      <c r="O36" s="257"/>
      <c r="P36" s="35"/>
      <c r="Q36" s="257"/>
      <c r="R36" s="35"/>
      <c r="S36" s="257"/>
      <c r="T36" s="35"/>
      <c r="U36" s="257"/>
      <c r="V36" s="35"/>
      <c r="W36" s="257"/>
      <c r="X36" s="52"/>
    </row>
    <row r="37" spans="2:24" outlineLevel="1" x14ac:dyDescent="0.25">
      <c r="B37" s="53"/>
      <c r="C37" s="252" t="s">
        <v>161</v>
      </c>
      <c r="D37" s="143"/>
      <c r="E37" s="257"/>
      <c r="F37" s="258"/>
      <c r="G37" s="257"/>
      <c r="H37" s="35"/>
      <c r="I37" s="257"/>
      <c r="J37" s="35"/>
      <c r="K37" s="257"/>
      <c r="L37" s="35"/>
      <c r="M37" s="257"/>
      <c r="N37" s="35"/>
      <c r="O37" s="257"/>
      <c r="P37" s="35"/>
      <c r="Q37" s="257"/>
      <c r="R37" s="35"/>
      <c r="S37" s="257"/>
      <c r="T37" s="35"/>
      <c r="U37" s="257"/>
      <c r="V37" s="35"/>
      <c r="W37" s="257"/>
      <c r="X37" s="52"/>
    </row>
    <row r="38" spans="2:24" outlineLevel="1" x14ac:dyDescent="0.25">
      <c r="B38" s="53"/>
      <c r="C38" s="252" t="s">
        <v>162</v>
      </c>
      <c r="D38" s="143" t="s">
        <v>58</v>
      </c>
      <c r="E38" s="257"/>
      <c r="F38" s="258"/>
      <c r="G38" s="257"/>
      <c r="H38" s="35"/>
      <c r="I38" s="257"/>
      <c r="J38" s="35"/>
      <c r="K38" s="257"/>
      <c r="L38" s="35"/>
      <c r="M38" s="257"/>
      <c r="N38" s="35"/>
      <c r="O38" s="257"/>
      <c r="P38" s="35"/>
      <c r="Q38" s="257"/>
      <c r="R38" s="35"/>
      <c r="S38" s="257"/>
      <c r="T38" s="35"/>
      <c r="U38" s="257"/>
      <c r="V38" s="35"/>
      <c r="W38" s="257"/>
      <c r="X38" s="52"/>
    </row>
    <row r="39" spans="2:24" outlineLevel="1" x14ac:dyDescent="0.25">
      <c r="B39" s="53"/>
      <c r="C39" s="252" t="s">
        <v>120</v>
      </c>
      <c r="D39" s="143" t="s">
        <v>121</v>
      </c>
      <c r="E39" s="257"/>
      <c r="F39" s="258"/>
      <c r="G39" s="257"/>
      <c r="H39" s="35"/>
      <c r="I39" s="257"/>
      <c r="J39" s="35"/>
      <c r="K39" s="257"/>
      <c r="L39" s="35"/>
      <c r="M39" s="257"/>
      <c r="N39" s="35"/>
      <c r="O39" s="257"/>
      <c r="P39" s="35"/>
      <c r="Q39" s="257"/>
      <c r="R39" s="35"/>
      <c r="S39" s="257"/>
      <c r="T39" s="35"/>
      <c r="U39" s="257"/>
      <c r="V39" s="35"/>
      <c r="W39" s="257"/>
      <c r="X39" s="52"/>
    </row>
    <row r="40" spans="2:24" outlineLevel="1" x14ac:dyDescent="0.25">
      <c r="B40" s="53"/>
      <c r="C40" s="252" t="s">
        <v>163</v>
      </c>
      <c r="D40" s="143" t="s">
        <v>72</v>
      </c>
      <c r="E40" s="257"/>
      <c r="F40" s="258"/>
      <c r="G40" s="257"/>
      <c r="H40" s="35"/>
      <c r="I40" s="257"/>
      <c r="J40" s="35"/>
      <c r="K40" s="257"/>
      <c r="L40" s="35"/>
      <c r="M40" s="257"/>
      <c r="N40" s="35"/>
      <c r="O40" s="257"/>
      <c r="P40" s="35"/>
      <c r="Q40" s="257"/>
      <c r="R40" s="35"/>
      <c r="S40" s="257"/>
      <c r="T40" s="35"/>
      <c r="U40" s="257"/>
      <c r="V40" s="35"/>
      <c r="W40" s="257"/>
      <c r="X40" s="52"/>
    </row>
    <row r="41" spans="2:24" outlineLevel="1" x14ac:dyDescent="0.25">
      <c r="B41" s="53"/>
      <c r="C41" s="252" t="s">
        <v>123</v>
      </c>
      <c r="D41" s="143" t="s">
        <v>72</v>
      </c>
      <c r="E41" s="261"/>
      <c r="F41" s="258"/>
      <c r="G41" s="261"/>
      <c r="H41" s="35"/>
      <c r="I41" s="261"/>
      <c r="J41" s="35"/>
      <c r="K41" s="261"/>
      <c r="L41" s="35"/>
      <c r="M41" s="261"/>
      <c r="N41" s="35"/>
      <c r="O41" s="261"/>
      <c r="P41" s="35"/>
      <c r="Q41" s="261"/>
      <c r="R41" s="35"/>
      <c r="S41" s="261"/>
      <c r="T41" s="35"/>
      <c r="U41" s="261"/>
      <c r="V41" s="35"/>
      <c r="W41" s="261"/>
      <c r="X41" s="52"/>
    </row>
    <row r="42" spans="2:24" outlineLevel="1" x14ac:dyDescent="0.25">
      <c r="B42" s="53"/>
      <c r="C42" s="252" t="s">
        <v>124</v>
      </c>
      <c r="D42" s="143" t="s">
        <v>121</v>
      </c>
      <c r="E42" s="257"/>
      <c r="F42" s="258"/>
      <c r="G42" s="257"/>
      <c r="H42" s="35"/>
      <c r="I42" s="257"/>
      <c r="J42" s="35"/>
      <c r="K42" s="257"/>
      <c r="L42" s="35"/>
      <c r="M42" s="257"/>
      <c r="N42" s="35"/>
      <c r="O42" s="257"/>
      <c r="P42" s="35"/>
      <c r="Q42" s="257"/>
      <c r="R42" s="35"/>
      <c r="S42" s="257"/>
      <c r="T42" s="35"/>
      <c r="U42" s="257"/>
      <c r="V42" s="35"/>
      <c r="W42" s="257"/>
      <c r="X42" s="52"/>
    </row>
    <row r="43" spans="2:24" outlineLevel="1" x14ac:dyDescent="0.25">
      <c r="B43" s="53"/>
      <c r="C43" s="252" t="s">
        <v>125</v>
      </c>
      <c r="D43" s="143" t="s">
        <v>72</v>
      </c>
      <c r="E43" s="257"/>
      <c r="F43" s="258"/>
      <c r="G43" s="257"/>
      <c r="H43" s="35"/>
      <c r="I43" s="257"/>
      <c r="J43" s="35"/>
      <c r="K43" s="257"/>
      <c r="L43" s="35"/>
      <c r="M43" s="257"/>
      <c r="N43" s="35"/>
      <c r="O43" s="257"/>
      <c r="P43" s="35"/>
      <c r="Q43" s="257"/>
      <c r="R43" s="35"/>
      <c r="S43" s="257"/>
      <c r="T43" s="35"/>
      <c r="U43" s="257"/>
      <c r="V43" s="35"/>
      <c r="W43" s="257"/>
      <c r="X43" s="52"/>
    </row>
    <row r="44" spans="2:24" outlineLevel="1" x14ac:dyDescent="0.25">
      <c r="B44" s="53"/>
      <c r="C44" s="252" t="s">
        <v>126</v>
      </c>
      <c r="D44" s="143" t="s">
        <v>72</v>
      </c>
      <c r="E44" s="261"/>
      <c r="F44" s="258"/>
      <c r="G44" s="261"/>
      <c r="H44" s="35"/>
      <c r="I44" s="261"/>
      <c r="J44" s="35"/>
      <c r="K44" s="261"/>
      <c r="L44" s="35"/>
      <c r="M44" s="261"/>
      <c r="N44" s="35"/>
      <c r="O44" s="261"/>
      <c r="P44" s="35"/>
      <c r="Q44" s="261"/>
      <c r="R44" s="35"/>
      <c r="S44" s="261"/>
      <c r="T44" s="35"/>
      <c r="U44" s="261"/>
      <c r="V44" s="35"/>
      <c r="W44" s="261"/>
      <c r="X44" s="52"/>
    </row>
    <row r="45" spans="2:24" x14ac:dyDescent="0.25">
      <c r="B45" s="53"/>
      <c r="C45" s="21"/>
      <c r="D45" s="28"/>
      <c r="E45" s="313"/>
      <c r="F45" s="313"/>
      <c r="G45" s="313"/>
      <c r="H45" s="35"/>
      <c r="I45" s="313"/>
      <c r="J45" s="35"/>
      <c r="K45" s="313"/>
      <c r="L45" s="35"/>
      <c r="M45" s="313"/>
      <c r="N45" s="35"/>
      <c r="O45" s="313"/>
      <c r="P45" s="35"/>
      <c r="Q45" s="313"/>
      <c r="R45" s="35"/>
      <c r="S45" s="313"/>
      <c r="T45" s="35"/>
      <c r="U45" s="313"/>
      <c r="V45" s="35"/>
      <c r="W45" s="313"/>
      <c r="X45" s="52"/>
    </row>
    <row r="46" spans="2:24" x14ac:dyDescent="0.25">
      <c r="B46" s="53"/>
      <c r="C46" s="21" t="s">
        <v>100</v>
      </c>
      <c r="D46" s="28" t="s">
        <v>159</v>
      </c>
      <c r="E46" s="257"/>
      <c r="F46" s="258"/>
      <c r="G46" s="257"/>
      <c r="H46" s="35"/>
      <c r="I46" s="257"/>
      <c r="J46" s="35"/>
      <c r="K46" s="257"/>
      <c r="L46" s="35"/>
      <c r="M46" s="257"/>
      <c r="N46" s="35"/>
      <c r="O46" s="257"/>
      <c r="P46" s="35"/>
      <c r="Q46" s="257"/>
      <c r="R46" s="35"/>
      <c r="S46" s="257"/>
      <c r="T46" s="35"/>
      <c r="U46" s="257"/>
      <c r="V46" s="35"/>
      <c r="W46" s="257"/>
      <c r="X46" s="52"/>
    </row>
    <row r="47" spans="2:24" outlineLevel="1" x14ac:dyDescent="0.25">
      <c r="B47" s="53"/>
      <c r="C47" s="252" t="s">
        <v>97</v>
      </c>
      <c r="D47" s="28" t="s">
        <v>72</v>
      </c>
      <c r="E47" s="257"/>
      <c r="F47" s="258"/>
      <c r="G47" s="257"/>
      <c r="H47" s="35"/>
      <c r="I47" s="257"/>
      <c r="J47" s="35"/>
      <c r="K47" s="257"/>
      <c r="L47" s="35"/>
      <c r="M47" s="257"/>
      <c r="N47" s="35"/>
      <c r="O47" s="257"/>
      <c r="P47" s="35"/>
      <c r="Q47" s="257"/>
      <c r="R47" s="35"/>
      <c r="S47" s="257"/>
      <c r="T47" s="35"/>
      <c r="U47" s="257"/>
      <c r="V47" s="35"/>
      <c r="W47" s="257"/>
      <c r="X47" s="52"/>
    </row>
    <row r="48" spans="2:24" outlineLevel="1" x14ac:dyDescent="0.25">
      <c r="B48" s="53"/>
      <c r="C48" s="252" t="s">
        <v>164</v>
      </c>
      <c r="D48" s="28" t="s">
        <v>72</v>
      </c>
      <c r="E48" s="257"/>
      <c r="F48" s="258"/>
      <c r="G48" s="257"/>
      <c r="H48" s="35"/>
      <c r="I48" s="257"/>
      <c r="J48" s="35"/>
      <c r="K48" s="257"/>
      <c r="L48" s="35"/>
      <c r="M48" s="257"/>
      <c r="N48" s="35"/>
      <c r="O48" s="257"/>
      <c r="P48" s="35"/>
      <c r="Q48" s="257"/>
      <c r="R48" s="35"/>
      <c r="S48" s="257"/>
      <c r="T48" s="35"/>
      <c r="U48" s="257"/>
      <c r="V48" s="35"/>
      <c r="W48" s="257"/>
      <c r="X48" s="52"/>
    </row>
    <row r="49" spans="2:24" outlineLevel="1" x14ac:dyDescent="0.25">
      <c r="B49" s="53"/>
      <c r="C49" s="252" t="s">
        <v>160</v>
      </c>
      <c r="D49" s="143" t="s">
        <v>111</v>
      </c>
      <c r="E49" s="257"/>
      <c r="F49" s="258"/>
      <c r="G49" s="257"/>
      <c r="H49" s="35"/>
      <c r="I49" s="257"/>
      <c r="J49" s="35"/>
      <c r="K49" s="257"/>
      <c r="L49" s="35"/>
      <c r="M49" s="257"/>
      <c r="N49" s="35"/>
      <c r="O49" s="257"/>
      <c r="P49" s="35"/>
      <c r="Q49" s="257"/>
      <c r="R49" s="35"/>
      <c r="S49" s="257"/>
      <c r="T49" s="35"/>
      <c r="U49" s="257"/>
      <c r="V49" s="35"/>
      <c r="W49" s="257"/>
      <c r="X49" s="52"/>
    </row>
    <row r="50" spans="2:24" outlineLevel="1" x14ac:dyDescent="0.25">
      <c r="B50" s="53"/>
      <c r="C50" s="252" t="s">
        <v>161</v>
      </c>
      <c r="D50" s="143"/>
      <c r="E50" s="257"/>
      <c r="F50" s="258"/>
      <c r="G50" s="257"/>
      <c r="H50" s="35"/>
      <c r="I50" s="257"/>
      <c r="J50" s="35"/>
      <c r="K50" s="257"/>
      <c r="L50" s="35"/>
      <c r="M50" s="257"/>
      <c r="N50" s="35"/>
      <c r="O50" s="257"/>
      <c r="P50" s="35"/>
      <c r="Q50" s="257"/>
      <c r="R50" s="35"/>
      <c r="S50" s="257"/>
      <c r="T50" s="35"/>
      <c r="U50" s="257"/>
      <c r="V50" s="35"/>
      <c r="W50" s="257"/>
      <c r="X50" s="52"/>
    </row>
    <row r="51" spans="2:24" outlineLevel="1" x14ac:dyDescent="0.25">
      <c r="B51" s="53"/>
      <c r="C51" s="252" t="s">
        <v>162</v>
      </c>
      <c r="D51" s="143" t="s">
        <v>58</v>
      </c>
      <c r="E51" s="257"/>
      <c r="F51" s="258"/>
      <c r="G51" s="257"/>
      <c r="H51" s="35"/>
      <c r="I51" s="257"/>
      <c r="J51" s="35"/>
      <c r="K51" s="257"/>
      <c r="L51" s="35"/>
      <c r="M51" s="257"/>
      <c r="N51" s="35"/>
      <c r="O51" s="257"/>
      <c r="P51" s="35"/>
      <c r="Q51" s="257"/>
      <c r="R51" s="35"/>
      <c r="S51" s="257"/>
      <c r="T51" s="35"/>
      <c r="U51" s="257"/>
      <c r="V51" s="35"/>
      <c r="W51" s="257"/>
      <c r="X51" s="52"/>
    </row>
    <row r="52" spans="2:24" outlineLevel="1" x14ac:dyDescent="0.25">
      <c r="B52" s="53"/>
      <c r="C52" s="252" t="s">
        <v>120</v>
      </c>
      <c r="D52" s="143" t="s">
        <v>121</v>
      </c>
      <c r="E52" s="257"/>
      <c r="F52" s="258"/>
      <c r="G52" s="257"/>
      <c r="H52" s="35"/>
      <c r="I52" s="257"/>
      <c r="J52" s="35"/>
      <c r="K52" s="257"/>
      <c r="L52" s="35"/>
      <c r="M52" s="257"/>
      <c r="N52" s="35"/>
      <c r="O52" s="257"/>
      <c r="P52" s="35"/>
      <c r="Q52" s="257"/>
      <c r="R52" s="35"/>
      <c r="S52" s="257"/>
      <c r="T52" s="35"/>
      <c r="U52" s="257"/>
      <c r="V52" s="35"/>
      <c r="W52" s="257"/>
      <c r="X52" s="52"/>
    </row>
    <row r="53" spans="2:24" outlineLevel="1" x14ac:dyDescent="0.25">
      <c r="B53" s="53"/>
      <c r="C53" s="252" t="s">
        <v>163</v>
      </c>
      <c r="D53" s="143" t="s">
        <v>72</v>
      </c>
      <c r="E53" s="257"/>
      <c r="F53" s="258"/>
      <c r="G53" s="257"/>
      <c r="H53" s="35"/>
      <c r="I53" s="257"/>
      <c r="J53" s="35"/>
      <c r="K53" s="257"/>
      <c r="L53" s="35"/>
      <c r="M53" s="257"/>
      <c r="N53" s="35"/>
      <c r="O53" s="257"/>
      <c r="P53" s="35"/>
      <c r="Q53" s="257"/>
      <c r="R53" s="35"/>
      <c r="S53" s="257"/>
      <c r="T53" s="35"/>
      <c r="U53" s="257"/>
      <c r="V53" s="35"/>
      <c r="W53" s="257"/>
      <c r="X53" s="52"/>
    </row>
    <row r="54" spans="2:24" outlineLevel="1" x14ac:dyDescent="0.25">
      <c r="B54" s="53"/>
      <c r="C54" s="252" t="s">
        <v>123</v>
      </c>
      <c r="D54" s="143" t="s">
        <v>72</v>
      </c>
      <c r="E54" s="261"/>
      <c r="F54" s="258"/>
      <c r="G54" s="261"/>
      <c r="H54" s="35"/>
      <c r="I54" s="261"/>
      <c r="J54" s="35"/>
      <c r="K54" s="261"/>
      <c r="L54" s="35"/>
      <c r="M54" s="261"/>
      <c r="N54" s="35"/>
      <c r="O54" s="261"/>
      <c r="P54" s="35"/>
      <c r="Q54" s="261"/>
      <c r="R54" s="35"/>
      <c r="S54" s="261"/>
      <c r="T54" s="35"/>
      <c r="U54" s="261"/>
      <c r="V54" s="35"/>
      <c r="W54" s="261"/>
      <c r="X54" s="52"/>
    </row>
    <row r="55" spans="2:24" outlineLevel="1" x14ac:dyDescent="0.25">
      <c r="B55" s="53"/>
      <c r="C55" s="252" t="s">
        <v>124</v>
      </c>
      <c r="D55" s="143" t="s">
        <v>121</v>
      </c>
      <c r="E55" s="257"/>
      <c r="F55" s="258"/>
      <c r="G55" s="257"/>
      <c r="H55" s="35"/>
      <c r="I55" s="257"/>
      <c r="J55" s="35"/>
      <c r="K55" s="257"/>
      <c r="L55" s="35"/>
      <c r="M55" s="257"/>
      <c r="N55" s="35"/>
      <c r="O55" s="257"/>
      <c r="P55" s="35"/>
      <c r="Q55" s="257"/>
      <c r="R55" s="35"/>
      <c r="S55" s="257"/>
      <c r="T55" s="35"/>
      <c r="U55" s="257"/>
      <c r="V55" s="35"/>
      <c r="W55" s="257"/>
      <c r="X55" s="52"/>
    </row>
    <row r="56" spans="2:24" outlineLevel="1" x14ac:dyDescent="0.25">
      <c r="B56" s="53"/>
      <c r="C56" s="252" t="s">
        <v>125</v>
      </c>
      <c r="D56" s="143" t="s">
        <v>72</v>
      </c>
      <c r="E56" s="257"/>
      <c r="F56" s="258"/>
      <c r="G56" s="257"/>
      <c r="H56" s="35"/>
      <c r="I56" s="257"/>
      <c r="J56" s="35"/>
      <c r="K56" s="257"/>
      <c r="L56" s="35"/>
      <c r="M56" s="257"/>
      <c r="N56" s="35"/>
      <c r="O56" s="257"/>
      <c r="P56" s="35"/>
      <c r="Q56" s="257"/>
      <c r="R56" s="35"/>
      <c r="S56" s="257"/>
      <c r="T56" s="35"/>
      <c r="U56" s="257"/>
      <c r="V56" s="35"/>
      <c r="W56" s="257"/>
      <c r="X56" s="52"/>
    </row>
    <row r="57" spans="2:24" outlineLevel="1" x14ac:dyDescent="0.25">
      <c r="B57" s="53"/>
      <c r="C57" s="252" t="s">
        <v>126</v>
      </c>
      <c r="D57" s="143" t="s">
        <v>72</v>
      </c>
      <c r="E57" s="261"/>
      <c r="F57" s="258"/>
      <c r="G57" s="261"/>
      <c r="H57" s="35"/>
      <c r="I57" s="261"/>
      <c r="J57" s="35"/>
      <c r="K57" s="261"/>
      <c r="L57" s="35"/>
      <c r="M57" s="261"/>
      <c r="N57" s="35"/>
      <c r="O57" s="261"/>
      <c r="P57" s="35"/>
      <c r="Q57" s="261"/>
      <c r="R57" s="35"/>
      <c r="S57" s="261"/>
      <c r="T57" s="35"/>
      <c r="U57" s="261"/>
      <c r="V57" s="35"/>
      <c r="W57" s="261"/>
      <c r="X57" s="52"/>
    </row>
    <row r="58" spans="2:24" x14ac:dyDescent="0.25">
      <c r="B58" s="53"/>
      <c r="C58" s="21"/>
      <c r="D58" s="28"/>
      <c r="E58" s="313"/>
      <c r="F58" s="313"/>
      <c r="G58" s="313"/>
      <c r="H58" s="314"/>
      <c r="I58" s="313"/>
      <c r="J58" s="314"/>
      <c r="K58" s="313"/>
      <c r="L58" s="314"/>
      <c r="M58" s="313"/>
      <c r="N58" s="314"/>
      <c r="O58" s="313"/>
      <c r="P58" s="314"/>
      <c r="Q58" s="313"/>
      <c r="R58" s="314"/>
      <c r="S58" s="313"/>
      <c r="T58" s="314"/>
      <c r="U58" s="313"/>
      <c r="V58" s="314"/>
      <c r="W58" s="313"/>
      <c r="X58" s="52"/>
    </row>
    <row r="59" spans="2:24" x14ac:dyDescent="0.25">
      <c r="B59" s="53"/>
      <c r="C59" s="21" t="s">
        <v>101</v>
      </c>
      <c r="D59" s="28" t="s">
        <v>159</v>
      </c>
      <c r="E59" s="257"/>
      <c r="F59" s="258"/>
      <c r="G59" s="257"/>
      <c r="H59" s="35"/>
      <c r="I59" s="257"/>
      <c r="J59" s="35"/>
      <c r="K59" s="257"/>
      <c r="L59" s="35"/>
      <c r="M59" s="257"/>
      <c r="N59" s="35"/>
      <c r="O59" s="257"/>
      <c r="P59" s="35"/>
      <c r="Q59" s="257"/>
      <c r="R59" s="35"/>
      <c r="S59" s="257"/>
      <c r="T59" s="35"/>
      <c r="U59" s="257"/>
      <c r="V59" s="35"/>
      <c r="W59" s="257"/>
      <c r="X59" s="52"/>
    </row>
    <row r="60" spans="2:24" outlineLevel="1" x14ac:dyDescent="0.25">
      <c r="B60" s="53"/>
      <c r="C60" s="252" t="s">
        <v>97</v>
      </c>
      <c r="D60" s="28" t="s">
        <v>72</v>
      </c>
      <c r="E60" s="257"/>
      <c r="F60" s="258"/>
      <c r="G60" s="257"/>
      <c r="H60" s="35"/>
      <c r="I60" s="257"/>
      <c r="J60" s="35"/>
      <c r="K60" s="257"/>
      <c r="L60" s="35"/>
      <c r="M60" s="257"/>
      <c r="N60" s="35"/>
      <c r="O60" s="257"/>
      <c r="P60" s="35"/>
      <c r="Q60" s="257"/>
      <c r="R60" s="35"/>
      <c r="S60" s="257"/>
      <c r="T60" s="35"/>
      <c r="U60" s="257"/>
      <c r="V60" s="35"/>
      <c r="W60" s="257"/>
      <c r="X60" s="52"/>
    </row>
    <row r="61" spans="2:24" outlineLevel="1" x14ac:dyDescent="0.25">
      <c r="B61" s="53"/>
      <c r="C61" s="252" t="s">
        <v>164</v>
      </c>
      <c r="D61" s="28" t="s">
        <v>72</v>
      </c>
      <c r="E61" s="257"/>
      <c r="F61" s="258"/>
      <c r="G61" s="257"/>
      <c r="H61" s="35"/>
      <c r="I61" s="257"/>
      <c r="J61" s="35"/>
      <c r="K61" s="257"/>
      <c r="L61" s="35"/>
      <c r="M61" s="257"/>
      <c r="N61" s="35"/>
      <c r="O61" s="257"/>
      <c r="P61" s="35"/>
      <c r="Q61" s="257"/>
      <c r="R61" s="35"/>
      <c r="S61" s="257"/>
      <c r="T61" s="35"/>
      <c r="U61" s="257"/>
      <c r="V61" s="35"/>
      <c r="W61" s="257"/>
      <c r="X61" s="52"/>
    </row>
    <row r="62" spans="2:24" outlineLevel="1" x14ac:dyDescent="0.25">
      <c r="B62" s="53"/>
      <c r="C62" s="252" t="s">
        <v>160</v>
      </c>
      <c r="D62" s="143" t="s">
        <v>111</v>
      </c>
      <c r="E62" s="257"/>
      <c r="F62" s="258"/>
      <c r="G62" s="257"/>
      <c r="H62" s="35"/>
      <c r="I62" s="257"/>
      <c r="J62" s="35"/>
      <c r="K62" s="257"/>
      <c r="L62" s="35"/>
      <c r="M62" s="257"/>
      <c r="N62" s="35"/>
      <c r="O62" s="257"/>
      <c r="P62" s="35"/>
      <c r="Q62" s="257"/>
      <c r="R62" s="35"/>
      <c r="S62" s="257"/>
      <c r="T62" s="35"/>
      <c r="U62" s="257"/>
      <c r="V62" s="35"/>
      <c r="W62" s="257"/>
      <c r="X62" s="52"/>
    </row>
    <row r="63" spans="2:24" outlineLevel="1" x14ac:dyDescent="0.25">
      <c r="B63" s="53"/>
      <c r="C63" s="252" t="s">
        <v>161</v>
      </c>
      <c r="D63" s="143"/>
      <c r="E63" s="257"/>
      <c r="F63" s="258"/>
      <c r="G63" s="257"/>
      <c r="H63" s="35"/>
      <c r="I63" s="257"/>
      <c r="J63" s="35"/>
      <c r="K63" s="257"/>
      <c r="L63" s="35"/>
      <c r="M63" s="257"/>
      <c r="N63" s="35"/>
      <c r="O63" s="257"/>
      <c r="P63" s="35"/>
      <c r="Q63" s="257"/>
      <c r="R63" s="35"/>
      <c r="S63" s="257"/>
      <c r="T63" s="35"/>
      <c r="U63" s="257"/>
      <c r="V63" s="35"/>
      <c r="W63" s="257"/>
      <c r="X63" s="52"/>
    </row>
    <row r="64" spans="2:24" outlineLevel="1" x14ac:dyDescent="0.25">
      <c r="B64" s="53"/>
      <c r="C64" s="252" t="s">
        <v>162</v>
      </c>
      <c r="D64" s="143" t="s">
        <v>58</v>
      </c>
      <c r="E64" s="257"/>
      <c r="F64" s="258"/>
      <c r="G64" s="257"/>
      <c r="H64" s="35"/>
      <c r="I64" s="257"/>
      <c r="J64" s="35"/>
      <c r="K64" s="257"/>
      <c r="L64" s="35"/>
      <c r="M64" s="257"/>
      <c r="N64" s="35"/>
      <c r="O64" s="257"/>
      <c r="P64" s="35"/>
      <c r="Q64" s="257"/>
      <c r="R64" s="35"/>
      <c r="S64" s="257"/>
      <c r="T64" s="35"/>
      <c r="U64" s="257"/>
      <c r="V64" s="35"/>
      <c r="W64" s="257"/>
      <c r="X64" s="52"/>
    </row>
    <row r="65" spans="2:24" outlineLevel="1" x14ac:dyDescent="0.25">
      <c r="B65" s="53"/>
      <c r="C65" s="252" t="s">
        <v>120</v>
      </c>
      <c r="D65" s="143" t="s">
        <v>121</v>
      </c>
      <c r="E65" s="257"/>
      <c r="F65" s="258"/>
      <c r="G65" s="257"/>
      <c r="H65" s="35"/>
      <c r="I65" s="257"/>
      <c r="J65" s="35"/>
      <c r="K65" s="257"/>
      <c r="L65" s="35"/>
      <c r="M65" s="257"/>
      <c r="N65" s="35"/>
      <c r="O65" s="257"/>
      <c r="P65" s="35"/>
      <c r="Q65" s="257"/>
      <c r="R65" s="35"/>
      <c r="S65" s="257"/>
      <c r="T65" s="35"/>
      <c r="U65" s="257"/>
      <c r="V65" s="35"/>
      <c r="W65" s="257"/>
      <c r="X65" s="52"/>
    </row>
    <row r="66" spans="2:24" outlineLevel="1" x14ac:dyDescent="0.25">
      <c r="B66" s="53"/>
      <c r="C66" s="252" t="s">
        <v>163</v>
      </c>
      <c r="D66" s="143" t="s">
        <v>72</v>
      </c>
      <c r="E66" s="257"/>
      <c r="F66" s="258"/>
      <c r="G66" s="257"/>
      <c r="H66" s="35"/>
      <c r="I66" s="257"/>
      <c r="J66" s="35"/>
      <c r="K66" s="257"/>
      <c r="L66" s="35"/>
      <c r="M66" s="257"/>
      <c r="N66" s="35"/>
      <c r="O66" s="257"/>
      <c r="P66" s="35"/>
      <c r="Q66" s="257"/>
      <c r="R66" s="35"/>
      <c r="S66" s="257"/>
      <c r="T66" s="35"/>
      <c r="U66" s="257"/>
      <c r="V66" s="35"/>
      <c r="W66" s="257"/>
      <c r="X66" s="52"/>
    </row>
    <row r="67" spans="2:24" outlineLevel="1" x14ac:dyDescent="0.25">
      <c r="B67" s="53"/>
      <c r="C67" s="252" t="s">
        <v>123</v>
      </c>
      <c r="D67" s="143" t="s">
        <v>72</v>
      </c>
      <c r="E67" s="261"/>
      <c r="F67" s="258"/>
      <c r="G67" s="261"/>
      <c r="H67" s="35"/>
      <c r="I67" s="261"/>
      <c r="J67" s="35"/>
      <c r="K67" s="261"/>
      <c r="L67" s="35"/>
      <c r="M67" s="261"/>
      <c r="N67" s="35"/>
      <c r="O67" s="261"/>
      <c r="P67" s="35"/>
      <c r="Q67" s="261"/>
      <c r="R67" s="35"/>
      <c r="S67" s="261"/>
      <c r="T67" s="35"/>
      <c r="U67" s="261"/>
      <c r="V67" s="35"/>
      <c r="W67" s="261"/>
      <c r="X67" s="52"/>
    </row>
    <row r="68" spans="2:24" outlineLevel="1" x14ac:dyDescent="0.25">
      <c r="B68" s="53"/>
      <c r="C68" s="252" t="s">
        <v>124</v>
      </c>
      <c r="D68" s="143" t="s">
        <v>121</v>
      </c>
      <c r="E68" s="257"/>
      <c r="F68" s="258"/>
      <c r="G68" s="257"/>
      <c r="H68" s="35"/>
      <c r="I68" s="257"/>
      <c r="J68" s="35"/>
      <c r="K68" s="257"/>
      <c r="L68" s="35"/>
      <c r="M68" s="257"/>
      <c r="N68" s="35"/>
      <c r="O68" s="257"/>
      <c r="P68" s="35"/>
      <c r="Q68" s="257"/>
      <c r="R68" s="35"/>
      <c r="S68" s="257"/>
      <c r="T68" s="35"/>
      <c r="U68" s="257"/>
      <c r="V68" s="35"/>
      <c r="W68" s="257"/>
      <c r="X68" s="52"/>
    </row>
    <row r="69" spans="2:24" outlineLevel="1" x14ac:dyDescent="0.25">
      <c r="B69" s="53"/>
      <c r="C69" s="252" t="s">
        <v>125</v>
      </c>
      <c r="D69" s="143" t="s">
        <v>72</v>
      </c>
      <c r="E69" s="257"/>
      <c r="F69" s="258"/>
      <c r="G69" s="257"/>
      <c r="H69" s="35"/>
      <c r="I69" s="257"/>
      <c r="J69" s="35"/>
      <c r="K69" s="257"/>
      <c r="L69" s="35"/>
      <c r="M69" s="257"/>
      <c r="N69" s="35"/>
      <c r="O69" s="257"/>
      <c r="P69" s="35"/>
      <c r="Q69" s="257"/>
      <c r="R69" s="35"/>
      <c r="S69" s="257"/>
      <c r="T69" s="35"/>
      <c r="U69" s="257"/>
      <c r="V69" s="35"/>
      <c r="W69" s="257"/>
      <c r="X69" s="52"/>
    </row>
    <row r="70" spans="2:24" outlineLevel="1" x14ac:dyDescent="0.25">
      <c r="B70" s="53"/>
      <c r="C70" s="252" t="s">
        <v>126</v>
      </c>
      <c r="D70" s="143" t="s">
        <v>72</v>
      </c>
      <c r="E70" s="261"/>
      <c r="F70" s="258"/>
      <c r="G70" s="261"/>
      <c r="H70" s="35"/>
      <c r="I70" s="261"/>
      <c r="J70" s="35"/>
      <c r="K70" s="261"/>
      <c r="L70" s="35"/>
      <c r="M70" s="261"/>
      <c r="N70" s="35"/>
      <c r="O70" s="261"/>
      <c r="P70" s="35"/>
      <c r="Q70" s="261"/>
      <c r="R70" s="35"/>
      <c r="S70" s="261"/>
      <c r="T70" s="35"/>
      <c r="U70" s="261"/>
      <c r="V70" s="35"/>
      <c r="W70" s="261"/>
      <c r="X70" s="52"/>
    </row>
    <row r="71" spans="2:24" x14ac:dyDescent="0.25">
      <c r="B71" s="53"/>
      <c r="C71" s="21"/>
      <c r="D71" s="28"/>
      <c r="E71" s="313"/>
      <c r="F71" s="313"/>
      <c r="G71" s="313"/>
      <c r="H71" s="35"/>
      <c r="I71" s="313"/>
      <c r="J71" s="35"/>
      <c r="K71" s="313"/>
      <c r="L71" s="35"/>
      <c r="M71" s="313"/>
      <c r="N71" s="35"/>
      <c r="O71" s="313"/>
      <c r="P71" s="35"/>
      <c r="Q71" s="313"/>
      <c r="R71" s="35"/>
      <c r="S71" s="313"/>
      <c r="T71" s="35"/>
      <c r="U71" s="313"/>
      <c r="V71" s="35"/>
      <c r="W71" s="313"/>
      <c r="X71" s="52"/>
    </row>
    <row r="72" spans="2:24" x14ac:dyDescent="0.25">
      <c r="B72" s="53"/>
      <c r="C72" s="21" t="s">
        <v>102</v>
      </c>
      <c r="D72" s="28" t="s">
        <v>159</v>
      </c>
      <c r="E72" s="257"/>
      <c r="F72" s="258"/>
      <c r="G72" s="257"/>
      <c r="H72" s="35"/>
      <c r="I72" s="257"/>
      <c r="J72" s="35"/>
      <c r="K72" s="257"/>
      <c r="L72" s="35"/>
      <c r="M72" s="257"/>
      <c r="N72" s="35"/>
      <c r="O72" s="257"/>
      <c r="P72" s="35"/>
      <c r="Q72" s="257"/>
      <c r="R72" s="35"/>
      <c r="S72" s="257"/>
      <c r="T72" s="35"/>
      <c r="U72" s="257"/>
      <c r="V72" s="35"/>
      <c r="W72" s="257"/>
      <c r="X72" s="52"/>
    </row>
    <row r="73" spans="2:24" outlineLevel="1" x14ac:dyDescent="0.25">
      <c r="B73" s="53"/>
      <c r="C73" s="252" t="s">
        <v>97</v>
      </c>
      <c r="D73" s="28" t="s">
        <v>72</v>
      </c>
      <c r="E73" s="257"/>
      <c r="F73" s="258"/>
      <c r="G73" s="257"/>
      <c r="H73" s="35"/>
      <c r="I73" s="257"/>
      <c r="J73" s="35"/>
      <c r="K73" s="257"/>
      <c r="L73" s="35"/>
      <c r="M73" s="257"/>
      <c r="N73" s="35"/>
      <c r="O73" s="257"/>
      <c r="P73" s="35"/>
      <c r="Q73" s="257"/>
      <c r="R73" s="35"/>
      <c r="S73" s="257"/>
      <c r="T73" s="35"/>
      <c r="U73" s="257"/>
      <c r="V73" s="35"/>
      <c r="W73" s="257"/>
      <c r="X73" s="52"/>
    </row>
    <row r="74" spans="2:24" outlineLevel="1" x14ac:dyDescent="0.25">
      <c r="B74" s="53"/>
      <c r="C74" s="252" t="s">
        <v>164</v>
      </c>
      <c r="D74" s="28" t="s">
        <v>72</v>
      </c>
      <c r="E74" s="257"/>
      <c r="F74" s="258"/>
      <c r="G74" s="257"/>
      <c r="H74" s="35"/>
      <c r="I74" s="257"/>
      <c r="J74" s="35"/>
      <c r="K74" s="257"/>
      <c r="L74" s="35"/>
      <c r="M74" s="257"/>
      <c r="N74" s="35"/>
      <c r="O74" s="257"/>
      <c r="P74" s="35"/>
      <c r="Q74" s="257"/>
      <c r="R74" s="35"/>
      <c r="S74" s="257"/>
      <c r="T74" s="35"/>
      <c r="U74" s="257"/>
      <c r="V74" s="35"/>
      <c r="W74" s="257"/>
      <c r="X74" s="52"/>
    </row>
    <row r="75" spans="2:24" outlineLevel="1" x14ac:dyDescent="0.25">
      <c r="B75" s="53"/>
      <c r="C75" s="252" t="s">
        <v>160</v>
      </c>
      <c r="D75" s="143" t="s">
        <v>111</v>
      </c>
      <c r="E75" s="257"/>
      <c r="F75" s="258"/>
      <c r="G75" s="257"/>
      <c r="H75" s="35"/>
      <c r="I75" s="257"/>
      <c r="J75" s="35"/>
      <c r="K75" s="257"/>
      <c r="L75" s="35"/>
      <c r="M75" s="257"/>
      <c r="N75" s="35"/>
      <c r="O75" s="257"/>
      <c r="P75" s="35"/>
      <c r="Q75" s="257"/>
      <c r="R75" s="35"/>
      <c r="S75" s="257"/>
      <c r="T75" s="35"/>
      <c r="U75" s="257"/>
      <c r="V75" s="35"/>
      <c r="W75" s="257"/>
      <c r="X75" s="52"/>
    </row>
    <row r="76" spans="2:24" outlineLevel="1" x14ac:dyDescent="0.25">
      <c r="B76" s="53"/>
      <c r="C76" s="252" t="s">
        <v>161</v>
      </c>
      <c r="D76" s="143"/>
      <c r="E76" s="257"/>
      <c r="F76" s="258"/>
      <c r="G76" s="257"/>
      <c r="H76" s="35"/>
      <c r="I76" s="257"/>
      <c r="J76" s="35"/>
      <c r="K76" s="257"/>
      <c r="L76" s="35"/>
      <c r="M76" s="257"/>
      <c r="N76" s="35"/>
      <c r="O76" s="257"/>
      <c r="P76" s="35"/>
      <c r="Q76" s="257"/>
      <c r="R76" s="35"/>
      <c r="S76" s="257"/>
      <c r="T76" s="35"/>
      <c r="U76" s="257"/>
      <c r="V76" s="35"/>
      <c r="W76" s="257"/>
      <c r="X76" s="52"/>
    </row>
    <row r="77" spans="2:24" outlineLevel="1" x14ac:dyDescent="0.25">
      <c r="B77" s="53"/>
      <c r="C77" s="252" t="s">
        <v>162</v>
      </c>
      <c r="D77" s="143" t="s">
        <v>58</v>
      </c>
      <c r="E77" s="257"/>
      <c r="F77" s="258"/>
      <c r="G77" s="257"/>
      <c r="H77" s="35"/>
      <c r="I77" s="257"/>
      <c r="J77" s="35"/>
      <c r="K77" s="257"/>
      <c r="L77" s="35"/>
      <c r="M77" s="257"/>
      <c r="N77" s="35"/>
      <c r="O77" s="257"/>
      <c r="P77" s="35"/>
      <c r="Q77" s="257"/>
      <c r="R77" s="35"/>
      <c r="S77" s="257"/>
      <c r="T77" s="35"/>
      <c r="U77" s="257"/>
      <c r="V77" s="35"/>
      <c r="W77" s="257"/>
      <c r="X77" s="52"/>
    </row>
    <row r="78" spans="2:24" outlineLevel="1" x14ac:dyDescent="0.25">
      <c r="B78" s="53"/>
      <c r="C78" s="252" t="s">
        <v>120</v>
      </c>
      <c r="D78" s="143" t="s">
        <v>121</v>
      </c>
      <c r="E78" s="257"/>
      <c r="F78" s="258"/>
      <c r="G78" s="257"/>
      <c r="H78" s="35"/>
      <c r="I78" s="257"/>
      <c r="J78" s="35"/>
      <c r="K78" s="257"/>
      <c r="L78" s="35"/>
      <c r="M78" s="257"/>
      <c r="N78" s="35"/>
      <c r="O78" s="257"/>
      <c r="P78" s="35"/>
      <c r="Q78" s="257"/>
      <c r="R78" s="35"/>
      <c r="S78" s="257"/>
      <c r="T78" s="35"/>
      <c r="U78" s="257"/>
      <c r="V78" s="35"/>
      <c r="W78" s="257"/>
      <c r="X78" s="52"/>
    </row>
    <row r="79" spans="2:24" outlineLevel="1" x14ac:dyDescent="0.25">
      <c r="B79" s="53"/>
      <c r="C79" s="252" t="s">
        <v>163</v>
      </c>
      <c r="D79" s="143" t="s">
        <v>72</v>
      </c>
      <c r="E79" s="257"/>
      <c r="F79" s="258"/>
      <c r="G79" s="257"/>
      <c r="H79" s="35"/>
      <c r="I79" s="257"/>
      <c r="J79" s="35"/>
      <c r="K79" s="257"/>
      <c r="L79" s="35"/>
      <c r="M79" s="257"/>
      <c r="N79" s="35"/>
      <c r="O79" s="257"/>
      <c r="P79" s="35"/>
      <c r="Q79" s="257"/>
      <c r="R79" s="35"/>
      <c r="S79" s="257"/>
      <c r="T79" s="35"/>
      <c r="U79" s="257"/>
      <c r="V79" s="35"/>
      <c r="W79" s="257"/>
      <c r="X79" s="52"/>
    </row>
    <row r="80" spans="2:24" outlineLevel="1" x14ac:dyDescent="0.25">
      <c r="B80" s="53"/>
      <c r="C80" s="252" t="s">
        <v>123</v>
      </c>
      <c r="D80" s="143" t="s">
        <v>72</v>
      </c>
      <c r="E80" s="261"/>
      <c r="F80" s="258"/>
      <c r="G80" s="261"/>
      <c r="H80" s="35"/>
      <c r="I80" s="261"/>
      <c r="J80" s="35"/>
      <c r="K80" s="261"/>
      <c r="L80" s="35"/>
      <c r="M80" s="261"/>
      <c r="N80" s="35"/>
      <c r="O80" s="261"/>
      <c r="P80" s="35"/>
      <c r="Q80" s="261"/>
      <c r="R80" s="35"/>
      <c r="S80" s="261"/>
      <c r="T80" s="35"/>
      <c r="U80" s="261"/>
      <c r="V80" s="35"/>
      <c r="W80" s="261"/>
      <c r="X80" s="52"/>
    </row>
    <row r="81" spans="2:24" outlineLevel="1" x14ac:dyDescent="0.25">
      <c r="B81" s="53"/>
      <c r="C81" s="252" t="s">
        <v>124</v>
      </c>
      <c r="D81" s="143" t="s">
        <v>121</v>
      </c>
      <c r="E81" s="257"/>
      <c r="F81" s="258"/>
      <c r="G81" s="257"/>
      <c r="H81" s="35"/>
      <c r="I81" s="257"/>
      <c r="J81" s="35"/>
      <c r="K81" s="257"/>
      <c r="L81" s="35"/>
      <c r="M81" s="257"/>
      <c r="N81" s="35"/>
      <c r="O81" s="257"/>
      <c r="P81" s="35"/>
      <c r="Q81" s="257"/>
      <c r="R81" s="35"/>
      <c r="S81" s="257"/>
      <c r="T81" s="35"/>
      <c r="U81" s="257"/>
      <c r="V81" s="35"/>
      <c r="W81" s="257"/>
      <c r="X81" s="52"/>
    </row>
    <row r="82" spans="2:24" outlineLevel="1" x14ac:dyDescent="0.25">
      <c r="B82" s="53"/>
      <c r="C82" s="252" t="s">
        <v>125</v>
      </c>
      <c r="D82" s="143" t="s">
        <v>72</v>
      </c>
      <c r="E82" s="257"/>
      <c r="F82" s="258"/>
      <c r="G82" s="257"/>
      <c r="H82" s="35"/>
      <c r="I82" s="257"/>
      <c r="J82" s="35"/>
      <c r="K82" s="257"/>
      <c r="L82" s="35"/>
      <c r="M82" s="257"/>
      <c r="N82" s="35"/>
      <c r="O82" s="257"/>
      <c r="P82" s="35"/>
      <c r="Q82" s="257"/>
      <c r="R82" s="35"/>
      <c r="S82" s="257"/>
      <c r="T82" s="35"/>
      <c r="U82" s="257"/>
      <c r="V82" s="35"/>
      <c r="W82" s="257"/>
      <c r="X82" s="52"/>
    </row>
    <row r="83" spans="2:24" outlineLevel="1" x14ac:dyDescent="0.25">
      <c r="B83" s="53"/>
      <c r="C83" s="252" t="s">
        <v>126</v>
      </c>
      <c r="D83" s="143" t="s">
        <v>72</v>
      </c>
      <c r="E83" s="261"/>
      <c r="F83" s="258"/>
      <c r="G83" s="261"/>
      <c r="H83" s="35"/>
      <c r="I83" s="261"/>
      <c r="J83" s="35"/>
      <c r="K83" s="261"/>
      <c r="L83" s="35"/>
      <c r="M83" s="261"/>
      <c r="N83" s="35"/>
      <c r="O83" s="261"/>
      <c r="P83" s="35"/>
      <c r="Q83" s="261"/>
      <c r="R83" s="35"/>
      <c r="S83" s="261"/>
      <c r="T83" s="35"/>
      <c r="U83" s="261"/>
      <c r="V83" s="35"/>
      <c r="W83" s="261"/>
      <c r="X83" s="52"/>
    </row>
    <row r="84" spans="2:24" x14ac:dyDescent="0.25">
      <c r="B84" s="53"/>
      <c r="C84" s="22"/>
      <c r="D84" s="28"/>
      <c r="E84" s="258"/>
      <c r="F84" s="258"/>
      <c r="G84" s="258"/>
      <c r="H84" s="35"/>
      <c r="I84" s="258"/>
      <c r="J84" s="35"/>
      <c r="K84" s="258"/>
      <c r="L84" s="35"/>
      <c r="M84" s="258"/>
      <c r="N84" s="35"/>
      <c r="O84" s="258"/>
      <c r="P84" s="35"/>
      <c r="Q84" s="258"/>
      <c r="R84" s="35"/>
      <c r="S84" s="258"/>
      <c r="T84" s="35"/>
      <c r="U84" s="258"/>
      <c r="V84" s="35"/>
      <c r="W84" s="258"/>
      <c r="X84" s="52"/>
    </row>
    <row r="85" spans="2:24" x14ac:dyDescent="0.25">
      <c r="B85" s="53"/>
      <c r="C85" s="307" t="s">
        <v>165</v>
      </c>
      <c r="D85" s="28"/>
      <c r="E85" s="35"/>
      <c r="F85" s="35"/>
      <c r="G85" s="35"/>
      <c r="H85" s="35"/>
      <c r="I85" s="35"/>
      <c r="J85" s="35"/>
      <c r="K85" s="35"/>
      <c r="L85" s="35"/>
      <c r="M85" s="35"/>
      <c r="N85" s="35"/>
      <c r="O85" s="35"/>
      <c r="P85" s="35"/>
      <c r="Q85" s="35"/>
      <c r="R85" s="35"/>
      <c r="S85" s="35"/>
      <c r="T85" s="35"/>
      <c r="U85" s="35"/>
      <c r="V85" s="35"/>
      <c r="W85" s="35"/>
      <c r="X85" s="52"/>
    </row>
    <row r="86" spans="2:24" x14ac:dyDescent="0.25">
      <c r="B86" s="224" t="s">
        <v>18</v>
      </c>
      <c r="C86" s="306" t="s">
        <v>166</v>
      </c>
      <c r="D86" s="28" t="s">
        <v>79</v>
      </c>
      <c r="E86" s="257"/>
      <c r="F86" s="258"/>
      <c r="G86" s="257"/>
      <c r="H86" s="35"/>
      <c r="I86" s="257"/>
      <c r="J86" s="35"/>
      <c r="K86" s="257"/>
      <c r="L86" s="35"/>
      <c r="M86" s="257"/>
      <c r="N86" s="35"/>
      <c r="O86" s="257"/>
      <c r="P86" s="35"/>
      <c r="Q86" s="257"/>
      <c r="R86" s="35"/>
      <c r="S86" s="257"/>
      <c r="T86" s="35"/>
      <c r="U86" s="257"/>
      <c r="V86" s="35"/>
      <c r="W86" s="257"/>
      <c r="X86" s="52"/>
    </row>
    <row r="87" spans="2:24" x14ac:dyDescent="0.25">
      <c r="B87" s="224" t="s">
        <v>18</v>
      </c>
      <c r="C87" s="306" t="s">
        <v>104</v>
      </c>
      <c r="D87" s="28" t="s">
        <v>79</v>
      </c>
      <c r="E87" s="257"/>
      <c r="F87" s="258"/>
      <c r="G87" s="257"/>
      <c r="H87" s="35"/>
      <c r="I87" s="257"/>
      <c r="J87" s="35"/>
      <c r="K87" s="257"/>
      <c r="L87" s="35"/>
      <c r="M87" s="257"/>
      <c r="N87" s="35"/>
      <c r="O87" s="257"/>
      <c r="P87" s="35"/>
      <c r="Q87" s="257"/>
      <c r="R87" s="35"/>
      <c r="S87" s="257"/>
      <c r="T87" s="35"/>
      <c r="U87" s="257"/>
      <c r="V87" s="35"/>
      <c r="W87" s="257"/>
      <c r="X87" s="52"/>
    </row>
    <row r="88" spans="2:24" x14ac:dyDescent="0.25">
      <c r="B88" s="53"/>
      <c r="C88" s="21"/>
      <c r="D88" s="28"/>
      <c r="E88" s="313"/>
      <c r="F88" s="313"/>
      <c r="G88" s="313"/>
      <c r="H88" s="314"/>
      <c r="I88" s="313"/>
      <c r="J88" s="314"/>
      <c r="K88" s="313"/>
      <c r="L88" s="314"/>
      <c r="M88" s="313"/>
      <c r="N88" s="314"/>
      <c r="O88" s="313"/>
      <c r="P88" s="314"/>
      <c r="Q88" s="313"/>
      <c r="R88" s="314"/>
      <c r="S88" s="313"/>
      <c r="T88" s="314"/>
      <c r="U88" s="313"/>
      <c r="V88" s="314"/>
      <c r="W88" s="313"/>
      <c r="X88" s="52"/>
    </row>
    <row r="89" spans="2:24" x14ac:dyDescent="0.25">
      <c r="B89" s="53"/>
      <c r="C89" s="192" t="s">
        <v>167</v>
      </c>
      <c r="D89" s="28"/>
      <c r="E89" s="35"/>
      <c r="F89" s="35"/>
      <c r="G89" s="35"/>
      <c r="H89" s="35"/>
      <c r="I89" s="35"/>
      <c r="J89" s="35"/>
      <c r="K89" s="35"/>
      <c r="L89" s="35"/>
      <c r="M89" s="35"/>
      <c r="N89" s="35"/>
      <c r="O89" s="35"/>
      <c r="P89" s="35"/>
      <c r="Q89" s="35"/>
      <c r="R89" s="35"/>
      <c r="S89" s="35"/>
      <c r="T89" s="35"/>
      <c r="U89" s="35"/>
      <c r="V89" s="35"/>
      <c r="W89" s="35"/>
      <c r="X89" s="52"/>
    </row>
    <row r="90" spans="2:24" x14ac:dyDescent="0.25">
      <c r="B90" s="224" t="s">
        <v>18</v>
      </c>
      <c r="C90" s="21" t="s">
        <v>105</v>
      </c>
      <c r="D90" s="28" t="s">
        <v>79</v>
      </c>
      <c r="E90" s="257"/>
      <c r="F90" s="258"/>
      <c r="G90" s="257"/>
      <c r="H90" s="35"/>
      <c r="I90" s="257"/>
      <c r="J90" s="35"/>
      <c r="K90" s="257"/>
      <c r="L90" s="35"/>
      <c r="M90" s="257"/>
      <c r="N90" s="35"/>
      <c r="O90" s="257"/>
      <c r="P90" s="35"/>
      <c r="Q90" s="257"/>
      <c r="R90" s="35"/>
      <c r="S90" s="257"/>
      <c r="T90" s="35"/>
      <c r="U90" s="257"/>
      <c r="V90" s="35"/>
      <c r="W90" s="257"/>
      <c r="X90" s="52"/>
    </row>
    <row r="91" spans="2:24" x14ac:dyDescent="0.25">
      <c r="B91" s="224" t="s">
        <v>18</v>
      </c>
      <c r="C91" s="21" t="s">
        <v>320</v>
      </c>
      <c r="D91" s="28" t="s">
        <v>81</v>
      </c>
      <c r="E91" s="257"/>
      <c r="F91" s="258"/>
      <c r="G91" s="257"/>
      <c r="H91" s="35"/>
      <c r="I91" s="257"/>
      <c r="J91" s="35"/>
      <c r="K91" s="257"/>
      <c r="L91" s="35"/>
      <c r="M91" s="257"/>
      <c r="N91" s="35"/>
      <c r="O91" s="257"/>
      <c r="P91" s="35"/>
      <c r="Q91" s="257"/>
      <c r="R91" s="35"/>
      <c r="S91" s="257"/>
      <c r="T91" s="35"/>
      <c r="U91" s="257"/>
      <c r="V91" s="35"/>
      <c r="W91" s="257"/>
      <c r="X91" s="52"/>
    </row>
    <row r="92" spans="2:24" x14ac:dyDescent="0.25">
      <c r="B92" s="56"/>
      <c r="C92" s="259"/>
      <c r="D92" s="259"/>
      <c r="E92" s="260"/>
      <c r="F92" s="259"/>
      <c r="G92" s="260"/>
      <c r="H92" s="259"/>
      <c r="I92" s="260"/>
      <c r="J92" s="259"/>
      <c r="K92" s="260"/>
      <c r="L92" s="259"/>
      <c r="M92" s="260"/>
      <c r="N92" s="259"/>
      <c r="O92" s="260"/>
      <c r="P92" s="259"/>
      <c r="Q92" s="260"/>
      <c r="R92" s="259"/>
      <c r="S92" s="260"/>
      <c r="T92" s="259"/>
      <c r="U92" s="260"/>
      <c r="V92" s="259"/>
      <c r="W92" s="260"/>
      <c r="X92" s="59"/>
    </row>
  </sheetData>
  <pageMargins left="0.75" right="0.75" top="1" bottom="1" header="0.51180555555555496" footer="0.51180555555555496"/>
  <pageSetup firstPageNumber="0" orientation="portrait" horizontalDpi="300" verticalDpi="300"/>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963" id="{CC3601D3-E810-2244-9822-92CEE4D31CC7}">
            <xm:f>LCC_Dane_wejściowe_Wyniki!#REF!=Dane_referencyjne!#REF!</xm:f>
            <x14:dxf>
              <font>
                <color auto="1"/>
              </font>
              <fill>
                <patternFill>
                  <bgColor theme="1" tint="0.499984740745262"/>
                </patternFill>
              </fill>
            </x14:dxf>
          </x14:cfRule>
          <x14:cfRule type="expression" priority="964" id="{EB18CCD9-DCE2-B44B-876C-FD76F133D2E4}">
            <xm:f>LCC_Dane_wejściowe_Wyniki!E$19=Dane_referencyjne!$H$7</xm:f>
            <x14:dxf>
              <font>
                <color auto="1"/>
              </font>
              <fill>
                <patternFill>
                  <bgColor theme="1" tint="0.499984740745262"/>
                </patternFill>
              </fill>
            </x14:dxf>
          </x14:cfRule>
          <xm:sqref>E17 G17 I17 K17 M17 O17 Q17 S17 U17 W17</xm:sqref>
        </x14:conditionalFormatting>
        <x14:conditionalFormatting xmlns:xm="http://schemas.microsoft.com/office/excel/2006/main">
          <x14:cfRule type="expression" priority="971" id="{C96A01DF-53FC-3645-80EC-6C115E37B0A7}">
            <xm:f>E$6=Dane_referencyjne!#REF!</xm:f>
            <x14:dxf>
              <font>
                <color auto="1"/>
              </font>
              <fill>
                <patternFill>
                  <bgColor theme="1" tint="0.499984740745262"/>
                </patternFill>
              </fill>
            </x14:dxf>
          </x14:cfRule>
          <x14:cfRule type="expression" priority="972" id="{3D464630-88A6-A846-ABEA-AF4A0B29D39C}">
            <xm:f>#REF!=Dane_referencyjne!$H$7</xm:f>
            <x14:dxf>
              <font>
                <color auto="1"/>
              </font>
              <fill>
                <patternFill>
                  <bgColor theme="1" tint="0.499984740745262"/>
                </patternFill>
              </fill>
            </x14:dxf>
          </x14:cfRule>
          <xm:sqref>E18 G18</xm:sqref>
        </x14:conditionalFormatting>
        <x14:conditionalFormatting xmlns:xm="http://schemas.microsoft.com/office/excel/2006/main">
          <x14:cfRule type="expression" priority="69" id="{ADD406BD-BB87-C646-9D62-A9C9E54C4264}">
            <xm:f>LCC_Dane_wejściowe_Wyniki!E$24=Dane_referencyjne!$H$13</xm:f>
            <x14:dxf>
              <font>
                <color auto="1"/>
              </font>
              <fill>
                <patternFill>
                  <bgColor theme="0" tint="-0.499984740745262"/>
                </patternFill>
              </fill>
            </x14:dxf>
          </x14:cfRule>
          <xm:sqref>E28 G28 I28 K28 M28 O28 Q28 S28 U28 W28 E31 G31 I31 K31 M31 O31 Q31 S31 U31 W31 E41 G41 I41 K41 M41 O41 Q41 S41 U41 W41 E44 G44 I44 K44 M44 O44 Q44 S44 U44 W44 E54 G54 I54 K54 M54 O54 Q54 S54 U54 W54 E57 G57 I57 K57 M57 O57 Q57 S57 U57 W57 E67 G67 I67 K67 M67 O67 Q67 S67 U67 W67 E70 G70 I70 K70 M70 O70 Q70 S70 U70 W70 E80 G80 I80 K80 M80 O80 Q80 S80 U80 W80 E83 G83 I83 K83 M83 O83 Q83 S83 U83 W83</xm:sqref>
        </x14:conditionalFormatting>
        <x14:conditionalFormatting xmlns:xm="http://schemas.microsoft.com/office/excel/2006/main">
          <x14:cfRule type="expression" priority="48" id="{117F5CE9-8AAF-4E4B-8FE9-F38933B32177}">
            <xm:f>I$6=Dane_referencyjne!#REF!</xm:f>
            <x14:dxf>
              <font>
                <color auto="1"/>
              </font>
              <fill>
                <patternFill>
                  <bgColor theme="1" tint="0.499984740745262"/>
                </patternFill>
              </fill>
            </x14:dxf>
          </x14:cfRule>
          <x14:cfRule type="expression" priority="49" id="{57D40BC1-EA43-FC40-84AE-B6E013B83558}">
            <xm:f>#REF!=Dane_referencyjne!$H$7</xm:f>
            <x14:dxf>
              <font>
                <color auto="1"/>
              </font>
              <fill>
                <patternFill>
                  <bgColor theme="1" tint="0.499984740745262"/>
                </patternFill>
              </fill>
            </x14:dxf>
          </x14:cfRule>
          <xm:sqref>I18</xm:sqref>
        </x14:conditionalFormatting>
        <x14:conditionalFormatting xmlns:xm="http://schemas.microsoft.com/office/excel/2006/main">
          <x14:cfRule type="expression" priority="43" id="{02B09B68-B3FD-6145-9A46-4C284B620C78}">
            <xm:f>K$6=Dane_referencyjne!#REF!</xm:f>
            <x14:dxf>
              <font>
                <color auto="1"/>
              </font>
              <fill>
                <patternFill>
                  <bgColor theme="1" tint="0.499984740745262"/>
                </patternFill>
              </fill>
            </x14:dxf>
          </x14:cfRule>
          <x14:cfRule type="expression" priority="44" id="{756CE442-97A6-9F4D-95A7-81580180DB50}">
            <xm:f>#REF!=Dane_referencyjne!$H$7</xm:f>
            <x14:dxf>
              <font>
                <color auto="1"/>
              </font>
              <fill>
                <patternFill>
                  <bgColor theme="1" tint="0.499984740745262"/>
                </patternFill>
              </fill>
            </x14:dxf>
          </x14:cfRule>
          <xm:sqref>K18</xm:sqref>
        </x14:conditionalFormatting>
        <x14:conditionalFormatting xmlns:xm="http://schemas.microsoft.com/office/excel/2006/main">
          <x14:cfRule type="expression" priority="38" id="{075027AC-FB21-3A42-B55D-6DE3C850DA64}">
            <xm:f>M$6=Dane_referencyjne!#REF!</xm:f>
            <x14:dxf>
              <font>
                <color auto="1"/>
              </font>
              <fill>
                <patternFill>
                  <bgColor theme="1" tint="0.499984740745262"/>
                </patternFill>
              </fill>
            </x14:dxf>
          </x14:cfRule>
          <x14:cfRule type="expression" priority="39" id="{239717B1-6E3C-F449-BC58-A1AB74F0EBC0}">
            <xm:f>#REF!=Dane_referencyjne!$H$7</xm:f>
            <x14:dxf>
              <font>
                <color auto="1"/>
              </font>
              <fill>
                <patternFill>
                  <bgColor theme="1" tint="0.499984740745262"/>
                </patternFill>
              </fill>
            </x14:dxf>
          </x14:cfRule>
          <xm:sqref>M18</xm:sqref>
        </x14:conditionalFormatting>
        <x14:conditionalFormatting xmlns:xm="http://schemas.microsoft.com/office/excel/2006/main">
          <x14:cfRule type="expression" priority="33" id="{0A3DE858-2E25-284B-9212-10706EEEFE23}">
            <xm:f>O$6=Dane_referencyjne!#REF!</xm:f>
            <x14:dxf>
              <font>
                <color auto="1"/>
              </font>
              <fill>
                <patternFill>
                  <bgColor theme="1" tint="0.499984740745262"/>
                </patternFill>
              </fill>
            </x14:dxf>
          </x14:cfRule>
          <x14:cfRule type="expression" priority="34" id="{61B2EF59-125E-D546-8930-695211FAD616}">
            <xm:f>#REF!=Dane_referencyjne!$H$7</xm:f>
            <x14:dxf>
              <font>
                <color auto="1"/>
              </font>
              <fill>
                <patternFill>
                  <bgColor theme="1" tint="0.499984740745262"/>
                </patternFill>
              </fill>
            </x14:dxf>
          </x14:cfRule>
          <xm:sqref>O18</xm:sqref>
        </x14:conditionalFormatting>
        <x14:conditionalFormatting xmlns:xm="http://schemas.microsoft.com/office/excel/2006/main">
          <x14:cfRule type="expression" priority="28" id="{7390A01D-0FF6-CB45-880C-29D2263552C8}">
            <xm:f>Q$6=Dane_referencyjne!#REF!</xm:f>
            <x14:dxf>
              <font>
                <color auto="1"/>
              </font>
              <fill>
                <patternFill>
                  <bgColor theme="1" tint="0.499984740745262"/>
                </patternFill>
              </fill>
            </x14:dxf>
          </x14:cfRule>
          <x14:cfRule type="expression" priority="29" id="{D52C2F4D-5AE4-A04C-A1D8-D158744AF758}">
            <xm:f>#REF!=Dane_referencyjne!$H$7</xm:f>
            <x14:dxf>
              <font>
                <color auto="1"/>
              </font>
              <fill>
                <patternFill>
                  <bgColor theme="1" tint="0.499984740745262"/>
                </patternFill>
              </fill>
            </x14:dxf>
          </x14:cfRule>
          <xm:sqref>Q18</xm:sqref>
        </x14:conditionalFormatting>
        <x14:conditionalFormatting xmlns:xm="http://schemas.microsoft.com/office/excel/2006/main">
          <x14:cfRule type="expression" priority="23" id="{2613FD1D-FE22-7A47-9690-804AF2A30557}">
            <xm:f>S$6=Dane_referencyjne!#REF!</xm:f>
            <x14:dxf>
              <font>
                <color auto="1"/>
              </font>
              <fill>
                <patternFill>
                  <bgColor theme="1" tint="0.499984740745262"/>
                </patternFill>
              </fill>
            </x14:dxf>
          </x14:cfRule>
          <x14:cfRule type="expression" priority="24" id="{648891D4-BE85-EA45-AF84-3299B8FD70C6}">
            <xm:f>#REF!=Dane_referencyjne!$H$7</xm:f>
            <x14:dxf>
              <font>
                <color auto="1"/>
              </font>
              <fill>
                <patternFill>
                  <bgColor theme="1" tint="0.499984740745262"/>
                </patternFill>
              </fill>
            </x14:dxf>
          </x14:cfRule>
          <xm:sqref>S18</xm:sqref>
        </x14:conditionalFormatting>
        <x14:conditionalFormatting xmlns:xm="http://schemas.microsoft.com/office/excel/2006/main">
          <x14:cfRule type="expression" priority="18" id="{307AA3DA-E404-A84A-92D0-34C75B5D8513}">
            <xm:f>U$6=Dane_referencyjne!#REF!</xm:f>
            <x14:dxf>
              <font>
                <color auto="1"/>
              </font>
              <fill>
                <patternFill>
                  <bgColor theme="1" tint="0.499984740745262"/>
                </patternFill>
              </fill>
            </x14:dxf>
          </x14:cfRule>
          <x14:cfRule type="expression" priority="19" id="{7FA26DC8-E9F8-444C-BD27-51D7D694DD59}">
            <xm:f>#REF!=Dane_referencyjne!$H$7</xm:f>
            <x14:dxf>
              <font>
                <color auto="1"/>
              </font>
              <fill>
                <patternFill>
                  <bgColor theme="1" tint="0.499984740745262"/>
                </patternFill>
              </fill>
            </x14:dxf>
          </x14:cfRule>
          <xm:sqref>U18</xm:sqref>
        </x14:conditionalFormatting>
        <x14:conditionalFormatting xmlns:xm="http://schemas.microsoft.com/office/excel/2006/main">
          <x14:cfRule type="expression" priority="13" id="{54FAA04F-AE80-1E49-9BC6-8C395939412B}">
            <xm:f>W$6=Dane_referencyjne!#REF!</xm:f>
            <x14:dxf>
              <font>
                <color auto="1"/>
              </font>
              <fill>
                <patternFill>
                  <bgColor theme="1" tint="0.499984740745262"/>
                </patternFill>
              </fill>
            </x14:dxf>
          </x14:cfRule>
          <x14:cfRule type="expression" priority="14" id="{DFC09CA3-6875-644E-A098-42E67B5558C7}">
            <xm:f>#REF!=Dane_referencyjne!$H$7</xm:f>
            <x14:dxf>
              <font>
                <color auto="1"/>
              </font>
              <fill>
                <patternFill>
                  <bgColor theme="1" tint="0.499984740745262"/>
                </patternFill>
              </fill>
            </x14:dxf>
          </x14:cfRule>
          <xm:sqref>W18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MK74"/>
  <sheetViews>
    <sheetView tabSelected="1" topLeftCell="A46" zoomScaleNormal="100" workbookViewId="0">
      <selection activeCell="C18" sqref="C18"/>
    </sheetView>
  </sheetViews>
  <sheetFormatPr defaultColWidth="8.90625" defaultRowHeight="13.8" x14ac:dyDescent="0.25"/>
  <cols>
    <col min="1" max="1" width="3.90625" style="1" customWidth="1"/>
    <col min="2" max="2" width="36.08984375" style="84" customWidth="1"/>
    <col min="3" max="3" width="100.36328125" style="84" customWidth="1"/>
    <col min="4" max="4" width="100.6328125" style="1" customWidth="1"/>
    <col min="5" max="1025" width="5.6328125" style="1" customWidth="1"/>
  </cols>
  <sheetData>
    <row r="1" spans="2:4" s="5" customFormat="1" ht="45.15" customHeight="1" x14ac:dyDescent="0.2">
      <c r="B1" s="74" t="s">
        <v>168</v>
      </c>
      <c r="C1" s="85"/>
    </row>
    <row r="2" spans="2:4" ht="62.1" customHeight="1" x14ac:dyDescent="0.25">
      <c r="B2" s="171"/>
    </row>
    <row r="3" spans="2:4" s="86" customFormat="1" ht="27.15" customHeight="1" x14ac:dyDescent="0.2">
      <c r="B3" s="87" t="s">
        <v>176</v>
      </c>
      <c r="C3" s="87" t="s">
        <v>177</v>
      </c>
      <c r="D3" s="88" t="s">
        <v>178</v>
      </c>
    </row>
    <row r="4" spans="2:4" s="89" customFormat="1" ht="20.100000000000001" customHeight="1" x14ac:dyDescent="0.2">
      <c r="B4" s="90" t="s">
        <v>169</v>
      </c>
      <c r="C4" s="91"/>
      <c r="D4" s="92"/>
    </row>
    <row r="5" spans="2:4" s="89" customFormat="1" ht="20.100000000000001" customHeight="1" x14ac:dyDescent="0.2">
      <c r="B5" s="192" t="s">
        <v>327</v>
      </c>
      <c r="C5" s="94"/>
      <c r="D5" s="95"/>
    </row>
    <row r="6" spans="2:4" s="89" customFormat="1" ht="55.2" x14ac:dyDescent="0.2">
      <c r="B6" s="272" t="s">
        <v>328</v>
      </c>
      <c r="C6" s="140" t="s">
        <v>329</v>
      </c>
      <c r="D6" s="95"/>
    </row>
    <row r="7" spans="2:4" s="89" customFormat="1" ht="27.6" x14ac:dyDescent="0.2">
      <c r="B7" s="272" t="s">
        <v>52</v>
      </c>
      <c r="C7" s="135" t="s">
        <v>179</v>
      </c>
      <c r="D7" s="95"/>
    </row>
    <row r="8" spans="2:4" s="89" customFormat="1" ht="20.100000000000001" customHeight="1" x14ac:dyDescent="0.2">
      <c r="B8" s="93" t="s">
        <v>54</v>
      </c>
      <c r="C8" s="94" t="s">
        <v>54</v>
      </c>
      <c r="D8" s="95"/>
    </row>
    <row r="9" spans="2:4" s="89" customFormat="1" ht="27.6" x14ac:dyDescent="0.2">
      <c r="B9" s="270" t="s">
        <v>55</v>
      </c>
      <c r="C9" s="94" t="s">
        <v>180</v>
      </c>
      <c r="D9" s="95"/>
    </row>
    <row r="10" spans="2:4" s="89" customFormat="1" x14ac:dyDescent="0.2">
      <c r="B10" s="270" t="s">
        <v>56</v>
      </c>
      <c r="C10" s="94" t="s">
        <v>181</v>
      </c>
      <c r="D10" s="95"/>
    </row>
    <row r="11" spans="2:4" s="89" customFormat="1" ht="69" x14ac:dyDescent="0.2">
      <c r="B11" s="270" t="s">
        <v>57</v>
      </c>
      <c r="C11" s="251" t="s">
        <v>182</v>
      </c>
      <c r="D11" s="167"/>
    </row>
    <row r="12" spans="2:4" s="89" customFormat="1" ht="165.6" x14ac:dyDescent="0.2">
      <c r="B12" s="270" t="s">
        <v>183</v>
      </c>
      <c r="C12" s="94" t="s">
        <v>184</v>
      </c>
      <c r="D12" s="94" t="s">
        <v>170</v>
      </c>
    </row>
    <row r="13" spans="2:4" s="89" customFormat="1" ht="20.100000000000001" customHeight="1" x14ac:dyDescent="0.2">
      <c r="B13" s="192" t="s">
        <v>185</v>
      </c>
      <c r="C13" s="94"/>
      <c r="D13" s="95"/>
    </row>
    <row r="14" spans="2:4" s="89" customFormat="1" ht="27.6" x14ac:dyDescent="0.2">
      <c r="B14" s="270" t="s">
        <v>61</v>
      </c>
      <c r="C14" s="135" t="s">
        <v>186</v>
      </c>
      <c r="D14" s="95"/>
    </row>
    <row r="15" spans="2:4" s="89" customFormat="1" ht="116.1" customHeight="1" x14ac:dyDescent="0.2">
      <c r="B15" s="272" t="s">
        <v>187</v>
      </c>
      <c r="C15" s="255" t="s">
        <v>188</v>
      </c>
      <c r="D15" s="95"/>
    </row>
    <row r="16" spans="2:4" s="89" customFormat="1" ht="110.4" x14ac:dyDescent="0.2">
      <c r="B16" s="270" t="s">
        <v>139</v>
      </c>
      <c r="C16" s="94" t="s">
        <v>330</v>
      </c>
      <c r="D16" s="95"/>
    </row>
    <row r="17" spans="2:4" s="89" customFormat="1" ht="60.9" customHeight="1" x14ac:dyDescent="0.2">
      <c r="B17" s="270" t="s">
        <v>331</v>
      </c>
      <c r="C17" s="94" t="s">
        <v>332</v>
      </c>
      <c r="D17" s="95"/>
    </row>
    <row r="18" spans="2:4" s="89" customFormat="1" ht="41.4" x14ac:dyDescent="0.2">
      <c r="B18" s="273" t="s">
        <v>352</v>
      </c>
      <c r="C18" s="251" t="s">
        <v>353</v>
      </c>
      <c r="D18" s="95"/>
    </row>
    <row r="19" spans="2:4" s="89" customFormat="1" x14ac:dyDescent="0.2">
      <c r="B19" s="192" t="s">
        <v>68</v>
      </c>
      <c r="C19" s="135"/>
      <c r="D19" s="95"/>
    </row>
    <row r="20" spans="2:4" s="89" customFormat="1" ht="138" x14ac:dyDescent="0.2">
      <c r="B20" s="270" t="s">
        <v>189</v>
      </c>
      <c r="C20" s="251" t="s">
        <v>190</v>
      </c>
      <c r="D20" s="167"/>
    </row>
    <row r="21" spans="2:4" s="89" customFormat="1" ht="124.2" x14ac:dyDescent="0.2">
      <c r="B21" s="270" t="s">
        <v>191</v>
      </c>
      <c r="C21" s="251" t="s">
        <v>192</v>
      </c>
      <c r="D21" s="167"/>
    </row>
    <row r="22" spans="2:4" s="89" customFormat="1" ht="20.100000000000001" customHeight="1" x14ac:dyDescent="0.2">
      <c r="B22" s="93" t="s">
        <v>171</v>
      </c>
      <c r="C22" s="94"/>
      <c r="D22" s="95"/>
    </row>
    <row r="23" spans="2:4" s="89" customFormat="1" ht="27.6" x14ac:dyDescent="0.2">
      <c r="B23" s="273" t="s">
        <v>78</v>
      </c>
      <c r="C23" s="135" t="s">
        <v>333</v>
      </c>
      <c r="D23" s="95"/>
    </row>
    <row r="24" spans="2:4" s="89" customFormat="1" ht="41.4" x14ac:dyDescent="0.2">
      <c r="B24" s="270" t="s">
        <v>80</v>
      </c>
      <c r="C24" s="311" t="s">
        <v>326</v>
      </c>
      <c r="D24" s="95"/>
    </row>
    <row r="25" spans="2:4" s="89" customFormat="1" ht="33" customHeight="1" x14ac:dyDescent="0.2">
      <c r="B25" s="270" t="s">
        <v>82</v>
      </c>
      <c r="C25" s="94" t="s">
        <v>334</v>
      </c>
      <c r="D25" s="95"/>
    </row>
    <row r="26" spans="2:4" s="89" customFormat="1" ht="27.6" x14ac:dyDescent="0.2">
      <c r="B26" s="273" t="s">
        <v>83</v>
      </c>
      <c r="C26" s="135" t="s">
        <v>335</v>
      </c>
      <c r="D26" s="95"/>
    </row>
    <row r="27" spans="2:4" s="89" customFormat="1" ht="20.100000000000001" customHeight="1" x14ac:dyDescent="0.2">
      <c r="B27" s="93" t="s">
        <v>172</v>
      </c>
      <c r="C27" s="94"/>
      <c r="D27" s="95"/>
    </row>
    <row r="28" spans="2:4" s="89" customFormat="1" ht="82.8" x14ac:dyDescent="0.2">
      <c r="B28" s="270" t="s">
        <v>85</v>
      </c>
      <c r="C28" s="94" t="s">
        <v>193</v>
      </c>
      <c r="D28" s="95"/>
    </row>
    <row r="29" spans="2:4" s="89" customFormat="1" ht="27.6" x14ac:dyDescent="0.2">
      <c r="B29" s="270" t="s">
        <v>194</v>
      </c>
      <c r="C29" s="94" t="s">
        <v>195</v>
      </c>
      <c r="D29" s="95"/>
    </row>
    <row r="30" spans="2:4" s="89" customFormat="1" ht="110.4" x14ac:dyDescent="0.2">
      <c r="B30" s="270" t="s">
        <v>89</v>
      </c>
      <c r="C30" s="135" t="s">
        <v>196</v>
      </c>
      <c r="D30" s="95"/>
    </row>
    <row r="31" spans="2:4" s="89" customFormat="1" x14ac:dyDescent="0.2">
      <c r="B31" s="94"/>
      <c r="C31" s="94"/>
      <c r="D31" s="95"/>
    </row>
    <row r="32" spans="2:4" s="89" customFormat="1" ht="20.100000000000001" customHeight="1" x14ac:dyDescent="0.2">
      <c r="B32" s="96" t="s">
        <v>173</v>
      </c>
      <c r="C32" s="97"/>
      <c r="D32" s="98"/>
    </row>
    <row r="33" spans="2:4" s="89" customFormat="1" ht="20.100000000000001" customHeight="1" x14ac:dyDescent="0.2">
      <c r="B33" s="192" t="s">
        <v>93</v>
      </c>
      <c r="C33" s="94"/>
      <c r="D33" s="95"/>
    </row>
    <row r="34" spans="2:4" s="89" customFormat="1" x14ac:dyDescent="0.2">
      <c r="B34" s="270" t="s">
        <v>94</v>
      </c>
      <c r="C34" s="94" t="s">
        <v>197</v>
      </c>
      <c r="D34" s="95"/>
    </row>
    <row r="35" spans="2:4" s="89" customFormat="1" ht="20.100000000000001" customHeight="1" x14ac:dyDescent="0.2">
      <c r="B35" s="192" t="s">
        <v>95</v>
      </c>
      <c r="C35" s="94"/>
      <c r="D35" s="95"/>
    </row>
    <row r="36" spans="2:4" s="89" customFormat="1" ht="27.6" x14ac:dyDescent="0.2">
      <c r="B36" s="270" t="s">
        <v>198</v>
      </c>
      <c r="C36" s="251" t="s">
        <v>336</v>
      </c>
      <c r="D36" s="167"/>
    </row>
    <row r="37" spans="2:4" s="89" customFormat="1" ht="27.6" x14ac:dyDescent="0.2">
      <c r="B37" s="270" t="s">
        <v>199</v>
      </c>
      <c r="C37" s="251" t="s">
        <v>200</v>
      </c>
      <c r="D37" s="167"/>
    </row>
    <row r="38" spans="2:4" s="89" customFormat="1" ht="77.25" customHeight="1" x14ac:dyDescent="0.2">
      <c r="B38" s="270" t="s">
        <v>201</v>
      </c>
      <c r="C38" s="251" t="s">
        <v>202</v>
      </c>
      <c r="D38" s="167"/>
    </row>
    <row r="39" spans="2:4" s="89" customFormat="1" ht="82.8" x14ac:dyDescent="0.2">
      <c r="B39" s="270" t="s">
        <v>166</v>
      </c>
      <c r="C39" s="251" t="s">
        <v>337</v>
      </c>
      <c r="D39" s="167"/>
    </row>
    <row r="40" spans="2:4" s="89" customFormat="1" ht="138" x14ac:dyDescent="0.2">
      <c r="B40" s="270" t="s">
        <v>203</v>
      </c>
      <c r="C40" s="251" t="s">
        <v>338</v>
      </c>
      <c r="D40" s="167"/>
    </row>
    <row r="41" spans="2:4" s="89" customFormat="1" ht="55.2" x14ac:dyDescent="0.2">
      <c r="B41" s="270" t="s">
        <v>204</v>
      </c>
      <c r="C41" s="251" t="s">
        <v>339</v>
      </c>
      <c r="D41" s="167"/>
    </row>
    <row r="42" spans="2:4" s="89" customFormat="1" ht="20.100000000000001" customHeight="1" x14ac:dyDescent="0.2">
      <c r="B42" s="192" t="s">
        <v>174</v>
      </c>
      <c r="C42" s="94"/>
      <c r="D42" s="95"/>
    </row>
    <row r="43" spans="2:4" s="89" customFormat="1" ht="41.4" x14ac:dyDescent="0.2">
      <c r="B43" s="272" t="s">
        <v>340</v>
      </c>
      <c r="C43" s="251" t="s">
        <v>341</v>
      </c>
      <c r="D43" s="167"/>
    </row>
    <row r="44" spans="2:4" s="89" customFormat="1" x14ac:dyDescent="0.2">
      <c r="B44" s="270" t="s">
        <v>205</v>
      </c>
      <c r="C44" s="251" t="s">
        <v>206</v>
      </c>
      <c r="D44" s="167"/>
    </row>
    <row r="45" spans="2:4" s="89" customFormat="1" ht="114" customHeight="1" x14ac:dyDescent="0.2">
      <c r="B45" s="270" t="s">
        <v>112</v>
      </c>
      <c r="C45" s="251" t="s">
        <v>342</v>
      </c>
      <c r="D45" s="167"/>
    </row>
    <row r="46" spans="2:4" s="89" customFormat="1" ht="20.100000000000001" customHeight="1" x14ac:dyDescent="0.2">
      <c r="B46" s="192" t="s">
        <v>118</v>
      </c>
      <c r="C46" s="94"/>
      <c r="D46" s="95"/>
    </row>
    <row r="47" spans="2:4" s="89" customFormat="1" x14ac:dyDescent="0.2">
      <c r="B47" s="270" t="s">
        <v>162</v>
      </c>
      <c r="C47" s="251" t="s">
        <v>207</v>
      </c>
      <c r="D47" s="167"/>
    </row>
    <row r="48" spans="2:4" s="89" customFormat="1" ht="41.4" x14ac:dyDescent="0.2">
      <c r="B48" s="270" t="s">
        <v>120</v>
      </c>
      <c r="C48" s="251" t="s">
        <v>208</v>
      </c>
      <c r="D48" s="167"/>
    </row>
    <row r="49" spans="2:4" s="89" customFormat="1" ht="41.4" x14ac:dyDescent="0.2">
      <c r="B49" s="270" t="s">
        <v>163</v>
      </c>
      <c r="C49" s="251" t="s">
        <v>209</v>
      </c>
      <c r="D49" s="167"/>
    </row>
    <row r="50" spans="2:4" s="89" customFormat="1" ht="82.8" x14ac:dyDescent="0.2">
      <c r="B50" s="270" t="s">
        <v>210</v>
      </c>
      <c r="C50" s="251" t="s">
        <v>211</v>
      </c>
      <c r="D50" s="167"/>
    </row>
    <row r="51" spans="2:4" s="89" customFormat="1" ht="55.2" x14ac:dyDescent="0.2">
      <c r="B51" s="270" t="s">
        <v>124</v>
      </c>
      <c r="C51" s="251" t="s">
        <v>212</v>
      </c>
      <c r="D51" s="167"/>
    </row>
    <row r="52" spans="2:4" s="89" customFormat="1" ht="41.4" x14ac:dyDescent="0.2">
      <c r="B52" s="270" t="s">
        <v>125</v>
      </c>
      <c r="C52" s="251" t="s">
        <v>213</v>
      </c>
      <c r="D52" s="167"/>
    </row>
    <row r="53" spans="2:4" s="89" customFormat="1" ht="110.4" x14ac:dyDescent="0.2">
      <c r="B53" s="270" t="s">
        <v>214</v>
      </c>
      <c r="C53" s="251" t="s">
        <v>215</v>
      </c>
      <c r="D53" s="167"/>
    </row>
    <row r="54" spans="2:4" s="89" customFormat="1" ht="55.2" x14ac:dyDescent="0.2">
      <c r="B54" s="270" t="s">
        <v>83</v>
      </c>
      <c r="C54" s="94" t="s">
        <v>343</v>
      </c>
      <c r="D54" s="95"/>
    </row>
    <row r="55" spans="2:4" s="89" customFormat="1" x14ac:dyDescent="0.2">
      <c r="B55" s="94"/>
      <c r="C55" s="94"/>
      <c r="D55" s="95"/>
    </row>
    <row r="56" spans="2:4" s="89" customFormat="1" ht="20.100000000000001" customHeight="1" x14ac:dyDescent="0.2">
      <c r="B56" s="300" t="s">
        <v>321</v>
      </c>
      <c r="C56" s="99"/>
      <c r="D56" s="100"/>
    </row>
    <row r="57" spans="2:4" s="89" customFormat="1" ht="39" customHeight="1" x14ac:dyDescent="0.2">
      <c r="B57" s="274" t="s">
        <v>133</v>
      </c>
      <c r="C57" s="135" t="s">
        <v>344</v>
      </c>
      <c r="D57" s="304"/>
    </row>
    <row r="58" spans="2:4" s="89" customFormat="1" ht="156.75" customHeight="1" x14ac:dyDescent="0.2">
      <c r="B58" s="274" t="s">
        <v>134</v>
      </c>
      <c r="C58" s="94" t="s">
        <v>345</v>
      </c>
      <c r="D58" s="95"/>
    </row>
    <row r="59" spans="2:4" s="89" customFormat="1" ht="192.9" customHeight="1" x14ac:dyDescent="0.2">
      <c r="B59" s="274" t="s">
        <v>216</v>
      </c>
      <c r="C59" s="270" t="s">
        <v>346</v>
      </c>
      <c r="D59" s="95"/>
    </row>
    <row r="60" spans="2:4" s="89" customFormat="1" ht="57.9" customHeight="1" x14ac:dyDescent="0.2">
      <c r="B60" s="274" t="s">
        <v>136</v>
      </c>
      <c r="C60" s="140" t="s">
        <v>347</v>
      </c>
      <c r="D60" s="95"/>
    </row>
    <row r="61" spans="2:4" s="89" customFormat="1" ht="90" customHeight="1" x14ac:dyDescent="0.2">
      <c r="B61" s="274" t="s">
        <v>322</v>
      </c>
      <c r="C61" s="140" t="s">
        <v>348</v>
      </c>
      <c r="D61" s="95"/>
    </row>
    <row r="62" spans="2:4" s="89" customFormat="1" ht="51" customHeight="1" x14ac:dyDescent="0.2">
      <c r="B62" s="274" t="s">
        <v>138</v>
      </c>
      <c r="C62" s="94" t="s">
        <v>349</v>
      </c>
      <c r="D62" s="95"/>
    </row>
    <row r="63" spans="2:4" s="89" customFormat="1" ht="27.6" x14ac:dyDescent="0.2">
      <c r="B63" s="274" t="s">
        <v>139</v>
      </c>
      <c r="C63" s="94" t="s">
        <v>350</v>
      </c>
      <c r="D63" s="95"/>
    </row>
    <row r="64" spans="2:4" s="89" customFormat="1" ht="48.9" customHeight="1" x14ac:dyDescent="0.2">
      <c r="B64" s="274" t="s">
        <v>140</v>
      </c>
      <c r="C64" s="94" t="s">
        <v>351</v>
      </c>
      <c r="D64" s="95"/>
    </row>
    <row r="66" spans="2:4" s="89" customFormat="1" ht="20.100000000000001" customHeight="1" x14ac:dyDescent="0.2">
      <c r="B66" s="269" t="s">
        <v>175</v>
      </c>
      <c r="C66" s="99"/>
      <c r="D66" s="100"/>
    </row>
    <row r="67" spans="2:4" s="89" customFormat="1" x14ac:dyDescent="0.2">
      <c r="B67" s="274" t="s">
        <v>217</v>
      </c>
      <c r="C67" s="94" t="s">
        <v>218</v>
      </c>
      <c r="D67" s="95"/>
    </row>
    <row r="68" spans="2:4" s="89" customFormat="1" x14ac:dyDescent="0.2">
      <c r="B68" s="274" t="s">
        <v>143</v>
      </c>
      <c r="C68" s="94" t="s">
        <v>219</v>
      </c>
      <c r="D68" s="95"/>
    </row>
    <row r="69" spans="2:4" s="89" customFormat="1" ht="27.6" x14ac:dyDescent="0.2">
      <c r="B69" s="274" t="s">
        <v>220</v>
      </c>
      <c r="C69" s="140" t="s">
        <v>221</v>
      </c>
      <c r="D69" s="95"/>
    </row>
    <row r="70" spans="2:4" s="89" customFormat="1" ht="28.2" customHeight="1" x14ac:dyDescent="0.2">
      <c r="B70" s="275" t="s">
        <v>145</v>
      </c>
      <c r="C70" s="271" t="s">
        <v>222</v>
      </c>
      <c r="D70" s="95"/>
    </row>
    <row r="71" spans="2:4" s="89" customFormat="1" x14ac:dyDescent="0.2">
      <c r="B71" s="274" t="s">
        <v>323</v>
      </c>
      <c r="C71" s="94" t="s">
        <v>324</v>
      </c>
      <c r="D71" s="95"/>
    </row>
    <row r="72" spans="2:4" s="89" customFormat="1" x14ac:dyDescent="0.2">
      <c r="B72" s="274" t="s">
        <v>147</v>
      </c>
      <c r="C72" s="94" t="s">
        <v>223</v>
      </c>
      <c r="D72" s="95"/>
    </row>
    <row r="73" spans="2:4" s="89" customFormat="1" x14ac:dyDescent="0.2">
      <c r="B73" s="274" t="s">
        <v>148</v>
      </c>
      <c r="C73" s="94" t="s">
        <v>224</v>
      </c>
      <c r="D73" s="95"/>
    </row>
    <row r="74" spans="2:4" s="89" customFormat="1" x14ac:dyDescent="0.2">
      <c r="B74" s="274" t="s">
        <v>149</v>
      </c>
      <c r="C74" s="94" t="s">
        <v>225</v>
      </c>
      <c r="D74" s="95"/>
    </row>
  </sheetData>
  <pageMargins left="0.7" right="0.7" top="0.75" bottom="0.75" header="0.51180555555555496" footer="0.51180555555555496"/>
  <pageSetup paperSize="9" firstPageNumber="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1"/>
  <dimension ref="B1:X33"/>
  <sheetViews>
    <sheetView workbookViewId="0">
      <selection activeCell="C10" sqref="C10"/>
    </sheetView>
  </sheetViews>
  <sheetFormatPr defaultColWidth="10.90625" defaultRowHeight="12.6" outlineLevelCol="1" x14ac:dyDescent="0.2"/>
  <cols>
    <col min="1" max="1" width="3.6328125" style="190" customWidth="1"/>
    <col min="2" max="2" width="3.36328125" style="190" customWidth="1"/>
    <col min="3" max="3" width="46.08984375" style="190" customWidth="1"/>
    <col min="4" max="4" width="4.36328125" style="190" customWidth="1"/>
    <col min="5" max="5" width="14" style="190" customWidth="1"/>
    <col min="6" max="6" width="4.36328125" style="190" customWidth="1"/>
    <col min="7" max="7" width="13.6328125" style="190" customWidth="1"/>
    <col min="8" max="8" width="4.36328125" style="190" customWidth="1" outlineLevel="1"/>
    <col min="9" max="9" width="13.90625" style="190" customWidth="1" outlineLevel="1"/>
    <col min="10" max="10" width="4.36328125" style="190" customWidth="1" outlineLevel="1"/>
    <col min="11" max="11" width="13.90625" style="190" customWidth="1" outlineLevel="1"/>
    <col min="12" max="12" width="4.36328125" style="190" customWidth="1" outlineLevel="1"/>
    <col min="13" max="13" width="12.90625" style="190" customWidth="1" outlineLevel="1"/>
    <col min="14" max="14" width="4.36328125" style="190" customWidth="1" outlineLevel="1"/>
    <col min="15" max="15" width="13.90625" style="190" customWidth="1" outlineLevel="1"/>
    <col min="16" max="16" width="4.36328125" style="190" customWidth="1" outlineLevel="1"/>
    <col min="17" max="17" width="13.6328125" style="190" customWidth="1" outlineLevel="1"/>
    <col min="18" max="18" width="4.36328125" style="190" customWidth="1" outlineLevel="1"/>
    <col min="19" max="19" width="13.90625" style="190" customWidth="1" outlineLevel="1"/>
    <col min="20" max="20" width="4.36328125" style="190" customWidth="1" outlineLevel="1"/>
    <col min="21" max="21" width="13.6328125" style="190" customWidth="1" outlineLevel="1"/>
    <col min="22" max="22" width="4.36328125" style="190" customWidth="1" outlineLevel="1"/>
    <col min="23" max="23" width="13.6328125" style="190" customWidth="1" outlineLevel="1"/>
    <col min="24" max="24" width="4.36328125" style="190" customWidth="1"/>
    <col min="25" max="16384" width="10.90625" style="190"/>
  </cols>
  <sheetData>
    <row r="1" spans="2:24" s="5" customFormat="1" ht="45.15" customHeight="1" x14ac:dyDescent="0.2">
      <c r="B1" s="74" t="s">
        <v>318</v>
      </c>
      <c r="C1" s="85"/>
    </row>
    <row r="3" spans="2:24" s="21" customFormat="1" ht="23.25" customHeight="1" x14ac:dyDescent="0.25">
      <c r="B3" s="60" t="s">
        <v>319</v>
      </c>
      <c r="C3" s="60"/>
      <c r="D3" s="61"/>
      <c r="E3" s="62"/>
      <c r="F3" s="62"/>
      <c r="G3" s="62"/>
      <c r="H3" s="62"/>
      <c r="I3" s="62"/>
      <c r="J3" s="62"/>
      <c r="K3" s="62"/>
      <c r="L3" s="62"/>
      <c r="M3" s="62"/>
      <c r="N3" s="62"/>
      <c r="O3" s="62"/>
      <c r="P3" s="62"/>
      <c r="Q3" s="62"/>
      <c r="R3" s="62"/>
      <c r="S3" s="62"/>
      <c r="T3" s="62"/>
      <c r="U3" s="62"/>
      <c r="V3" s="62"/>
      <c r="W3" s="62"/>
      <c r="X3" s="63"/>
    </row>
    <row r="4" spans="2:24" s="21" customFormat="1" ht="13.8" x14ac:dyDescent="0.25">
      <c r="B4" s="218"/>
      <c r="C4" s="22"/>
      <c r="D4" s="28"/>
      <c r="E4" s="23"/>
      <c r="F4" s="23"/>
      <c r="G4" s="23"/>
      <c r="H4" s="23"/>
      <c r="I4" s="23"/>
      <c r="J4" s="23"/>
      <c r="K4" s="23"/>
      <c r="L4" s="23"/>
      <c r="M4" s="23"/>
      <c r="N4" s="23"/>
      <c r="O4" s="23"/>
      <c r="P4" s="23"/>
      <c r="Q4" s="23"/>
      <c r="R4" s="23"/>
      <c r="S4" s="23"/>
      <c r="T4" s="23"/>
      <c r="U4" s="23"/>
      <c r="V4" s="23"/>
      <c r="W4" s="23"/>
      <c r="X4" s="64"/>
    </row>
    <row r="5" spans="2:24" s="38" customFormat="1" ht="13.8" x14ac:dyDescent="0.25">
      <c r="B5" s="229"/>
      <c r="C5" s="236" t="s">
        <v>325</v>
      </c>
      <c r="D5" s="230"/>
      <c r="E5" s="263">
        <f>Arkusz_odpowiedzi_oferenta!E9</f>
        <v>0</v>
      </c>
      <c r="F5" s="230"/>
      <c r="G5" s="263">
        <f>Arkusz_odpowiedzi_oferenta!G9</f>
        <v>0</v>
      </c>
      <c r="H5" s="230"/>
      <c r="I5" s="263">
        <f>Arkusz_odpowiedzi_oferenta!I9</f>
        <v>0</v>
      </c>
      <c r="J5" s="264"/>
      <c r="K5" s="263">
        <f>Arkusz_odpowiedzi_oferenta!K9</f>
        <v>0</v>
      </c>
      <c r="L5" s="264"/>
      <c r="M5" s="263">
        <f>Arkusz_odpowiedzi_oferenta!M9</f>
        <v>0</v>
      </c>
      <c r="N5" s="264"/>
      <c r="O5" s="263">
        <f>Arkusz_odpowiedzi_oferenta!O9</f>
        <v>0</v>
      </c>
      <c r="P5" s="264"/>
      <c r="Q5" s="263">
        <f>Arkusz_odpowiedzi_oferenta!Q9</f>
        <v>0</v>
      </c>
      <c r="R5" s="264"/>
      <c r="S5" s="263">
        <f>Arkusz_odpowiedzi_oferenta!S9</f>
        <v>0</v>
      </c>
      <c r="T5" s="264"/>
      <c r="U5" s="263">
        <f>Arkusz_odpowiedzi_oferenta!U9</f>
        <v>0</v>
      </c>
      <c r="V5" s="264"/>
      <c r="W5" s="263">
        <f>Arkusz_odpowiedzi_oferenta!W9</f>
        <v>0</v>
      </c>
      <c r="X5" s="231"/>
    </row>
    <row r="6" spans="2:24" s="38" customFormat="1" ht="13.8" x14ac:dyDescent="0.25">
      <c r="B6" s="229"/>
      <c r="C6" s="236" t="s">
        <v>154</v>
      </c>
      <c r="D6" s="230"/>
      <c r="E6" s="263">
        <f>Arkusz_odpowiedzi_oferenta!E12</f>
        <v>0</v>
      </c>
      <c r="F6" s="230"/>
      <c r="G6" s="263" t="str">
        <f>Arkusz_odpowiedzi_oferenta!G12</f>
        <v/>
      </c>
      <c r="H6" s="230"/>
      <c r="I6" s="263" t="str">
        <f>Arkusz_odpowiedzi_oferenta!I12</f>
        <v/>
      </c>
      <c r="J6" s="264"/>
      <c r="K6" s="263" t="str">
        <f>Arkusz_odpowiedzi_oferenta!K12</f>
        <v/>
      </c>
      <c r="L6" s="264"/>
      <c r="M6" s="263" t="str">
        <f>Arkusz_odpowiedzi_oferenta!M12</f>
        <v/>
      </c>
      <c r="N6" s="264"/>
      <c r="O6" s="263" t="str">
        <f>Arkusz_odpowiedzi_oferenta!O12</f>
        <v/>
      </c>
      <c r="P6" s="264"/>
      <c r="Q6" s="263" t="str">
        <f>Arkusz_odpowiedzi_oferenta!Q12</f>
        <v/>
      </c>
      <c r="R6" s="264"/>
      <c r="S6" s="263" t="str">
        <f>Arkusz_odpowiedzi_oferenta!S12</f>
        <v/>
      </c>
      <c r="T6" s="264"/>
      <c r="U6" s="263" t="str">
        <f>Arkusz_odpowiedzi_oferenta!U12</f>
        <v/>
      </c>
      <c r="V6" s="264"/>
      <c r="W6" s="263" t="str">
        <f>Arkusz_odpowiedzi_oferenta!W12</f>
        <v/>
      </c>
      <c r="X6" s="231"/>
    </row>
    <row r="7" spans="2:24" s="21" customFormat="1" ht="13.8" x14ac:dyDescent="0.25">
      <c r="B7" s="219"/>
      <c r="C7" s="192" t="s">
        <v>226</v>
      </c>
      <c r="D7" s="28"/>
      <c r="E7" s="297">
        <f>LCC_Dane_wejściowe_Wyniki!E139</f>
        <v>0</v>
      </c>
      <c r="F7" s="23"/>
      <c r="G7" s="297">
        <f>LCC_Dane_wejściowe_Wyniki!G139</f>
        <v>0</v>
      </c>
      <c r="H7" s="23"/>
      <c r="I7" s="297">
        <f>LCC_Dane_wejściowe_Wyniki!I139</f>
        <v>0</v>
      </c>
      <c r="J7" s="23"/>
      <c r="K7" s="297">
        <f>LCC_Dane_wejściowe_Wyniki!K139</f>
        <v>0</v>
      </c>
      <c r="L7" s="23"/>
      <c r="M7" s="297">
        <f>LCC_Dane_wejściowe_Wyniki!M139</f>
        <v>0</v>
      </c>
      <c r="N7" s="23"/>
      <c r="O7" s="297">
        <f>LCC_Dane_wejściowe_Wyniki!O139</f>
        <v>0</v>
      </c>
      <c r="P7" s="23"/>
      <c r="Q7" s="297">
        <f>LCC_Dane_wejściowe_Wyniki!Q139</f>
        <v>0</v>
      </c>
      <c r="R7" s="23"/>
      <c r="S7" s="297">
        <f>LCC_Dane_wejściowe_Wyniki!S139</f>
        <v>0</v>
      </c>
      <c r="T7" s="23"/>
      <c r="U7" s="297">
        <f>LCC_Dane_wejściowe_Wyniki!U139</f>
        <v>0</v>
      </c>
      <c r="V7" s="23"/>
      <c r="W7" s="297">
        <f>LCC_Dane_wejściowe_Wyniki!W139</f>
        <v>0</v>
      </c>
      <c r="X7" s="64"/>
    </row>
    <row r="8" spans="2:24" s="21" customFormat="1" ht="13.8" x14ac:dyDescent="0.25">
      <c r="B8" s="219"/>
      <c r="C8" s="192" t="s">
        <v>134</v>
      </c>
      <c r="D8" s="28"/>
      <c r="E8" s="297">
        <f>LCC_Dane_wejściowe_Wyniki!E140</f>
        <v>0</v>
      </c>
      <c r="F8" s="23"/>
      <c r="G8" s="297">
        <f>LCC_Dane_wejściowe_Wyniki!G140</f>
        <v>0</v>
      </c>
      <c r="H8" s="23"/>
      <c r="I8" s="297">
        <f>LCC_Dane_wejściowe_Wyniki!I140</f>
        <v>0</v>
      </c>
      <c r="J8" s="23"/>
      <c r="K8" s="297">
        <f>LCC_Dane_wejściowe_Wyniki!K140</f>
        <v>0</v>
      </c>
      <c r="L8" s="23"/>
      <c r="M8" s="297">
        <f>LCC_Dane_wejściowe_Wyniki!M140</f>
        <v>0</v>
      </c>
      <c r="N8" s="23"/>
      <c r="O8" s="297">
        <f>LCC_Dane_wejściowe_Wyniki!O140</f>
        <v>0</v>
      </c>
      <c r="P8" s="23"/>
      <c r="Q8" s="297">
        <f>LCC_Dane_wejściowe_Wyniki!Q140</f>
        <v>0</v>
      </c>
      <c r="R8" s="23"/>
      <c r="S8" s="297">
        <f>LCC_Dane_wejściowe_Wyniki!S140</f>
        <v>0</v>
      </c>
      <c r="T8" s="23"/>
      <c r="U8" s="297">
        <f>LCC_Dane_wejściowe_Wyniki!U140</f>
        <v>0</v>
      </c>
      <c r="V8" s="23"/>
      <c r="W8" s="297">
        <f>LCC_Dane_wejściowe_Wyniki!W140</f>
        <v>0</v>
      </c>
      <c r="X8" s="64"/>
    </row>
    <row r="9" spans="2:24" s="21" customFormat="1" ht="13.8" x14ac:dyDescent="0.25">
      <c r="B9" s="219"/>
      <c r="C9" s="192" t="s">
        <v>216</v>
      </c>
      <c r="D9" s="28"/>
      <c r="E9" s="297">
        <f>LCC_Dane_wejściowe_Wyniki!E141</f>
        <v>0</v>
      </c>
      <c r="F9" s="23"/>
      <c r="G9" s="297">
        <f>LCC_Dane_wejściowe_Wyniki!G141</f>
        <v>0</v>
      </c>
      <c r="H9" s="23"/>
      <c r="I9" s="297">
        <f>LCC_Dane_wejściowe_Wyniki!I141</f>
        <v>0</v>
      </c>
      <c r="J9" s="23"/>
      <c r="K9" s="297">
        <f>LCC_Dane_wejściowe_Wyniki!K141</f>
        <v>0</v>
      </c>
      <c r="L9" s="23"/>
      <c r="M9" s="297">
        <f>LCC_Dane_wejściowe_Wyniki!M141</f>
        <v>0</v>
      </c>
      <c r="N9" s="23"/>
      <c r="O9" s="297">
        <f>LCC_Dane_wejściowe_Wyniki!O141</f>
        <v>0</v>
      </c>
      <c r="P9" s="23"/>
      <c r="Q9" s="297">
        <f>LCC_Dane_wejściowe_Wyniki!Q141</f>
        <v>0</v>
      </c>
      <c r="R9" s="23"/>
      <c r="S9" s="297">
        <f>LCC_Dane_wejściowe_Wyniki!S141</f>
        <v>0</v>
      </c>
      <c r="T9" s="23"/>
      <c r="U9" s="297">
        <f>LCC_Dane_wejściowe_Wyniki!U141</f>
        <v>0</v>
      </c>
      <c r="V9" s="23"/>
      <c r="W9" s="297">
        <f>LCC_Dane_wejściowe_Wyniki!W141</f>
        <v>0</v>
      </c>
      <c r="X9" s="64"/>
    </row>
    <row r="10" spans="2:24" s="21" customFormat="1" ht="13.8" x14ac:dyDescent="0.25">
      <c r="B10" s="219"/>
      <c r="C10" s="192" t="s">
        <v>136</v>
      </c>
      <c r="D10" s="28"/>
      <c r="E10" s="297">
        <f>LCC_Dane_wejściowe_Wyniki!E142</f>
        <v>0</v>
      </c>
      <c r="F10" s="23"/>
      <c r="G10" s="297">
        <f>LCC_Dane_wejściowe_Wyniki!G142</f>
        <v>0</v>
      </c>
      <c r="H10" s="23"/>
      <c r="I10" s="297">
        <f>LCC_Dane_wejściowe_Wyniki!I142</f>
        <v>0</v>
      </c>
      <c r="J10" s="23"/>
      <c r="K10" s="297">
        <f>LCC_Dane_wejściowe_Wyniki!K142</f>
        <v>0</v>
      </c>
      <c r="L10" s="23"/>
      <c r="M10" s="297">
        <f>LCC_Dane_wejściowe_Wyniki!M142</f>
        <v>0</v>
      </c>
      <c r="N10" s="23"/>
      <c r="O10" s="297">
        <f>LCC_Dane_wejściowe_Wyniki!O142</f>
        <v>0</v>
      </c>
      <c r="P10" s="23"/>
      <c r="Q10" s="297">
        <f>LCC_Dane_wejściowe_Wyniki!Q142</f>
        <v>0</v>
      </c>
      <c r="R10" s="23"/>
      <c r="S10" s="297">
        <f>LCC_Dane_wejściowe_Wyniki!S142</f>
        <v>0</v>
      </c>
      <c r="T10" s="23"/>
      <c r="U10" s="297">
        <f>LCC_Dane_wejściowe_Wyniki!U142</f>
        <v>0</v>
      </c>
      <c r="V10" s="23"/>
      <c r="W10" s="297">
        <f>LCC_Dane_wejściowe_Wyniki!W142</f>
        <v>0</v>
      </c>
      <c r="X10" s="64"/>
    </row>
    <row r="11" spans="2:24" s="21" customFormat="1" ht="13.8" x14ac:dyDescent="0.25">
      <c r="B11" s="219"/>
      <c r="C11" s="192" t="s">
        <v>322</v>
      </c>
      <c r="D11" s="28"/>
      <c r="E11" s="297">
        <f>LCC_Dane_wejściowe_Wyniki!E143</f>
        <v>0</v>
      </c>
      <c r="F11" s="23"/>
      <c r="G11" s="297">
        <f>LCC_Dane_wejściowe_Wyniki!G143</f>
        <v>0</v>
      </c>
      <c r="H11" s="23"/>
      <c r="I11" s="297">
        <f>LCC_Dane_wejściowe_Wyniki!I143</f>
        <v>0</v>
      </c>
      <c r="J11" s="23"/>
      <c r="K11" s="297">
        <f>LCC_Dane_wejściowe_Wyniki!K143</f>
        <v>0</v>
      </c>
      <c r="L11" s="23"/>
      <c r="M11" s="297">
        <f>LCC_Dane_wejściowe_Wyniki!M143</f>
        <v>0</v>
      </c>
      <c r="N11" s="23"/>
      <c r="O11" s="297">
        <f>LCC_Dane_wejściowe_Wyniki!O143</f>
        <v>0</v>
      </c>
      <c r="P11" s="23"/>
      <c r="Q11" s="297">
        <f>LCC_Dane_wejściowe_Wyniki!Q143</f>
        <v>0</v>
      </c>
      <c r="R11" s="23"/>
      <c r="S11" s="297">
        <f>LCC_Dane_wejściowe_Wyniki!S143</f>
        <v>0</v>
      </c>
      <c r="T11" s="23"/>
      <c r="U11" s="297">
        <f>LCC_Dane_wejściowe_Wyniki!U143</f>
        <v>0</v>
      </c>
      <c r="V11" s="23"/>
      <c r="W11" s="297">
        <f>LCC_Dane_wejściowe_Wyniki!W143</f>
        <v>0</v>
      </c>
      <c r="X11" s="64"/>
    </row>
    <row r="12" spans="2:24" ht="13.8" x14ac:dyDescent="0.25">
      <c r="B12" s="218"/>
      <c r="C12" s="245" t="s">
        <v>227</v>
      </c>
      <c r="E12" s="298">
        <f>SUM(E7:E11)</f>
        <v>0</v>
      </c>
      <c r="G12" s="298">
        <f>SUM(G7:G11)</f>
        <v>0</v>
      </c>
      <c r="I12" s="298">
        <f>SUM(I7:I11)</f>
        <v>0</v>
      </c>
      <c r="K12" s="298">
        <f>SUM(K7:K11)</f>
        <v>0</v>
      </c>
      <c r="M12" s="298">
        <f>SUM(M7:M11)</f>
        <v>0</v>
      </c>
      <c r="O12" s="298">
        <f>SUM(O7:O11)</f>
        <v>0</v>
      </c>
      <c r="Q12" s="298">
        <f>SUM(Q7:Q11)</f>
        <v>0</v>
      </c>
      <c r="S12" s="298">
        <f>SUM(S7:S11)</f>
        <v>0</v>
      </c>
      <c r="U12" s="298">
        <f>SUM(U7:U11)</f>
        <v>0</v>
      </c>
      <c r="W12" s="298">
        <f>SUM(W7:W11)</f>
        <v>0</v>
      </c>
      <c r="X12" s="64"/>
    </row>
    <row r="13" spans="2:24" ht="13.8" x14ac:dyDescent="0.2">
      <c r="B13" s="218"/>
      <c r="E13" s="262"/>
      <c r="G13" s="262"/>
      <c r="I13" s="262"/>
      <c r="K13" s="262"/>
      <c r="M13" s="262"/>
      <c r="O13" s="262"/>
      <c r="Q13" s="262"/>
      <c r="S13" s="262"/>
      <c r="U13" s="262"/>
      <c r="W13" s="262"/>
      <c r="X13" s="64"/>
    </row>
    <row r="14" spans="2:24" ht="13.8" x14ac:dyDescent="0.2">
      <c r="B14" s="218"/>
      <c r="X14" s="64"/>
    </row>
    <row r="15" spans="2:24" ht="13.8" x14ac:dyDescent="0.2">
      <c r="B15" s="218"/>
      <c r="X15" s="64"/>
    </row>
    <row r="16" spans="2:24" ht="13.8" x14ac:dyDescent="0.2">
      <c r="B16" s="218"/>
      <c r="X16" s="64"/>
    </row>
    <row r="17" spans="2:24" ht="13.8" x14ac:dyDescent="0.2">
      <c r="B17" s="218"/>
      <c r="X17" s="64"/>
    </row>
    <row r="18" spans="2:24" ht="13.8" x14ac:dyDescent="0.2">
      <c r="B18" s="218"/>
      <c r="X18" s="64"/>
    </row>
    <row r="19" spans="2:24" ht="13.8" x14ac:dyDescent="0.2">
      <c r="B19" s="218"/>
      <c r="X19" s="64"/>
    </row>
    <row r="20" spans="2:24" ht="13.8" x14ac:dyDescent="0.2">
      <c r="B20" s="218"/>
      <c r="X20" s="64"/>
    </row>
    <row r="21" spans="2:24" ht="13.8" x14ac:dyDescent="0.2">
      <c r="B21" s="218"/>
      <c r="X21" s="64"/>
    </row>
    <row r="22" spans="2:24" ht="13.8" x14ac:dyDescent="0.2">
      <c r="B22" s="218"/>
      <c r="X22" s="64"/>
    </row>
    <row r="23" spans="2:24" ht="13.8" x14ac:dyDescent="0.2">
      <c r="B23" s="218"/>
      <c r="X23" s="64"/>
    </row>
    <row r="24" spans="2:24" ht="13.8" x14ac:dyDescent="0.2">
      <c r="B24" s="218"/>
      <c r="X24" s="64"/>
    </row>
    <row r="25" spans="2:24" ht="13.8" x14ac:dyDescent="0.2">
      <c r="B25" s="218"/>
      <c r="X25" s="64"/>
    </row>
    <row r="26" spans="2:24" ht="13.8" x14ac:dyDescent="0.2">
      <c r="B26" s="218"/>
      <c r="X26" s="64"/>
    </row>
    <row r="27" spans="2:24" ht="13.8" x14ac:dyDescent="0.2">
      <c r="B27" s="218"/>
      <c r="X27" s="64"/>
    </row>
    <row r="28" spans="2:24" ht="13.8" x14ac:dyDescent="0.2">
      <c r="B28" s="218"/>
      <c r="X28" s="64"/>
    </row>
    <row r="29" spans="2:24" ht="13.8" x14ac:dyDescent="0.2">
      <c r="B29" s="218"/>
      <c r="X29" s="64"/>
    </row>
    <row r="30" spans="2:24" ht="13.8" x14ac:dyDescent="0.2">
      <c r="B30" s="218"/>
      <c r="X30" s="64"/>
    </row>
    <row r="31" spans="2:24" ht="13.8" x14ac:dyDescent="0.2">
      <c r="B31" s="218"/>
      <c r="X31" s="64"/>
    </row>
    <row r="32" spans="2:24" ht="13.8" x14ac:dyDescent="0.2">
      <c r="B32" s="218"/>
      <c r="X32" s="64"/>
    </row>
    <row r="33" spans="2:24" ht="13.8" x14ac:dyDescent="0.2">
      <c r="B33" s="226"/>
      <c r="C33" s="227"/>
      <c r="D33" s="227"/>
      <c r="E33" s="227"/>
      <c r="F33" s="227"/>
      <c r="G33" s="227"/>
      <c r="H33" s="227"/>
      <c r="I33" s="227"/>
      <c r="J33" s="227"/>
      <c r="K33" s="227"/>
      <c r="L33" s="227"/>
      <c r="M33" s="227"/>
      <c r="N33" s="227"/>
      <c r="O33" s="227"/>
      <c r="P33" s="227"/>
      <c r="Q33" s="227"/>
      <c r="R33" s="227"/>
      <c r="S33" s="227"/>
      <c r="T33" s="227"/>
      <c r="U33" s="227"/>
      <c r="V33" s="227"/>
      <c r="W33" s="227"/>
      <c r="X33" s="228"/>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MD35"/>
  <sheetViews>
    <sheetView topLeftCell="A16" zoomScaleNormal="100" workbookViewId="0"/>
  </sheetViews>
  <sheetFormatPr defaultColWidth="8.90625" defaultRowHeight="13.8" x14ac:dyDescent="0.25"/>
  <cols>
    <col min="1" max="1" width="3.90625" style="1" customWidth="1"/>
    <col min="2" max="2" width="19.6328125" style="1" customWidth="1"/>
    <col min="3" max="3" width="14" style="1" customWidth="1"/>
    <col min="4" max="4" width="5.36328125" style="1" customWidth="1"/>
    <col min="5" max="5" width="17.6328125" style="1" customWidth="1"/>
    <col min="6" max="6" width="21.08984375" style="1" customWidth="1"/>
    <col min="7" max="7" width="5" style="1" customWidth="1"/>
    <col min="8" max="8" width="34.6328125" style="1" customWidth="1"/>
    <col min="9" max="9" width="5.08984375" style="1" customWidth="1"/>
    <col min="10" max="10" width="26.08984375" style="1" customWidth="1"/>
    <col min="11" max="1018" width="10.6328125" style="1" customWidth="1"/>
  </cols>
  <sheetData>
    <row r="1" spans="2:10" ht="45.15" customHeight="1" x14ac:dyDescent="0.25">
      <c r="B1" s="74" t="s">
        <v>228</v>
      </c>
      <c r="C1" s="73"/>
      <c r="D1" s="73"/>
      <c r="E1" s="75"/>
      <c r="F1" s="73"/>
      <c r="G1" s="73"/>
      <c r="H1" s="73"/>
    </row>
    <row r="2" spans="2:10" ht="59.25" customHeight="1" x14ac:dyDescent="0.25">
      <c r="B2" s="75"/>
      <c r="C2" s="73"/>
      <c r="D2" s="73"/>
      <c r="E2" s="75"/>
      <c r="F2" s="73"/>
      <c r="G2" s="73"/>
      <c r="H2" s="73"/>
    </row>
    <row r="3" spans="2:10" s="73" customFormat="1" ht="38.1" customHeight="1" x14ac:dyDescent="0.25">
      <c r="B3" s="153" t="s">
        <v>56</v>
      </c>
      <c r="C3" s="154"/>
      <c r="D3" s="101"/>
      <c r="E3" s="145" t="s">
        <v>258</v>
      </c>
      <c r="F3" s="146"/>
      <c r="G3" s="101"/>
      <c r="H3" s="161" t="s">
        <v>287</v>
      </c>
      <c r="J3" s="1"/>
    </row>
    <row r="4" spans="2:10" ht="15.9" customHeight="1" x14ac:dyDescent="0.25">
      <c r="B4" s="155" t="s">
        <v>229</v>
      </c>
      <c r="C4" s="156" t="s">
        <v>230</v>
      </c>
      <c r="E4" s="147" t="s">
        <v>229</v>
      </c>
      <c r="F4" s="310" t="s">
        <v>259</v>
      </c>
      <c r="H4" s="163"/>
    </row>
    <row r="5" spans="2:10" x14ac:dyDescent="0.25">
      <c r="B5" s="157" t="s">
        <v>231</v>
      </c>
      <c r="C5" s="158" t="str">
        <f>""</f>
        <v/>
      </c>
      <c r="E5" s="149"/>
      <c r="F5" s="148"/>
      <c r="H5" s="162" t="s">
        <v>288</v>
      </c>
    </row>
    <row r="6" spans="2:10" x14ac:dyDescent="0.25">
      <c r="B6" s="158" t="s">
        <v>2</v>
      </c>
      <c r="C6" s="156" t="s">
        <v>3</v>
      </c>
      <c r="E6" s="150" t="s">
        <v>2</v>
      </c>
      <c r="F6" s="151" t="s">
        <v>260</v>
      </c>
      <c r="H6" s="163" t="s">
        <v>289</v>
      </c>
    </row>
    <row r="7" spans="2:10" x14ac:dyDescent="0.25">
      <c r="B7" s="158" t="s">
        <v>232</v>
      </c>
      <c r="C7" s="156" t="s">
        <v>3</v>
      </c>
      <c r="E7" s="150" t="s">
        <v>232</v>
      </c>
      <c r="F7" s="151" t="s">
        <v>261</v>
      </c>
      <c r="H7" s="160" t="s">
        <v>290</v>
      </c>
    </row>
    <row r="8" spans="2:10" x14ac:dyDescent="0.25">
      <c r="B8" s="158" t="s">
        <v>233</v>
      </c>
      <c r="C8" s="156" t="s">
        <v>4</v>
      </c>
      <c r="E8" s="150" t="s">
        <v>233</v>
      </c>
      <c r="F8" s="151" t="s">
        <v>262</v>
      </c>
      <c r="H8" s="160"/>
    </row>
    <row r="9" spans="2:10" x14ac:dyDescent="0.25">
      <c r="B9" s="158" t="s">
        <v>234</v>
      </c>
      <c r="C9" s="156" t="s">
        <v>21</v>
      </c>
      <c r="E9" s="150" t="s">
        <v>234</v>
      </c>
      <c r="F9" s="151" t="s">
        <v>263</v>
      </c>
    </row>
    <row r="10" spans="2:10" ht="15.6" x14ac:dyDescent="0.25">
      <c r="B10" s="158" t="s">
        <v>235</v>
      </c>
      <c r="C10" s="156" t="s">
        <v>5</v>
      </c>
      <c r="E10" s="150" t="s">
        <v>235</v>
      </c>
      <c r="F10" s="151" t="s">
        <v>264</v>
      </c>
      <c r="H10" s="161" t="s">
        <v>291</v>
      </c>
    </row>
    <row r="11" spans="2:10" x14ac:dyDescent="0.25">
      <c r="B11" s="158" t="s">
        <v>236</v>
      </c>
      <c r="C11" s="156" t="s">
        <v>6</v>
      </c>
      <c r="E11" s="150" t="s">
        <v>265</v>
      </c>
      <c r="F11" s="151" t="s">
        <v>266</v>
      </c>
      <c r="H11" s="163"/>
    </row>
    <row r="12" spans="2:10" x14ac:dyDescent="0.25">
      <c r="B12" s="158" t="s">
        <v>237</v>
      </c>
      <c r="C12" s="156" t="s">
        <v>7</v>
      </c>
      <c r="E12" s="150" t="s">
        <v>237</v>
      </c>
      <c r="F12" s="151" t="s">
        <v>267</v>
      </c>
      <c r="H12" s="162" t="s">
        <v>288</v>
      </c>
    </row>
    <row r="13" spans="2:10" x14ac:dyDescent="0.25">
      <c r="B13" s="158" t="s">
        <v>8</v>
      </c>
      <c r="C13" s="156" t="s">
        <v>9</v>
      </c>
      <c r="E13" s="150" t="s">
        <v>8</v>
      </c>
      <c r="F13" s="151">
        <v>125958</v>
      </c>
      <c r="H13" s="163" t="s">
        <v>292</v>
      </c>
    </row>
    <row r="14" spans="2:10" x14ac:dyDescent="0.25">
      <c r="B14" s="158" t="s">
        <v>238</v>
      </c>
      <c r="C14" s="156" t="s">
        <v>3</v>
      </c>
      <c r="E14" s="150" t="s">
        <v>238</v>
      </c>
      <c r="F14" s="151" t="s">
        <v>268</v>
      </c>
      <c r="H14" s="160" t="s">
        <v>293</v>
      </c>
    </row>
    <row r="15" spans="2:10" x14ac:dyDescent="0.25">
      <c r="B15" s="158" t="s">
        <v>239</v>
      </c>
      <c r="C15" s="156" t="s">
        <v>3</v>
      </c>
      <c r="E15" s="150" t="s">
        <v>239</v>
      </c>
      <c r="F15" s="151" t="s">
        <v>269</v>
      </c>
      <c r="H15" s="160"/>
    </row>
    <row r="16" spans="2:10" x14ac:dyDescent="0.25">
      <c r="B16" s="158" t="s">
        <v>240</v>
      </c>
      <c r="C16" s="156" t="s">
        <v>3</v>
      </c>
      <c r="E16" s="150" t="s">
        <v>240</v>
      </c>
      <c r="F16" s="151" t="s">
        <v>270</v>
      </c>
    </row>
    <row r="17" spans="2:6" x14ac:dyDescent="0.25">
      <c r="B17" s="158" t="s">
        <v>241</v>
      </c>
      <c r="C17" s="156" t="s">
        <v>3</v>
      </c>
      <c r="E17" s="150" t="s">
        <v>241</v>
      </c>
      <c r="F17" s="151">
        <v>102771</v>
      </c>
    </row>
    <row r="18" spans="2:6" x14ac:dyDescent="0.25">
      <c r="B18" s="158" t="s">
        <v>242</v>
      </c>
      <c r="C18" s="156" t="s">
        <v>10</v>
      </c>
      <c r="E18" s="150" t="s">
        <v>242</v>
      </c>
      <c r="F18" s="151" t="s">
        <v>271</v>
      </c>
    </row>
    <row r="19" spans="2:6" x14ac:dyDescent="0.25">
      <c r="B19" s="158" t="s">
        <v>243</v>
      </c>
      <c r="C19" s="156" t="s">
        <v>3</v>
      </c>
      <c r="E19" s="150" t="s">
        <v>243</v>
      </c>
      <c r="F19" s="151" t="s">
        <v>272</v>
      </c>
    </row>
    <row r="20" spans="2:6" x14ac:dyDescent="0.25">
      <c r="B20" s="158" t="s">
        <v>244</v>
      </c>
      <c r="C20" s="156" t="s">
        <v>3</v>
      </c>
      <c r="E20" s="150" t="s">
        <v>244</v>
      </c>
      <c r="F20" s="151" t="s">
        <v>273</v>
      </c>
    </row>
    <row r="21" spans="2:6" x14ac:dyDescent="0.25">
      <c r="B21" s="158" t="s">
        <v>245</v>
      </c>
      <c r="C21" s="156" t="s">
        <v>11</v>
      </c>
      <c r="E21" s="150" t="s">
        <v>245</v>
      </c>
      <c r="F21" s="151" t="s">
        <v>274</v>
      </c>
    </row>
    <row r="22" spans="2:6" x14ac:dyDescent="0.25">
      <c r="B22" s="158" t="s">
        <v>246</v>
      </c>
      <c r="C22" s="156" t="s">
        <v>12</v>
      </c>
      <c r="E22" s="150" t="s">
        <v>246</v>
      </c>
      <c r="F22" s="151" t="s">
        <v>275</v>
      </c>
    </row>
    <row r="23" spans="2:6" x14ac:dyDescent="0.25">
      <c r="B23" s="158" t="s">
        <v>247</v>
      </c>
      <c r="C23" s="156" t="s">
        <v>3</v>
      </c>
      <c r="E23" s="150" t="s">
        <v>247</v>
      </c>
      <c r="F23" s="151" t="s">
        <v>276</v>
      </c>
    </row>
    <row r="24" spans="2:6" x14ac:dyDescent="0.25">
      <c r="B24" s="158" t="s">
        <v>248</v>
      </c>
      <c r="C24" s="156" t="s">
        <v>3</v>
      </c>
      <c r="E24" s="150" t="s">
        <v>248</v>
      </c>
      <c r="F24" s="151">
        <v>112793</v>
      </c>
    </row>
    <row r="25" spans="2:6" x14ac:dyDescent="0.25">
      <c r="B25" s="158" t="s">
        <v>249</v>
      </c>
      <c r="C25" s="156" t="s">
        <v>3</v>
      </c>
      <c r="E25" s="150" t="s">
        <v>249</v>
      </c>
      <c r="F25" s="151" t="s">
        <v>277</v>
      </c>
    </row>
    <row r="26" spans="2:6" x14ac:dyDescent="0.25">
      <c r="B26" s="158" t="s">
        <v>250</v>
      </c>
      <c r="C26" s="156" t="s">
        <v>13</v>
      </c>
      <c r="E26" s="150" t="s">
        <v>250</v>
      </c>
      <c r="F26" s="151">
        <v>100229</v>
      </c>
    </row>
    <row r="27" spans="2:6" x14ac:dyDescent="0.25">
      <c r="B27" s="158" t="s">
        <v>251</v>
      </c>
      <c r="C27" s="156" t="s">
        <v>3</v>
      </c>
      <c r="E27" s="150" t="s">
        <v>251</v>
      </c>
      <c r="F27" s="151" t="s">
        <v>278</v>
      </c>
    </row>
    <row r="28" spans="2:6" x14ac:dyDescent="0.25">
      <c r="B28" s="158" t="s">
        <v>252</v>
      </c>
      <c r="C28" s="156" t="s">
        <v>14</v>
      </c>
      <c r="E28" s="150" t="s">
        <v>252</v>
      </c>
      <c r="F28" s="151" t="s">
        <v>279</v>
      </c>
    </row>
    <row r="29" spans="2:6" x14ac:dyDescent="0.25">
      <c r="B29" s="158" t="s">
        <v>253</v>
      </c>
      <c r="C29" s="156" t="s">
        <v>3</v>
      </c>
      <c r="E29" s="150" t="s">
        <v>253</v>
      </c>
      <c r="F29" s="151" t="s">
        <v>280</v>
      </c>
    </row>
    <row r="30" spans="2:6" x14ac:dyDescent="0.25">
      <c r="B30" s="158" t="s">
        <v>254</v>
      </c>
      <c r="C30" s="156" t="s">
        <v>3</v>
      </c>
      <c r="E30" s="150" t="s">
        <v>281</v>
      </c>
      <c r="F30" s="151" t="s">
        <v>282</v>
      </c>
    </row>
    <row r="31" spans="2:6" x14ac:dyDescent="0.25">
      <c r="B31" s="158" t="s">
        <v>255</v>
      </c>
      <c r="C31" s="156" t="s">
        <v>3</v>
      </c>
      <c r="E31" s="150" t="s">
        <v>255</v>
      </c>
      <c r="F31" s="151" t="s">
        <v>283</v>
      </c>
    </row>
    <row r="32" spans="2:6" x14ac:dyDescent="0.25">
      <c r="B32" s="158" t="s">
        <v>256</v>
      </c>
      <c r="C32" s="156" t="s">
        <v>15</v>
      </c>
      <c r="E32" s="150" t="s">
        <v>256</v>
      </c>
      <c r="F32" s="151" t="s">
        <v>284</v>
      </c>
    </row>
    <row r="33" spans="2:6" x14ac:dyDescent="0.25">
      <c r="B33" s="158" t="s">
        <v>257</v>
      </c>
      <c r="C33" s="156" t="s">
        <v>16</v>
      </c>
      <c r="E33" s="150" t="s">
        <v>257</v>
      </c>
      <c r="F33" s="151" t="s">
        <v>285</v>
      </c>
    </row>
    <row r="34" spans="2:6" x14ac:dyDescent="0.25">
      <c r="B34" s="159"/>
      <c r="C34" s="159"/>
      <c r="E34" s="152"/>
      <c r="F34" s="152"/>
    </row>
    <row r="35" spans="2:6" ht="96.9" customHeight="1" x14ac:dyDescent="0.25">
      <c r="E35" s="315" t="s">
        <v>286</v>
      </c>
      <c r="F35" s="316"/>
    </row>
  </sheetData>
  <mergeCells count="1">
    <mergeCell ref="E35:F35"/>
  </mergeCells>
  <pageMargins left="0.75" right="0.75" top="1" bottom="1" header="0.51180555555555496" footer="0.51180555555555496"/>
  <pageSetup firstPageNumber="0"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AMJ1311"/>
  <sheetViews>
    <sheetView zoomScaleNormal="100" workbookViewId="0">
      <selection activeCell="C6" sqref="C6"/>
    </sheetView>
  </sheetViews>
  <sheetFormatPr defaultColWidth="8.90625" defaultRowHeight="13.8" x14ac:dyDescent="0.25"/>
  <cols>
    <col min="1" max="1" width="2.08984375" style="190" customWidth="1"/>
    <col min="2" max="2" width="2.08984375" style="1" customWidth="1"/>
    <col min="3" max="3" width="43" style="102" customWidth="1"/>
    <col min="4" max="4" width="14.6328125" style="102" customWidth="1"/>
    <col min="5" max="5" width="15.6328125" style="102" customWidth="1"/>
    <col min="6" max="6" width="4.90625" style="102" customWidth="1"/>
    <col min="7" max="7" width="14.90625" style="102" customWidth="1"/>
    <col min="8" max="8" width="4.90625" style="102" customWidth="1"/>
    <col min="9" max="9" width="14.90625" style="102" customWidth="1"/>
    <col min="10" max="10" width="4.90625" style="102" customWidth="1"/>
    <col min="11" max="11" width="14.90625" style="102" customWidth="1"/>
    <col min="12" max="12" width="4.90625" style="102" customWidth="1"/>
    <col min="13" max="13" width="14.90625" style="102" customWidth="1"/>
    <col min="14" max="14" width="4.90625" style="102" customWidth="1"/>
    <col min="15" max="15" width="14.90625" style="102" customWidth="1"/>
    <col min="16" max="16" width="4.90625" style="102" customWidth="1"/>
    <col min="17" max="17" width="14.90625" style="102" customWidth="1"/>
    <col min="18" max="18" width="4.90625" style="102" customWidth="1"/>
    <col min="19" max="19" width="14.90625" style="102" customWidth="1"/>
    <col min="20" max="20" width="4.90625" style="102" customWidth="1"/>
    <col min="21" max="21" width="14.90625" style="102" customWidth="1"/>
    <col min="22" max="22" width="4.90625" style="102" customWidth="1"/>
    <col min="23" max="23" width="14.90625" style="102" customWidth="1"/>
    <col min="24" max="1024" width="10.6328125" style="1" customWidth="1"/>
  </cols>
  <sheetData>
    <row r="1" spans="1:1024" s="73" customFormat="1" ht="45.15" customHeight="1" x14ac:dyDescent="0.2">
      <c r="A1" s="317"/>
      <c r="B1" s="318"/>
      <c r="C1" s="74" t="s">
        <v>294</v>
      </c>
      <c r="D1" s="74"/>
      <c r="E1" s="75"/>
      <c r="F1" s="103"/>
      <c r="G1" s="103"/>
      <c r="H1" s="103"/>
      <c r="I1" s="103"/>
      <c r="J1" s="103"/>
      <c r="K1" s="103"/>
      <c r="L1" s="103"/>
      <c r="M1" s="103"/>
      <c r="N1" s="103"/>
      <c r="O1" s="103"/>
      <c r="P1" s="103"/>
      <c r="Q1" s="103"/>
      <c r="R1" s="103"/>
      <c r="S1" s="103"/>
      <c r="T1" s="103"/>
      <c r="U1" s="103"/>
      <c r="V1" s="103"/>
      <c r="W1" s="103"/>
    </row>
    <row r="2" spans="1:1024" ht="48.9" customHeight="1" x14ac:dyDescent="0.25">
      <c r="C2" s="75"/>
      <c r="D2" s="73"/>
      <c r="E2" s="73"/>
      <c r="F2" s="75"/>
      <c r="G2" s="73"/>
      <c r="H2" s="73"/>
      <c r="I2" s="73"/>
      <c r="J2" s="73"/>
      <c r="K2" s="73"/>
      <c r="L2" s="73"/>
      <c r="M2" s="73"/>
      <c r="N2" s="73"/>
      <c r="O2" s="73"/>
      <c r="P2" s="73"/>
      <c r="Q2" s="73"/>
      <c r="R2" s="73"/>
      <c r="S2" s="73"/>
      <c r="T2" s="73"/>
      <c r="U2" s="73"/>
      <c r="V2" s="73"/>
      <c r="W2" s="73"/>
    </row>
    <row r="3" spans="1:1024" ht="19.2" x14ac:dyDescent="0.25">
      <c r="C3" s="104" t="s">
        <v>295</v>
      </c>
      <c r="D3" s="104"/>
      <c r="E3" s="104"/>
      <c r="F3" s="172"/>
      <c r="G3" s="172"/>
      <c r="H3" s="172"/>
      <c r="I3" s="172"/>
      <c r="J3" s="173"/>
      <c r="K3" s="172"/>
      <c r="L3" s="173"/>
      <c r="M3" s="172"/>
      <c r="N3" s="173"/>
      <c r="O3" s="172"/>
      <c r="P3" s="173"/>
      <c r="Q3" s="172"/>
      <c r="R3" s="173"/>
      <c r="S3" s="172"/>
      <c r="T3" s="173"/>
      <c r="U3" s="172"/>
      <c r="V3" s="173"/>
      <c r="W3" s="172"/>
    </row>
    <row r="4" spans="1:1024" x14ac:dyDescent="0.25">
      <c r="C4" s="105"/>
      <c r="D4" s="105"/>
      <c r="E4" s="105"/>
      <c r="F4" s="174"/>
      <c r="G4" s="174"/>
      <c r="H4" s="174"/>
      <c r="I4" s="174"/>
      <c r="J4" s="174"/>
      <c r="K4" s="174"/>
      <c r="L4" s="174"/>
      <c r="M4" s="174"/>
      <c r="N4" s="174"/>
      <c r="O4" s="174"/>
      <c r="P4" s="174"/>
      <c r="Q4" s="174"/>
      <c r="R4" s="174"/>
      <c r="S4" s="174"/>
      <c r="T4" s="174"/>
      <c r="U4" s="174"/>
      <c r="V4" s="174"/>
      <c r="W4" s="174"/>
    </row>
    <row r="5" spans="1:1024" s="106" customFormat="1" x14ac:dyDescent="0.2">
      <c r="A5" s="248"/>
      <c r="C5" s="276" t="s">
        <v>296</v>
      </c>
      <c r="D5" s="276"/>
      <c r="E5" s="107">
        <f>IF(LCC_Dane_wejściowe_Wyniki!E13&gt;0,(1/LCC_Dane_wejściowe_Wyniki!E13)*(1-(1/(1+LCC_Dane_wejściowe_Wyniki!E13))^LCC_Dane_wejściowe_Wyniki!E12),LCC_Dane_wejściowe_Wyniki!E12)</f>
        <v>0</v>
      </c>
      <c r="F5" s="175"/>
      <c r="G5" s="175"/>
      <c r="H5" s="175"/>
      <c r="I5" s="175"/>
      <c r="J5" s="175"/>
      <c r="K5" s="175"/>
      <c r="L5" s="175"/>
      <c r="M5" s="175"/>
      <c r="N5" s="175"/>
      <c r="O5" s="175"/>
      <c r="P5" s="175"/>
      <c r="Q5" s="175"/>
      <c r="R5" s="175"/>
      <c r="S5" s="175"/>
      <c r="T5" s="175"/>
      <c r="U5" s="175"/>
      <c r="V5" s="175"/>
      <c r="W5" s="175"/>
    </row>
    <row r="6" spans="1:1024" x14ac:dyDescent="0.25">
      <c r="C6" s="276" t="s">
        <v>297</v>
      </c>
      <c r="D6" s="276"/>
      <c r="E6" s="107">
        <f>IF(LCC_Dane_wejściowe_Wyniki!E13=LCC_Dane_wejściowe_Wyniki!E17,LCC_Dane_wejściowe_Wyniki!E12,(1/(LCC_Dane_wejściowe_Wyniki!E13-LCC_Dane_wejściowe_Wyniki!E17))*(1-((1+LCC_Dane_wejściowe_Wyniki!E17)/(1+LCC_Dane_wejściowe_Wyniki!E13))^LCC_Dane_wejściowe_Wyniki!E12))</f>
        <v>0</v>
      </c>
      <c r="F6" s="176"/>
      <c r="G6" s="176"/>
      <c r="H6" s="176"/>
      <c r="I6" s="176"/>
      <c r="J6" s="176"/>
      <c r="K6" s="176"/>
      <c r="L6" s="176"/>
      <c r="M6" s="176"/>
      <c r="N6" s="176"/>
      <c r="O6" s="176"/>
      <c r="P6" s="176"/>
      <c r="Q6" s="176"/>
      <c r="R6" s="176"/>
      <c r="S6" s="176"/>
      <c r="T6" s="176"/>
      <c r="U6" s="176"/>
      <c r="V6" s="176"/>
      <c r="W6" s="176"/>
    </row>
    <row r="7" spans="1:1024" s="108" customFormat="1" ht="13.2" x14ac:dyDescent="0.2">
      <c r="A7" s="249"/>
      <c r="C7" s="105"/>
      <c r="D7" s="105"/>
      <c r="E7" s="105"/>
      <c r="F7" s="174"/>
      <c r="G7" s="174"/>
      <c r="H7" s="174"/>
      <c r="I7" s="174"/>
      <c r="J7" s="174"/>
      <c r="K7" s="174"/>
      <c r="L7" s="174"/>
      <c r="M7" s="174"/>
      <c r="N7" s="174"/>
      <c r="O7" s="174"/>
      <c r="P7" s="174"/>
      <c r="Q7" s="174"/>
      <c r="R7" s="174"/>
      <c r="S7" s="174"/>
      <c r="T7" s="174"/>
      <c r="U7" s="174"/>
      <c r="V7" s="174"/>
      <c r="W7" s="174"/>
    </row>
    <row r="9" spans="1:1024" ht="19.2" x14ac:dyDescent="0.25">
      <c r="C9" s="109" t="s">
        <v>298</v>
      </c>
      <c r="D9" s="109"/>
      <c r="E9" s="110"/>
      <c r="F9" s="110"/>
      <c r="G9" s="110"/>
      <c r="H9" s="110"/>
      <c r="I9" s="110"/>
      <c r="J9" s="110"/>
      <c r="K9" s="110"/>
      <c r="L9" s="110"/>
      <c r="M9" s="110"/>
      <c r="N9" s="110"/>
      <c r="O9" s="110"/>
      <c r="P9" s="110"/>
      <c r="Q9" s="110"/>
      <c r="R9" s="110"/>
      <c r="S9" s="110"/>
      <c r="T9" s="110"/>
      <c r="U9" s="110"/>
      <c r="V9" s="110"/>
      <c r="W9" s="110"/>
    </row>
    <row r="10" spans="1:1024" x14ac:dyDescent="0.25">
      <c r="C10" s="110"/>
      <c r="D10" s="110"/>
      <c r="E10" s="111"/>
      <c r="F10" s="111"/>
      <c r="G10" s="111"/>
      <c r="H10" s="111"/>
      <c r="I10" s="111"/>
      <c r="J10" s="111"/>
      <c r="K10" s="111"/>
      <c r="L10" s="111"/>
      <c r="M10" s="111"/>
      <c r="N10" s="111"/>
      <c r="O10" s="111"/>
      <c r="P10" s="111"/>
      <c r="Q10" s="111"/>
      <c r="R10" s="111"/>
      <c r="S10" s="111"/>
      <c r="T10" s="111"/>
      <c r="U10" s="111"/>
      <c r="V10" s="111"/>
      <c r="W10" s="111"/>
    </row>
    <row r="11" spans="1:1024" s="243" customFormat="1" x14ac:dyDescent="0.25">
      <c r="A11" s="190"/>
      <c r="B11" s="1"/>
      <c r="C11" s="242"/>
      <c r="D11" s="242"/>
      <c r="E11" s="112">
        <f>LCC_Dane_wejściowe_Wyniki!E$6</f>
        <v>0</v>
      </c>
      <c r="F11" s="112"/>
      <c r="G11" s="112">
        <f>LCC_Dane_wejściowe_Wyniki!G$6</f>
        <v>0</v>
      </c>
      <c r="H11" s="112"/>
      <c r="I11" s="112">
        <f>LCC_Dane_wejściowe_Wyniki!I$6</f>
        <v>0</v>
      </c>
      <c r="J11" s="112"/>
      <c r="K11" s="112">
        <f>LCC_Dane_wejściowe_Wyniki!K$6</f>
        <v>0</v>
      </c>
      <c r="L11" s="112"/>
      <c r="M11" s="112">
        <f>LCC_Dane_wejściowe_Wyniki!M$6</f>
        <v>0</v>
      </c>
      <c r="N11" s="112"/>
      <c r="O11" s="112">
        <f>LCC_Dane_wejściowe_Wyniki!O$6</f>
        <v>0</v>
      </c>
      <c r="P11" s="112"/>
      <c r="Q11" s="112">
        <f>LCC_Dane_wejściowe_Wyniki!Q$6</f>
        <v>0</v>
      </c>
      <c r="R11" s="112"/>
      <c r="S11" s="112">
        <f>LCC_Dane_wejściowe_Wyniki!S$6</f>
        <v>0</v>
      </c>
      <c r="T11" s="112"/>
      <c r="U11" s="112">
        <f>LCC_Dane_wejściowe_Wyniki!U$6</f>
        <v>0</v>
      </c>
      <c r="V11" s="112"/>
      <c r="W11" s="112">
        <f>LCC_Dane_wejściowe_Wyniki!W$6</f>
        <v>0</v>
      </c>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c r="BR11" s="241"/>
      <c r="BS11" s="241"/>
      <c r="BT11" s="241"/>
      <c r="BU11" s="241"/>
      <c r="BV11" s="241"/>
      <c r="BW11" s="241"/>
      <c r="BX11" s="241"/>
      <c r="BY11" s="241"/>
      <c r="BZ11" s="241"/>
      <c r="CA11" s="241"/>
      <c r="CB11" s="241"/>
      <c r="CC11" s="241"/>
      <c r="CD11" s="241"/>
      <c r="CE11" s="241"/>
      <c r="CF11" s="241"/>
      <c r="CG11" s="241"/>
      <c r="CH11" s="241"/>
      <c r="CI11" s="241"/>
      <c r="CJ11" s="241"/>
      <c r="CK11" s="241"/>
      <c r="CL11" s="241"/>
      <c r="CM11" s="241"/>
      <c r="CN11" s="241"/>
      <c r="CO11" s="241"/>
      <c r="CP11" s="241"/>
      <c r="CQ11" s="241"/>
      <c r="CR11" s="241"/>
      <c r="CS11" s="241"/>
      <c r="CT11" s="241"/>
      <c r="CU11" s="241"/>
      <c r="CV11" s="241"/>
      <c r="CW11" s="241"/>
      <c r="CX11" s="241"/>
      <c r="CY11" s="241"/>
      <c r="CZ11" s="241"/>
      <c r="DA11" s="241"/>
      <c r="DB11" s="241"/>
      <c r="DC11" s="241"/>
      <c r="DD11" s="241"/>
      <c r="DE11" s="241"/>
      <c r="DF11" s="241"/>
      <c r="DG11" s="241"/>
      <c r="DH11" s="241"/>
      <c r="DI11" s="241"/>
      <c r="DJ11" s="241"/>
      <c r="DK11" s="241"/>
      <c r="DL11" s="241"/>
      <c r="DM11" s="241"/>
      <c r="DN11" s="241"/>
      <c r="DO11" s="241"/>
      <c r="DP11" s="241"/>
      <c r="DQ11" s="241"/>
      <c r="DR11" s="241"/>
      <c r="DS11" s="241"/>
      <c r="DT11" s="241"/>
      <c r="DU11" s="241"/>
      <c r="DV11" s="241"/>
      <c r="DW11" s="241"/>
      <c r="DX11" s="241"/>
      <c r="DY11" s="241"/>
      <c r="DZ11" s="241"/>
      <c r="EA11" s="241"/>
      <c r="EB11" s="241"/>
      <c r="EC11" s="241"/>
      <c r="ED11" s="241"/>
      <c r="EE11" s="241"/>
      <c r="EF11" s="241"/>
      <c r="EG11" s="241"/>
      <c r="EH11" s="241"/>
      <c r="EI11" s="241"/>
      <c r="EJ11" s="241"/>
      <c r="EK11" s="241"/>
      <c r="EL11" s="241"/>
      <c r="EM11" s="241"/>
      <c r="EN11" s="241"/>
      <c r="EO11" s="241"/>
      <c r="EP11" s="241"/>
      <c r="EQ11" s="241"/>
      <c r="ER11" s="241"/>
      <c r="ES11" s="241"/>
      <c r="ET11" s="241"/>
      <c r="EU11" s="241"/>
      <c r="EV11" s="241"/>
      <c r="EW11" s="241"/>
      <c r="EX11" s="241"/>
      <c r="EY11" s="241"/>
      <c r="EZ11" s="241"/>
      <c r="FA11" s="241"/>
      <c r="FB11" s="241"/>
      <c r="FC11" s="241"/>
      <c r="FD11" s="241"/>
      <c r="FE11" s="241"/>
      <c r="FF11" s="241"/>
      <c r="FG11" s="241"/>
      <c r="FH11" s="241"/>
      <c r="FI11" s="241"/>
      <c r="FJ11" s="241"/>
      <c r="FK11" s="241"/>
      <c r="FL11" s="241"/>
      <c r="FM11" s="241"/>
      <c r="FN11" s="241"/>
      <c r="FO11" s="241"/>
      <c r="FP11" s="241"/>
      <c r="FQ11" s="241"/>
      <c r="FR11" s="241"/>
      <c r="FS11" s="241"/>
      <c r="FT11" s="241"/>
      <c r="FU11" s="241"/>
      <c r="FV11" s="241"/>
      <c r="FW11" s="241"/>
      <c r="FX11" s="241"/>
      <c r="FY11" s="241"/>
      <c r="FZ11" s="241"/>
      <c r="GA11" s="241"/>
      <c r="GB11" s="241"/>
      <c r="GC11" s="241"/>
      <c r="GD11" s="241"/>
      <c r="GE11" s="241"/>
      <c r="GF11" s="241"/>
      <c r="GG11" s="241"/>
      <c r="GH11" s="241"/>
      <c r="GI11" s="241"/>
      <c r="GJ11" s="241"/>
      <c r="GK11" s="241"/>
      <c r="GL11" s="241"/>
      <c r="GM11" s="241"/>
      <c r="GN11" s="241"/>
      <c r="GO11" s="241"/>
      <c r="GP11" s="241"/>
      <c r="GQ11" s="241"/>
      <c r="GR11" s="241"/>
      <c r="GS11" s="241"/>
      <c r="GT11" s="241"/>
      <c r="GU11" s="241"/>
      <c r="GV11" s="241"/>
      <c r="GW11" s="241"/>
      <c r="GX11" s="241"/>
      <c r="GY11" s="241"/>
      <c r="GZ11" s="241"/>
      <c r="HA11" s="241"/>
      <c r="HB11" s="241"/>
      <c r="HC11" s="241"/>
      <c r="HD11" s="241"/>
      <c r="HE11" s="241"/>
      <c r="HF11" s="241"/>
      <c r="HG11" s="241"/>
      <c r="HH11" s="241"/>
      <c r="HI11" s="241"/>
      <c r="HJ11" s="241"/>
      <c r="HK11" s="241"/>
      <c r="HL11" s="241"/>
      <c r="HM11" s="241"/>
      <c r="HN11" s="241"/>
      <c r="HO11" s="241"/>
      <c r="HP11" s="241"/>
      <c r="HQ11" s="241"/>
      <c r="HR11" s="241"/>
      <c r="HS11" s="241"/>
      <c r="HT11" s="241"/>
      <c r="HU11" s="241"/>
      <c r="HV11" s="241"/>
      <c r="HW11" s="241"/>
      <c r="HX11" s="241"/>
      <c r="HY11" s="241"/>
      <c r="HZ11" s="241"/>
      <c r="IA11" s="241"/>
      <c r="IB11" s="241"/>
      <c r="IC11" s="241"/>
      <c r="ID11" s="241"/>
      <c r="IE11" s="241"/>
      <c r="IF11" s="241"/>
      <c r="IG11" s="241"/>
      <c r="IH11" s="241"/>
      <c r="II11" s="241"/>
      <c r="IJ11" s="241"/>
      <c r="IK11" s="241"/>
      <c r="IL11" s="241"/>
      <c r="IM11" s="241"/>
      <c r="IN11" s="241"/>
      <c r="IO11" s="241"/>
      <c r="IP11" s="241"/>
      <c r="IQ11" s="241"/>
      <c r="IR11" s="241"/>
      <c r="IS11" s="241"/>
      <c r="IT11" s="241"/>
      <c r="IU11" s="241"/>
      <c r="IV11" s="241"/>
      <c r="IW11" s="241"/>
      <c r="IX11" s="241"/>
      <c r="IY11" s="241"/>
      <c r="IZ11" s="241"/>
      <c r="JA11" s="241"/>
      <c r="JB11" s="241"/>
      <c r="JC11" s="241"/>
      <c r="JD11" s="241"/>
      <c r="JE11" s="241"/>
      <c r="JF11" s="241"/>
      <c r="JG11" s="241"/>
      <c r="JH11" s="241"/>
      <c r="JI11" s="241"/>
      <c r="JJ11" s="241"/>
      <c r="JK11" s="241"/>
      <c r="JL11" s="241"/>
      <c r="JM11" s="241"/>
      <c r="JN11" s="241"/>
      <c r="JO11" s="241"/>
      <c r="JP11" s="241"/>
      <c r="JQ11" s="241"/>
      <c r="JR11" s="241"/>
      <c r="JS11" s="241"/>
      <c r="JT11" s="241"/>
      <c r="JU11" s="241"/>
      <c r="JV11" s="241"/>
      <c r="JW11" s="241"/>
      <c r="JX11" s="241"/>
      <c r="JY11" s="241"/>
      <c r="JZ11" s="241"/>
      <c r="KA11" s="241"/>
      <c r="KB11" s="241"/>
      <c r="KC11" s="241"/>
      <c r="KD11" s="241"/>
      <c r="KE11" s="241"/>
      <c r="KF11" s="241"/>
      <c r="KG11" s="241"/>
      <c r="KH11" s="241"/>
      <c r="KI11" s="241"/>
      <c r="KJ11" s="241"/>
      <c r="KK11" s="241"/>
      <c r="KL11" s="241"/>
      <c r="KM11" s="241"/>
      <c r="KN11" s="241"/>
      <c r="KO11" s="241"/>
      <c r="KP11" s="241"/>
      <c r="KQ11" s="241"/>
      <c r="KR11" s="241"/>
      <c r="KS11" s="241"/>
      <c r="KT11" s="241"/>
      <c r="KU11" s="241"/>
      <c r="KV11" s="241"/>
      <c r="KW11" s="241"/>
      <c r="KX11" s="241"/>
      <c r="KY11" s="241"/>
      <c r="KZ11" s="241"/>
      <c r="LA11" s="241"/>
      <c r="LB11" s="241"/>
      <c r="LC11" s="241"/>
      <c r="LD11" s="241"/>
      <c r="LE11" s="241"/>
      <c r="LF11" s="241"/>
      <c r="LG11" s="241"/>
      <c r="LH11" s="241"/>
      <c r="LI11" s="241"/>
      <c r="LJ11" s="241"/>
      <c r="LK11" s="241"/>
      <c r="LL11" s="241"/>
      <c r="LM11" s="241"/>
      <c r="LN11" s="241"/>
      <c r="LO11" s="241"/>
      <c r="LP11" s="241"/>
      <c r="LQ11" s="241"/>
      <c r="LR11" s="241"/>
      <c r="LS11" s="241"/>
      <c r="LT11" s="241"/>
      <c r="LU11" s="241"/>
      <c r="LV11" s="241"/>
      <c r="LW11" s="241"/>
      <c r="LX11" s="241"/>
      <c r="LY11" s="241"/>
      <c r="LZ11" s="241"/>
      <c r="MA11" s="241"/>
      <c r="MB11" s="241"/>
      <c r="MC11" s="241"/>
      <c r="MD11" s="241"/>
      <c r="ME11" s="241"/>
      <c r="MF11" s="241"/>
      <c r="MG11" s="241"/>
      <c r="MH11" s="241"/>
      <c r="MI11" s="241"/>
      <c r="MJ11" s="241"/>
      <c r="MK11" s="241"/>
      <c r="ML11" s="241"/>
      <c r="MM11" s="241"/>
      <c r="MN11" s="241"/>
      <c r="MO11" s="241"/>
      <c r="MP11" s="241"/>
      <c r="MQ11" s="241"/>
      <c r="MR11" s="241"/>
      <c r="MS11" s="241"/>
      <c r="MT11" s="241"/>
      <c r="MU11" s="241"/>
      <c r="MV11" s="241"/>
      <c r="MW11" s="241"/>
      <c r="MX11" s="241"/>
      <c r="MY11" s="241"/>
      <c r="MZ11" s="241"/>
      <c r="NA11" s="241"/>
      <c r="NB11" s="241"/>
      <c r="NC11" s="241"/>
      <c r="ND11" s="241"/>
      <c r="NE11" s="241"/>
      <c r="NF11" s="241"/>
      <c r="NG11" s="241"/>
      <c r="NH11" s="241"/>
      <c r="NI11" s="241"/>
      <c r="NJ11" s="241"/>
      <c r="NK11" s="241"/>
      <c r="NL11" s="241"/>
      <c r="NM11" s="241"/>
      <c r="NN11" s="241"/>
      <c r="NO11" s="241"/>
      <c r="NP11" s="241"/>
      <c r="NQ11" s="241"/>
      <c r="NR11" s="241"/>
      <c r="NS11" s="241"/>
      <c r="NT11" s="241"/>
      <c r="NU11" s="241"/>
      <c r="NV11" s="241"/>
      <c r="NW11" s="241"/>
      <c r="NX11" s="241"/>
      <c r="NY11" s="241"/>
      <c r="NZ11" s="241"/>
      <c r="OA11" s="241"/>
      <c r="OB11" s="241"/>
      <c r="OC11" s="241"/>
      <c r="OD11" s="241"/>
      <c r="OE11" s="241"/>
      <c r="OF11" s="241"/>
      <c r="OG11" s="241"/>
      <c r="OH11" s="241"/>
      <c r="OI11" s="241"/>
      <c r="OJ11" s="241"/>
      <c r="OK11" s="241"/>
      <c r="OL11" s="241"/>
      <c r="OM11" s="241"/>
      <c r="ON11" s="241"/>
      <c r="OO11" s="241"/>
      <c r="OP11" s="241"/>
      <c r="OQ11" s="241"/>
      <c r="OR11" s="241"/>
      <c r="OS11" s="241"/>
      <c r="OT11" s="241"/>
      <c r="OU11" s="241"/>
      <c r="OV11" s="241"/>
      <c r="OW11" s="241"/>
      <c r="OX11" s="241"/>
      <c r="OY11" s="241"/>
      <c r="OZ11" s="241"/>
      <c r="PA11" s="241"/>
      <c r="PB11" s="241"/>
      <c r="PC11" s="241"/>
      <c r="PD11" s="241"/>
      <c r="PE11" s="241"/>
      <c r="PF11" s="241"/>
      <c r="PG11" s="241"/>
      <c r="PH11" s="241"/>
      <c r="PI11" s="241"/>
      <c r="PJ11" s="241"/>
      <c r="PK11" s="241"/>
      <c r="PL11" s="241"/>
      <c r="PM11" s="241"/>
      <c r="PN11" s="241"/>
      <c r="PO11" s="241"/>
      <c r="PP11" s="241"/>
      <c r="PQ11" s="241"/>
      <c r="PR11" s="241"/>
      <c r="PS11" s="241"/>
      <c r="PT11" s="241"/>
      <c r="PU11" s="241"/>
      <c r="PV11" s="241"/>
      <c r="PW11" s="241"/>
      <c r="PX11" s="241"/>
      <c r="PY11" s="241"/>
      <c r="PZ11" s="241"/>
      <c r="QA11" s="241"/>
      <c r="QB11" s="241"/>
      <c r="QC11" s="241"/>
      <c r="QD11" s="241"/>
      <c r="QE11" s="241"/>
      <c r="QF11" s="241"/>
      <c r="QG11" s="241"/>
      <c r="QH11" s="241"/>
      <c r="QI11" s="241"/>
      <c r="QJ11" s="241"/>
      <c r="QK11" s="241"/>
      <c r="QL11" s="241"/>
      <c r="QM11" s="241"/>
      <c r="QN11" s="241"/>
      <c r="QO11" s="241"/>
      <c r="QP11" s="241"/>
      <c r="QQ11" s="241"/>
      <c r="QR11" s="241"/>
      <c r="QS11" s="241"/>
      <c r="QT11" s="241"/>
      <c r="QU11" s="241"/>
      <c r="QV11" s="241"/>
      <c r="QW11" s="241"/>
      <c r="QX11" s="241"/>
      <c r="QY11" s="241"/>
      <c r="QZ11" s="241"/>
      <c r="RA11" s="241"/>
      <c r="RB11" s="241"/>
      <c r="RC11" s="241"/>
      <c r="RD11" s="241"/>
      <c r="RE11" s="241"/>
      <c r="RF11" s="241"/>
      <c r="RG11" s="241"/>
      <c r="RH11" s="241"/>
      <c r="RI11" s="241"/>
      <c r="RJ11" s="241"/>
      <c r="RK11" s="241"/>
      <c r="RL11" s="241"/>
      <c r="RM11" s="241"/>
      <c r="RN11" s="241"/>
      <c r="RO11" s="241"/>
      <c r="RP11" s="241"/>
      <c r="RQ11" s="241"/>
      <c r="RR11" s="241"/>
      <c r="RS11" s="241"/>
      <c r="RT11" s="241"/>
      <c r="RU11" s="241"/>
      <c r="RV11" s="241"/>
      <c r="RW11" s="241"/>
      <c r="RX11" s="241"/>
      <c r="RY11" s="241"/>
      <c r="RZ11" s="241"/>
      <c r="SA11" s="241"/>
      <c r="SB11" s="241"/>
      <c r="SC11" s="241"/>
      <c r="SD11" s="241"/>
      <c r="SE11" s="241"/>
      <c r="SF11" s="241"/>
      <c r="SG11" s="241"/>
      <c r="SH11" s="241"/>
      <c r="SI11" s="241"/>
      <c r="SJ11" s="241"/>
      <c r="SK11" s="241"/>
      <c r="SL11" s="241"/>
      <c r="SM11" s="241"/>
      <c r="SN11" s="241"/>
      <c r="SO11" s="241"/>
      <c r="SP11" s="241"/>
      <c r="SQ11" s="241"/>
      <c r="SR11" s="241"/>
      <c r="SS11" s="241"/>
      <c r="ST11" s="241"/>
      <c r="SU11" s="241"/>
      <c r="SV11" s="241"/>
      <c r="SW11" s="241"/>
      <c r="SX11" s="241"/>
      <c r="SY11" s="241"/>
      <c r="SZ11" s="241"/>
      <c r="TA11" s="241"/>
      <c r="TB11" s="241"/>
      <c r="TC11" s="241"/>
      <c r="TD11" s="241"/>
      <c r="TE11" s="241"/>
      <c r="TF11" s="241"/>
      <c r="TG11" s="241"/>
      <c r="TH11" s="241"/>
      <c r="TI11" s="241"/>
      <c r="TJ11" s="241"/>
      <c r="TK11" s="241"/>
      <c r="TL11" s="241"/>
      <c r="TM11" s="241"/>
      <c r="TN11" s="241"/>
      <c r="TO11" s="241"/>
      <c r="TP11" s="241"/>
      <c r="TQ11" s="241"/>
      <c r="TR11" s="241"/>
      <c r="TS11" s="241"/>
      <c r="TT11" s="241"/>
      <c r="TU11" s="241"/>
      <c r="TV11" s="241"/>
      <c r="TW11" s="241"/>
      <c r="TX11" s="241"/>
      <c r="TY11" s="241"/>
      <c r="TZ11" s="241"/>
      <c r="UA11" s="241"/>
      <c r="UB11" s="241"/>
      <c r="UC11" s="241"/>
      <c r="UD11" s="241"/>
      <c r="UE11" s="241"/>
      <c r="UF11" s="241"/>
      <c r="UG11" s="241"/>
      <c r="UH11" s="241"/>
      <c r="UI11" s="241"/>
      <c r="UJ11" s="241"/>
      <c r="UK11" s="241"/>
      <c r="UL11" s="241"/>
      <c r="UM11" s="241"/>
      <c r="UN11" s="241"/>
      <c r="UO11" s="241"/>
      <c r="UP11" s="241"/>
      <c r="UQ11" s="241"/>
      <c r="UR11" s="241"/>
      <c r="US11" s="241"/>
      <c r="UT11" s="241"/>
      <c r="UU11" s="241"/>
      <c r="UV11" s="241"/>
      <c r="UW11" s="241"/>
      <c r="UX11" s="241"/>
      <c r="UY11" s="241"/>
      <c r="UZ11" s="241"/>
      <c r="VA11" s="241"/>
      <c r="VB11" s="241"/>
      <c r="VC11" s="241"/>
      <c r="VD11" s="241"/>
      <c r="VE11" s="241"/>
      <c r="VF11" s="241"/>
      <c r="VG11" s="241"/>
      <c r="VH11" s="241"/>
      <c r="VI11" s="241"/>
      <c r="VJ11" s="241"/>
      <c r="VK11" s="241"/>
      <c r="VL11" s="241"/>
      <c r="VM11" s="241"/>
      <c r="VN11" s="241"/>
      <c r="VO11" s="241"/>
      <c r="VP11" s="241"/>
      <c r="VQ11" s="241"/>
      <c r="VR11" s="241"/>
      <c r="VS11" s="241"/>
      <c r="VT11" s="241"/>
      <c r="VU11" s="241"/>
      <c r="VV11" s="241"/>
      <c r="VW11" s="241"/>
      <c r="VX11" s="241"/>
      <c r="VY11" s="241"/>
      <c r="VZ11" s="241"/>
      <c r="WA11" s="241"/>
      <c r="WB11" s="241"/>
      <c r="WC11" s="241"/>
      <c r="WD11" s="241"/>
      <c r="WE11" s="241"/>
      <c r="WF11" s="241"/>
      <c r="WG11" s="241"/>
      <c r="WH11" s="241"/>
      <c r="WI11" s="241"/>
      <c r="WJ11" s="241"/>
      <c r="WK11" s="241"/>
      <c r="WL11" s="241"/>
      <c r="WM11" s="241"/>
      <c r="WN11" s="241"/>
      <c r="WO11" s="241"/>
      <c r="WP11" s="241"/>
      <c r="WQ11" s="241"/>
      <c r="WR11" s="241"/>
      <c r="WS11" s="241"/>
      <c r="WT11" s="241"/>
      <c r="WU11" s="241"/>
      <c r="WV11" s="241"/>
      <c r="WW11" s="241"/>
      <c r="WX11" s="241"/>
      <c r="WY11" s="241"/>
      <c r="WZ11" s="241"/>
      <c r="XA11" s="241"/>
      <c r="XB11" s="241"/>
      <c r="XC11" s="241"/>
      <c r="XD11" s="241"/>
      <c r="XE11" s="241"/>
      <c r="XF11" s="241"/>
      <c r="XG11" s="241"/>
      <c r="XH11" s="241"/>
      <c r="XI11" s="241"/>
      <c r="XJ11" s="241"/>
      <c r="XK11" s="241"/>
      <c r="XL11" s="241"/>
      <c r="XM11" s="241"/>
      <c r="XN11" s="241"/>
      <c r="XO11" s="241"/>
      <c r="XP11" s="241"/>
      <c r="XQ11" s="241"/>
      <c r="XR11" s="241"/>
      <c r="XS11" s="241"/>
      <c r="XT11" s="241"/>
      <c r="XU11" s="241"/>
      <c r="XV11" s="241"/>
      <c r="XW11" s="241"/>
      <c r="XX11" s="241"/>
      <c r="XY11" s="241"/>
      <c r="XZ11" s="241"/>
      <c r="YA11" s="241"/>
      <c r="YB11" s="241"/>
      <c r="YC11" s="241"/>
      <c r="YD11" s="241"/>
      <c r="YE11" s="241"/>
      <c r="YF11" s="241"/>
      <c r="YG11" s="241"/>
      <c r="YH11" s="241"/>
      <c r="YI11" s="241"/>
      <c r="YJ11" s="241"/>
      <c r="YK11" s="241"/>
      <c r="YL11" s="241"/>
      <c r="YM11" s="241"/>
      <c r="YN11" s="241"/>
      <c r="YO11" s="241"/>
      <c r="YP11" s="241"/>
      <c r="YQ11" s="241"/>
      <c r="YR11" s="241"/>
      <c r="YS11" s="241"/>
      <c r="YT11" s="241"/>
      <c r="YU11" s="241"/>
      <c r="YV11" s="241"/>
      <c r="YW11" s="241"/>
      <c r="YX11" s="241"/>
      <c r="YY11" s="241"/>
      <c r="YZ11" s="241"/>
      <c r="ZA11" s="241"/>
      <c r="ZB11" s="241"/>
      <c r="ZC11" s="241"/>
      <c r="ZD11" s="241"/>
      <c r="ZE11" s="241"/>
      <c r="ZF11" s="241"/>
      <c r="ZG11" s="241"/>
      <c r="ZH11" s="241"/>
      <c r="ZI11" s="241"/>
      <c r="ZJ11" s="241"/>
      <c r="ZK11" s="241"/>
      <c r="ZL11" s="241"/>
      <c r="ZM11" s="241"/>
      <c r="ZN11" s="241"/>
      <c r="ZO11" s="241"/>
      <c r="ZP11" s="241"/>
      <c r="ZQ11" s="241"/>
      <c r="ZR11" s="241"/>
      <c r="ZS11" s="241"/>
      <c r="ZT11" s="241"/>
      <c r="ZU11" s="241"/>
      <c r="ZV11" s="241"/>
      <c r="ZW11" s="241"/>
      <c r="ZX11" s="241"/>
      <c r="ZY11" s="241"/>
      <c r="ZZ11" s="241"/>
      <c r="AAA11" s="241"/>
      <c r="AAB11" s="241"/>
      <c r="AAC11" s="241"/>
      <c r="AAD11" s="241"/>
      <c r="AAE11" s="241"/>
      <c r="AAF11" s="241"/>
      <c r="AAG11" s="241"/>
      <c r="AAH11" s="241"/>
      <c r="AAI11" s="241"/>
      <c r="AAJ11" s="241"/>
      <c r="AAK11" s="241"/>
      <c r="AAL11" s="241"/>
      <c r="AAM11" s="241"/>
      <c r="AAN11" s="241"/>
      <c r="AAO11" s="241"/>
      <c r="AAP11" s="241"/>
      <c r="AAQ11" s="241"/>
      <c r="AAR11" s="241"/>
      <c r="AAS11" s="241"/>
      <c r="AAT11" s="241"/>
      <c r="AAU11" s="241"/>
      <c r="AAV11" s="241"/>
      <c r="AAW11" s="241"/>
      <c r="AAX11" s="241"/>
      <c r="AAY11" s="241"/>
      <c r="AAZ11" s="241"/>
      <c r="ABA11" s="241"/>
      <c r="ABB11" s="241"/>
      <c r="ABC11" s="241"/>
      <c r="ABD11" s="241"/>
      <c r="ABE11" s="241"/>
      <c r="ABF11" s="241"/>
      <c r="ABG11" s="241"/>
      <c r="ABH11" s="241"/>
      <c r="ABI11" s="241"/>
      <c r="ABJ11" s="241"/>
      <c r="ABK11" s="241"/>
      <c r="ABL11" s="241"/>
      <c r="ABM11" s="241"/>
      <c r="ABN11" s="241"/>
      <c r="ABO11" s="241"/>
      <c r="ABP11" s="241"/>
      <c r="ABQ11" s="241"/>
      <c r="ABR11" s="241"/>
      <c r="ABS11" s="241"/>
      <c r="ABT11" s="241"/>
      <c r="ABU11" s="241"/>
      <c r="ABV11" s="241"/>
      <c r="ABW11" s="241"/>
      <c r="ABX11" s="241"/>
      <c r="ABY11" s="241"/>
      <c r="ABZ11" s="241"/>
      <c r="ACA11" s="241"/>
      <c r="ACB11" s="241"/>
      <c r="ACC11" s="241"/>
      <c r="ACD11" s="241"/>
      <c r="ACE11" s="241"/>
      <c r="ACF11" s="241"/>
      <c r="ACG11" s="241"/>
      <c r="ACH11" s="241"/>
      <c r="ACI11" s="241"/>
      <c r="ACJ11" s="241"/>
      <c r="ACK11" s="241"/>
      <c r="ACL11" s="241"/>
      <c r="ACM11" s="241"/>
      <c r="ACN11" s="241"/>
      <c r="ACO11" s="241"/>
      <c r="ACP11" s="241"/>
      <c r="ACQ11" s="241"/>
      <c r="ACR11" s="241"/>
      <c r="ACS11" s="241"/>
      <c r="ACT11" s="241"/>
      <c r="ACU11" s="241"/>
      <c r="ACV11" s="241"/>
      <c r="ACW11" s="241"/>
      <c r="ACX11" s="241"/>
      <c r="ACY11" s="241"/>
      <c r="ACZ11" s="241"/>
      <c r="ADA11" s="241"/>
      <c r="ADB11" s="241"/>
      <c r="ADC11" s="241"/>
      <c r="ADD11" s="241"/>
      <c r="ADE11" s="241"/>
      <c r="ADF11" s="241"/>
      <c r="ADG11" s="241"/>
      <c r="ADH11" s="241"/>
      <c r="ADI11" s="241"/>
      <c r="ADJ11" s="241"/>
      <c r="ADK11" s="241"/>
      <c r="ADL11" s="241"/>
      <c r="ADM11" s="241"/>
      <c r="ADN11" s="241"/>
      <c r="ADO11" s="241"/>
      <c r="ADP11" s="241"/>
      <c r="ADQ11" s="241"/>
      <c r="ADR11" s="241"/>
      <c r="ADS11" s="241"/>
      <c r="ADT11" s="241"/>
      <c r="ADU11" s="241"/>
      <c r="ADV11" s="241"/>
      <c r="ADW11" s="241"/>
      <c r="ADX11" s="241"/>
      <c r="ADY11" s="241"/>
      <c r="ADZ11" s="241"/>
      <c r="AEA11" s="241"/>
      <c r="AEB11" s="241"/>
      <c r="AEC11" s="241"/>
      <c r="AED11" s="241"/>
      <c r="AEE11" s="241"/>
      <c r="AEF11" s="241"/>
      <c r="AEG11" s="241"/>
      <c r="AEH11" s="241"/>
      <c r="AEI11" s="241"/>
      <c r="AEJ11" s="241"/>
      <c r="AEK11" s="241"/>
      <c r="AEL11" s="241"/>
      <c r="AEM11" s="241"/>
      <c r="AEN11" s="241"/>
      <c r="AEO11" s="241"/>
      <c r="AEP11" s="241"/>
      <c r="AEQ11" s="241"/>
      <c r="AER11" s="241"/>
      <c r="AES11" s="241"/>
      <c r="AET11" s="241"/>
      <c r="AEU11" s="241"/>
      <c r="AEV11" s="241"/>
      <c r="AEW11" s="241"/>
      <c r="AEX11" s="241"/>
      <c r="AEY11" s="241"/>
      <c r="AEZ11" s="241"/>
      <c r="AFA11" s="241"/>
      <c r="AFB11" s="241"/>
      <c r="AFC11" s="241"/>
      <c r="AFD11" s="241"/>
      <c r="AFE11" s="241"/>
      <c r="AFF11" s="241"/>
      <c r="AFG11" s="241"/>
      <c r="AFH11" s="241"/>
      <c r="AFI11" s="241"/>
      <c r="AFJ11" s="241"/>
      <c r="AFK11" s="241"/>
      <c r="AFL11" s="241"/>
      <c r="AFM11" s="241"/>
      <c r="AFN11" s="241"/>
      <c r="AFO11" s="241"/>
      <c r="AFP11" s="241"/>
      <c r="AFQ11" s="241"/>
      <c r="AFR11" s="241"/>
      <c r="AFS11" s="241"/>
      <c r="AFT11" s="241"/>
      <c r="AFU11" s="241"/>
      <c r="AFV11" s="241"/>
      <c r="AFW11" s="241"/>
      <c r="AFX11" s="241"/>
      <c r="AFY11" s="241"/>
      <c r="AFZ11" s="241"/>
      <c r="AGA11" s="241"/>
      <c r="AGB11" s="241"/>
      <c r="AGC11" s="241"/>
      <c r="AGD11" s="241"/>
      <c r="AGE11" s="241"/>
      <c r="AGF11" s="241"/>
      <c r="AGG11" s="241"/>
      <c r="AGH11" s="241"/>
      <c r="AGI11" s="241"/>
      <c r="AGJ11" s="241"/>
      <c r="AGK11" s="241"/>
      <c r="AGL11" s="241"/>
      <c r="AGM11" s="241"/>
      <c r="AGN11" s="241"/>
      <c r="AGO11" s="241"/>
      <c r="AGP11" s="241"/>
      <c r="AGQ11" s="241"/>
      <c r="AGR11" s="241"/>
      <c r="AGS11" s="241"/>
      <c r="AGT11" s="241"/>
      <c r="AGU11" s="241"/>
      <c r="AGV11" s="241"/>
      <c r="AGW11" s="241"/>
      <c r="AGX11" s="241"/>
      <c r="AGY11" s="241"/>
      <c r="AGZ11" s="241"/>
      <c r="AHA11" s="241"/>
      <c r="AHB11" s="241"/>
      <c r="AHC11" s="241"/>
      <c r="AHD11" s="241"/>
      <c r="AHE11" s="241"/>
      <c r="AHF11" s="241"/>
      <c r="AHG11" s="241"/>
      <c r="AHH11" s="241"/>
      <c r="AHI11" s="241"/>
      <c r="AHJ11" s="241"/>
      <c r="AHK11" s="241"/>
      <c r="AHL11" s="241"/>
      <c r="AHM11" s="241"/>
      <c r="AHN11" s="241"/>
      <c r="AHO11" s="241"/>
      <c r="AHP11" s="241"/>
      <c r="AHQ11" s="241"/>
      <c r="AHR11" s="241"/>
      <c r="AHS11" s="241"/>
      <c r="AHT11" s="241"/>
      <c r="AHU11" s="241"/>
      <c r="AHV11" s="241"/>
      <c r="AHW11" s="241"/>
      <c r="AHX11" s="241"/>
      <c r="AHY11" s="241"/>
      <c r="AHZ11" s="241"/>
      <c r="AIA11" s="241"/>
      <c r="AIB11" s="241"/>
      <c r="AIC11" s="241"/>
      <c r="AID11" s="241"/>
      <c r="AIE11" s="241"/>
      <c r="AIF11" s="241"/>
      <c r="AIG11" s="241"/>
      <c r="AIH11" s="241"/>
      <c r="AII11" s="241"/>
      <c r="AIJ11" s="241"/>
      <c r="AIK11" s="241"/>
      <c r="AIL11" s="241"/>
      <c r="AIM11" s="241"/>
      <c r="AIN11" s="241"/>
      <c r="AIO11" s="241"/>
      <c r="AIP11" s="241"/>
      <c r="AIQ11" s="241"/>
      <c r="AIR11" s="241"/>
      <c r="AIS11" s="241"/>
      <c r="AIT11" s="241"/>
      <c r="AIU11" s="241"/>
      <c r="AIV11" s="241"/>
      <c r="AIW11" s="241"/>
      <c r="AIX11" s="241"/>
      <c r="AIY11" s="241"/>
      <c r="AIZ11" s="241"/>
      <c r="AJA11" s="241"/>
      <c r="AJB11" s="241"/>
      <c r="AJC11" s="241"/>
      <c r="AJD11" s="241"/>
      <c r="AJE11" s="241"/>
      <c r="AJF11" s="241"/>
      <c r="AJG11" s="241"/>
      <c r="AJH11" s="241"/>
      <c r="AJI11" s="241"/>
      <c r="AJJ11" s="241"/>
      <c r="AJK11" s="241"/>
      <c r="AJL11" s="241"/>
      <c r="AJM11" s="241"/>
      <c r="AJN11" s="241"/>
      <c r="AJO11" s="241"/>
      <c r="AJP11" s="241"/>
      <c r="AJQ11" s="241"/>
      <c r="AJR11" s="241"/>
      <c r="AJS11" s="241"/>
      <c r="AJT11" s="241"/>
      <c r="AJU11" s="241"/>
      <c r="AJV11" s="241"/>
      <c r="AJW11" s="241"/>
      <c r="AJX11" s="241"/>
      <c r="AJY11" s="241"/>
      <c r="AJZ11" s="241"/>
      <c r="AKA11" s="241"/>
      <c r="AKB11" s="241"/>
      <c r="AKC11" s="241"/>
      <c r="AKD11" s="241"/>
      <c r="AKE11" s="241"/>
      <c r="AKF11" s="241"/>
      <c r="AKG11" s="241"/>
      <c r="AKH11" s="241"/>
      <c r="AKI11" s="241"/>
      <c r="AKJ11" s="241"/>
      <c r="AKK11" s="241"/>
      <c r="AKL11" s="241"/>
      <c r="AKM11" s="241"/>
      <c r="AKN11" s="241"/>
      <c r="AKO11" s="241"/>
      <c r="AKP11" s="241"/>
      <c r="AKQ11" s="241"/>
      <c r="AKR11" s="241"/>
      <c r="AKS11" s="241"/>
      <c r="AKT11" s="241"/>
      <c r="AKU11" s="241"/>
      <c r="AKV11" s="241"/>
      <c r="AKW11" s="241"/>
      <c r="AKX11" s="241"/>
      <c r="AKY11" s="241"/>
      <c r="AKZ11" s="241"/>
      <c r="ALA11" s="241"/>
      <c r="ALB11" s="241"/>
      <c r="ALC11" s="241"/>
      <c r="ALD11" s="241"/>
      <c r="ALE11" s="241"/>
      <c r="ALF11" s="241"/>
      <c r="ALG11" s="241"/>
      <c r="ALH11" s="241"/>
      <c r="ALI11" s="241"/>
      <c r="ALJ11" s="241"/>
      <c r="ALK11" s="241"/>
      <c r="ALL11" s="241"/>
      <c r="ALM11" s="241"/>
      <c r="ALN11" s="241"/>
      <c r="ALO11" s="241"/>
      <c r="ALP11" s="241"/>
      <c r="ALQ11" s="241"/>
      <c r="ALR11" s="241"/>
      <c r="ALS11" s="241"/>
      <c r="ALT11" s="241"/>
      <c r="ALU11" s="241"/>
      <c r="ALV11" s="241"/>
      <c r="ALW11" s="241"/>
      <c r="ALX11" s="241"/>
      <c r="ALY11" s="241"/>
      <c r="ALZ11" s="241"/>
      <c r="AMA11" s="241"/>
      <c r="AMB11" s="241"/>
      <c r="AMC11" s="241"/>
      <c r="AMD11" s="241"/>
      <c r="AME11" s="241"/>
      <c r="AMF11" s="241"/>
      <c r="AMG11" s="241"/>
      <c r="AMH11" s="241"/>
      <c r="AMI11" s="241"/>
      <c r="AMJ11" s="241"/>
    </row>
    <row r="12" spans="1:1024" ht="30" customHeight="1" x14ac:dyDescent="0.25">
      <c r="C12" s="277" t="s">
        <v>299</v>
      </c>
      <c r="D12" s="110" t="s">
        <v>310</v>
      </c>
      <c r="E12" s="113">
        <f>IF(LCC_Dane_wejściowe_Wyniki!E19=Dane_referencyjne!$H$6,LCC_Dane_wejściowe_Wyniki!E76*LCC_Dane_wejściowe_Wyniki!E20,((LCC_Dane_wejściowe_Wyniki!E50*LCC_Dane_wejściowe_Wyniki!E78*LCC_Dane_wejściowe_Wyniki!E79+LCC_Dane_wejściowe_Wyniki!E54*LCC_Dane_wejściowe_Wyniki!E81*LCC_Dane_wejściowe_Wyniki!E82+LCC_Dane_wejściowe_Wyniki!E58*LCC_Dane_wejściowe_Wyniki!E84*LCC_Dane_wejściowe_Wyniki!E85+LCC_Dane_wejściowe_Wyniki!E62*LCC_Dane_wejściowe_Wyniki!E87*LCC_Dane_wejściowe_Wyniki!E88+LCC_Dane_wejściowe_Wyniki!E66*LCC_Dane_wejściowe_Wyniki!E90*LCC_Dane_wejściowe_Wyniki!E91)*LCC_Dane_wejściowe_Wyniki!E21)*1/1000)</f>
        <v>0</v>
      </c>
      <c r="F12" s="113"/>
      <c r="G12" s="113">
        <f>IF(LCC_Dane_wejściowe_Wyniki!G19=Dane_referencyjne!$H$6,LCC_Dane_wejściowe_Wyniki!G76*LCC_Dane_wejściowe_Wyniki!G20,((LCC_Dane_wejściowe_Wyniki!G50*LCC_Dane_wejściowe_Wyniki!G78*LCC_Dane_wejściowe_Wyniki!G79+LCC_Dane_wejściowe_Wyniki!G54*LCC_Dane_wejściowe_Wyniki!G81*LCC_Dane_wejściowe_Wyniki!G82+LCC_Dane_wejściowe_Wyniki!G58*LCC_Dane_wejściowe_Wyniki!G84*LCC_Dane_wejściowe_Wyniki!G85+LCC_Dane_wejściowe_Wyniki!G62*LCC_Dane_wejściowe_Wyniki!G87*LCC_Dane_wejściowe_Wyniki!G88+LCC_Dane_wejściowe_Wyniki!G66*LCC_Dane_wejściowe_Wyniki!G90*LCC_Dane_wejściowe_Wyniki!G91)*LCC_Dane_wejściowe_Wyniki!G21)*1/1000)</f>
        <v>0</v>
      </c>
      <c r="H12" s="113"/>
      <c r="I12" s="113">
        <f>IF(LCC_Dane_wejściowe_Wyniki!I19=Dane_referencyjne!$H$6,LCC_Dane_wejściowe_Wyniki!I76*LCC_Dane_wejściowe_Wyniki!I20,((LCC_Dane_wejściowe_Wyniki!I50*LCC_Dane_wejściowe_Wyniki!I78*LCC_Dane_wejściowe_Wyniki!I79+LCC_Dane_wejściowe_Wyniki!I54*LCC_Dane_wejściowe_Wyniki!I81*LCC_Dane_wejściowe_Wyniki!I82+LCC_Dane_wejściowe_Wyniki!I58*LCC_Dane_wejściowe_Wyniki!I84*LCC_Dane_wejściowe_Wyniki!I85+LCC_Dane_wejściowe_Wyniki!I62*LCC_Dane_wejściowe_Wyniki!I87*LCC_Dane_wejściowe_Wyniki!I88+LCC_Dane_wejściowe_Wyniki!I66*LCC_Dane_wejściowe_Wyniki!I90*LCC_Dane_wejściowe_Wyniki!I91)*LCC_Dane_wejściowe_Wyniki!I21)*1/1000)</f>
        <v>0</v>
      </c>
      <c r="J12" s="113"/>
      <c r="K12" s="113">
        <f>IF(LCC_Dane_wejściowe_Wyniki!K19=Dane_referencyjne!$H$6,LCC_Dane_wejściowe_Wyniki!K76*LCC_Dane_wejściowe_Wyniki!K20,((LCC_Dane_wejściowe_Wyniki!K50*LCC_Dane_wejściowe_Wyniki!K78*LCC_Dane_wejściowe_Wyniki!K79+LCC_Dane_wejściowe_Wyniki!K54*LCC_Dane_wejściowe_Wyniki!K81*LCC_Dane_wejściowe_Wyniki!K82+LCC_Dane_wejściowe_Wyniki!K58*LCC_Dane_wejściowe_Wyniki!K84*LCC_Dane_wejściowe_Wyniki!K85+LCC_Dane_wejściowe_Wyniki!K62*LCC_Dane_wejściowe_Wyniki!K87*LCC_Dane_wejściowe_Wyniki!K88+LCC_Dane_wejściowe_Wyniki!K66*LCC_Dane_wejściowe_Wyniki!K90*LCC_Dane_wejściowe_Wyniki!K91)*LCC_Dane_wejściowe_Wyniki!K21)*1/1000)</f>
        <v>0</v>
      </c>
      <c r="L12" s="113"/>
      <c r="M12" s="113">
        <f>IF(LCC_Dane_wejściowe_Wyniki!M19=Dane_referencyjne!$H$6,LCC_Dane_wejściowe_Wyniki!M76*LCC_Dane_wejściowe_Wyniki!M20,((LCC_Dane_wejściowe_Wyniki!M50*LCC_Dane_wejściowe_Wyniki!M78*LCC_Dane_wejściowe_Wyniki!M79+LCC_Dane_wejściowe_Wyniki!M54*LCC_Dane_wejściowe_Wyniki!M81*LCC_Dane_wejściowe_Wyniki!M82+LCC_Dane_wejściowe_Wyniki!M58*LCC_Dane_wejściowe_Wyniki!M84*LCC_Dane_wejściowe_Wyniki!M85+LCC_Dane_wejściowe_Wyniki!M62*LCC_Dane_wejściowe_Wyniki!M87*LCC_Dane_wejściowe_Wyniki!M88+LCC_Dane_wejściowe_Wyniki!M66*LCC_Dane_wejściowe_Wyniki!M90*LCC_Dane_wejściowe_Wyniki!M91)*LCC_Dane_wejściowe_Wyniki!M21)*1/1000)</f>
        <v>0</v>
      </c>
      <c r="N12" s="113"/>
      <c r="O12" s="113">
        <f>IF(LCC_Dane_wejściowe_Wyniki!O19=Dane_referencyjne!$H$6,LCC_Dane_wejściowe_Wyniki!O76*LCC_Dane_wejściowe_Wyniki!O20,((LCC_Dane_wejściowe_Wyniki!O50*LCC_Dane_wejściowe_Wyniki!O78*LCC_Dane_wejściowe_Wyniki!O79+LCC_Dane_wejściowe_Wyniki!O54*LCC_Dane_wejściowe_Wyniki!O81*LCC_Dane_wejściowe_Wyniki!O82+LCC_Dane_wejściowe_Wyniki!O58*LCC_Dane_wejściowe_Wyniki!O84*LCC_Dane_wejściowe_Wyniki!O85+LCC_Dane_wejściowe_Wyniki!O62*LCC_Dane_wejściowe_Wyniki!O87*LCC_Dane_wejściowe_Wyniki!O88+LCC_Dane_wejściowe_Wyniki!O66*LCC_Dane_wejściowe_Wyniki!O90*LCC_Dane_wejściowe_Wyniki!O91)*LCC_Dane_wejściowe_Wyniki!O21)*1/1000)</f>
        <v>0</v>
      </c>
      <c r="P12" s="113"/>
      <c r="Q12" s="113">
        <f>IF(LCC_Dane_wejściowe_Wyniki!Q19=Dane_referencyjne!$H$6,LCC_Dane_wejściowe_Wyniki!Q76*LCC_Dane_wejściowe_Wyniki!Q20,((LCC_Dane_wejściowe_Wyniki!Q50*LCC_Dane_wejściowe_Wyniki!Q78*LCC_Dane_wejściowe_Wyniki!Q79+LCC_Dane_wejściowe_Wyniki!Q54*LCC_Dane_wejściowe_Wyniki!Q81*LCC_Dane_wejściowe_Wyniki!Q82+LCC_Dane_wejściowe_Wyniki!Q58*LCC_Dane_wejściowe_Wyniki!Q84*LCC_Dane_wejściowe_Wyniki!Q85+LCC_Dane_wejściowe_Wyniki!Q62*LCC_Dane_wejściowe_Wyniki!Q87*LCC_Dane_wejściowe_Wyniki!Q88+LCC_Dane_wejściowe_Wyniki!Q66*LCC_Dane_wejściowe_Wyniki!Q90*LCC_Dane_wejściowe_Wyniki!Q91)*LCC_Dane_wejściowe_Wyniki!Q21)*1/1000)</f>
        <v>0</v>
      </c>
      <c r="R12" s="113"/>
      <c r="S12" s="113">
        <f>IF(LCC_Dane_wejściowe_Wyniki!S19=Dane_referencyjne!$H$6,LCC_Dane_wejściowe_Wyniki!S76*LCC_Dane_wejściowe_Wyniki!S20,((LCC_Dane_wejściowe_Wyniki!S50*LCC_Dane_wejściowe_Wyniki!S78*LCC_Dane_wejściowe_Wyniki!S79+LCC_Dane_wejściowe_Wyniki!S54*LCC_Dane_wejściowe_Wyniki!S81*LCC_Dane_wejściowe_Wyniki!S82+LCC_Dane_wejściowe_Wyniki!S58*LCC_Dane_wejściowe_Wyniki!S84*LCC_Dane_wejściowe_Wyniki!S85+LCC_Dane_wejściowe_Wyniki!S62*LCC_Dane_wejściowe_Wyniki!S87*LCC_Dane_wejściowe_Wyniki!S88+LCC_Dane_wejściowe_Wyniki!S66*LCC_Dane_wejściowe_Wyniki!S90*LCC_Dane_wejściowe_Wyniki!S91)*LCC_Dane_wejściowe_Wyniki!S21)*1/1000)</f>
        <v>0</v>
      </c>
      <c r="T12" s="113"/>
      <c r="U12" s="113">
        <f>IF(LCC_Dane_wejściowe_Wyniki!U19=Dane_referencyjne!$H$6,LCC_Dane_wejściowe_Wyniki!U76*LCC_Dane_wejściowe_Wyniki!U20,((LCC_Dane_wejściowe_Wyniki!U50*LCC_Dane_wejściowe_Wyniki!U78*LCC_Dane_wejściowe_Wyniki!U79+LCC_Dane_wejściowe_Wyniki!U54*LCC_Dane_wejściowe_Wyniki!U81*LCC_Dane_wejściowe_Wyniki!U82+LCC_Dane_wejściowe_Wyniki!U58*LCC_Dane_wejściowe_Wyniki!U84*LCC_Dane_wejściowe_Wyniki!U85+LCC_Dane_wejściowe_Wyniki!U62*LCC_Dane_wejściowe_Wyniki!U87*LCC_Dane_wejściowe_Wyniki!U88+LCC_Dane_wejściowe_Wyniki!U66*LCC_Dane_wejściowe_Wyniki!U90*LCC_Dane_wejściowe_Wyniki!U91)*LCC_Dane_wejściowe_Wyniki!U21)*1/1000)</f>
        <v>0</v>
      </c>
      <c r="V12" s="113"/>
      <c r="W12" s="113">
        <f>IF(LCC_Dane_wejściowe_Wyniki!W19=Dane_referencyjne!$H$6,LCC_Dane_wejściowe_Wyniki!W76*LCC_Dane_wejściowe_Wyniki!W20,((LCC_Dane_wejściowe_Wyniki!W50*LCC_Dane_wejściowe_Wyniki!W78*LCC_Dane_wejściowe_Wyniki!W79+LCC_Dane_wejściowe_Wyniki!W54*LCC_Dane_wejściowe_Wyniki!W81*LCC_Dane_wejściowe_Wyniki!W82+LCC_Dane_wejściowe_Wyniki!W58*LCC_Dane_wejściowe_Wyniki!W84*LCC_Dane_wejściowe_Wyniki!W85+LCC_Dane_wejściowe_Wyniki!W62*LCC_Dane_wejściowe_Wyniki!W87*LCC_Dane_wejściowe_Wyniki!W88+LCC_Dane_wejściowe_Wyniki!W66*LCC_Dane_wejściowe_Wyniki!W90*LCC_Dane_wejściowe_Wyniki!W91)*LCC_Dane_wejściowe_Wyniki!W21)*1/1000)</f>
        <v>0</v>
      </c>
    </row>
    <row r="13" spans="1:1024" ht="30" customHeight="1" x14ac:dyDescent="0.25">
      <c r="C13" s="277" t="s">
        <v>300</v>
      </c>
      <c r="D13" s="110" t="s">
        <v>311</v>
      </c>
      <c r="E13" s="113">
        <f>E12*LCC_Dane_wejściowe_Wyniki!E16</f>
        <v>0</v>
      </c>
      <c r="F13" s="113"/>
      <c r="G13" s="113">
        <f>G12*LCC_Dane_wejściowe_Wyniki!G16</f>
        <v>0</v>
      </c>
      <c r="H13" s="113"/>
      <c r="I13" s="113">
        <f>I12*LCC_Dane_wejściowe_Wyniki!I16</f>
        <v>0</v>
      </c>
      <c r="J13" s="113"/>
      <c r="K13" s="113">
        <f>K12*LCC_Dane_wejściowe_Wyniki!K16</f>
        <v>0</v>
      </c>
      <c r="L13" s="113"/>
      <c r="M13" s="113">
        <f>M12*LCC_Dane_wejściowe_Wyniki!M16</f>
        <v>0</v>
      </c>
      <c r="N13" s="113"/>
      <c r="O13" s="113">
        <f>O12*LCC_Dane_wejściowe_Wyniki!O16</f>
        <v>0</v>
      </c>
      <c r="P13" s="113"/>
      <c r="Q13" s="113">
        <f>Q12*LCC_Dane_wejściowe_Wyniki!Q16</f>
        <v>0</v>
      </c>
      <c r="R13" s="113"/>
      <c r="S13" s="113">
        <f>S12*LCC_Dane_wejściowe_Wyniki!S16</f>
        <v>0</v>
      </c>
      <c r="T13" s="113"/>
      <c r="U13" s="113">
        <f>U12*LCC_Dane_wejściowe_Wyniki!U16</f>
        <v>0</v>
      </c>
      <c r="V13" s="113"/>
      <c r="W13" s="113">
        <f>W12*LCC_Dane_wejściowe_Wyniki!W16</f>
        <v>0</v>
      </c>
    </row>
    <row r="14" spans="1:1024" ht="30" customHeight="1" x14ac:dyDescent="0.25">
      <c r="C14" s="278" t="s">
        <v>301</v>
      </c>
      <c r="D14" s="110" t="s">
        <v>312</v>
      </c>
      <c r="E14" s="113">
        <f>E13*$E$6</f>
        <v>0</v>
      </c>
      <c r="F14" s="113"/>
      <c r="G14" s="113">
        <f>G13*$E$6</f>
        <v>0</v>
      </c>
      <c r="H14" s="113"/>
      <c r="I14" s="113">
        <f>I13*$E$6</f>
        <v>0</v>
      </c>
      <c r="J14" s="113"/>
      <c r="K14" s="113">
        <f>K13*$E$6</f>
        <v>0</v>
      </c>
      <c r="L14" s="113"/>
      <c r="M14" s="113">
        <f>M13*$E$6</f>
        <v>0</v>
      </c>
      <c r="N14" s="113"/>
      <c r="O14" s="113">
        <f>O13*$E$6</f>
        <v>0</v>
      </c>
      <c r="P14" s="113"/>
      <c r="Q14" s="113">
        <f>Q13*$E$6</f>
        <v>0</v>
      </c>
      <c r="R14" s="113"/>
      <c r="S14" s="113">
        <f>S13*$E$6</f>
        <v>0</v>
      </c>
      <c r="T14" s="113"/>
      <c r="U14" s="113">
        <f>U13*$E$6</f>
        <v>0</v>
      </c>
      <c r="V14" s="113"/>
      <c r="W14" s="113">
        <f>W13*$E$6</f>
        <v>0</v>
      </c>
    </row>
    <row r="15" spans="1:1024" s="108" customFormat="1" x14ac:dyDescent="0.25">
      <c r="A15" s="190"/>
      <c r="B15" s="1"/>
      <c r="C15" s="164"/>
      <c r="D15" s="110"/>
      <c r="E15" s="110"/>
      <c r="F15" s="110"/>
      <c r="G15" s="110"/>
      <c r="H15" s="110"/>
      <c r="I15" s="110"/>
      <c r="J15" s="110"/>
      <c r="K15" s="110"/>
      <c r="L15" s="110"/>
      <c r="M15" s="110"/>
      <c r="N15" s="110"/>
      <c r="O15" s="110"/>
      <c r="P15" s="110"/>
      <c r="Q15" s="110"/>
      <c r="R15" s="110"/>
      <c r="S15" s="110"/>
      <c r="T15" s="110"/>
      <c r="U15" s="110"/>
      <c r="V15" s="110"/>
      <c r="W15" s="110"/>
    </row>
    <row r="17" spans="1:23" s="108" customFormat="1" ht="19.2" x14ac:dyDescent="0.2">
      <c r="A17" s="249"/>
      <c r="C17" s="114" t="s">
        <v>302</v>
      </c>
      <c r="D17" s="114"/>
      <c r="E17" s="115"/>
      <c r="F17" s="115"/>
      <c r="G17" s="115"/>
      <c r="H17" s="115"/>
      <c r="I17" s="115"/>
      <c r="J17" s="115"/>
      <c r="K17" s="115"/>
      <c r="L17" s="115"/>
      <c r="M17" s="115"/>
      <c r="N17" s="115"/>
      <c r="O17" s="115"/>
      <c r="P17" s="115"/>
      <c r="Q17" s="115"/>
      <c r="R17" s="115"/>
      <c r="S17" s="115"/>
      <c r="T17" s="115"/>
      <c r="U17" s="115"/>
      <c r="V17" s="115"/>
      <c r="W17" s="115"/>
    </row>
    <row r="18" spans="1:23" s="108" customFormat="1" x14ac:dyDescent="0.2">
      <c r="A18" s="249"/>
      <c r="C18" s="115"/>
      <c r="D18" s="115"/>
      <c r="E18" s="115"/>
      <c r="F18" s="115"/>
      <c r="G18" s="115"/>
      <c r="H18" s="115"/>
      <c r="I18" s="115"/>
      <c r="J18" s="115"/>
      <c r="K18" s="115"/>
      <c r="L18" s="115"/>
      <c r="M18" s="115"/>
      <c r="N18" s="115"/>
      <c r="O18" s="115"/>
      <c r="P18" s="115"/>
      <c r="Q18" s="115"/>
      <c r="R18" s="115"/>
      <c r="S18" s="115"/>
      <c r="T18" s="115"/>
      <c r="U18" s="115"/>
      <c r="V18" s="115"/>
      <c r="W18" s="115"/>
    </row>
    <row r="19" spans="1:23" s="116" customFormat="1" x14ac:dyDescent="0.2">
      <c r="A19" s="250"/>
      <c r="C19" s="117"/>
      <c r="D19" s="117"/>
      <c r="E19" s="118">
        <f>LCC_Dane_wejściowe_Wyniki!E$6</f>
        <v>0</v>
      </c>
      <c r="F19" s="118"/>
      <c r="G19" s="118">
        <f>LCC_Dane_wejściowe_Wyniki!G$6</f>
        <v>0</v>
      </c>
      <c r="H19" s="118"/>
      <c r="I19" s="118">
        <f>LCC_Dane_wejściowe_Wyniki!I$6</f>
        <v>0</v>
      </c>
      <c r="J19" s="118"/>
      <c r="K19" s="118">
        <f>LCC_Dane_wejściowe_Wyniki!K$6</f>
        <v>0</v>
      </c>
      <c r="L19" s="118"/>
      <c r="M19" s="118">
        <f>LCC_Dane_wejściowe_Wyniki!M$6</f>
        <v>0</v>
      </c>
      <c r="N19" s="118"/>
      <c r="O19" s="118">
        <f>LCC_Dane_wejściowe_Wyniki!O$6</f>
        <v>0</v>
      </c>
      <c r="P19" s="118"/>
      <c r="Q19" s="118">
        <f>LCC_Dane_wejściowe_Wyniki!Q$6</f>
        <v>0</v>
      </c>
      <c r="R19" s="118"/>
      <c r="S19" s="118">
        <f>LCC_Dane_wejściowe_Wyniki!S$6</f>
        <v>0</v>
      </c>
      <c r="T19" s="118"/>
      <c r="U19" s="118">
        <f>LCC_Dane_wejściowe_Wyniki!U$6</f>
        <v>0</v>
      </c>
      <c r="V19" s="118"/>
      <c r="W19" s="118">
        <f>LCC_Dane_wejściowe_Wyniki!W$6</f>
        <v>0</v>
      </c>
    </row>
    <row r="20" spans="1:23" s="108" customFormat="1" ht="30" customHeight="1" x14ac:dyDescent="0.2">
      <c r="A20" s="249"/>
      <c r="C20" s="283" t="s">
        <v>303</v>
      </c>
      <c r="D20" s="120" t="s">
        <v>311</v>
      </c>
      <c r="E20" s="120">
        <f>IF(LCC_Dane_wejściowe_Wyniki!E24=Dane_referencyjne!$H$13,IF(LCC_Dane_wejściowe_Wyniki!E50&gt;0,((LCC_Dane_wejściowe_Wyniki!E27+LCC_Dane_wejściowe_Wyniki!E96)*LCC_Dane_wejściowe_Wyniki!E50*LCC_Dane_wejściowe_Wyniki!E21/LCC_Dane_wejściowe_Wyniki!E95),0)+IF(LCC_Dane_wejściowe_Wyniki!E54&gt;0,((LCC_Dane_wejściowe_Wyniki!E27+LCC_Dane_wejściowe_Wyniki!E104)*LCC_Dane_wejściowe_Wyniki!E54*LCC_Dane_wejściowe_Wyniki!E21/LCC_Dane_wejściowe_Wyniki!E103),0)+IF(LCC_Dane_wejściowe_Wyniki!E58&gt;0,((LCC_Dane_wejściowe_Wyniki!E27+LCC_Dane_wejściowe_Wyniki!E112)*LCC_Dane_wejściowe_Wyniki!E58*LCC_Dane_wejściowe_Wyniki!E21/LCC_Dane_wejściowe_Wyniki!E111),0)+IF(LCC_Dane_wejściowe_Wyniki!E62&gt;0,((LCC_Dane_wejściowe_Wyniki!E27+LCC_Dane_wejściowe_Wyniki!E120)*LCC_Dane_wejściowe_Wyniki!E62*LCC_Dane_wejściowe_Wyniki!E21/LCC_Dane_wejściowe_Wyniki!E119),0)+IF(LCC_Dane_wejściowe_Wyniki!E66&gt;0,((LCC_Dane_wejściowe_Wyniki!E27+LCC_Dane_wejściowe_Wyniki!E128)*LCC_Dane_wejściowe_Wyniki!E66*LCC_Dane_wejściowe_Wyniki!E21/LCC_Dane_wejściowe_Wyniki!E127),0),IF(LCC_Dane_wejściowe_Wyniki!E50&gt;0,((LCC_Dane_wejściowe_Wyniki!E97+LCC_Dane_wejściowe_Wyniki!E96)*LCC_Dane_wejściowe_Wyniki!E50*LCC_Dane_wejściowe_Wyniki!E21/LCC_Dane_wejściowe_Wyniki!E95),0)+IF(LCC_Dane_wejściowe_Wyniki!E54&gt;0,((LCC_Dane_wejściowe_Wyniki!E105+LCC_Dane_wejściowe_Wyniki!E104)*LCC_Dane_wejściowe_Wyniki!E54*LCC_Dane_wejściowe_Wyniki!E21/LCC_Dane_wejściowe_Wyniki!E103),0)+IF(LCC_Dane_wejściowe_Wyniki!E58&gt;0,((LCC_Dane_wejściowe_Wyniki!E113+LCC_Dane_wejściowe_Wyniki!E112)*LCC_Dane_wejściowe_Wyniki!E58*LCC_Dane_wejściowe_Wyniki!E21/LCC_Dane_wejściowe_Wyniki!E111),0)+IF(LCC_Dane_wejściowe_Wyniki!E62&gt;0,((LCC_Dane_wejściowe_Wyniki!E121+LCC_Dane_wejściowe_Wyniki!E120)*LCC_Dane_wejściowe_Wyniki!E62*LCC_Dane_wejściowe_Wyniki!E21/LCC_Dane_wejściowe_Wyniki!E119),0)+IF(LCC_Dane_wejściowe_Wyniki!E66&gt;0,((LCC_Dane_wejściowe_Wyniki!E129+LCC_Dane_wejściowe_Wyniki!E128)*LCC_Dane_wejściowe_Wyniki!E66*LCC_Dane_wejściowe_Wyniki!E21/LCC_Dane_wejściowe_Wyniki!E127),0))</f>
        <v>0</v>
      </c>
      <c r="F20" s="120"/>
      <c r="G20" s="120">
        <f>IF(LCC_Dane_wejściowe_Wyniki!G24=Dane_referencyjne!$H$13,IF(LCC_Dane_wejściowe_Wyniki!G50&gt;0,((LCC_Dane_wejściowe_Wyniki!G27+LCC_Dane_wejściowe_Wyniki!G96)*LCC_Dane_wejściowe_Wyniki!G50*LCC_Dane_wejściowe_Wyniki!G21/LCC_Dane_wejściowe_Wyniki!G95),0)+IF(LCC_Dane_wejściowe_Wyniki!G54&gt;0,((LCC_Dane_wejściowe_Wyniki!G27+LCC_Dane_wejściowe_Wyniki!G104)*LCC_Dane_wejściowe_Wyniki!G54*LCC_Dane_wejściowe_Wyniki!G21/LCC_Dane_wejściowe_Wyniki!G103),0)+IF(LCC_Dane_wejściowe_Wyniki!G58&gt;0,((LCC_Dane_wejściowe_Wyniki!G27+LCC_Dane_wejściowe_Wyniki!G112)*LCC_Dane_wejściowe_Wyniki!G58*LCC_Dane_wejściowe_Wyniki!G21/LCC_Dane_wejściowe_Wyniki!G111),0)+IF(LCC_Dane_wejściowe_Wyniki!G62&gt;0,((LCC_Dane_wejściowe_Wyniki!G27+LCC_Dane_wejściowe_Wyniki!G120)*LCC_Dane_wejściowe_Wyniki!G62*LCC_Dane_wejściowe_Wyniki!G21/LCC_Dane_wejściowe_Wyniki!G119),0)+IF(LCC_Dane_wejściowe_Wyniki!G66&gt;0,((LCC_Dane_wejściowe_Wyniki!G27+LCC_Dane_wejściowe_Wyniki!G128)*LCC_Dane_wejściowe_Wyniki!G66*LCC_Dane_wejściowe_Wyniki!G21/LCC_Dane_wejściowe_Wyniki!G127),0),IF(LCC_Dane_wejściowe_Wyniki!G50&gt;0,((LCC_Dane_wejściowe_Wyniki!G97+LCC_Dane_wejściowe_Wyniki!G96)*LCC_Dane_wejściowe_Wyniki!G50*LCC_Dane_wejściowe_Wyniki!G21/LCC_Dane_wejściowe_Wyniki!G95),0)+IF(LCC_Dane_wejściowe_Wyniki!G54&gt;0,((LCC_Dane_wejściowe_Wyniki!G105+LCC_Dane_wejściowe_Wyniki!G104)*LCC_Dane_wejściowe_Wyniki!G54*LCC_Dane_wejściowe_Wyniki!G21/LCC_Dane_wejściowe_Wyniki!G103),0)+IF(LCC_Dane_wejściowe_Wyniki!G58&gt;0,((LCC_Dane_wejściowe_Wyniki!G113+LCC_Dane_wejściowe_Wyniki!G112)*LCC_Dane_wejściowe_Wyniki!G58*LCC_Dane_wejściowe_Wyniki!G21/LCC_Dane_wejściowe_Wyniki!G111),0)+IF(LCC_Dane_wejściowe_Wyniki!G62&gt;0,((LCC_Dane_wejściowe_Wyniki!G121+LCC_Dane_wejściowe_Wyniki!G120)*LCC_Dane_wejściowe_Wyniki!G62*LCC_Dane_wejściowe_Wyniki!G21/LCC_Dane_wejściowe_Wyniki!G119),0)+IF(LCC_Dane_wejściowe_Wyniki!G66&gt;0,((LCC_Dane_wejściowe_Wyniki!G129+LCC_Dane_wejściowe_Wyniki!G128)*LCC_Dane_wejściowe_Wyniki!G66*LCC_Dane_wejściowe_Wyniki!G21/LCC_Dane_wejściowe_Wyniki!G127),0))</f>
        <v>0</v>
      </c>
      <c r="H20" s="120"/>
      <c r="I20" s="120">
        <f>IF(LCC_Dane_wejściowe_Wyniki!I24=Dane_referencyjne!$H$13,IF(LCC_Dane_wejściowe_Wyniki!I50&gt;0,((LCC_Dane_wejściowe_Wyniki!I27+LCC_Dane_wejściowe_Wyniki!I96)*LCC_Dane_wejściowe_Wyniki!I50*LCC_Dane_wejściowe_Wyniki!I21/LCC_Dane_wejściowe_Wyniki!I95),0)+IF(LCC_Dane_wejściowe_Wyniki!I54&gt;0,((LCC_Dane_wejściowe_Wyniki!I27+LCC_Dane_wejściowe_Wyniki!I104)*LCC_Dane_wejściowe_Wyniki!I54*LCC_Dane_wejściowe_Wyniki!I21/LCC_Dane_wejściowe_Wyniki!I103),0)+IF(LCC_Dane_wejściowe_Wyniki!I58&gt;0,((LCC_Dane_wejściowe_Wyniki!I27+LCC_Dane_wejściowe_Wyniki!I112)*LCC_Dane_wejściowe_Wyniki!I58*LCC_Dane_wejściowe_Wyniki!I21/LCC_Dane_wejściowe_Wyniki!I111),0)+IF(LCC_Dane_wejściowe_Wyniki!I62&gt;0,((LCC_Dane_wejściowe_Wyniki!I27+LCC_Dane_wejściowe_Wyniki!I120)*LCC_Dane_wejściowe_Wyniki!I62*LCC_Dane_wejściowe_Wyniki!I21/LCC_Dane_wejściowe_Wyniki!I119),0)+IF(LCC_Dane_wejściowe_Wyniki!I66&gt;0,((LCC_Dane_wejściowe_Wyniki!I27+LCC_Dane_wejściowe_Wyniki!I128)*LCC_Dane_wejściowe_Wyniki!I66*LCC_Dane_wejściowe_Wyniki!I21/LCC_Dane_wejściowe_Wyniki!I127),0),IF(LCC_Dane_wejściowe_Wyniki!I50&gt;0,((LCC_Dane_wejściowe_Wyniki!I97+LCC_Dane_wejściowe_Wyniki!I96)*LCC_Dane_wejściowe_Wyniki!I50*LCC_Dane_wejściowe_Wyniki!I21/LCC_Dane_wejściowe_Wyniki!I95),0)+IF(LCC_Dane_wejściowe_Wyniki!I54&gt;0,((LCC_Dane_wejściowe_Wyniki!I105+LCC_Dane_wejściowe_Wyniki!I104)*LCC_Dane_wejściowe_Wyniki!I54*LCC_Dane_wejściowe_Wyniki!I21/LCC_Dane_wejściowe_Wyniki!I103),0)+IF(LCC_Dane_wejściowe_Wyniki!I58&gt;0,((LCC_Dane_wejściowe_Wyniki!I113+LCC_Dane_wejściowe_Wyniki!I112)*LCC_Dane_wejściowe_Wyniki!I58*LCC_Dane_wejściowe_Wyniki!I21/LCC_Dane_wejściowe_Wyniki!I111),0)+IF(LCC_Dane_wejściowe_Wyniki!I62&gt;0,((LCC_Dane_wejściowe_Wyniki!I121+LCC_Dane_wejściowe_Wyniki!I120)*LCC_Dane_wejściowe_Wyniki!I62*LCC_Dane_wejściowe_Wyniki!I21/LCC_Dane_wejściowe_Wyniki!I119),0)+IF(LCC_Dane_wejściowe_Wyniki!I66&gt;0,((LCC_Dane_wejściowe_Wyniki!I129+LCC_Dane_wejściowe_Wyniki!I128)*LCC_Dane_wejściowe_Wyniki!I66*LCC_Dane_wejściowe_Wyniki!I21/LCC_Dane_wejściowe_Wyniki!I127),0))</f>
        <v>0</v>
      </c>
      <c r="J20" s="120"/>
      <c r="K20" s="120">
        <f>IF(LCC_Dane_wejściowe_Wyniki!K24=Dane_referencyjne!$H$13,IF(LCC_Dane_wejściowe_Wyniki!K50&gt;0,((LCC_Dane_wejściowe_Wyniki!K27+LCC_Dane_wejściowe_Wyniki!K96)*LCC_Dane_wejściowe_Wyniki!K50*LCC_Dane_wejściowe_Wyniki!K21/LCC_Dane_wejściowe_Wyniki!K95),0)+IF(LCC_Dane_wejściowe_Wyniki!K54&gt;0,((LCC_Dane_wejściowe_Wyniki!K27+LCC_Dane_wejściowe_Wyniki!K104)*LCC_Dane_wejściowe_Wyniki!K54*LCC_Dane_wejściowe_Wyniki!K21/LCC_Dane_wejściowe_Wyniki!K103),0)+IF(LCC_Dane_wejściowe_Wyniki!K58&gt;0,((LCC_Dane_wejściowe_Wyniki!K27+LCC_Dane_wejściowe_Wyniki!K112)*LCC_Dane_wejściowe_Wyniki!K58*LCC_Dane_wejściowe_Wyniki!K21/LCC_Dane_wejściowe_Wyniki!K111),0)+IF(LCC_Dane_wejściowe_Wyniki!K62&gt;0,((LCC_Dane_wejściowe_Wyniki!K27+LCC_Dane_wejściowe_Wyniki!K120)*LCC_Dane_wejściowe_Wyniki!K62*LCC_Dane_wejściowe_Wyniki!K21/LCC_Dane_wejściowe_Wyniki!K119),0)+IF(LCC_Dane_wejściowe_Wyniki!K66&gt;0,((LCC_Dane_wejściowe_Wyniki!K27+LCC_Dane_wejściowe_Wyniki!K128)*LCC_Dane_wejściowe_Wyniki!K66*LCC_Dane_wejściowe_Wyniki!K21/LCC_Dane_wejściowe_Wyniki!K127),0),IF(LCC_Dane_wejściowe_Wyniki!K50&gt;0,((LCC_Dane_wejściowe_Wyniki!K97+LCC_Dane_wejściowe_Wyniki!K96)*LCC_Dane_wejściowe_Wyniki!K50*LCC_Dane_wejściowe_Wyniki!K21/LCC_Dane_wejściowe_Wyniki!K95),0)+IF(LCC_Dane_wejściowe_Wyniki!K54&gt;0,((LCC_Dane_wejściowe_Wyniki!K105+LCC_Dane_wejściowe_Wyniki!K104)*LCC_Dane_wejściowe_Wyniki!K54*LCC_Dane_wejściowe_Wyniki!K21/LCC_Dane_wejściowe_Wyniki!K103),0)+IF(LCC_Dane_wejściowe_Wyniki!K58&gt;0,((LCC_Dane_wejściowe_Wyniki!K113+LCC_Dane_wejściowe_Wyniki!K112)*LCC_Dane_wejściowe_Wyniki!K58*LCC_Dane_wejściowe_Wyniki!K21/LCC_Dane_wejściowe_Wyniki!K111),0)+IF(LCC_Dane_wejściowe_Wyniki!K62&gt;0,((LCC_Dane_wejściowe_Wyniki!K121+LCC_Dane_wejściowe_Wyniki!K120)*LCC_Dane_wejściowe_Wyniki!K62*LCC_Dane_wejściowe_Wyniki!K21/LCC_Dane_wejściowe_Wyniki!K119),0)+IF(LCC_Dane_wejściowe_Wyniki!K66&gt;0,((LCC_Dane_wejściowe_Wyniki!K129+LCC_Dane_wejściowe_Wyniki!K128)*LCC_Dane_wejściowe_Wyniki!K66*LCC_Dane_wejściowe_Wyniki!K21/LCC_Dane_wejściowe_Wyniki!K127),0))</f>
        <v>0</v>
      </c>
      <c r="L20" s="120"/>
      <c r="M20" s="120">
        <f>IF(LCC_Dane_wejściowe_Wyniki!M24=Dane_referencyjne!$H$13,IF(LCC_Dane_wejściowe_Wyniki!M50&gt;0,((LCC_Dane_wejściowe_Wyniki!M27+LCC_Dane_wejściowe_Wyniki!M96)*LCC_Dane_wejściowe_Wyniki!M50*LCC_Dane_wejściowe_Wyniki!M21/LCC_Dane_wejściowe_Wyniki!M95),0)+IF(LCC_Dane_wejściowe_Wyniki!M54&gt;0,((LCC_Dane_wejściowe_Wyniki!M27+LCC_Dane_wejściowe_Wyniki!M104)*LCC_Dane_wejściowe_Wyniki!M54*LCC_Dane_wejściowe_Wyniki!M21/LCC_Dane_wejściowe_Wyniki!M103),0)+IF(LCC_Dane_wejściowe_Wyniki!M58&gt;0,((LCC_Dane_wejściowe_Wyniki!M27+LCC_Dane_wejściowe_Wyniki!M112)*LCC_Dane_wejściowe_Wyniki!M58*LCC_Dane_wejściowe_Wyniki!M21/LCC_Dane_wejściowe_Wyniki!M111),0)+IF(LCC_Dane_wejściowe_Wyniki!M62&gt;0,((LCC_Dane_wejściowe_Wyniki!M27+LCC_Dane_wejściowe_Wyniki!M120)*LCC_Dane_wejściowe_Wyniki!M62*LCC_Dane_wejściowe_Wyniki!M21/LCC_Dane_wejściowe_Wyniki!M119),0)+IF(LCC_Dane_wejściowe_Wyniki!M66&gt;0,((LCC_Dane_wejściowe_Wyniki!M27+LCC_Dane_wejściowe_Wyniki!M128)*LCC_Dane_wejściowe_Wyniki!M66*LCC_Dane_wejściowe_Wyniki!M21/LCC_Dane_wejściowe_Wyniki!M127),0),IF(LCC_Dane_wejściowe_Wyniki!M50&gt;0,((LCC_Dane_wejściowe_Wyniki!M97+LCC_Dane_wejściowe_Wyniki!M96)*LCC_Dane_wejściowe_Wyniki!M50*LCC_Dane_wejściowe_Wyniki!M21/LCC_Dane_wejściowe_Wyniki!M95),0)+IF(LCC_Dane_wejściowe_Wyniki!M54&gt;0,((LCC_Dane_wejściowe_Wyniki!M105+LCC_Dane_wejściowe_Wyniki!M104)*LCC_Dane_wejściowe_Wyniki!M54*LCC_Dane_wejściowe_Wyniki!M21/LCC_Dane_wejściowe_Wyniki!M103),0)+IF(LCC_Dane_wejściowe_Wyniki!M58&gt;0,((LCC_Dane_wejściowe_Wyniki!M113+LCC_Dane_wejściowe_Wyniki!M112)*LCC_Dane_wejściowe_Wyniki!M58*LCC_Dane_wejściowe_Wyniki!M21/LCC_Dane_wejściowe_Wyniki!M111),0)+IF(LCC_Dane_wejściowe_Wyniki!M62&gt;0,((LCC_Dane_wejściowe_Wyniki!M121+LCC_Dane_wejściowe_Wyniki!M120)*LCC_Dane_wejściowe_Wyniki!M62*LCC_Dane_wejściowe_Wyniki!M21/LCC_Dane_wejściowe_Wyniki!M119),0)+IF(LCC_Dane_wejściowe_Wyniki!M66&gt;0,((LCC_Dane_wejściowe_Wyniki!M129+LCC_Dane_wejściowe_Wyniki!M128)*LCC_Dane_wejściowe_Wyniki!M66*LCC_Dane_wejściowe_Wyniki!M21/LCC_Dane_wejściowe_Wyniki!M127),0))</f>
        <v>0</v>
      </c>
      <c r="N20" s="120"/>
      <c r="O20" s="120">
        <f>IF(LCC_Dane_wejściowe_Wyniki!O24=Dane_referencyjne!$H$13,IF(LCC_Dane_wejściowe_Wyniki!O50&gt;0,((LCC_Dane_wejściowe_Wyniki!O27+LCC_Dane_wejściowe_Wyniki!O96)*LCC_Dane_wejściowe_Wyniki!O50*LCC_Dane_wejściowe_Wyniki!O21/LCC_Dane_wejściowe_Wyniki!O95),0)+IF(LCC_Dane_wejściowe_Wyniki!O54&gt;0,((LCC_Dane_wejściowe_Wyniki!O27+LCC_Dane_wejściowe_Wyniki!O104)*LCC_Dane_wejściowe_Wyniki!O54*LCC_Dane_wejściowe_Wyniki!O21/LCC_Dane_wejściowe_Wyniki!O103),0)+IF(LCC_Dane_wejściowe_Wyniki!O58&gt;0,((LCC_Dane_wejściowe_Wyniki!O27+LCC_Dane_wejściowe_Wyniki!O112)*LCC_Dane_wejściowe_Wyniki!O58*LCC_Dane_wejściowe_Wyniki!O21/LCC_Dane_wejściowe_Wyniki!O111),0)+IF(LCC_Dane_wejściowe_Wyniki!O62&gt;0,((LCC_Dane_wejściowe_Wyniki!O27+LCC_Dane_wejściowe_Wyniki!O120)*LCC_Dane_wejściowe_Wyniki!O62*LCC_Dane_wejściowe_Wyniki!O21/LCC_Dane_wejściowe_Wyniki!O119),0)+IF(LCC_Dane_wejściowe_Wyniki!O66&gt;0,((LCC_Dane_wejściowe_Wyniki!O27+LCC_Dane_wejściowe_Wyniki!O128)*LCC_Dane_wejściowe_Wyniki!O66*LCC_Dane_wejściowe_Wyniki!O21/LCC_Dane_wejściowe_Wyniki!O127),0),IF(LCC_Dane_wejściowe_Wyniki!O50&gt;0,((LCC_Dane_wejściowe_Wyniki!O97+LCC_Dane_wejściowe_Wyniki!O96)*LCC_Dane_wejściowe_Wyniki!O50*LCC_Dane_wejściowe_Wyniki!O21/LCC_Dane_wejściowe_Wyniki!O95),0)+IF(LCC_Dane_wejściowe_Wyniki!O54&gt;0,((LCC_Dane_wejściowe_Wyniki!O105+LCC_Dane_wejściowe_Wyniki!O104)*LCC_Dane_wejściowe_Wyniki!O54*LCC_Dane_wejściowe_Wyniki!O21/LCC_Dane_wejściowe_Wyniki!O103),0)+IF(LCC_Dane_wejściowe_Wyniki!O58&gt;0,((LCC_Dane_wejściowe_Wyniki!O113+LCC_Dane_wejściowe_Wyniki!O112)*LCC_Dane_wejściowe_Wyniki!O58*LCC_Dane_wejściowe_Wyniki!O21/LCC_Dane_wejściowe_Wyniki!O111),0)+IF(LCC_Dane_wejściowe_Wyniki!O62&gt;0,((LCC_Dane_wejściowe_Wyniki!O121+LCC_Dane_wejściowe_Wyniki!O120)*LCC_Dane_wejściowe_Wyniki!O62*LCC_Dane_wejściowe_Wyniki!O21/LCC_Dane_wejściowe_Wyniki!O119),0)+IF(LCC_Dane_wejściowe_Wyniki!O66&gt;0,((LCC_Dane_wejściowe_Wyniki!O129+LCC_Dane_wejściowe_Wyniki!O128)*LCC_Dane_wejściowe_Wyniki!O66*LCC_Dane_wejściowe_Wyniki!O21/LCC_Dane_wejściowe_Wyniki!O127),0))</f>
        <v>0</v>
      </c>
      <c r="P20" s="120"/>
      <c r="Q20" s="120">
        <f>IF(LCC_Dane_wejściowe_Wyniki!Q24=Dane_referencyjne!$H$13,IF(LCC_Dane_wejściowe_Wyniki!Q50&gt;0,((LCC_Dane_wejściowe_Wyniki!Q27+LCC_Dane_wejściowe_Wyniki!Q96)*LCC_Dane_wejściowe_Wyniki!Q50*LCC_Dane_wejściowe_Wyniki!Q21/LCC_Dane_wejściowe_Wyniki!Q95),0)+IF(LCC_Dane_wejściowe_Wyniki!Q54&gt;0,((LCC_Dane_wejściowe_Wyniki!Q27+LCC_Dane_wejściowe_Wyniki!Q104)*LCC_Dane_wejściowe_Wyniki!Q54*LCC_Dane_wejściowe_Wyniki!Q21/LCC_Dane_wejściowe_Wyniki!Q103),0)+IF(LCC_Dane_wejściowe_Wyniki!Q58&gt;0,((LCC_Dane_wejściowe_Wyniki!Q27+LCC_Dane_wejściowe_Wyniki!Q112)*LCC_Dane_wejściowe_Wyniki!Q58*LCC_Dane_wejściowe_Wyniki!Q21/LCC_Dane_wejściowe_Wyniki!Q111),0)+IF(LCC_Dane_wejściowe_Wyniki!Q62&gt;0,((LCC_Dane_wejściowe_Wyniki!Q27+LCC_Dane_wejściowe_Wyniki!Q120)*LCC_Dane_wejściowe_Wyniki!Q62*LCC_Dane_wejściowe_Wyniki!Q21/LCC_Dane_wejściowe_Wyniki!Q119),0)+IF(LCC_Dane_wejściowe_Wyniki!Q66&gt;0,((LCC_Dane_wejściowe_Wyniki!Q27+LCC_Dane_wejściowe_Wyniki!Q128)*LCC_Dane_wejściowe_Wyniki!Q66*LCC_Dane_wejściowe_Wyniki!Q21/LCC_Dane_wejściowe_Wyniki!Q127),0),IF(LCC_Dane_wejściowe_Wyniki!Q50&gt;0,((LCC_Dane_wejściowe_Wyniki!Q97+LCC_Dane_wejściowe_Wyniki!Q96)*LCC_Dane_wejściowe_Wyniki!Q50*LCC_Dane_wejściowe_Wyniki!Q21/LCC_Dane_wejściowe_Wyniki!Q95),0)+IF(LCC_Dane_wejściowe_Wyniki!Q54&gt;0,((LCC_Dane_wejściowe_Wyniki!Q105+LCC_Dane_wejściowe_Wyniki!Q104)*LCC_Dane_wejściowe_Wyniki!Q54*LCC_Dane_wejściowe_Wyniki!Q21/LCC_Dane_wejściowe_Wyniki!Q103),0)+IF(LCC_Dane_wejściowe_Wyniki!Q58&gt;0,((LCC_Dane_wejściowe_Wyniki!Q113+LCC_Dane_wejściowe_Wyniki!Q112)*LCC_Dane_wejściowe_Wyniki!Q58*LCC_Dane_wejściowe_Wyniki!Q21/LCC_Dane_wejściowe_Wyniki!Q111),0)+IF(LCC_Dane_wejściowe_Wyniki!Q62&gt;0,((LCC_Dane_wejściowe_Wyniki!Q121+LCC_Dane_wejściowe_Wyniki!Q120)*LCC_Dane_wejściowe_Wyniki!Q62*LCC_Dane_wejściowe_Wyniki!Q21/LCC_Dane_wejściowe_Wyniki!Q119),0)+IF(LCC_Dane_wejściowe_Wyniki!Q66&gt;0,((LCC_Dane_wejściowe_Wyniki!Q129+LCC_Dane_wejściowe_Wyniki!Q128)*LCC_Dane_wejściowe_Wyniki!Q66*LCC_Dane_wejściowe_Wyniki!Q21/LCC_Dane_wejściowe_Wyniki!Q127),0))</f>
        <v>0</v>
      </c>
      <c r="R20" s="120"/>
      <c r="S20" s="120">
        <f>IF(LCC_Dane_wejściowe_Wyniki!S24=Dane_referencyjne!$H$13,IF(LCC_Dane_wejściowe_Wyniki!S50&gt;0,((LCC_Dane_wejściowe_Wyniki!S27+LCC_Dane_wejściowe_Wyniki!S96)*LCC_Dane_wejściowe_Wyniki!S50*LCC_Dane_wejściowe_Wyniki!S21/LCC_Dane_wejściowe_Wyniki!S95),0)+IF(LCC_Dane_wejściowe_Wyniki!S54&gt;0,((LCC_Dane_wejściowe_Wyniki!S27+LCC_Dane_wejściowe_Wyniki!S104)*LCC_Dane_wejściowe_Wyniki!S54*LCC_Dane_wejściowe_Wyniki!S21/LCC_Dane_wejściowe_Wyniki!S103),0)+IF(LCC_Dane_wejściowe_Wyniki!S58&gt;0,((LCC_Dane_wejściowe_Wyniki!S27+LCC_Dane_wejściowe_Wyniki!S112)*LCC_Dane_wejściowe_Wyniki!S58*LCC_Dane_wejściowe_Wyniki!S21/LCC_Dane_wejściowe_Wyniki!S111),0)+IF(LCC_Dane_wejściowe_Wyniki!S62&gt;0,((LCC_Dane_wejściowe_Wyniki!S27+LCC_Dane_wejściowe_Wyniki!S120)*LCC_Dane_wejściowe_Wyniki!S62*LCC_Dane_wejściowe_Wyniki!S21/LCC_Dane_wejściowe_Wyniki!S119),0)+IF(LCC_Dane_wejściowe_Wyniki!S66&gt;0,((LCC_Dane_wejściowe_Wyniki!S27+LCC_Dane_wejściowe_Wyniki!S128)*LCC_Dane_wejściowe_Wyniki!S66*LCC_Dane_wejściowe_Wyniki!S21/LCC_Dane_wejściowe_Wyniki!S127),0),IF(LCC_Dane_wejściowe_Wyniki!S50&gt;0,((LCC_Dane_wejściowe_Wyniki!S97+LCC_Dane_wejściowe_Wyniki!S96)*LCC_Dane_wejściowe_Wyniki!S50*LCC_Dane_wejściowe_Wyniki!S21/LCC_Dane_wejściowe_Wyniki!S95),0)+IF(LCC_Dane_wejściowe_Wyniki!S54&gt;0,((LCC_Dane_wejściowe_Wyniki!S105+LCC_Dane_wejściowe_Wyniki!S104)*LCC_Dane_wejściowe_Wyniki!S54*LCC_Dane_wejściowe_Wyniki!S21/LCC_Dane_wejściowe_Wyniki!S103),0)+IF(LCC_Dane_wejściowe_Wyniki!S58&gt;0,((LCC_Dane_wejściowe_Wyniki!S113+LCC_Dane_wejściowe_Wyniki!S112)*LCC_Dane_wejściowe_Wyniki!S58*LCC_Dane_wejściowe_Wyniki!S21/LCC_Dane_wejściowe_Wyniki!S111),0)+IF(LCC_Dane_wejściowe_Wyniki!S62&gt;0,((LCC_Dane_wejściowe_Wyniki!S121+LCC_Dane_wejściowe_Wyniki!S120)*LCC_Dane_wejściowe_Wyniki!S62*LCC_Dane_wejściowe_Wyniki!S21/LCC_Dane_wejściowe_Wyniki!S119),0)+IF(LCC_Dane_wejściowe_Wyniki!S66&gt;0,((LCC_Dane_wejściowe_Wyniki!S129+LCC_Dane_wejściowe_Wyniki!S128)*LCC_Dane_wejściowe_Wyniki!S66*LCC_Dane_wejściowe_Wyniki!S21/LCC_Dane_wejściowe_Wyniki!S127),0))</f>
        <v>0</v>
      </c>
      <c r="T20" s="120"/>
      <c r="U20" s="120">
        <f>IF(LCC_Dane_wejściowe_Wyniki!U24=Dane_referencyjne!$H$13,IF(LCC_Dane_wejściowe_Wyniki!U50&gt;0,((LCC_Dane_wejściowe_Wyniki!U27+LCC_Dane_wejściowe_Wyniki!U96)*LCC_Dane_wejściowe_Wyniki!U50*LCC_Dane_wejściowe_Wyniki!U21/LCC_Dane_wejściowe_Wyniki!U95),0)+IF(LCC_Dane_wejściowe_Wyniki!U54&gt;0,((LCC_Dane_wejściowe_Wyniki!U27+LCC_Dane_wejściowe_Wyniki!U104)*LCC_Dane_wejściowe_Wyniki!U54*LCC_Dane_wejściowe_Wyniki!U21/LCC_Dane_wejściowe_Wyniki!U103),0)+IF(LCC_Dane_wejściowe_Wyniki!U58&gt;0,((LCC_Dane_wejściowe_Wyniki!U27+LCC_Dane_wejściowe_Wyniki!U112)*LCC_Dane_wejściowe_Wyniki!U58*LCC_Dane_wejściowe_Wyniki!U21/LCC_Dane_wejściowe_Wyniki!U111),0)+IF(LCC_Dane_wejściowe_Wyniki!U62&gt;0,((LCC_Dane_wejściowe_Wyniki!U27+LCC_Dane_wejściowe_Wyniki!U120)*LCC_Dane_wejściowe_Wyniki!U62*LCC_Dane_wejściowe_Wyniki!U21/LCC_Dane_wejściowe_Wyniki!U119),0)+IF(LCC_Dane_wejściowe_Wyniki!U66&gt;0,((LCC_Dane_wejściowe_Wyniki!U27+LCC_Dane_wejściowe_Wyniki!U128)*LCC_Dane_wejściowe_Wyniki!U66*LCC_Dane_wejściowe_Wyniki!U21/LCC_Dane_wejściowe_Wyniki!U127),0),IF(LCC_Dane_wejściowe_Wyniki!U50&gt;0,((LCC_Dane_wejściowe_Wyniki!U97+LCC_Dane_wejściowe_Wyniki!U96)*LCC_Dane_wejściowe_Wyniki!U50*LCC_Dane_wejściowe_Wyniki!U21/LCC_Dane_wejściowe_Wyniki!U95),0)+IF(LCC_Dane_wejściowe_Wyniki!U54&gt;0,((LCC_Dane_wejściowe_Wyniki!U105+LCC_Dane_wejściowe_Wyniki!U104)*LCC_Dane_wejściowe_Wyniki!U54*LCC_Dane_wejściowe_Wyniki!U21/LCC_Dane_wejściowe_Wyniki!U103),0)+IF(LCC_Dane_wejściowe_Wyniki!U58&gt;0,((LCC_Dane_wejściowe_Wyniki!U113+LCC_Dane_wejściowe_Wyniki!U112)*LCC_Dane_wejściowe_Wyniki!U58*LCC_Dane_wejściowe_Wyniki!U21/LCC_Dane_wejściowe_Wyniki!U111),0)+IF(LCC_Dane_wejściowe_Wyniki!U62&gt;0,((LCC_Dane_wejściowe_Wyniki!U121+LCC_Dane_wejściowe_Wyniki!U120)*LCC_Dane_wejściowe_Wyniki!U62*LCC_Dane_wejściowe_Wyniki!U21/LCC_Dane_wejściowe_Wyniki!U119),0)+IF(LCC_Dane_wejściowe_Wyniki!U66&gt;0,((LCC_Dane_wejściowe_Wyniki!U129+LCC_Dane_wejściowe_Wyniki!U128)*LCC_Dane_wejściowe_Wyniki!U66*LCC_Dane_wejściowe_Wyniki!U21/LCC_Dane_wejściowe_Wyniki!U127),0))</f>
        <v>0</v>
      </c>
      <c r="V20" s="120"/>
      <c r="W20" s="120">
        <f>IF(LCC_Dane_wejściowe_Wyniki!W24=Dane_referencyjne!$H$13,IF(LCC_Dane_wejściowe_Wyniki!W50&gt;0,((LCC_Dane_wejściowe_Wyniki!W27+LCC_Dane_wejściowe_Wyniki!W96)*LCC_Dane_wejściowe_Wyniki!W50*LCC_Dane_wejściowe_Wyniki!W21/LCC_Dane_wejściowe_Wyniki!W95),0)+IF(LCC_Dane_wejściowe_Wyniki!W54&gt;0,((LCC_Dane_wejściowe_Wyniki!W27+LCC_Dane_wejściowe_Wyniki!W104)*LCC_Dane_wejściowe_Wyniki!W54*LCC_Dane_wejściowe_Wyniki!W21/LCC_Dane_wejściowe_Wyniki!W103),0)+IF(LCC_Dane_wejściowe_Wyniki!W58&gt;0,((LCC_Dane_wejściowe_Wyniki!W27+LCC_Dane_wejściowe_Wyniki!W112)*LCC_Dane_wejściowe_Wyniki!W58*LCC_Dane_wejściowe_Wyniki!W21/LCC_Dane_wejściowe_Wyniki!W111),0)+IF(LCC_Dane_wejściowe_Wyniki!W62&gt;0,((LCC_Dane_wejściowe_Wyniki!W27+LCC_Dane_wejściowe_Wyniki!W120)*LCC_Dane_wejściowe_Wyniki!W62*LCC_Dane_wejściowe_Wyniki!W21/LCC_Dane_wejściowe_Wyniki!W119),0)+IF(LCC_Dane_wejściowe_Wyniki!W66&gt;0,((LCC_Dane_wejściowe_Wyniki!W27+LCC_Dane_wejściowe_Wyniki!W128)*LCC_Dane_wejściowe_Wyniki!W66*LCC_Dane_wejściowe_Wyniki!W21/LCC_Dane_wejściowe_Wyniki!W127),0),IF(LCC_Dane_wejściowe_Wyniki!W50&gt;0,((LCC_Dane_wejściowe_Wyniki!W97+LCC_Dane_wejściowe_Wyniki!W96)*LCC_Dane_wejściowe_Wyniki!W50*LCC_Dane_wejściowe_Wyniki!W21/LCC_Dane_wejściowe_Wyniki!W95),0)+IF(LCC_Dane_wejściowe_Wyniki!W54&gt;0,((LCC_Dane_wejściowe_Wyniki!W105+LCC_Dane_wejściowe_Wyniki!W104)*LCC_Dane_wejściowe_Wyniki!W54*LCC_Dane_wejściowe_Wyniki!W21/LCC_Dane_wejściowe_Wyniki!W103),0)+IF(LCC_Dane_wejściowe_Wyniki!W58&gt;0,((LCC_Dane_wejściowe_Wyniki!W113+LCC_Dane_wejściowe_Wyniki!W112)*LCC_Dane_wejściowe_Wyniki!W58*LCC_Dane_wejściowe_Wyniki!W21/LCC_Dane_wejściowe_Wyniki!W111),0)+IF(LCC_Dane_wejściowe_Wyniki!W62&gt;0,((LCC_Dane_wejściowe_Wyniki!W121+LCC_Dane_wejściowe_Wyniki!W120)*LCC_Dane_wejściowe_Wyniki!W62*LCC_Dane_wejściowe_Wyniki!W21/LCC_Dane_wejściowe_Wyniki!W119),0)+IF(LCC_Dane_wejściowe_Wyniki!W66&gt;0,((LCC_Dane_wejściowe_Wyniki!W129+LCC_Dane_wejściowe_Wyniki!W128)*LCC_Dane_wejściowe_Wyniki!W66*LCC_Dane_wejściowe_Wyniki!W21/LCC_Dane_wejściowe_Wyniki!W127),0))</f>
        <v>0</v>
      </c>
    </row>
    <row r="21" spans="1:23" s="108" customFormat="1" ht="30" customHeight="1" x14ac:dyDescent="0.2">
      <c r="A21" s="249"/>
      <c r="C21" s="284" t="s">
        <v>304</v>
      </c>
      <c r="D21" s="120" t="s">
        <v>311</v>
      </c>
      <c r="E21" s="120">
        <f>IF(LCC_Dane_wejściowe_Wyniki!E24=Dane_referencyjne!$H$13,IF(LCC_Dane_wejściowe_Wyniki!E50&gt;0,((LCC_Dane_wejściowe_Wyniki!E28+LCC_Dane_wejściowe_Wyniki!E99)*LCC_Dane_wejściowe_Wyniki!E50*LCC_Dane_wejściowe_Wyniki!E21/LCC_Dane_wejściowe_Wyniki!E98),0)+IF(LCC_Dane_wejściowe_Wyniki!E54&gt;0,((LCC_Dane_wejściowe_Wyniki!E28+LCC_Dane_wejściowe_Wyniki!E107)*LCC_Dane_wejściowe_Wyniki!E54*LCC_Dane_wejściowe_Wyniki!E21/LCC_Dane_wejściowe_Wyniki!E106),0)+IF(LCC_Dane_wejściowe_Wyniki!E58&gt;0,((LCC_Dane_wejściowe_Wyniki!E28+LCC_Dane_wejściowe_Wyniki!E115)*LCC_Dane_wejściowe_Wyniki!E58*LCC_Dane_wejściowe_Wyniki!E21/LCC_Dane_wejściowe_Wyniki!E114),0)+IF(LCC_Dane_wejściowe_Wyniki!E62&gt;0,((LCC_Dane_wejściowe_Wyniki!E28+LCC_Dane_wejściowe_Wyniki!E123)*LCC_Dane_wejściowe_Wyniki!E62*LCC_Dane_wejściowe_Wyniki!E21/LCC_Dane_wejściowe_Wyniki!E122),0)+IF(LCC_Dane_wejściowe_Wyniki!E66&gt;0,((LCC_Dane_wejściowe_Wyniki!E28+LCC_Dane_wejściowe_Wyniki!E131)*LCC_Dane_wejściowe_Wyniki!E66*LCC_Dane_wejściowe_Wyniki!E21/LCC_Dane_wejściowe_Wyniki!E130),0),IF(LCC_Dane_wejściowe_Wyniki!E50&gt;0,((LCC_Dane_wejściowe_Wyniki!E100+LCC_Dane_wejściowe_Wyniki!E99)*LCC_Dane_wejściowe_Wyniki!E50*LCC_Dane_wejściowe_Wyniki!E21/LCC_Dane_wejściowe_Wyniki!E98),0)+IF(LCC_Dane_wejściowe_Wyniki!E54&gt;0,((LCC_Dane_wejściowe_Wyniki!E108+LCC_Dane_wejściowe_Wyniki!E107)*LCC_Dane_wejściowe_Wyniki!E54*LCC_Dane_wejściowe_Wyniki!E21/LCC_Dane_wejściowe_Wyniki!E106),0)+IF(LCC_Dane_wejściowe_Wyniki!E58&gt;0,((LCC_Dane_wejściowe_Wyniki!E116+LCC_Dane_wejściowe_Wyniki!E115)*LCC_Dane_wejściowe_Wyniki!E58*LCC_Dane_wejściowe_Wyniki!E21/LCC_Dane_wejściowe_Wyniki!E114),0)+IF(LCC_Dane_wejściowe_Wyniki!E62&gt;0,((LCC_Dane_wejściowe_Wyniki!E124+LCC_Dane_wejściowe_Wyniki!E123)*LCC_Dane_wejściowe_Wyniki!E62*LCC_Dane_wejściowe_Wyniki!E21/LCC_Dane_wejściowe_Wyniki!E122),0)+IF(LCC_Dane_wejściowe_Wyniki!E66&gt;0,((LCC_Dane_wejściowe_Wyniki!E132+LCC_Dane_wejściowe_Wyniki!E131)*LCC_Dane_wejściowe_Wyniki!E66*LCC_Dane_wejściowe_Wyniki!E21/LCC_Dane_wejściowe_Wyniki!E130),0))</f>
        <v>0</v>
      </c>
      <c r="F21" s="120"/>
      <c r="G21" s="120">
        <f>IF(LCC_Dane_wejściowe_Wyniki!G24=Dane_referencyjne!$H$13,IF(LCC_Dane_wejściowe_Wyniki!G50&gt;0,((LCC_Dane_wejściowe_Wyniki!G28+LCC_Dane_wejściowe_Wyniki!G99)*LCC_Dane_wejściowe_Wyniki!G50*LCC_Dane_wejściowe_Wyniki!G21/LCC_Dane_wejściowe_Wyniki!G98),0)+IF(LCC_Dane_wejściowe_Wyniki!G54&gt;0,((LCC_Dane_wejściowe_Wyniki!G28+LCC_Dane_wejściowe_Wyniki!G107)*LCC_Dane_wejściowe_Wyniki!G54*LCC_Dane_wejściowe_Wyniki!G21/LCC_Dane_wejściowe_Wyniki!G106),0)+IF(LCC_Dane_wejściowe_Wyniki!G58&gt;0,((LCC_Dane_wejściowe_Wyniki!G28+LCC_Dane_wejściowe_Wyniki!G115)*LCC_Dane_wejściowe_Wyniki!G58*LCC_Dane_wejściowe_Wyniki!G21/LCC_Dane_wejściowe_Wyniki!G114),0)+IF(LCC_Dane_wejściowe_Wyniki!G62&gt;0,((LCC_Dane_wejściowe_Wyniki!G28+LCC_Dane_wejściowe_Wyniki!G123)*LCC_Dane_wejściowe_Wyniki!G62*LCC_Dane_wejściowe_Wyniki!G21/LCC_Dane_wejściowe_Wyniki!G122),0)+IF(LCC_Dane_wejściowe_Wyniki!G66&gt;0,((LCC_Dane_wejściowe_Wyniki!G28+LCC_Dane_wejściowe_Wyniki!G131)*LCC_Dane_wejściowe_Wyniki!G66*LCC_Dane_wejściowe_Wyniki!G21/LCC_Dane_wejściowe_Wyniki!G130),0),IF(LCC_Dane_wejściowe_Wyniki!G50&gt;0,((LCC_Dane_wejściowe_Wyniki!G100+LCC_Dane_wejściowe_Wyniki!G99)*LCC_Dane_wejściowe_Wyniki!G50*LCC_Dane_wejściowe_Wyniki!G21/LCC_Dane_wejściowe_Wyniki!G98),0)+IF(LCC_Dane_wejściowe_Wyniki!G54&gt;0,((LCC_Dane_wejściowe_Wyniki!G108+LCC_Dane_wejściowe_Wyniki!G107)*LCC_Dane_wejściowe_Wyniki!G54*LCC_Dane_wejściowe_Wyniki!G21/LCC_Dane_wejściowe_Wyniki!G106),0)+IF(LCC_Dane_wejściowe_Wyniki!G58&gt;0,((LCC_Dane_wejściowe_Wyniki!G116+LCC_Dane_wejściowe_Wyniki!G115)*LCC_Dane_wejściowe_Wyniki!G58*LCC_Dane_wejściowe_Wyniki!G21/LCC_Dane_wejściowe_Wyniki!G114),0)+IF(LCC_Dane_wejściowe_Wyniki!G62&gt;0,((LCC_Dane_wejściowe_Wyniki!G124+LCC_Dane_wejściowe_Wyniki!G123)*LCC_Dane_wejściowe_Wyniki!G62*LCC_Dane_wejściowe_Wyniki!G21/LCC_Dane_wejściowe_Wyniki!G122),0)+IF(LCC_Dane_wejściowe_Wyniki!G66&gt;0,((LCC_Dane_wejściowe_Wyniki!G132+LCC_Dane_wejściowe_Wyniki!G131)*LCC_Dane_wejściowe_Wyniki!G66*LCC_Dane_wejściowe_Wyniki!G21/LCC_Dane_wejściowe_Wyniki!G130),0))</f>
        <v>0</v>
      </c>
      <c r="H21" s="120"/>
      <c r="I21" s="120">
        <f>IF(LCC_Dane_wejściowe_Wyniki!I24=Dane_referencyjne!$H$13,IF(LCC_Dane_wejściowe_Wyniki!I50&gt;0,((LCC_Dane_wejściowe_Wyniki!I28+LCC_Dane_wejściowe_Wyniki!I99)*LCC_Dane_wejściowe_Wyniki!I50*LCC_Dane_wejściowe_Wyniki!I21/LCC_Dane_wejściowe_Wyniki!I98),0)+IF(LCC_Dane_wejściowe_Wyniki!I54&gt;0,((LCC_Dane_wejściowe_Wyniki!I28+LCC_Dane_wejściowe_Wyniki!I107)*LCC_Dane_wejściowe_Wyniki!I54*LCC_Dane_wejściowe_Wyniki!I21/LCC_Dane_wejściowe_Wyniki!I106),0)+IF(LCC_Dane_wejściowe_Wyniki!I58&gt;0,((LCC_Dane_wejściowe_Wyniki!I28+LCC_Dane_wejściowe_Wyniki!I115)*LCC_Dane_wejściowe_Wyniki!I58*LCC_Dane_wejściowe_Wyniki!I21/LCC_Dane_wejściowe_Wyniki!I114),0)+IF(LCC_Dane_wejściowe_Wyniki!I62&gt;0,((LCC_Dane_wejściowe_Wyniki!I28+LCC_Dane_wejściowe_Wyniki!I123)*LCC_Dane_wejściowe_Wyniki!I62*LCC_Dane_wejściowe_Wyniki!I21/LCC_Dane_wejściowe_Wyniki!I122),0)+IF(LCC_Dane_wejściowe_Wyniki!I66&gt;0,((LCC_Dane_wejściowe_Wyniki!I28+LCC_Dane_wejściowe_Wyniki!I131)*LCC_Dane_wejściowe_Wyniki!I66*LCC_Dane_wejściowe_Wyniki!I21/LCC_Dane_wejściowe_Wyniki!I130),0),IF(LCC_Dane_wejściowe_Wyniki!I50&gt;0,((LCC_Dane_wejściowe_Wyniki!I100+LCC_Dane_wejściowe_Wyniki!I99)*LCC_Dane_wejściowe_Wyniki!I50*LCC_Dane_wejściowe_Wyniki!I21/LCC_Dane_wejściowe_Wyniki!I98),0)+IF(LCC_Dane_wejściowe_Wyniki!I54&gt;0,((LCC_Dane_wejściowe_Wyniki!I108+LCC_Dane_wejściowe_Wyniki!I107)*LCC_Dane_wejściowe_Wyniki!I54*LCC_Dane_wejściowe_Wyniki!I21/LCC_Dane_wejściowe_Wyniki!I106),0)+IF(LCC_Dane_wejściowe_Wyniki!I58&gt;0,((LCC_Dane_wejściowe_Wyniki!I116+LCC_Dane_wejściowe_Wyniki!I115)*LCC_Dane_wejściowe_Wyniki!I58*LCC_Dane_wejściowe_Wyniki!I21/LCC_Dane_wejściowe_Wyniki!I114),0)+IF(LCC_Dane_wejściowe_Wyniki!I62&gt;0,((LCC_Dane_wejściowe_Wyniki!I124+LCC_Dane_wejściowe_Wyniki!I123)*LCC_Dane_wejściowe_Wyniki!I62*LCC_Dane_wejściowe_Wyniki!I21/LCC_Dane_wejściowe_Wyniki!I122),0)+IF(LCC_Dane_wejściowe_Wyniki!I66&gt;0,((LCC_Dane_wejściowe_Wyniki!I132+LCC_Dane_wejściowe_Wyniki!I131)*LCC_Dane_wejściowe_Wyniki!I66*LCC_Dane_wejściowe_Wyniki!I21/LCC_Dane_wejściowe_Wyniki!I130),0))</f>
        <v>0</v>
      </c>
      <c r="J21" s="120"/>
      <c r="K21" s="120">
        <f>IF(LCC_Dane_wejściowe_Wyniki!K24=Dane_referencyjne!$H$13,IF(LCC_Dane_wejściowe_Wyniki!K50&gt;0,((LCC_Dane_wejściowe_Wyniki!K28+LCC_Dane_wejściowe_Wyniki!K99)*LCC_Dane_wejściowe_Wyniki!K50*LCC_Dane_wejściowe_Wyniki!K21/LCC_Dane_wejściowe_Wyniki!K98),0)+IF(LCC_Dane_wejściowe_Wyniki!K54&gt;0,((LCC_Dane_wejściowe_Wyniki!K28+LCC_Dane_wejściowe_Wyniki!K107)*LCC_Dane_wejściowe_Wyniki!K54*LCC_Dane_wejściowe_Wyniki!K21/LCC_Dane_wejściowe_Wyniki!K106),0)+IF(LCC_Dane_wejściowe_Wyniki!K58&gt;0,((LCC_Dane_wejściowe_Wyniki!K28+LCC_Dane_wejściowe_Wyniki!K115)*LCC_Dane_wejściowe_Wyniki!K58*LCC_Dane_wejściowe_Wyniki!K21/LCC_Dane_wejściowe_Wyniki!K114),0)+IF(LCC_Dane_wejściowe_Wyniki!K62&gt;0,((LCC_Dane_wejściowe_Wyniki!K28+LCC_Dane_wejściowe_Wyniki!K123)*LCC_Dane_wejściowe_Wyniki!K62*LCC_Dane_wejściowe_Wyniki!K21/LCC_Dane_wejściowe_Wyniki!K122),0)+IF(LCC_Dane_wejściowe_Wyniki!K66&gt;0,((LCC_Dane_wejściowe_Wyniki!K28+LCC_Dane_wejściowe_Wyniki!K131)*LCC_Dane_wejściowe_Wyniki!K66*LCC_Dane_wejściowe_Wyniki!K21/LCC_Dane_wejściowe_Wyniki!K130),0),IF(LCC_Dane_wejściowe_Wyniki!K50&gt;0,((LCC_Dane_wejściowe_Wyniki!K100+LCC_Dane_wejściowe_Wyniki!K99)*LCC_Dane_wejściowe_Wyniki!K50*LCC_Dane_wejściowe_Wyniki!K21/LCC_Dane_wejściowe_Wyniki!K98),0)+IF(LCC_Dane_wejściowe_Wyniki!K54&gt;0,((LCC_Dane_wejściowe_Wyniki!K108+LCC_Dane_wejściowe_Wyniki!K107)*LCC_Dane_wejściowe_Wyniki!K54*LCC_Dane_wejściowe_Wyniki!K21/LCC_Dane_wejściowe_Wyniki!K106),0)+IF(LCC_Dane_wejściowe_Wyniki!K58&gt;0,((LCC_Dane_wejściowe_Wyniki!K116+LCC_Dane_wejściowe_Wyniki!K115)*LCC_Dane_wejściowe_Wyniki!K58*LCC_Dane_wejściowe_Wyniki!K21/LCC_Dane_wejściowe_Wyniki!K114),0)+IF(LCC_Dane_wejściowe_Wyniki!K62&gt;0,((LCC_Dane_wejściowe_Wyniki!K124+LCC_Dane_wejściowe_Wyniki!K123)*LCC_Dane_wejściowe_Wyniki!K62*LCC_Dane_wejściowe_Wyniki!K21/LCC_Dane_wejściowe_Wyniki!K122),0)+IF(LCC_Dane_wejściowe_Wyniki!K66&gt;0,((LCC_Dane_wejściowe_Wyniki!K132+LCC_Dane_wejściowe_Wyniki!K131)*LCC_Dane_wejściowe_Wyniki!K66*LCC_Dane_wejściowe_Wyniki!K21/LCC_Dane_wejściowe_Wyniki!K130),0))</f>
        <v>0</v>
      </c>
      <c r="L21" s="120"/>
      <c r="M21" s="120">
        <f>IF(LCC_Dane_wejściowe_Wyniki!M24=Dane_referencyjne!$H$13,IF(LCC_Dane_wejściowe_Wyniki!M50&gt;0,((LCC_Dane_wejściowe_Wyniki!M28+LCC_Dane_wejściowe_Wyniki!M99)*LCC_Dane_wejściowe_Wyniki!M50*LCC_Dane_wejściowe_Wyniki!M21/LCC_Dane_wejściowe_Wyniki!M98),0)+IF(LCC_Dane_wejściowe_Wyniki!M54&gt;0,((LCC_Dane_wejściowe_Wyniki!M28+LCC_Dane_wejściowe_Wyniki!M107)*LCC_Dane_wejściowe_Wyniki!M54*LCC_Dane_wejściowe_Wyniki!M21/LCC_Dane_wejściowe_Wyniki!M106),0)+IF(LCC_Dane_wejściowe_Wyniki!M58&gt;0,((LCC_Dane_wejściowe_Wyniki!M28+LCC_Dane_wejściowe_Wyniki!M115)*LCC_Dane_wejściowe_Wyniki!M58*LCC_Dane_wejściowe_Wyniki!M21/LCC_Dane_wejściowe_Wyniki!M114),0)+IF(LCC_Dane_wejściowe_Wyniki!M62&gt;0,((LCC_Dane_wejściowe_Wyniki!M28+LCC_Dane_wejściowe_Wyniki!M123)*LCC_Dane_wejściowe_Wyniki!M62*LCC_Dane_wejściowe_Wyniki!M21/LCC_Dane_wejściowe_Wyniki!M122),0)+IF(LCC_Dane_wejściowe_Wyniki!M66&gt;0,((LCC_Dane_wejściowe_Wyniki!M28+LCC_Dane_wejściowe_Wyniki!M131)*LCC_Dane_wejściowe_Wyniki!M66*LCC_Dane_wejściowe_Wyniki!M21/LCC_Dane_wejściowe_Wyniki!M130),0),IF(LCC_Dane_wejściowe_Wyniki!M50&gt;0,((LCC_Dane_wejściowe_Wyniki!M100+LCC_Dane_wejściowe_Wyniki!M99)*LCC_Dane_wejściowe_Wyniki!M50*LCC_Dane_wejściowe_Wyniki!M21/LCC_Dane_wejściowe_Wyniki!M98),0)+IF(LCC_Dane_wejściowe_Wyniki!M54&gt;0,((LCC_Dane_wejściowe_Wyniki!M108+LCC_Dane_wejściowe_Wyniki!M107)*LCC_Dane_wejściowe_Wyniki!M54*LCC_Dane_wejściowe_Wyniki!M21/LCC_Dane_wejściowe_Wyniki!M106),0)+IF(LCC_Dane_wejściowe_Wyniki!M58&gt;0,((LCC_Dane_wejściowe_Wyniki!M116+LCC_Dane_wejściowe_Wyniki!M115)*LCC_Dane_wejściowe_Wyniki!M58*LCC_Dane_wejściowe_Wyniki!M21/LCC_Dane_wejściowe_Wyniki!M114),0)+IF(LCC_Dane_wejściowe_Wyniki!M62&gt;0,((LCC_Dane_wejściowe_Wyniki!M124+LCC_Dane_wejściowe_Wyniki!M123)*LCC_Dane_wejściowe_Wyniki!M62*LCC_Dane_wejściowe_Wyniki!M21/LCC_Dane_wejściowe_Wyniki!M122),0)+IF(LCC_Dane_wejściowe_Wyniki!M66&gt;0,((LCC_Dane_wejściowe_Wyniki!M132+LCC_Dane_wejściowe_Wyniki!M131)*LCC_Dane_wejściowe_Wyniki!M66*LCC_Dane_wejściowe_Wyniki!M21/LCC_Dane_wejściowe_Wyniki!M130),0))</f>
        <v>0</v>
      </c>
      <c r="N21" s="120"/>
      <c r="O21" s="120">
        <f>IF(LCC_Dane_wejściowe_Wyniki!O24=Dane_referencyjne!$H$13,IF(LCC_Dane_wejściowe_Wyniki!O50&gt;0,((LCC_Dane_wejściowe_Wyniki!O28+LCC_Dane_wejściowe_Wyniki!O99)*LCC_Dane_wejściowe_Wyniki!O50*LCC_Dane_wejściowe_Wyniki!O21/LCC_Dane_wejściowe_Wyniki!O98),0)+IF(LCC_Dane_wejściowe_Wyniki!O54&gt;0,((LCC_Dane_wejściowe_Wyniki!O28+LCC_Dane_wejściowe_Wyniki!O107)*LCC_Dane_wejściowe_Wyniki!O54*LCC_Dane_wejściowe_Wyniki!O21/LCC_Dane_wejściowe_Wyniki!O106),0)+IF(LCC_Dane_wejściowe_Wyniki!O58&gt;0,((LCC_Dane_wejściowe_Wyniki!O28+LCC_Dane_wejściowe_Wyniki!O115)*LCC_Dane_wejściowe_Wyniki!O58*LCC_Dane_wejściowe_Wyniki!O21/LCC_Dane_wejściowe_Wyniki!O114),0)+IF(LCC_Dane_wejściowe_Wyniki!O62&gt;0,((LCC_Dane_wejściowe_Wyniki!O28+LCC_Dane_wejściowe_Wyniki!O123)*LCC_Dane_wejściowe_Wyniki!O62*LCC_Dane_wejściowe_Wyniki!O21/LCC_Dane_wejściowe_Wyniki!O122),0)+IF(LCC_Dane_wejściowe_Wyniki!O66&gt;0,((LCC_Dane_wejściowe_Wyniki!O28+LCC_Dane_wejściowe_Wyniki!O131)*LCC_Dane_wejściowe_Wyniki!O66*LCC_Dane_wejściowe_Wyniki!O21/LCC_Dane_wejściowe_Wyniki!O130),0),IF(LCC_Dane_wejściowe_Wyniki!O50&gt;0,((LCC_Dane_wejściowe_Wyniki!O100+LCC_Dane_wejściowe_Wyniki!O99)*LCC_Dane_wejściowe_Wyniki!O50*LCC_Dane_wejściowe_Wyniki!O21/LCC_Dane_wejściowe_Wyniki!O98),0)+IF(LCC_Dane_wejściowe_Wyniki!O54&gt;0,((LCC_Dane_wejściowe_Wyniki!O108+LCC_Dane_wejściowe_Wyniki!O107)*LCC_Dane_wejściowe_Wyniki!O54*LCC_Dane_wejściowe_Wyniki!O21/LCC_Dane_wejściowe_Wyniki!O106),0)+IF(LCC_Dane_wejściowe_Wyniki!O58&gt;0,((LCC_Dane_wejściowe_Wyniki!O116+LCC_Dane_wejściowe_Wyniki!O115)*LCC_Dane_wejściowe_Wyniki!O58*LCC_Dane_wejściowe_Wyniki!O21/LCC_Dane_wejściowe_Wyniki!O114),0)+IF(LCC_Dane_wejściowe_Wyniki!O62&gt;0,((LCC_Dane_wejściowe_Wyniki!O124+LCC_Dane_wejściowe_Wyniki!O123)*LCC_Dane_wejściowe_Wyniki!O62*LCC_Dane_wejściowe_Wyniki!O21/LCC_Dane_wejściowe_Wyniki!O122),0)+IF(LCC_Dane_wejściowe_Wyniki!O66&gt;0,((LCC_Dane_wejściowe_Wyniki!O132+LCC_Dane_wejściowe_Wyniki!O131)*LCC_Dane_wejściowe_Wyniki!O66*LCC_Dane_wejściowe_Wyniki!O21/LCC_Dane_wejściowe_Wyniki!O130),0))</f>
        <v>0</v>
      </c>
      <c r="P21" s="120"/>
      <c r="Q21" s="120">
        <f>IF(LCC_Dane_wejściowe_Wyniki!Q24=Dane_referencyjne!$H$13,IF(LCC_Dane_wejściowe_Wyniki!Q50&gt;0,((LCC_Dane_wejściowe_Wyniki!Q28+LCC_Dane_wejściowe_Wyniki!Q99)*LCC_Dane_wejściowe_Wyniki!Q50*LCC_Dane_wejściowe_Wyniki!Q21/LCC_Dane_wejściowe_Wyniki!Q98),0)+IF(LCC_Dane_wejściowe_Wyniki!Q54&gt;0,((LCC_Dane_wejściowe_Wyniki!Q28+LCC_Dane_wejściowe_Wyniki!Q107)*LCC_Dane_wejściowe_Wyniki!Q54*LCC_Dane_wejściowe_Wyniki!Q21/LCC_Dane_wejściowe_Wyniki!Q106),0)+IF(LCC_Dane_wejściowe_Wyniki!Q58&gt;0,((LCC_Dane_wejściowe_Wyniki!Q28+LCC_Dane_wejściowe_Wyniki!Q115)*LCC_Dane_wejściowe_Wyniki!Q58*LCC_Dane_wejściowe_Wyniki!Q21/LCC_Dane_wejściowe_Wyniki!Q114),0)+IF(LCC_Dane_wejściowe_Wyniki!Q62&gt;0,((LCC_Dane_wejściowe_Wyniki!Q28+LCC_Dane_wejściowe_Wyniki!Q123)*LCC_Dane_wejściowe_Wyniki!Q62*LCC_Dane_wejściowe_Wyniki!Q21/LCC_Dane_wejściowe_Wyniki!Q122),0)+IF(LCC_Dane_wejściowe_Wyniki!Q66&gt;0,((LCC_Dane_wejściowe_Wyniki!Q28+LCC_Dane_wejściowe_Wyniki!Q131)*LCC_Dane_wejściowe_Wyniki!Q66*LCC_Dane_wejściowe_Wyniki!Q21/LCC_Dane_wejściowe_Wyniki!Q130),0),IF(LCC_Dane_wejściowe_Wyniki!Q50&gt;0,((LCC_Dane_wejściowe_Wyniki!Q100+LCC_Dane_wejściowe_Wyniki!Q99)*LCC_Dane_wejściowe_Wyniki!Q50*LCC_Dane_wejściowe_Wyniki!Q21/LCC_Dane_wejściowe_Wyniki!Q98),0)+IF(LCC_Dane_wejściowe_Wyniki!Q54&gt;0,((LCC_Dane_wejściowe_Wyniki!Q108+LCC_Dane_wejściowe_Wyniki!Q107)*LCC_Dane_wejściowe_Wyniki!Q54*LCC_Dane_wejściowe_Wyniki!Q21/LCC_Dane_wejściowe_Wyniki!Q106),0)+IF(LCC_Dane_wejściowe_Wyniki!Q58&gt;0,((LCC_Dane_wejściowe_Wyniki!Q116+LCC_Dane_wejściowe_Wyniki!Q115)*LCC_Dane_wejściowe_Wyniki!Q58*LCC_Dane_wejściowe_Wyniki!Q21/LCC_Dane_wejściowe_Wyniki!Q114),0)+IF(LCC_Dane_wejściowe_Wyniki!Q62&gt;0,((LCC_Dane_wejściowe_Wyniki!Q124+LCC_Dane_wejściowe_Wyniki!Q123)*LCC_Dane_wejściowe_Wyniki!Q62*LCC_Dane_wejściowe_Wyniki!Q21/LCC_Dane_wejściowe_Wyniki!Q122),0)+IF(LCC_Dane_wejściowe_Wyniki!Q66&gt;0,((LCC_Dane_wejściowe_Wyniki!Q132+LCC_Dane_wejściowe_Wyniki!Q131)*LCC_Dane_wejściowe_Wyniki!Q66*LCC_Dane_wejściowe_Wyniki!Q21/LCC_Dane_wejściowe_Wyniki!Q130),0))</f>
        <v>0</v>
      </c>
      <c r="R21" s="120"/>
      <c r="S21" s="120">
        <f>IF(LCC_Dane_wejściowe_Wyniki!S24=Dane_referencyjne!$H$13,IF(LCC_Dane_wejściowe_Wyniki!S50&gt;0,((LCC_Dane_wejściowe_Wyniki!S28+LCC_Dane_wejściowe_Wyniki!S99)*LCC_Dane_wejściowe_Wyniki!S50*LCC_Dane_wejściowe_Wyniki!S21/LCC_Dane_wejściowe_Wyniki!S98),0)+IF(LCC_Dane_wejściowe_Wyniki!S54&gt;0,((LCC_Dane_wejściowe_Wyniki!S28+LCC_Dane_wejściowe_Wyniki!S107)*LCC_Dane_wejściowe_Wyniki!S54*LCC_Dane_wejściowe_Wyniki!S21/LCC_Dane_wejściowe_Wyniki!S106),0)+IF(LCC_Dane_wejściowe_Wyniki!S58&gt;0,((LCC_Dane_wejściowe_Wyniki!S28+LCC_Dane_wejściowe_Wyniki!S115)*LCC_Dane_wejściowe_Wyniki!S58*LCC_Dane_wejściowe_Wyniki!S21/LCC_Dane_wejściowe_Wyniki!S114),0)+IF(LCC_Dane_wejściowe_Wyniki!S62&gt;0,((LCC_Dane_wejściowe_Wyniki!S28+LCC_Dane_wejściowe_Wyniki!S123)*LCC_Dane_wejściowe_Wyniki!S62*LCC_Dane_wejściowe_Wyniki!S21/LCC_Dane_wejściowe_Wyniki!S122),0)+IF(LCC_Dane_wejściowe_Wyniki!S66&gt;0,((LCC_Dane_wejściowe_Wyniki!S28+LCC_Dane_wejściowe_Wyniki!S131)*LCC_Dane_wejściowe_Wyniki!S66*LCC_Dane_wejściowe_Wyniki!S21/LCC_Dane_wejściowe_Wyniki!S130),0),IF(LCC_Dane_wejściowe_Wyniki!S50&gt;0,((LCC_Dane_wejściowe_Wyniki!S100+LCC_Dane_wejściowe_Wyniki!S99)*LCC_Dane_wejściowe_Wyniki!S50*LCC_Dane_wejściowe_Wyniki!S21/LCC_Dane_wejściowe_Wyniki!S98),0)+IF(LCC_Dane_wejściowe_Wyniki!S54&gt;0,((LCC_Dane_wejściowe_Wyniki!S108+LCC_Dane_wejściowe_Wyniki!S107)*LCC_Dane_wejściowe_Wyniki!S54*LCC_Dane_wejściowe_Wyniki!S21/LCC_Dane_wejściowe_Wyniki!S106),0)+IF(LCC_Dane_wejściowe_Wyniki!S58&gt;0,((LCC_Dane_wejściowe_Wyniki!S116+LCC_Dane_wejściowe_Wyniki!S115)*LCC_Dane_wejściowe_Wyniki!S58*LCC_Dane_wejściowe_Wyniki!S21/LCC_Dane_wejściowe_Wyniki!S114),0)+IF(LCC_Dane_wejściowe_Wyniki!S62&gt;0,((LCC_Dane_wejściowe_Wyniki!S124+LCC_Dane_wejściowe_Wyniki!S123)*LCC_Dane_wejściowe_Wyniki!S62*LCC_Dane_wejściowe_Wyniki!S21/LCC_Dane_wejściowe_Wyniki!S122),0)+IF(LCC_Dane_wejściowe_Wyniki!S66&gt;0,((LCC_Dane_wejściowe_Wyniki!S132+LCC_Dane_wejściowe_Wyniki!S131)*LCC_Dane_wejściowe_Wyniki!S66*LCC_Dane_wejściowe_Wyniki!S21/LCC_Dane_wejściowe_Wyniki!S130),0))</f>
        <v>0</v>
      </c>
      <c r="T21" s="120"/>
      <c r="U21" s="120">
        <f>IF(LCC_Dane_wejściowe_Wyniki!U24=Dane_referencyjne!$H$13,IF(LCC_Dane_wejściowe_Wyniki!U50&gt;0,((LCC_Dane_wejściowe_Wyniki!U28+LCC_Dane_wejściowe_Wyniki!U99)*LCC_Dane_wejściowe_Wyniki!U50*LCC_Dane_wejściowe_Wyniki!U21/LCC_Dane_wejściowe_Wyniki!U98),0)+IF(LCC_Dane_wejściowe_Wyniki!U54&gt;0,((LCC_Dane_wejściowe_Wyniki!U28+LCC_Dane_wejściowe_Wyniki!U107)*LCC_Dane_wejściowe_Wyniki!U54*LCC_Dane_wejściowe_Wyniki!U21/LCC_Dane_wejściowe_Wyniki!U106),0)+IF(LCC_Dane_wejściowe_Wyniki!U58&gt;0,((LCC_Dane_wejściowe_Wyniki!U28+LCC_Dane_wejściowe_Wyniki!U115)*LCC_Dane_wejściowe_Wyniki!U58*LCC_Dane_wejściowe_Wyniki!U21/LCC_Dane_wejściowe_Wyniki!U114),0)+IF(LCC_Dane_wejściowe_Wyniki!U62&gt;0,((LCC_Dane_wejściowe_Wyniki!U28+LCC_Dane_wejściowe_Wyniki!U123)*LCC_Dane_wejściowe_Wyniki!U62*LCC_Dane_wejściowe_Wyniki!U21/LCC_Dane_wejściowe_Wyniki!U122),0)+IF(LCC_Dane_wejściowe_Wyniki!U66&gt;0,((LCC_Dane_wejściowe_Wyniki!U28+LCC_Dane_wejściowe_Wyniki!U131)*LCC_Dane_wejściowe_Wyniki!U66*LCC_Dane_wejściowe_Wyniki!U21/LCC_Dane_wejściowe_Wyniki!U130),0),IF(LCC_Dane_wejściowe_Wyniki!U50&gt;0,((LCC_Dane_wejściowe_Wyniki!U100+LCC_Dane_wejściowe_Wyniki!U99)*LCC_Dane_wejściowe_Wyniki!U50*LCC_Dane_wejściowe_Wyniki!U21/LCC_Dane_wejściowe_Wyniki!U98),0)+IF(LCC_Dane_wejściowe_Wyniki!U54&gt;0,((LCC_Dane_wejściowe_Wyniki!U108+LCC_Dane_wejściowe_Wyniki!U107)*LCC_Dane_wejściowe_Wyniki!U54*LCC_Dane_wejściowe_Wyniki!U21/LCC_Dane_wejściowe_Wyniki!U106),0)+IF(LCC_Dane_wejściowe_Wyniki!U58&gt;0,((LCC_Dane_wejściowe_Wyniki!U116+LCC_Dane_wejściowe_Wyniki!U115)*LCC_Dane_wejściowe_Wyniki!U58*LCC_Dane_wejściowe_Wyniki!U21/LCC_Dane_wejściowe_Wyniki!U114),0)+IF(LCC_Dane_wejściowe_Wyniki!U62&gt;0,((LCC_Dane_wejściowe_Wyniki!U124+LCC_Dane_wejściowe_Wyniki!U123)*LCC_Dane_wejściowe_Wyniki!U62*LCC_Dane_wejściowe_Wyniki!U21/LCC_Dane_wejściowe_Wyniki!U122),0)+IF(LCC_Dane_wejściowe_Wyniki!U66&gt;0,((LCC_Dane_wejściowe_Wyniki!U132+LCC_Dane_wejściowe_Wyniki!U131)*LCC_Dane_wejściowe_Wyniki!U66*LCC_Dane_wejściowe_Wyniki!U21/LCC_Dane_wejściowe_Wyniki!U130),0))</f>
        <v>0</v>
      </c>
      <c r="V21" s="120"/>
      <c r="W21" s="120">
        <f>IF(LCC_Dane_wejściowe_Wyniki!W24=Dane_referencyjne!$H$13,IF(LCC_Dane_wejściowe_Wyniki!W50&gt;0,((LCC_Dane_wejściowe_Wyniki!W28+LCC_Dane_wejściowe_Wyniki!W99)*LCC_Dane_wejściowe_Wyniki!W50*LCC_Dane_wejściowe_Wyniki!W21/LCC_Dane_wejściowe_Wyniki!W98),0)+IF(LCC_Dane_wejściowe_Wyniki!W54&gt;0,((LCC_Dane_wejściowe_Wyniki!W28+LCC_Dane_wejściowe_Wyniki!W107)*LCC_Dane_wejściowe_Wyniki!W54*LCC_Dane_wejściowe_Wyniki!W21/LCC_Dane_wejściowe_Wyniki!W106),0)+IF(LCC_Dane_wejściowe_Wyniki!W58&gt;0,((LCC_Dane_wejściowe_Wyniki!W28+LCC_Dane_wejściowe_Wyniki!W115)*LCC_Dane_wejściowe_Wyniki!W58*LCC_Dane_wejściowe_Wyniki!W21/LCC_Dane_wejściowe_Wyniki!W114),0)+IF(LCC_Dane_wejściowe_Wyniki!W62&gt;0,((LCC_Dane_wejściowe_Wyniki!W28+LCC_Dane_wejściowe_Wyniki!W123)*LCC_Dane_wejściowe_Wyniki!W62*LCC_Dane_wejściowe_Wyniki!W21/LCC_Dane_wejściowe_Wyniki!W122),0)+IF(LCC_Dane_wejściowe_Wyniki!W66&gt;0,((LCC_Dane_wejściowe_Wyniki!W28+LCC_Dane_wejściowe_Wyniki!W131)*LCC_Dane_wejściowe_Wyniki!W66*LCC_Dane_wejściowe_Wyniki!W21/LCC_Dane_wejściowe_Wyniki!W130),0),IF(LCC_Dane_wejściowe_Wyniki!W50&gt;0,((LCC_Dane_wejściowe_Wyniki!W100+LCC_Dane_wejściowe_Wyniki!W99)*LCC_Dane_wejściowe_Wyniki!W50*LCC_Dane_wejściowe_Wyniki!W21/LCC_Dane_wejściowe_Wyniki!W98),0)+IF(LCC_Dane_wejściowe_Wyniki!W54&gt;0,((LCC_Dane_wejściowe_Wyniki!W108+LCC_Dane_wejściowe_Wyniki!W107)*LCC_Dane_wejściowe_Wyniki!W54*LCC_Dane_wejściowe_Wyniki!W21/LCC_Dane_wejściowe_Wyniki!W106),0)+IF(LCC_Dane_wejściowe_Wyniki!W58&gt;0,((LCC_Dane_wejściowe_Wyniki!W116+LCC_Dane_wejściowe_Wyniki!W115)*LCC_Dane_wejściowe_Wyniki!W58*LCC_Dane_wejściowe_Wyniki!W21/LCC_Dane_wejściowe_Wyniki!W114),0)+IF(LCC_Dane_wejściowe_Wyniki!W62&gt;0,((LCC_Dane_wejściowe_Wyniki!W124+LCC_Dane_wejściowe_Wyniki!W123)*LCC_Dane_wejściowe_Wyniki!W62*LCC_Dane_wejściowe_Wyniki!W21/LCC_Dane_wejściowe_Wyniki!W122),0)+IF(LCC_Dane_wejściowe_Wyniki!W66&gt;0,((LCC_Dane_wejściowe_Wyniki!W132+LCC_Dane_wejściowe_Wyniki!W131)*LCC_Dane_wejściowe_Wyniki!W66*LCC_Dane_wejściowe_Wyniki!W21/LCC_Dane_wejściowe_Wyniki!W130),0))</f>
        <v>0</v>
      </c>
    </row>
    <row r="22" spans="1:23" s="108" customFormat="1" ht="30" customHeight="1" x14ac:dyDescent="0.2">
      <c r="A22" s="249"/>
      <c r="C22" s="283" t="s">
        <v>305</v>
      </c>
      <c r="D22" s="120" t="s">
        <v>311</v>
      </c>
      <c r="E22" s="120">
        <f>IF(LCC_Dane_wejściowe_Wyniki!E24=Dane_referencyjne!$H$13,LCC_Dane_wejściowe_Wyniki!E29*(LCC_Dane_wejściowe_Wyniki!E50+LCC_Dane_wejściowe_Wyniki!E54+LCC_Dane_wejściowe_Wyniki!E58+LCC_Dane_wejściowe_Wyniki!E62+LCC_Dane_wejściowe_Wyniki!E66)+LCC_Dane_wejściowe_Wyniki!E134,LCC_Dane_wejściowe_Wyniki!E134)</f>
        <v>0</v>
      </c>
      <c r="F22" s="120"/>
      <c r="G22" s="120">
        <f>IF(LCC_Dane_wejściowe_Wyniki!G24=Dane_referencyjne!$H$13,LCC_Dane_wejściowe_Wyniki!G29*(LCC_Dane_wejściowe_Wyniki!G50+LCC_Dane_wejściowe_Wyniki!G54+LCC_Dane_wejściowe_Wyniki!G58+LCC_Dane_wejściowe_Wyniki!G62+LCC_Dane_wejściowe_Wyniki!G66)+LCC_Dane_wejściowe_Wyniki!G134,LCC_Dane_wejściowe_Wyniki!G134)</f>
        <v>0</v>
      </c>
      <c r="H22" s="120"/>
      <c r="I22" s="120">
        <f>IF(LCC_Dane_wejściowe_Wyniki!I24=Dane_referencyjne!$H$13,LCC_Dane_wejściowe_Wyniki!I29*(LCC_Dane_wejściowe_Wyniki!I50+LCC_Dane_wejściowe_Wyniki!I54+LCC_Dane_wejściowe_Wyniki!I58+LCC_Dane_wejściowe_Wyniki!I62+LCC_Dane_wejściowe_Wyniki!I66)+LCC_Dane_wejściowe_Wyniki!I134,LCC_Dane_wejściowe_Wyniki!I134)</f>
        <v>0</v>
      </c>
      <c r="J22" s="120"/>
      <c r="K22" s="120">
        <f>IF(LCC_Dane_wejściowe_Wyniki!K24=Dane_referencyjne!$H$13,LCC_Dane_wejściowe_Wyniki!K29*(LCC_Dane_wejściowe_Wyniki!K50+LCC_Dane_wejściowe_Wyniki!K54+LCC_Dane_wejściowe_Wyniki!K58+LCC_Dane_wejściowe_Wyniki!K62+LCC_Dane_wejściowe_Wyniki!K66)+LCC_Dane_wejściowe_Wyniki!K134,LCC_Dane_wejściowe_Wyniki!K134)</f>
        <v>0</v>
      </c>
      <c r="L22" s="120"/>
      <c r="M22" s="120">
        <f>IF(LCC_Dane_wejściowe_Wyniki!M24=Dane_referencyjne!$H$13,LCC_Dane_wejściowe_Wyniki!M29*(LCC_Dane_wejściowe_Wyniki!M50+LCC_Dane_wejściowe_Wyniki!M54+LCC_Dane_wejściowe_Wyniki!M58+LCC_Dane_wejściowe_Wyniki!M62+LCC_Dane_wejściowe_Wyniki!M66)+LCC_Dane_wejściowe_Wyniki!M134,LCC_Dane_wejściowe_Wyniki!M134)</f>
        <v>0</v>
      </c>
      <c r="N22" s="120"/>
      <c r="O22" s="120">
        <f>IF(LCC_Dane_wejściowe_Wyniki!O24=Dane_referencyjne!$H$13,LCC_Dane_wejściowe_Wyniki!O29*(LCC_Dane_wejściowe_Wyniki!O50+LCC_Dane_wejściowe_Wyniki!O54+LCC_Dane_wejściowe_Wyniki!O58+LCC_Dane_wejściowe_Wyniki!O62+LCC_Dane_wejściowe_Wyniki!O66)+LCC_Dane_wejściowe_Wyniki!O134,LCC_Dane_wejściowe_Wyniki!O134)</f>
        <v>0</v>
      </c>
      <c r="P22" s="120"/>
      <c r="Q22" s="120">
        <f>IF(LCC_Dane_wejściowe_Wyniki!Q24=Dane_referencyjne!$H$13,LCC_Dane_wejściowe_Wyniki!Q29*(LCC_Dane_wejściowe_Wyniki!Q50+LCC_Dane_wejściowe_Wyniki!Q54+LCC_Dane_wejściowe_Wyniki!Q58+LCC_Dane_wejściowe_Wyniki!Q62+LCC_Dane_wejściowe_Wyniki!Q66)+LCC_Dane_wejściowe_Wyniki!Q134,LCC_Dane_wejściowe_Wyniki!Q134)</f>
        <v>0</v>
      </c>
      <c r="R22" s="120"/>
      <c r="S22" s="120">
        <f>IF(LCC_Dane_wejściowe_Wyniki!S24=Dane_referencyjne!$H$13,LCC_Dane_wejściowe_Wyniki!S29*(LCC_Dane_wejściowe_Wyniki!S50+LCC_Dane_wejściowe_Wyniki!S54+LCC_Dane_wejściowe_Wyniki!S58+LCC_Dane_wejściowe_Wyniki!S62+LCC_Dane_wejściowe_Wyniki!S66)+LCC_Dane_wejściowe_Wyniki!S134,LCC_Dane_wejściowe_Wyniki!S134)</f>
        <v>0</v>
      </c>
      <c r="T22" s="120"/>
      <c r="U22" s="120">
        <f>IF(LCC_Dane_wejściowe_Wyniki!U24=Dane_referencyjne!$H$13,LCC_Dane_wejściowe_Wyniki!U29*(LCC_Dane_wejściowe_Wyniki!U50+LCC_Dane_wejściowe_Wyniki!U54+LCC_Dane_wejściowe_Wyniki!U58+LCC_Dane_wejściowe_Wyniki!U62+LCC_Dane_wejściowe_Wyniki!U66)+LCC_Dane_wejściowe_Wyniki!U134,LCC_Dane_wejściowe_Wyniki!U134)</f>
        <v>0</v>
      </c>
      <c r="V22" s="120"/>
      <c r="W22" s="120">
        <f>IF(LCC_Dane_wejściowe_Wyniki!W24=Dane_referencyjne!$H$13,LCC_Dane_wejściowe_Wyniki!W29*(LCC_Dane_wejściowe_Wyniki!W50+LCC_Dane_wejściowe_Wyniki!W54+LCC_Dane_wejściowe_Wyniki!W58+LCC_Dane_wejściowe_Wyniki!W62+LCC_Dane_wejściowe_Wyniki!W66)+LCC_Dane_wejściowe_Wyniki!W134,LCC_Dane_wejściowe_Wyniki!W134)</f>
        <v>0</v>
      </c>
    </row>
    <row r="23" spans="1:23" s="108" customFormat="1" ht="30" customHeight="1" x14ac:dyDescent="0.2">
      <c r="A23" s="249"/>
      <c r="C23" s="284" t="s">
        <v>306</v>
      </c>
      <c r="D23" s="120" t="s">
        <v>311</v>
      </c>
      <c r="E23" s="120">
        <f>SUM(E20:E22)</f>
        <v>0</v>
      </c>
      <c r="F23" s="120"/>
      <c r="G23" s="120">
        <f>SUM(G20:G22)</f>
        <v>0</v>
      </c>
      <c r="H23" s="120"/>
      <c r="I23" s="120">
        <f>SUM(I20:I22)</f>
        <v>0</v>
      </c>
      <c r="J23" s="120"/>
      <c r="K23" s="120">
        <f>SUM(K20:K22)</f>
        <v>0</v>
      </c>
      <c r="L23" s="120"/>
      <c r="M23" s="120">
        <f>SUM(M20:M22)</f>
        <v>0</v>
      </c>
      <c r="N23" s="120"/>
      <c r="O23" s="120">
        <f>SUM(O20:O22)</f>
        <v>0</v>
      </c>
      <c r="P23" s="120"/>
      <c r="Q23" s="120">
        <f>SUM(Q20:Q22)</f>
        <v>0</v>
      </c>
      <c r="R23" s="120"/>
      <c r="S23" s="120">
        <f>SUM(S20:S22)</f>
        <v>0</v>
      </c>
      <c r="T23" s="120"/>
      <c r="U23" s="120">
        <f>SUM(U20:U22)</f>
        <v>0</v>
      </c>
      <c r="V23" s="120"/>
      <c r="W23" s="120">
        <f>SUM(W20:W22)</f>
        <v>0</v>
      </c>
    </row>
    <row r="24" spans="1:23" s="108" customFormat="1" ht="35.1" customHeight="1" x14ac:dyDescent="0.2">
      <c r="A24" s="249"/>
      <c r="C24" s="284" t="s">
        <v>307</v>
      </c>
      <c r="D24" s="120" t="s">
        <v>312</v>
      </c>
      <c r="E24" s="120">
        <f>E23*$E$5</f>
        <v>0</v>
      </c>
      <c r="F24" s="120"/>
      <c r="G24" s="120">
        <f>G23*$E$5</f>
        <v>0</v>
      </c>
      <c r="H24" s="120"/>
      <c r="I24" s="120">
        <f>I23*$E$5</f>
        <v>0</v>
      </c>
      <c r="J24" s="120"/>
      <c r="K24" s="120">
        <f>K23*$E$5</f>
        <v>0</v>
      </c>
      <c r="L24" s="120"/>
      <c r="M24" s="120">
        <f>M23*$E$5</f>
        <v>0</v>
      </c>
      <c r="N24" s="120"/>
      <c r="O24" s="120">
        <f>O23*$E$5</f>
        <v>0</v>
      </c>
      <c r="P24" s="120"/>
      <c r="Q24" s="120">
        <f>Q23*$E$5</f>
        <v>0</v>
      </c>
      <c r="R24" s="120"/>
      <c r="S24" s="120">
        <f>S23*$E$5</f>
        <v>0</v>
      </c>
      <c r="T24" s="120"/>
      <c r="U24" s="120">
        <f>U23*$E$5</f>
        <v>0</v>
      </c>
      <c r="V24" s="120"/>
      <c r="W24" s="120">
        <f>W23*$E$5</f>
        <v>0</v>
      </c>
    </row>
    <row r="25" spans="1:23" s="108" customFormat="1" ht="35.1" customHeight="1" x14ac:dyDescent="0.2">
      <c r="A25" s="249"/>
      <c r="C25" s="283" t="s">
        <v>308</v>
      </c>
      <c r="D25" s="120" t="s">
        <v>312</v>
      </c>
      <c r="E25" s="120">
        <f>IF(LCC_Dane_wejściowe_Wyniki!E50&gt;0,IF(LCC_Dane_wejściowe_Wyniki!E94&lt;LCC_Dane_wejściowe_Wyniki!E12,IF(LCC_Dane_wejściowe_Wyniki!E24=Dane_referencyjne!$H$13,(LCC_Dane_wejściowe_Wyniki!E26+LCC_Dane_wejściowe_Wyniki!E51)*LCC_Dane_wejściowe_Wyniki!E50*1/(1+LCC_Dane_wejściowe_Wyniki!E13)^LCC_Dane_wejściowe_Wyniki!E94,(LCC_Dane_wejściowe_Wyniki!E52+LCC_Dane_wejściowe_Wyniki!E51)*LCC_Dane_wejściowe_Wyniki!E50*1/(1+LCC_Dane_wejściowe_Wyniki!E13)^LCC_Dane_wejściowe_Wyniki!E94),0),0)+IF(LCC_Dane_wejściowe_Wyniki!E54&gt;0,IF(LCC_Dane_wejściowe_Wyniki!E102&lt;LCC_Dane_wejściowe_Wyniki!E12,IF(LCC_Dane_wejściowe_Wyniki!E24=Dane_referencyjne!$H$13,(LCC_Dane_wejściowe_Wyniki!E26+LCC_Dane_wejściowe_Wyniki!E55)*LCC_Dane_wejściowe_Wyniki!E54*1/(1+LCC_Dane_wejściowe_Wyniki!E13)^LCC_Dane_wejściowe_Wyniki!E102,(LCC_Dane_wejściowe_Wyniki!E56+LCC_Dane_wejściowe_Wyniki!E55)*LCC_Dane_wejściowe_Wyniki!E54*1/(1+LCC_Dane_wejściowe_Wyniki!E13)^LCC_Dane_wejściowe_Wyniki!E102),0),0)+IF(LCC_Dane_wejściowe_Wyniki!E58&gt;0,IF(LCC_Dane_wejściowe_Wyniki!E110&lt;LCC_Dane_wejściowe_Wyniki!E12,IF(LCC_Dane_wejściowe_Wyniki!E24=Dane_referencyjne!$H$13,(LCC_Dane_wejściowe_Wyniki!E26+LCC_Dane_wejściowe_Wyniki!E59)*LCC_Dane_wejściowe_Wyniki!E58*1/(1+LCC_Dane_wejściowe_Wyniki!E13)^LCC_Dane_wejściowe_Wyniki!E110,(LCC_Dane_wejściowe_Wyniki!E60+LCC_Dane_wejściowe_Wyniki!E59)*LCC_Dane_wejściowe_Wyniki!E58*1/(1+LCC_Dane_wejściowe_Wyniki!E13)^LCC_Dane_wejściowe_Wyniki!E110),0),0)+IF(LCC_Dane_wejściowe_Wyniki!E62&gt;0,IF(LCC_Dane_wejściowe_Wyniki!E118&lt;LCC_Dane_wejściowe_Wyniki!E12,IF(LCC_Dane_wejściowe_Wyniki!E24=Dane_referencyjne!$H$13,(LCC_Dane_wejściowe_Wyniki!E26+LCC_Dane_wejściowe_Wyniki!E63)*LCC_Dane_wejściowe_Wyniki!E62*1/(1+LCC_Dane_wejściowe_Wyniki!E13)^LCC_Dane_wejściowe_Wyniki!E118,(LCC_Dane_wejściowe_Wyniki!E64+LCC_Dane_wejściowe_Wyniki!E63)*LCC_Dane_wejściowe_Wyniki!E62*1/(1+LCC_Dane_wejściowe_Wyniki!E13)^LCC_Dane_wejściowe_Wyniki!E118),0),0)+IF(LCC_Dane_wejściowe_Wyniki!E66&gt;0,IF(LCC_Dane_wejściowe_Wyniki!E126&lt;LCC_Dane_wejściowe_Wyniki!E12,IF(LCC_Dane_wejściowe_Wyniki!E24=Dane_referencyjne!$H$13,(LCC_Dane_wejściowe_Wyniki!E26+LCC_Dane_wejściowe_Wyniki!E67)*LCC_Dane_wejściowe_Wyniki!E66*1/(1+LCC_Dane_wejściowe_Wyniki!E13)^LCC_Dane_wejściowe_Wyniki!E126,(LCC_Dane_wejściowe_Wyniki!E68+LCC_Dane_wejściowe_Wyniki!E67)*LCC_Dane_wejściowe_Wyniki!E66*1/(1+LCC_Dane_wejściowe_Wyniki!E13)^LCC_Dane_wejściowe_Wyniki!E126),0),0)</f>
        <v>0</v>
      </c>
      <c r="F25" s="120"/>
      <c r="G25" s="120">
        <f>IF(LCC_Dane_wejściowe_Wyniki!G50&gt;0,IF(LCC_Dane_wejściowe_Wyniki!G94&lt;LCC_Dane_wejściowe_Wyniki!G12,IF(LCC_Dane_wejściowe_Wyniki!G24=Dane_referencyjne!$H$13,(LCC_Dane_wejściowe_Wyniki!G26+LCC_Dane_wejściowe_Wyniki!G51)*LCC_Dane_wejściowe_Wyniki!G50*1/(1+LCC_Dane_wejściowe_Wyniki!G13)^LCC_Dane_wejściowe_Wyniki!G94,(LCC_Dane_wejściowe_Wyniki!G52+LCC_Dane_wejściowe_Wyniki!G51)*LCC_Dane_wejściowe_Wyniki!G50*1/(1+LCC_Dane_wejściowe_Wyniki!G13)^LCC_Dane_wejściowe_Wyniki!G94),0),0)+IF(LCC_Dane_wejściowe_Wyniki!G54&gt;0,IF(LCC_Dane_wejściowe_Wyniki!G102&lt;LCC_Dane_wejściowe_Wyniki!G12,IF(LCC_Dane_wejściowe_Wyniki!G24=Dane_referencyjne!$H$13,(LCC_Dane_wejściowe_Wyniki!G26+LCC_Dane_wejściowe_Wyniki!G55)*LCC_Dane_wejściowe_Wyniki!G54*1/(1+LCC_Dane_wejściowe_Wyniki!G13)^LCC_Dane_wejściowe_Wyniki!G102,(LCC_Dane_wejściowe_Wyniki!G56+LCC_Dane_wejściowe_Wyniki!G55)*LCC_Dane_wejściowe_Wyniki!G54*1/(1+LCC_Dane_wejściowe_Wyniki!G13)^LCC_Dane_wejściowe_Wyniki!G102),0),0)+IF(LCC_Dane_wejściowe_Wyniki!G58&gt;0,IF(LCC_Dane_wejściowe_Wyniki!G110&lt;LCC_Dane_wejściowe_Wyniki!G12,IF(LCC_Dane_wejściowe_Wyniki!G24=Dane_referencyjne!$H$13,(LCC_Dane_wejściowe_Wyniki!G26+LCC_Dane_wejściowe_Wyniki!G59)*LCC_Dane_wejściowe_Wyniki!G58*1/(1+LCC_Dane_wejściowe_Wyniki!G13)^LCC_Dane_wejściowe_Wyniki!G110,(LCC_Dane_wejściowe_Wyniki!G60+LCC_Dane_wejściowe_Wyniki!G59)*LCC_Dane_wejściowe_Wyniki!G58*1/(1+LCC_Dane_wejściowe_Wyniki!G13)^LCC_Dane_wejściowe_Wyniki!G110),0),0)+IF(LCC_Dane_wejściowe_Wyniki!G62&gt;0,IF(LCC_Dane_wejściowe_Wyniki!G118&lt;LCC_Dane_wejściowe_Wyniki!G12,IF(LCC_Dane_wejściowe_Wyniki!G24=Dane_referencyjne!$H$13,(LCC_Dane_wejściowe_Wyniki!G26+LCC_Dane_wejściowe_Wyniki!G63)*LCC_Dane_wejściowe_Wyniki!G62*1/(1+LCC_Dane_wejściowe_Wyniki!G13)^LCC_Dane_wejściowe_Wyniki!G118,(LCC_Dane_wejściowe_Wyniki!G64+LCC_Dane_wejściowe_Wyniki!G63)*LCC_Dane_wejściowe_Wyniki!G62*1/(1+LCC_Dane_wejściowe_Wyniki!G13)^LCC_Dane_wejściowe_Wyniki!G118),0),0)+IF(LCC_Dane_wejściowe_Wyniki!G66&gt;0,IF(LCC_Dane_wejściowe_Wyniki!G126&lt;LCC_Dane_wejściowe_Wyniki!G12,IF(LCC_Dane_wejściowe_Wyniki!G24=Dane_referencyjne!$H$13,(LCC_Dane_wejściowe_Wyniki!G26+LCC_Dane_wejściowe_Wyniki!G67)*LCC_Dane_wejściowe_Wyniki!G66*1/(1+LCC_Dane_wejściowe_Wyniki!G13)^LCC_Dane_wejściowe_Wyniki!G126,(LCC_Dane_wejściowe_Wyniki!G68+LCC_Dane_wejściowe_Wyniki!G67)*LCC_Dane_wejściowe_Wyniki!G66*1/(1+LCC_Dane_wejściowe_Wyniki!G13)^LCC_Dane_wejściowe_Wyniki!G126),0),0)</f>
        <v>0</v>
      </c>
      <c r="H25" s="120"/>
      <c r="I25" s="120">
        <f>IF(LCC_Dane_wejściowe_Wyniki!I50&gt;0,IF(LCC_Dane_wejściowe_Wyniki!I94&lt;LCC_Dane_wejściowe_Wyniki!I12,IF(LCC_Dane_wejściowe_Wyniki!I24=Dane_referencyjne!$H$13,(LCC_Dane_wejściowe_Wyniki!I26+LCC_Dane_wejściowe_Wyniki!I51)*LCC_Dane_wejściowe_Wyniki!I50*1/(1+LCC_Dane_wejściowe_Wyniki!I13)^LCC_Dane_wejściowe_Wyniki!I94,(LCC_Dane_wejściowe_Wyniki!I52+LCC_Dane_wejściowe_Wyniki!I51)*LCC_Dane_wejściowe_Wyniki!I50*1/(1+LCC_Dane_wejściowe_Wyniki!I13)^LCC_Dane_wejściowe_Wyniki!I94),0),0)+IF(LCC_Dane_wejściowe_Wyniki!I54&gt;0,IF(LCC_Dane_wejściowe_Wyniki!I102&lt;LCC_Dane_wejściowe_Wyniki!I12,IF(LCC_Dane_wejściowe_Wyniki!I24=Dane_referencyjne!$H$13,(LCC_Dane_wejściowe_Wyniki!I26+LCC_Dane_wejściowe_Wyniki!I55)*LCC_Dane_wejściowe_Wyniki!I54*1/(1+LCC_Dane_wejściowe_Wyniki!I13)^LCC_Dane_wejściowe_Wyniki!I102,(LCC_Dane_wejściowe_Wyniki!I56+LCC_Dane_wejściowe_Wyniki!I55)*LCC_Dane_wejściowe_Wyniki!I54*1/(1+LCC_Dane_wejściowe_Wyniki!I13)^LCC_Dane_wejściowe_Wyniki!I102),0),0)+IF(LCC_Dane_wejściowe_Wyniki!I58&gt;0,IF(LCC_Dane_wejściowe_Wyniki!I110&lt;LCC_Dane_wejściowe_Wyniki!I12,IF(LCC_Dane_wejściowe_Wyniki!I24=Dane_referencyjne!$H$13,(LCC_Dane_wejściowe_Wyniki!I26+LCC_Dane_wejściowe_Wyniki!I59)*LCC_Dane_wejściowe_Wyniki!I58*1/(1+LCC_Dane_wejściowe_Wyniki!I13)^LCC_Dane_wejściowe_Wyniki!I110,(LCC_Dane_wejściowe_Wyniki!I60+LCC_Dane_wejściowe_Wyniki!I59)*LCC_Dane_wejściowe_Wyniki!I58*1/(1+LCC_Dane_wejściowe_Wyniki!I13)^LCC_Dane_wejściowe_Wyniki!I110),0),0)+IF(LCC_Dane_wejściowe_Wyniki!I62&gt;0,IF(LCC_Dane_wejściowe_Wyniki!I118&lt;LCC_Dane_wejściowe_Wyniki!I12,IF(LCC_Dane_wejściowe_Wyniki!I24=Dane_referencyjne!$H$13,(LCC_Dane_wejściowe_Wyniki!I26+LCC_Dane_wejściowe_Wyniki!I63)*LCC_Dane_wejściowe_Wyniki!I62*1/(1+LCC_Dane_wejściowe_Wyniki!I13)^LCC_Dane_wejściowe_Wyniki!I118,(LCC_Dane_wejściowe_Wyniki!I64+LCC_Dane_wejściowe_Wyniki!I63)*LCC_Dane_wejściowe_Wyniki!I62*1/(1+LCC_Dane_wejściowe_Wyniki!I13)^LCC_Dane_wejściowe_Wyniki!I118),0),0)+IF(LCC_Dane_wejściowe_Wyniki!I66&gt;0,IF(LCC_Dane_wejściowe_Wyniki!I126&lt;LCC_Dane_wejściowe_Wyniki!I12,IF(LCC_Dane_wejściowe_Wyniki!I24=Dane_referencyjne!$H$13,(LCC_Dane_wejściowe_Wyniki!I26+LCC_Dane_wejściowe_Wyniki!I67)*LCC_Dane_wejściowe_Wyniki!I66*1/(1+LCC_Dane_wejściowe_Wyniki!I13)^LCC_Dane_wejściowe_Wyniki!I126,(LCC_Dane_wejściowe_Wyniki!I68+LCC_Dane_wejściowe_Wyniki!I67)*LCC_Dane_wejściowe_Wyniki!I66*1/(1+LCC_Dane_wejściowe_Wyniki!I13)^LCC_Dane_wejściowe_Wyniki!I126),0),0)</f>
        <v>0</v>
      </c>
      <c r="J25" s="120"/>
      <c r="K25" s="120">
        <f>IF(LCC_Dane_wejściowe_Wyniki!K50&gt;0,IF(LCC_Dane_wejściowe_Wyniki!K94&lt;LCC_Dane_wejściowe_Wyniki!K12,IF(LCC_Dane_wejściowe_Wyniki!K24=Dane_referencyjne!$H$13,(LCC_Dane_wejściowe_Wyniki!K26+LCC_Dane_wejściowe_Wyniki!K51)*LCC_Dane_wejściowe_Wyniki!K50*1/(1+LCC_Dane_wejściowe_Wyniki!K13)^LCC_Dane_wejściowe_Wyniki!K94,(LCC_Dane_wejściowe_Wyniki!K52+LCC_Dane_wejściowe_Wyniki!K51)*LCC_Dane_wejściowe_Wyniki!K50*1/(1+LCC_Dane_wejściowe_Wyniki!K13)^LCC_Dane_wejściowe_Wyniki!K94),0),0)+IF(LCC_Dane_wejściowe_Wyniki!K54&gt;0,IF(LCC_Dane_wejściowe_Wyniki!K102&lt;LCC_Dane_wejściowe_Wyniki!K12,IF(LCC_Dane_wejściowe_Wyniki!K24=Dane_referencyjne!$H$13,(LCC_Dane_wejściowe_Wyniki!K26+LCC_Dane_wejściowe_Wyniki!K55)*LCC_Dane_wejściowe_Wyniki!K54*1/(1+LCC_Dane_wejściowe_Wyniki!K13)^LCC_Dane_wejściowe_Wyniki!K102,(LCC_Dane_wejściowe_Wyniki!K56+LCC_Dane_wejściowe_Wyniki!K55)*LCC_Dane_wejściowe_Wyniki!K54*1/(1+LCC_Dane_wejściowe_Wyniki!K13)^LCC_Dane_wejściowe_Wyniki!K102),0),0)+IF(LCC_Dane_wejściowe_Wyniki!K58&gt;0,IF(LCC_Dane_wejściowe_Wyniki!K110&lt;LCC_Dane_wejściowe_Wyniki!K12,IF(LCC_Dane_wejściowe_Wyniki!K24=Dane_referencyjne!$H$13,(LCC_Dane_wejściowe_Wyniki!K26+LCC_Dane_wejściowe_Wyniki!K59)*LCC_Dane_wejściowe_Wyniki!K58*1/(1+LCC_Dane_wejściowe_Wyniki!K13)^LCC_Dane_wejściowe_Wyniki!K110,(LCC_Dane_wejściowe_Wyniki!K60+LCC_Dane_wejściowe_Wyniki!K59)*LCC_Dane_wejściowe_Wyniki!K58*1/(1+LCC_Dane_wejściowe_Wyniki!K13)^LCC_Dane_wejściowe_Wyniki!K110),0),0)+IF(LCC_Dane_wejściowe_Wyniki!K62&gt;0,IF(LCC_Dane_wejściowe_Wyniki!K118&lt;LCC_Dane_wejściowe_Wyniki!K12,IF(LCC_Dane_wejściowe_Wyniki!K24=Dane_referencyjne!$H$13,(LCC_Dane_wejściowe_Wyniki!K26+LCC_Dane_wejściowe_Wyniki!K63)*LCC_Dane_wejściowe_Wyniki!K62*1/(1+LCC_Dane_wejściowe_Wyniki!K13)^LCC_Dane_wejściowe_Wyniki!K118,(LCC_Dane_wejściowe_Wyniki!K64+LCC_Dane_wejściowe_Wyniki!K63)*LCC_Dane_wejściowe_Wyniki!K62*1/(1+LCC_Dane_wejściowe_Wyniki!K13)^LCC_Dane_wejściowe_Wyniki!K118),0),0)+IF(LCC_Dane_wejściowe_Wyniki!K66&gt;0,IF(LCC_Dane_wejściowe_Wyniki!K126&lt;LCC_Dane_wejściowe_Wyniki!K12,IF(LCC_Dane_wejściowe_Wyniki!K24=Dane_referencyjne!$H$13,(LCC_Dane_wejściowe_Wyniki!K26+LCC_Dane_wejściowe_Wyniki!K67)*LCC_Dane_wejściowe_Wyniki!K66*1/(1+LCC_Dane_wejściowe_Wyniki!K13)^LCC_Dane_wejściowe_Wyniki!K126,(LCC_Dane_wejściowe_Wyniki!K68+LCC_Dane_wejściowe_Wyniki!K67)*LCC_Dane_wejściowe_Wyniki!K66*1/(1+LCC_Dane_wejściowe_Wyniki!K13)^LCC_Dane_wejściowe_Wyniki!K126),0),0)</f>
        <v>0</v>
      </c>
      <c r="L25" s="120"/>
      <c r="M25" s="120">
        <f>IF(LCC_Dane_wejściowe_Wyniki!M50&gt;0,IF(LCC_Dane_wejściowe_Wyniki!M94&lt;LCC_Dane_wejściowe_Wyniki!M12,IF(LCC_Dane_wejściowe_Wyniki!M24=Dane_referencyjne!$H$13,(LCC_Dane_wejściowe_Wyniki!M26+LCC_Dane_wejściowe_Wyniki!M51)*LCC_Dane_wejściowe_Wyniki!M50*1/(1+LCC_Dane_wejściowe_Wyniki!M13)^LCC_Dane_wejściowe_Wyniki!M94,(LCC_Dane_wejściowe_Wyniki!M52+LCC_Dane_wejściowe_Wyniki!M51)*LCC_Dane_wejściowe_Wyniki!M50*1/(1+LCC_Dane_wejściowe_Wyniki!M13)^LCC_Dane_wejściowe_Wyniki!M94),0),0)+IF(LCC_Dane_wejściowe_Wyniki!M54&gt;0,IF(LCC_Dane_wejściowe_Wyniki!M102&lt;LCC_Dane_wejściowe_Wyniki!M12,IF(LCC_Dane_wejściowe_Wyniki!M24=Dane_referencyjne!$H$13,(LCC_Dane_wejściowe_Wyniki!M26+LCC_Dane_wejściowe_Wyniki!M55)*LCC_Dane_wejściowe_Wyniki!M54*1/(1+LCC_Dane_wejściowe_Wyniki!M13)^LCC_Dane_wejściowe_Wyniki!M102,(LCC_Dane_wejściowe_Wyniki!M56+LCC_Dane_wejściowe_Wyniki!M55)*LCC_Dane_wejściowe_Wyniki!M54*1/(1+LCC_Dane_wejściowe_Wyniki!M13)^LCC_Dane_wejściowe_Wyniki!M102),0),0)+IF(LCC_Dane_wejściowe_Wyniki!M58&gt;0,IF(LCC_Dane_wejściowe_Wyniki!M110&lt;LCC_Dane_wejściowe_Wyniki!M12,IF(LCC_Dane_wejściowe_Wyniki!M24=Dane_referencyjne!$H$13,(LCC_Dane_wejściowe_Wyniki!M26+LCC_Dane_wejściowe_Wyniki!M59)*LCC_Dane_wejściowe_Wyniki!M58*1/(1+LCC_Dane_wejściowe_Wyniki!M13)^LCC_Dane_wejściowe_Wyniki!M110,(LCC_Dane_wejściowe_Wyniki!M60+LCC_Dane_wejściowe_Wyniki!M59)*LCC_Dane_wejściowe_Wyniki!M58*1/(1+LCC_Dane_wejściowe_Wyniki!M13)^LCC_Dane_wejściowe_Wyniki!M110),0),0)+IF(LCC_Dane_wejściowe_Wyniki!M62&gt;0,IF(LCC_Dane_wejściowe_Wyniki!M118&lt;LCC_Dane_wejściowe_Wyniki!M12,IF(LCC_Dane_wejściowe_Wyniki!M24=Dane_referencyjne!$H$13,(LCC_Dane_wejściowe_Wyniki!M26+LCC_Dane_wejściowe_Wyniki!M63)*LCC_Dane_wejściowe_Wyniki!M62*1/(1+LCC_Dane_wejściowe_Wyniki!M13)^LCC_Dane_wejściowe_Wyniki!M118,(LCC_Dane_wejściowe_Wyniki!M64+LCC_Dane_wejściowe_Wyniki!M63)*LCC_Dane_wejściowe_Wyniki!M62*1/(1+LCC_Dane_wejściowe_Wyniki!M13)^LCC_Dane_wejściowe_Wyniki!M118),0),0)+IF(LCC_Dane_wejściowe_Wyniki!M66&gt;0,IF(LCC_Dane_wejściowe_Wyniki!M126&lt;LCC_Dane_wejściowe_Wyniki!M12,IF(LCC_Dane_wejściowe_Wyniki!M24=Dane_referencyjne!$H$13,(LCC_Dane_wejściowe_Wyniki!M26+LCC_Dane_wejściowe_Wyniki!M67)*LCC_Dane_wejściowe_Wyniki!M66*1/(1+LCC_Dane_wejściowe_Wyniki!M13)^LCC_Dane_wejściowe_Wyniki!M126,(LCC_Dane_wejściowe_Wyniki!M68+LCC_Dane_wejściowe_Wyniki!M67)*LCC_Dane_wejściowe_Wyniki!M66*1/(1+LCC_Dane_wejściowe_Wyniki!M13)^LCC_Dane_wejściowe_Wyniki!M126),0),0)</f>
        <v>0</v>
      </c>
      <c r="N25" s="120"/>
      <c r="O25" s="120">
        <f>IF(LCC_Dane_wejściowe_Wyniki!O50&gt;0,IF(LCC_Dane_wejściowe_Wyniki!O94&lt;LCC_Dane_wejściowe_Wyniki!O12,IF(LCC_Dane_wejściowe_Wyniki!O24=Dane_referencyjne!$H$13,(LCC_Dane_wejściowe_Wyniki!O26+LCC_Dane_wejściowe_Wyniki!O51)*LCC_Dane_wejściowe_Wyniki!O50*1/(1+LCC_Dane_wejściowe_Wyniki!O13)^LCC_Dane_wejściowe_Wyniki!O94,(LCC_Dane_wejściowe_Wyniki!O52+LCC_Dane_wejściowe_Wyniki!O51)*LCC_Dane_wejściowe_Wyniki!O50*1/(1+LCC_Dane_wejściowe_Wyniki!O13)^LCC_Dane_wejściowe_Wyniki!O94),0),0)+IF(LCC_Dane_wejściowe_Wyniki!O54&gt;0,IF(LCC_Dane_wejściowe_Wyniki!O102&lt;LCC_Dane_wejściowe_Wyniki!O12,IF(LCC_Dane_wejściowe_Wyniki!O24=Dane_referencyjne!$H$13,(LCC_Dane_wejściowe_Wyniki!O26+LCC_Dane_wejściowe_Wyniki!O55)*LCC_Dane_wejściowe_Wyniki!O54*1/(1+LCC_Dane_wejściowe_Wyniki!O13)^LCC_Dane_wejściowe_Wyniki!O102,(LCC_Dane_wejściowe_Wyniki!O56+LCC_Dane_wejściowe_Wyniki!O55)*LCC_Dane_wejściowe_Wyniki!O54*1/(1+LCC_Dane_wejściowe_Wyniki!O13)^LCC_Dane_wejściowe_Wyniki!O102),0),0)+IF(LCC_Dane_wejściowe_Wyniki!O58&gt;0,IF(LCC_Dane_wejściowe_Wyniki!O110&lt;LCC_Dane_wejściowe_Wyniki!O12,IF(LCC_Dane_wejściowe_Wyniki!O24=Dane_referencyjne!$H$13,(LCC_Dane_wejściowe_Wyniki!O26+LCC_Dane_wejściowe_Wyniki!O59)*LCC_Dane_wejściowe_Wyniki!O58*1/(1+LCC_Dane_wejściowe_Wyniki!O13)^LCC_Dane_wejściowe_Wyniki!O110,(LCC_Dane_wejściowe_Wyniki!O60+LCC_Dane_wejściowe_Wyniki!O59)*LCC_Dane_wejściowe_Wyniki!O58*1/(1+LCC_Dane_wejściowe_Wyniki!O13)^LCC_Dane_wejściowe_Wyniki!O110),0),0)+IF(LCC_Dane_wejściowe_Wyniki!O62&gt;0,IF(LCC_Dane_wejściowe_Wyniki!O118&lt;LCC_Dane_wejściowe_Wyniki!O12,IF(LCC_Dane_wejściowe_Wyniki!O24=Dane_referencyjne!$H$13,(LCC_Dane_wejściowe_Wyniki!O26+LCC_Dane_wejściowe_Wyniki!O63)*LCC_Dane_wejściowe_Wyniki!O62*1/(1+LCC_Dane_wejściowe_Wyniki!O13)^LCC_Dane_wejściowe_Wyniki!O118,(LCC_Dane_wejściowe_Wyniki!O64+LCC_Dane_wejściowe_Wyniki!O63)*LCC_Dane_wejściowe_Wyniki!O62*1/(1+LCC_Dane_wejściowe_Wyniki!O13)^LCC_Dane_wejściowe_Wyniki!O118),0),0)+IF(LCC_Dane_wejściowe_Wyniki!O66&gt;0,IF(LCC_Dane_wejściowe_Wyniki!O126&lt;LCC_Dane_wejściowe_Wyniki!O12,IF(LCC_Dane_wejściowe_Wyniki!O24=Dane_referencyjne!$H$13,(LCC_Dane_wejściowe_Wyniki!O26+LCC_Dane_wejściowe_Wyniki!O67)*LCC_Dane_wejściowe_Wyniki!O66*1/(1+LCC_Dane_wejściowe_Wyniki!O13)^LCC_Dane_wejściowe_Wyniki!O126,(LCC_Dane_wejściowe_Wyniki!O68+LCC_Dane_wejściowe_Wyniki!O67)*LCC_Dane_wejściowe_Wyniki!O66*1/(1+LCC_Dane_wejściowe_Wyniki!O13)^LCC_Dane_wejściowe_Wyniki!O126),0),0)</f>
        <v>0</v>
      </c>
      <c r="P25" s="120"/>
      <c r="Q25" s="120">
        <f>IF(LCC_Dane_wejściowe_Wyniki!Q50&gt;0,IF(LCC_Dane_wejściowe_Wyniki!Q94&lt;LCC_Dane_wejściowe_Wyniki!Q12,IF(LCC_Dane_wejściowe_Wyniki!Q24=Dane_referencyjne!$H$13,(LCC_Dane_wejściowe_Wyniki!Q26+LCC_Dane_wejściowe_Wyniki!Q51)*LCC_Dane_wejściowe_Wyniki!Q50*1/(1+LCC_Dane_wejściowe_Wyniki!Q13)^LCC_Dane_wejściowe_Wyniki!Q94,(LCC_Dane_wejściowe_Wyniki!Q52+LCC_Dane_wejściowe_Wyniki!Q51)*LCC_Dane_wejściowe_Wyniki!Q50*1/(1+LCC_Dane_wejściowe_Wyniki!Q13)^LCC_Dane_wejściowe_Wyniki!Q94),0),0)+IF(LCC_Dane_wejściowe_Wyniki!Q54&gt;0,IF(LCC_Dane_wejściowe_Wyniki!Q102&lt;LCC_Dane_wejściowe_Wyniki!Q12,IF(LCC_Dane_wejściowe_Wyniki!Q24=Dane_referencyjne!$H$13,(LCC_Dane_wejściowe_Wyniki!Q26+LCC_Dane_wejściowe_Wyniki!Q55)*LCC_Dane_wejściowe_Wyniki!Q54*1/(1+LCC_Dane_wejściowe_Wyniki!Q13)^LCC_Dane_wejściowe_Wyniki!Q102,(LCC_Dane_wejściowe_Wyniki!Q56+LCC_Dane_wejściowe_Wyniki!Q55)*LCC_Dane_wejściowe_Wyniki!Q54*1/(1+LCC_Dane_wejściowe_Wyniki!Q13)^LCC_Dane_wejściowe_Wyniki!Q102),0),0)+IF(LCC_Dane_wejściowe_Wyniki!Q58&gt;0,IF(LCC_Dane_wejściowe_Wyniki!Q110&lt;LCC_Dane_wejściowe_Wyniki!Q12,IF(LCC_Dane_wejściowe_Wyniki!Q24=Dane_referencyjne!$H$13,(LCC_Dane_wejściowe_Wyniki!Q26+LCC_Dane_wejściowe_Wyniki!Q59)*LCC_Dane_wejściowe_Wyniki!Q58*1/(1+LCC_Dane_wejściowe_Wyniki!Q13)^LCC_Dane_wejściowe_Wyniki!Q110,(LCC_Dane_wejściowe_Wyniki!Q60+LCC_Dane_wejściowe_Wyniki!Q59)*LCC_Dane_wejściowe_Wyniki!Q58*1/(1+LCC_Dane_wejściowe_Wyniki!Q13)^LCC_Dane_wejściowe_Wyniki!Q110),0),0)+IF(LCC_Dane_wejściowe_Wyniki!Q62&gt;0,IF(LCC_Dane_wejściowe_Wyniki!Q118&lt;LCC_Dane_wejściowe_Wyniki!Q12,IF(LCC_Dane_wejściowe_Wyniki!Q24=Dane_referencyjne!$H$13,(LCC_Dane_wejściowe_Wyniki!Q26+LCC_Dane_wejściowe_Wyniki!Q63)*LCC_Dane_wejściowe_Wyniki!Q62*1/(1+LCC_Dane_wejściowe_Wyniki!Q13)^LCC_Dane_wejściowe_Wyniki!Q118,(LCC_Dane_wejściowe_Wyniki!Q64+LCC_Dane_wejściowe_Wyniki!Q63)*LCC_Dane_wejściowe_Wyniki!Q62*1/(1+LCC_Dane_wejściowe_Wyniki!Q13)^LCC_Dane_wejściowe_Wyniki!Q118),0),0)+IF(LCC_Dane_wejściowe_Wyniki!Q66&gt;0,IF(LCC_Dane_wejściowe_Wyniki!Q126&lt;LCC_Dane_wejściowe_Wyniki!Q12,IF(LCC_Dane_wejściowe_Wyniki!Q24=Dane_referencyjne!$H$13,(LCC_Dane_wejściowe_Wyniki!Q26+LCC_Dane_wejściowe_Wyniki!Q67)*LCC_Dane_wejściowe_Wyniki!Q66*1/(1+LCC_Dane_wejściowe_Wyniki!Q13)^LCC_Dane_wejściowe_Wyniki!Q126,(LCC_Dane_wejściowe_Wyniki!Q68+LCC_Dane_wejściowe_Wyniki!Q67)*LCC_Dane_wejściowe_Wyniki!Q66*1/(1+LCC_Dane_wejściowe_Wyniki!Q13)^LCC_Dane_wejściowe_Wyniki!Q126),0),0)</f>
        <v>0</v>
      </c>
      <c r="R25" s="120"/>
      <c r="S25" s="120">
        <f>IF(LCC_Dane_wejściowe_Wyniki!S50&gt;0,IF(LCC_Dane_wejściowe_Wyniki!S94&lt;LCC_Dane_wejściowe_Wyniki!S12,IF(LCC_Dane_wejściowe_Wyniki!S24=Dane_referencyjne!$H$13,(LCC_Dane_wejściowe_Wyniki!S26+LCC_Dane_wejściowe_Wyniki!S51)*LCC_Dane_wejściowe_Wyniki!S50*1/(1+LCC_Dane_wejściowe_Wyniki!S13)^LCC_Dane_wejściowe_Wyniki!S94,(LCC_Dane_wejściowe_Wyniki!S52+LCC_Dane_wejściowe_Wyniki!S51)*LCC_Dane_wejściowe_Wyniki!S50*1/(1+LCC_Dane_wejściowe_Wyniki!S13)^LCC_Dane_wejściowe_Wyniki!S94),0),0)+IF(LCC_Dane_wejściowe_Wyniki!S54&gt;0,IF(LCC_Dane_wejściowe_Wyniki!S102&lt;LCC_Dane_wejściowe_Wyniki!S12,IF(LCC_Dane_wejściowe_Wyniki!S24=Dane_referencyjne!$H$13,(LCC_Dane_wejściowe_Wyniki!S26+LCC_Dane_wejściowe_Wyniki!S55)*LCC_Dane_wejściowe_Wyniki!S54*1/(1+LCC_Dane_wejściowe_Wyniki!S13)^LCC_Dane_wejściowe_Wyniki!S102,(LCC_Dane_wejściowe_Wyniki!S56+LCC_Dane_wejściowe_Wyniki!S55)*LCC_Dane_wejściowe_Wyniki!S54*1/(1+LCC_Dane_wejściowe_Wyniki!S13)^LCC_Dane_wejściowe_Wyniki!S102),0),0)+IF(LCC_Dane_wejściowe_Wyniki!S58&gt;0,IF(LCC_Dane_wejściowe_Wyniki!S110&lt;LCC_Dane_wejściowe_Wyniki!S12,IF(LCC_Dane_wejściowe_Wyniki!S24=Dane_referencyjne!$H$13,(LCC_Dane_wejściowe_Wyniki!S26+LCC_Dane_wejściowe_Wyniki!S59)*LCC_Dane_wejściowe_Wyniki!S58*1/(1+LCC_Dane_wejściowe_Wyniki!S13)^LCC_Dane_wejściowe_Wyniki!S110,(LCC_Dane_wejściowe_Wyniki!S60+LCC_Dane_wejściowe_Wyniki!S59)*LCC_Dane_wejściowe_Wyniki!S58*1/(1+LCC_Dane_wejściowe_Wyniki!S13)^LCC_Dane_wejściowe_Wyniki!S110),0),0)+IF(LCC_Dane_wejściowe_Wyniki!S62&gt;0,IF(LCC_Dane_wejściowe_Wyniki!S118&lt;LCC_Dane_wejściowe_Wyniki!S12,IF(LCC_Dane_wejściowe_Wyniki!S24=Dane_referencyjne!$H$13,(LCC_Dane_wejściowe_Wyniki!S26+LCC_Dane_wejściowe_Wyniki!S63)*LCC_Dane_wejściowe_Wyniki!S62*1/(1+LCC_Dane_wejściowe_Wyniki!S13)^LCC_Dane_wejściowe_Wyniki!S118,(LCC_Dane_wejściowe_Wyniki!S64+LCC_Dane_wejściowe_Wyniki!S63)*LCC_Dane_wejściowe_Wyniki!S62*1/(1+LCC_Dane_wejściowe_Wyniki!S13)^LCC_Dane_wejściowe_Wyniki!S118),0),0)+IF(LCC_Dane_wejściowe_Wyniki!S66&gt;0,IF(LCC_Dane_wejściowe_Wyniki!S126&lt;LCC_Dane_wejściowe_Wyniki!S12,IF(LCC_Dane_wejściowe_Wyniki!S24=Dane_referencyjne!$H$13,(LCC_Dane_wejściowe_Wyniki!S26+LCC_Dane_wejściowe_Wyniki!S67)*LCC_Dane_wejściowe_Wyniki!S66*1/(1+LCC_Dane_wejściowe_Wyniki!S13)^LCC_Dane_wejściowe_Wyniki!S126,(LCC_Dane_wejściowe_Wyniki!S68+LCC_Dane_wejściowe_Wyniki!S67)*LCC_Dane_wejściowe_Wyniki!S66*1/(1+LCC_Dane_wejściowe_Wyniki!S13)^LCC_Dane_wejściowe_Wyniki!S126),0),0)</f>
        <v>0</v>
      </c>
      <c r="T25" s="120"/>
      <c r="U25" s="120">
        <f>IF(LCC_Dane_wejściowe_Wyniki!U50&gt;0,IF(LCC_Dane_wejściowe_Wyniki!U94&lt;LCC_Dane_wejściowe_Wyniki!U12,IF(LCC_Dane_wejściowe_Wyniki!U24=Dane_referencyjne!$H$13,(LCC_Dane_wejściowe_Wyniki!U26+LCC_Dane_wejściowe_Wyniki!U51)*LCC_Dane_wejściowe_Wyniki!U50*1/(1+LCC_Dane_wejściowe_Wyniki!U13)^LCC_Dane_wejściowe_Wyniki!U94,(LCC_Dane_wejściowe_Wyniki!U52+LCC_Dane_wejściowe_Wyniki!U51)*LCC_Dane_wejściowe_Wyniki!U50*1/(1+LCC_Dane_wejściowe_Wyniki!U13)^LCC_Dane_wejściowe_Wyniki!U94),0),0)+IF(LCC_Dane_wejściowe_Wyniki!U54&gt;0,IF(LCC_Dane_wejściowe_Wyniki!U102&lt;LCC_Dane_wejściowe_Wyniki!U12,IF(LCC_Dane_wejściowe_Wyniki!U24=Dane_referencyjne!$H$13,(LCC_Dane_wejściowe_Wyniki!U26+LCC_Dane_wejściowe_Wyniki!U55)*LCC_Dane_wejściowe_Wyniki!U54*1/(1+LCC_Dane_wejściowe_Wyniki!U13)^LCC_Dane_wejściowe_Wyniki!U102,(LCC_Dane_wejściowe_Wyniki!U56+LCC_Dane_wejściowe_Wyniki!U55)*LCC_Dane_wejściowe_Wyniki!U54*1/(1+LCC_Dane_wejściowe_Wyniki!U13)^LCC_Dane_wejściowe_Wyniki!U102),0),0)+IF(LCC_Dane_wejściowe_Wyniki!U58&gt;0,IF(LCC_Dane_wejściowe_Wyniki!U110&lt;LCC_Dane_wejściowe_Wyniki!U12,IF(LCC_Dane_wejściowe_Wyniki!U24=Dane_referencyjne!$H$13,(LCC_Dane_wejściowe_Wyniki!U26+LCC_Dane_wejściowe_Wyniki!U59)*LCC_Dane_wejściowe_Wyniki!U58*1/(1+LCC_Dane_wejściowe_Wyniki!U13)^LCC_Dane_wejściowe_Wyniki!U110,(LCC_Dane_wejściowe_Wyniki!U60+LCC_Dane_wejściowe_Wyniki!U59)*LCC_Dane_wejściowe_Wyniki!U58*1/(1+LCC_Dane_wejściowe_Wyniki!U13)^LCC_Dane_wejściowe_Wyniki!U110),0),0)+IF(LCC_Dane_wejściowe_Wyniki!U62&gt;0,IF(LCC_Dane_wejściowe_Wyniki!U118&lt;LCC_Dane_wejściowe_Wyniki!U12,IF(LCC_Dane_wejściowe_Wyniki!U24=Dane_referencyjne!$H$13,(LCC_Dane_wejściowe_Wyniki!U26+LCC_Dane_wejściowe_Wyniki!U63)*LCC_Dane_wejściowe_Wyniki!U62*1/(1+LCC_Dane_wejściowe_Wyniki!U13)^LCC_Dane_wejściowe_Wyniki!U118,(LCC_Dane_wejściowe_Wyniki!U64+LCC_Dane_wejściowe_Wyniki!U63)*LCC_Dane_wejściowe_Wyniki!U62*1/(1+LCC_Dane_wejściowe_Wyniki!U13)^LCC_Dane_wejściowe_Wyniki!U118),0),0)+IF(LCC_Dane_wejściowe_Wyniki!U66&gt;0,IF(LCC_Dane_wejściowe_Wyniki!U126&lt;LCC_Dane_wejściowe_Wyniki!U12,IF(LCC_Dane_wejściowe_Wyniki!U24=Dane_referencyjne!$H$13,(LCC_Dane_wejściowe_Wyniki!U26+LCC_Dane_wejściowe_Wyniki!U67)*LCC_Dane_wejściowe_Wyniki!U66*1/(1+LCC_Dane_wejściowe_Wyniki!U13)^LCC_Dane_wejściowe_Wyniki!U126,(LCC_Dane_wejściowe_Wyniki!U68+LCC_Dane_wejściowe_Wyniki!U67)*LCC_Dane_wejściowe_Wyniki!U66*1/(1+LCC_Dane_wejściowe_Wyniki!U13)^LCC_Dane_wejściowe_Wyniki!U126),0),0)</f>
        <v>0</v>
      </c>
      <c r="V25" s="120"/>
      <c r="W25" s="120">
        <f>IF(LCC_Dane_wejściowe_Wyniki!W50&gt;0,IF(LCC_Dane_wejściowe_Wyniki!W94&lt;LCC_Dane_wejściowe_Wyniki!W12,IF(LCC_Dane_wejściowe_Wyniki!W24=Dane_referencyjne!$H$13,(LCC_Dane_wejściowe_Wyniki!W26+LCC_Dane_wejściowe_Wyniki!W51)*LCC_Dane_wejściowe_Wyniki!W50*1/(1+LCC_Dane_wejściowe_Wyniki!W13)^LCC_Dane_wejściowe_Wyniki!W94,(LCC_Dane_wejściowe_Wyniki!W52+LCC_Dane_wejściowe_Wyniki!W51)*LCC_Dane_wejściowe_Wyniki!W50*1/(1+LCC_Dane_wejściowe_Wyniki!W13)^LCC_Dane_wejściowe_Wyniki!W94),0),0)+IF(LCC_Dane_wejściowe_Wyniki!W54&gt;0,IF(LCC_Dane_wejściowe_Wyniki!W102&lt;LCC_Dane_wejściowe_Wyniki!W12,IF(LCC_Dane_wejściowe_Wyniki!W24=Dane_referencyjne!$H$13,(LCC_Dane_wejściowe_Wyniki!W26+LCC_Dane_wejściowe_Wyniki!W55)*LCC_Dane_wejściowe_Wyniki!W54*1/(1+LCC_Dane_wejściowe_Wyniki!W13)^LCC_Dane_wejściowe_Wyniki!W102,(LCC_Dane_wejściowe_Wyniki!W56+LCC_Dane_wejściowe_Wyniki!W55)*LCC_Dane_wejściowe_Wyniki!W54*1/(1+LCC_Dane_wejściowe_Wyniki!W13)^LCC_Dane_wejściowe_Wyniki!W102),0),0)+IF(LCC_Dane_wejściowe_Wyniki!W58&gt;0,IF(LCC_Dane_wejściowe_Wyniki!W110&lt;LCC_Dane_wejściowe_Wyniki!W12,IF(LCC_Dane_wejściowe_Wyniki!W24=Dane_referencyjne!$H$13,(LCC_Dane_wejściowe_Wyniki!W26+LCC_Dane_wejściowe_Wyniki!W59)*LCC_Dane_wejściowe_Wyniki!W58*1/(1+LCC_Dane_wejściowe_Wyniki!W13)^LCC_Dane_wejściowe_Wyniki!W110,(LCC_Dane_wejściowe_Wyniki!W60+LCC_Dane_wejściowe_Wyniki!W59)*LCC_Dane_wejściowe_Wyniki!W58*1/(1+LCC_Dane_wejściowe_Wyniki!W13)^LCC_Dane_wejściowe_Wyniki!W110),0),0)+IF(LCC_Dane_wejściowe_Wyniki!W62&gt;0,IF(LCC_Dane_wejściowe_Wyniki!W118&lt;LCC_Dane_wejściowe_Wyniki!W12,IF(LCC_Dane_wejściowe_Wyniki!W24=Dane_referencyjne!$H$13,(LCC_Dane_wejściowe_Wyniki!W26+LCC_Dane_wejściowe_Wyniki!W63)*LCC_Dane_wejściowe_Wyniki!W62*1/(1+LCC_Dane_wejściowe_Wyniki!W13)^LCC_Dane_wejściowe_Wyniki!W118,(LCC_Dane_wejściowe_Wyniki!W64+LCC_Dane_wejściowe_Wyniki!W63)*LCC_Dane_wejściowe_Wyniki!W62*1/(1+LCC_Dane_wejściowe_Wyniki!W13)^LCC_Dane_wejściowe_Wyniki!W118),0),0)+IF(LCC_Dane_wejściowe_Wyniki!W66&gt;0,IF(LCC_Dane_wejściowe_Wyniki!W126&lt;LCC_Dane_wejściowe_Wyniki!W12,IF(LCC_Dane_wejściowe_Wyniki!W24=Dane_referencyjne!$H$13,(LCC_Dane_wejściowe_Wyniki!W26+LCC_Dane_wejściowe_Wyniki!W67)*LCC_Dane_wejściowe_Wyniki!W66*1/(1+LCC_Dane_wejściowe_Wyniki!W13)^LCC_Dane_wejściowe_Wyniki!W126,(LCC_Dane_wejściowe_Wyniki!W68+LCC_Dane_wejściowe_Wyniki!W67)*LCC_Dane_wejściowe_Wyniki!W66*1/(1+LCC_Dane_wejściowe_Wyniki!W13)^LCC_Dane_wejściowe_Wyniki!W126),0),0)</f>
        <v>0</v>
      </c>
    </row>
    <row r="26" spans="1:23" s="108" customFormat="1" x14ac:dyDescent="0.2">
      <c r="A26" s="249"/>
      <c r="C26" s="119"/>
      <c r="D26" s="119"/>
      <c r="E26" s="119"/>
      <c r="F26" s="119"/>
      <c r="G26" s="119"/>
      <c r="H26" s="119"/>
      <c r="I26" s="119"/>
      <c r="J26" s="119"/>
      <c r="K26" s="119"/>
      <c r="L26" s="119"/>
      <c r="M26" s="119"/>
      <c r="N26" s="119"/>
      <c r="O26" s="119"/>
      <c r="P26" s="119"/>
      <c r="Q26" s="119"/>
      <c r="R26" s="119"/>
      <c r="S26" s="119"/>
      <c r="T26" s="119"/>
      <c r="U26" s="119"/>
      <c r="V26" s="119"/>
      <c r="W26" s="119"/>
    </row>
    <row r="28" spans="1:23" ht="19.2" x14ac:dyDescent="0.25">
      <c r="C28" s="121" t="s">
        <v>309</v>
      </c>
      <c r="D28" s="121"/>
      <c r="E28" s="122"/>
      <c r="F28" s="122"/>
      <c r="G28" s="122"/>
      <c r="H28" s="122"/>
      <c r="I28" s="122"/>
      <c r="J28" s="122"/>
      <c r="K28" s="122"/>
      <c r="L28" s="122"/>
      <c r="M28" s="122"/>
      <c r="N28" s="122"/>
      <c r="O28" s="122"/>
      <c r="P28" s="122"/>
      <c r="Q28" s="122"/>
      <c r="R28" s="122"/>
      <c r="S28" s="122"/>
      <c r="T28" s="122"/>
      <c r="U28" s="122"/>
      <c r="V28" s="122"/>
      <c r="W28" s="122"/>
    </row>
    <row r="29" spans="1:23" x14ac:dyDescent="0.25">
      <c r="C29" s="123"/>
      <c r="D29" s="123"/>
      <c r="E29" s="122"/>
      <c r="F29" s="122"/>
      <c r="G29" s="122"/>
      <c r="H29" s="122"/>
      <c r="I29" s="122"/>
      <c r="J29" s="122"/>
      <c r="K29" s="122"/>
      <c r="L29" s="122"/>
      <c r="M29" s="122"/>
      <c r="N29" s="122"/>
      <c r="O29" s="122"/>
      <c r="P29" s="122"/>
      <c r="Q29" s="122"/>
      <c r="R29" s="122"/>
      <c r="S29" s="122"/>
      <c r="T29" s="122"/>
      <c r="U29" s="122"/>
      <c r="V29" s="122"/>
      <c r="W29" s="122"/>
    </row>
    <row r="30" spans="1:23" s="106" customFormat="1" x14ac:dyDescent="0.2">
      <c r="A30" s="190"/>
      <c r="C30" s="124"/>
      <c r="D30" s="124"/>
      <c r="E30" s="125">
        <f>LCC_Dane_wejściowe_Wyniki!E$6</f>
        <v>0</v>
      </c>
      <c r="F30" s="125"/>
      <c r="G30" s="125">
        <f>LCC_Dane_wejściowe_Wyniki!G$6</f>
        <v>0</v>
      </c>
      <c r="H30" s="125"/>
      <c r="I30" s="125">
        <f>LCC_Dane_wejściowe_Wyniki!I$6</f>
        <v>0</v>
      </c>
      <c r="J30" s="125"/>
      <c r="K30" s="125">
        <f>LCC_Dane_wejściowe_Wyniki!K$6</f>
        <v>0</v>
      </c>
      <c r="L30" s="125"/>
      <c r="M30" s="125">
        <f>LCC_Dane_wejściowe_Wyniki!M$6</f>
        <v>0</v>
      </c>
      <c r="N30" s="125"/>
      <c r="O30" s="125">
        <f>LCC_Dane_wejściowe_Wyniki!O$6</f>
        <v>0</v>
      </c>
      <c r="P30" s="125"/>
      <c r="Q30" s="125">
        <f>LCC_Dane_wejściowe_Wyniki!Q$6</f>
        <v>0</v>
      </c>
      <c r="R30" s="125"/>
      <c r="S30" s="125">
        <f>LCC_Dane_wejściowe_Wyniki!S$6</f>
        <v>0</v>
      </c>
      <c r="T30" s="125"/>
      <c r="U30" s="125">
        <f>LCC_Dane_wejściowe_Wyniki!U$6</f>
        <v>0</v>
      </c>
      <c r="V30" s="125"/>
      <c r="W30" s="125">
        <f>LCC_Dane_wejściowe_Wyniki!W$6</f>
        <v>0</v>
      </c>
    </row>
    <row r="31" spans="1:23" ht="30" customHeight="1" x14ac:dyDescent="0.25">
      <c r="C31" s="281" t="s">
        <v>83</v>
      </c>
      <c r="D31" s="126" t="s">
        <v>311</v>
      </c>
      <c r="E31" s="126">
        <f>SUM(LCC_Dane_wejściowe_Wyniki!E33,LCC_Dane_wejściowe_Wyniki!E34,LCC_Dane_wejściowe_Wyniki!E35)</f>
        <v>0</v>
      </c>
      <c r="F31" s="126"/>
      <c r="G31" s="126">
        <f>LCC_Dane_wejściowe_Wyniki!G33+LCC_Dane_wejściowe_Wyniki!G34+LCC_Dane_wejściowe_Wyniki!G35</f>
        <v>0</v>
      </c>
      <c r="H31" s="122"/>
      <c r="I31" s="126">
        <f>LCC_Dane_wejściowe_Wyniki!I33+LCC_Dane_wejściowe_Wyniki!I34+LCC_Dane_wejściowe_Wyniki!I35</f>
        <v>0</v>
      </c>
      <c r="J31" s="122"/>
      <c r="K31" s="126">
        <f>LCC_Dane_wejściowe_Wyniki!K33+LCC_Dane_wejściowe_Wyniki!K34+LCC_Dane_wejściowe_Wyniki!K35</f>
        <v>0</v>
      </c>
      <c r="L31" s="122"/>
      <c r="M31" s="126">
        <f>LCC_Dane_wejściowe_Wyniki!M33+LCC_Dane_wejściowe_Wyniki!M34+LCC_Dane_wejściowe_Wyniki!M35</f>
        <v>0</v>
      </c>
      <c r="N31" s="122"/>
      <c r="O31" s="126">
        <f>LCC_Dane_wejściowe_Wyniki!O33+LCC_Dane_wejściowe_Wyniki!O34+LCC_Dane_wejściowe_Wyniki!O35</f>
        <v>0</v>
      </c>
      <c r="P31" s="122"/>
      <c r="Q31" s="126">
        <f>LCC_Dane_wejściowe_Wyniki!Q33+LCC_Dane_wejściowe_Wyniki!Q34+LCC_Dane_wejściowe_Wyniki!Q35</f>
        <v>0</v>
      </c>
      <c r="R31" s="122"/>
      <c r="S31" s="126">
        <f>LCC_Dane_wejściowe_Wyniki!S33+LCC_Dane_wejściowe_Wyniki!S34+LCC_Dane_wejściowe_Wyniki!S35</f>
        <v>0</v>
      </c>
      <c r="T31" s="122"/>
      <c r="U31" s="126">
        <f>LCC_Dane_wejściowe_Wyniki!U33+LCC_Dane_wejściowe_Wyniki!U34+LCC_Dane_wejściowe_Wyniki!U35</f>
        <v>0</v>
      </c>
      <c r="V31" s="122"/>
      <c r="W31" s="126">
        <f>LCC_Dane_wejściowe_Wyniki!W33+LCC_Dane_wejściowe_Wyniki!W34+LCC_Dane_wejściowe_Wyniki!W35</f>
        <v>0</v>
      </c>
    </row>
    <row r="32" spans="1:23" ht="30" customHeight="1" x14ac:dyDescent="0.25">
      <c r="C32" s="282" t="s">
        <v>313</v>
      </c>
      <c r="D32" s="126" t="s">
        <v>312</v>
      </c>
      <c r="E32" s="126">
        <f>E31*$E$5</f>
        <v>0</v>
      </c>
      <c r="F32" s="126"/>
      <c r="G32" s="126">
        <f>G31*$E$5</f>
        <v>0</v>
      </c>
      <c r="H32" s="122"/>
      <c r="I32" s="126">
        <f>I31*$E$5</f>
        <v>0</v>
      </c>
      <c r="J32" s="122"/>
      <c r="K32" s="126">
        <f>K31*$E$5</f>
        <v>0</v>
      </c>
      <c r="L32" s="122"/>
      <c r="M32" s="126">
        <f>M31*$E$5</f>
        <v>0</v>
      </c>
      <c r="N32" s="122"/>
      <c r="O32" s="126">
        <f>O31*$E$5</f>
        <v>0</v>
      </c>
      <c r="P32" s="122"/>
      <c r="Q32" s="126">
        <f>Q31*$E$5</f>
        <v>0</v>
      </c>
      <c r="R32" s="122"/>
      <c r="S32" s="126">
        <f>S31*$E$5</f>
        <v>0</v>
      </c>
      <c r="T32" s="122"/>
      <c r="U32" s="126">
        <f>U31*$E$5</f>
        <v>0</v>
      </c>
      <c r="V32" s="122"/>
      <c r="W32" s="126">
        <f>W31*$E$5</f>
        <v>0</v>
      </c>
    </row>
    <row r="33" spans="1:1024" x14ac:dyDescent="0.25">
      <c r="C33" s="122"/>
      <c r="D33" s="122"/>
      <c r="E33" s="122"/>
      <c r="F33" s="122"/>
      <c r="G33" s="122"/>
      <c r="H33" s="122"/>
      <c r="I33" s="122"/>
      <c r="J33" s="122"/>
      <c r="K33" s="122"/>
      <c r="L33" s="122"/>
      <c r="M33" s="122"/>
      <c r="N33" s="122"/>
      <c r="O33" s="122"/>
      <c r="P33" s="122"/>
      <c r="Q33" s="122"/>
      <c r="R33" s="122"/>
      <c r="S33" s="122"/>
      <c r="T33" s="122"/>
      <c r="U33" s="122"/>
      <c r="V33" s="122"/>
      <c r="W33" s="122"/>
    </row>
    <row r="35" spans="1:1024" ht="19.2" x14ac:dyDescent="0.25">
      <c r="C35" s="129" t="s">
        <v>316</v>
      </c>
      <c r="D35" s="129"/>
      <c r="E35" s="130"/>
      <c r="F35" s="130"/>
      <c r="G35" s="130"/>
      <c r="H35" s="130"/>
      <c r="I35" s="130"/>
      <c r="J35" s="130"/>
      <c r="K35" s="130"/>
      <c r="L35" s="130"/>
      <c r="M35" s="130"/>
      <c r="N35" s="130"/>
      <c r="O35" s="130"/>
      <c r="P35" s="130"/>
      <c r="Q35" s="130"/>
      <c r="R35" s="130"/>
      <c r="S35" s="130"/>
      <c r="T35" s="130"/>
      <c r="U35" s="130"/>
      <c r="V35" s="130"/>
      <c r="W35" s="130"/>
    </row>
    <row r="36" spans="1:1024" x14ac:dyDescent="0.25">
      <c r="C36" s="131"/>
      <c r="D36" s="131"/>
      <c r="E36" s="131"/>
      <c r="F36" s="131"/>
      <c r="G36" s="131"/>
      <c r="H36" s="131"/>
      <c r="I36" s="131"/>
      <c r="J36" s="131"/>
      <c r="K36" s="131"/>
      <c r="L36" s="131"/>
      <c r="M36" s="131"/>
      <c r="N36" s="131"/>
      <c r="O36" s="131"/>
      <c r="P36" s="131"/>
      <c r="Q36" s="131"/>
      <c r="R36" s="131"/>
      <c r="S36" s="131"/>
      <c r="T36" s="131"/>
      <c r="U36" s="131"/>
      <c r="V36" s="131"/>
      <c r="W36" s="131"/>
    </row>
    <row r="37" spans="1:1024" s="243" customFormat="1" x14ac:dyDescent="0.2">
      <c r="A37" s="190"/>
      <c r="B37" s="241"/>
      <c r="C37" s="132"/>
      <c r="D37" s="132"/>
      <c r="E37" s="133">
        <f>LCC_Dane_wejściowe_Wyniki!E$6</f>
        <v>0</v>
      </c>
      <c r="F37" s="133"/>
      <c r="G37" s="133">
        <f>LCC_Dane_wejściowe_Wyniki!G$6</f>
        <v>0</v>
      </c>
      <c r="H37" s="133"/>
      <c r="I37" s="133">
        <f>LCC_Dane_wejściowe_Wyniki!I$6</f>
        <v>0</v>
      </c>
      <c r="J37" s="133"/>
      <c r="K37" s="133">
        <f>LCC_Dane_wejściowe_Wyniki!K$6</f>
        <v>0</v>
      </c>
      <c r="L37" s="133"/>
      <c r="M37" s="133">
        <f>LCC_Dane_wejściowe_Wyniki!M$6</f>
        <v>0</v>
      </c>
      <c r="N37" s="133"/>
      <c r="O37" s="133">
        <f>LCC_Dane_wejściowe_Wyniki!O$6</f>
        <v>0</v>
      </c>
      <c r="P37" s="133"/>
      <c r="Q37" s="133">
        <f>LCC_Dane_wejściowe_Wyniki!Q$6</f>
        <v>0</v>
      </c>
      <c r="R37" s="133"/>
      <c r="S37" s="133">
        <f>LCC_Dane_wejściowe_Wyniki!S$6</f>
        <v>0</v>
      </c>
      <c r="T37" s="133"/>
      <c r="U37" s="133">
        <f>LCC_Dane_wejściowe_Wyniki!U$6</f>
        <v>0</v>
      </c>
      <c r="V37" s="133"/>
      <c r="W37" s="133">
        <f>LCC_Dane_wejściowe_Wyniki!W$6</f>
        <v>0</v>
      </c>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c r="BB37" s="241"/>
      <c r="BC37" s="241"/>
      <c r="BD37" s="241"/>
      <c r="BE37" s="241"/>
      <c r="BF37" s="241"/>
      <c r="BG37" s="241"/>
      <c r="BH37" s="241"/>
      <c r="BI37" s="241"/>
      <c r="BJ37" s="241"/>
      <c r="BK37" s="241"/>
      <c r="BL37" s="241"/>
      <c r="BM37" s="241"/>
      <c r="BN37" s="241"/>
      <c r="BO37" s="241"/>
      <c r="BP37" s="241"/>
      <c r="BQ37" s="241"/>
      <c r="BR37" s="241"/>
      <c r="BS37" s="241"/>
      <c r="BT37" s="241"/>
      <c r="BU37" s="241"/>
      <c r="BV37" s="241"/>
      <c r="BW37" s="241"/>
      <c r="BX37" s="241"/>
      <c r="BY37" s="241"/>
      <c r="BZ37" s="241"/>
      <c r="CA37" s="241"/>
      <c r="CB37" s="241"/>
      <c r="CC37" s="241"/>
      <c r="CD37" s="241"/>
      <c r="CE37" s="241"/>
      <c r="CF37" s="241"/>
      <c r="CG37" s="241"/>
      <c r="CH37" s="241"/>
      <c r="CI37" s="241"/>
      <c r="CJ37" s="241"/>
      <c r="CK37" s="241"/>
      <c r="CL37" s="241"/>
      <c r="CM37" s="241"/>
      <c r="CN37" s="241"/>
      <c r="CO37" s="241"/>
      <c r="CP37" s="241"/>
      <c r="CQ37" s="241"/>
      <c r="CR37" s="241"/>
      <c r="CS37" s="241"/>
      <c r="CT37" s="241"/>
      <c r="CU37" s="241"/>
      <c r="CV37" s="241"/>
      <c r="CW37" s="241"/>
      <c r="CX37" s="241"/>
      <c r="CY37" s="241"/>
      <c r="CZ37" s="241"/>
      <c r="DA37" s="241"/>
      <c r="DB37" s="241"/>
      <c r="DC37" s="241"/>
      <c r="DD37" s="241"/>
      <c r="DE37" s="241"/>
      <c r="DF37" s="241"/>
      <c r="DG37" s="241"/>
      <c r="DH37" s="241"/>
      <c r="DI37" s="241"/>
      <c r="DJ37" s="241"/>
      <c r="DK37" s="241"/>
      <c r="DL37" s="241"/>
      <c r="DM37" s="241"/>
      <c r="DN37" s="241"/>
      <c r="DO37" s="241"/>
      <c r="DP37" s="241"/>
      <c r="DQ37" s="241"/>
      <c r="DR37" s="241"/>
      <c r="DS37" s="241"/>
      <c r="DT37" s="241"/>
      <c r="DU37" s="241"/>
      <c r="DV37" s="241"/>
      <c r="DW37" s="241"/>
      <c r="DX37" s="241"/>
      <c r="DY37" s="241"/>
      <c r="DZ37" s="241"/>
      <c r="EA37" s="241"/>
      <c r="EB37" s="241"/>
      <c r="EC37" s="241"/>
      <c r="ED37" s="241"/>
      <c r="EE37" s="241"/>
      <c r="EF37" s="241"/>
      <c r="EG37" s="241"/>
      <c r="EH37" s="241"/>
      <c r="EI37" s="241"/>
      <c r="EJ37" s="241"/>
      <c r="EK37" s="241"/>
      <c r="EL37" s="241"/>
      <c r="EM37" s="241"/>
      <c r="EN37" s="241"/>
      <c r="EO37" s="241"/>
      <c r="EP37" s="241"/>
      <c r="EQ37" s="241"/>
      <c r="ER37" s="241"/>
      <c r="ES37" s="241"/>
      <c r="ET37" s="241"/>
      <c r="EU37" s="241"/>
      <c r="EV37" s="241"/>
      <c r="EW37" s="241"/>
      <c r="EX37" s="241"/>
      <c r="EY37" s="241"/>
      <c r="EZ37" s="241"/>
      <c r="FA37" s="241"/>
      <c r="FB37" s="241"/>
      <c r="FC37" s="241"/>
      <c r="FD37" s="241"/>
      <c r="FE37" s="241"/>
      <c r="FF37" s="241"/>
      <c r="FG37" s="241"/>
      <c r="FH37" s="241"/>
      <c r="FI37" s="241"/>
      <c r="FJ37" s="241"/>
      <c r="FK37" s="241"/>
      <c r="FL37" s="241"/>
      <c r="FM37" s="241"/>
      <c r="FN37" s="241"/>
      <c r="FO37" s="241"/>
      <c r="FP37" s="241"/>
      <c r="FQ37" s="241"/>
      <c r="FR37" s="241"/>
      <c r="FS37" s="241"/>
      <c r="FT37" s="241"/>
      <c r="FU37" s="241"/>
      <c r="FV37" s="241"/>
      <c r="FW37" s="241"/>
      <c r="FX37" s="241"/>
      <c r="FY37" s="241"/>
      <c r="FZ37" s="241"/>
      <c r="GA37" s="241"/>
      <c r="GB37" s="241"/>
      <c r="GC37" s="241"/>
      <c r="GD37" s="241"/>
      <c r="GE37" s="241"/>
      <c r="GF37" s="241"/>
      <c r="GG37" s="241"/>
      <c r="GH37" s="241"/>
      <c r="GI37" s="241"/>
      <c r="GJ37" s="241"/>
      <c r="GK37" s="241"/>
      <c r="GL37" s="241"/>
      <c r="GM37" s="241"/>
      <c r="GN37" s="241"/>
      <c r="GO37" s="241"/>
      <c r="GP37" s="241"/>
      <c r="GQ37" s="241"/>
      <c r="GR37" s="241"/>
      <c r="GS37" s="241"/>
      <c r="GT37" s="241"/>
      <c r="GU37" s="241"/>
      <c r="GV37" s="241"/>
      <c r="GW37" s="241"/>
      <c r="GX37" s="241"/>
      <c r="GY37" s="241"/>
      <c r="GZ37" s="241"/>
      <c r="HA37" s="241"/>
      <c r="HB37" s="241"/>
      <c r="HC37" s="241"/>
      <c r="HD37" s="241"/>
      <c r="HE37" s="241"/>
      <c r="HF37" s="241"/>
      <c r="HG37" s="241"/>
      <c r="HH37" s="241"/>
      <c r="HI37" s="241"/>
      <c r="HJ37" s="241"/>
      <c r="HK37" s="241"/>
      <c r="HL37" s="241"/>
      <c r="HM37" s="241"/>
      <c r="HN37" s="241"/>
      <c r="HO37" s="241"/>
      <c r="HP37" s="241"/>
      <c r="HQ37" s="241"/>
      <c r="HR37" s="241"/>
      <c r="HS37" s="241"/>
      <c r="HT37" s="241"/>
      <c r="HU37" s="241"/>
      <c r="HV37" s="241"/>
      <c r="HW37" s="241"/>
      <c r="HX37" s="241"/>
      <c r="HY37" s="241"/>
      <c r="HZ37" s="241"/>
      <c r="IA37" s="241"/>
      <c r="IB37" s="241"/>
      <c r="IC37" s="241"/>
      <c r="ID37" s="241"/>
      <c r="IE37" s="241"/>
      <c r="IF37" s="241"/>
      <c r="IG37" s="241"/>
      <c r="IH37" s="241"/>
      <c r="II37" s="241"/>
      <c r="IJ37" s="241"/>
      <c r="IK37" s="241"/>
      <c r="IL37" s="241"/>
      <c r="IM37" s="241"/>
      <c r="IN37" s="241"/>
      <c r="IO37" s="241"/>
      <c r="IP37" s="241"/>
      <c r="IQ37" s="241"/>
      <c r="IR37" s="241"/>
      <c r="IS37" s="241"/>
      <c r="IT37" s="241"/>
      <c r="IU37" s="241"/>
      <c r="IV37" s="241"/>
      <c r="IW37" s="241"/>
      <c r="IX37" s="241"/>
      <c r="IY37" s="241"/>
      <c r="IZ37" s="241"/>
      <c r="JA37" s="241"/>
      <c r="JB37" s="241"/>
      <c r="JC37" s="241"/>
      <c r="JD37" s="241"/>
      <c r="JE37" s="241"/>
      <c r="JF37" s="241"/>
      <c r="JG37" s="241"/>
      <c r="JH37" s="241"/>
      <c r="JI37" s="241"/>
      <c r="JJ37" s="241"/>
      <c r="JK37" s="241"/>
      <c r="JL37" s="241"/>
      <c r="JM37" s="241"/>
      <c r="JN37" s="241"/>
      <c r="JO37" s="241"/>
      <c r="JP37" s="241"/>
      <c r="JQ37" s="241"/>
      <c r="JR37" s="241"/>
      <c r="JS37" s="241"/>
      <c r="JT37" s="241"/>
      <c r="JU37" s="241"/>
      <c r="JV37" s="241"/>
      <c r="JW37" s="241"/>
      <c r="JX37" s="241"/>
      <c r="JY37" s="241"/>
      <c r="JZ37" s="241"/>
      <c r="KA37" s="241"/>
      <c r="KB37" s="241"/>
      <c r="KC37" s="241"/>
      <c r="KD37" s="241"/>
      <c r="KE37" s="241"/>
      <c r="KF37" s="241"/>
      <c r="KG37" s="241"/>
      <c r="KH37" s="241"/>
      <c r="KI37" s="241"/>
      <c r="KJ37" s="241"/>
      <c r="KK37" s="241"/>
      <c r="KL37" s="241"/>
      <c r="KM37" s="241"/>
      <c r="KN37" s="241"/>
      <c r="KO37" s="241"/>
      <c r="KP37" s="241"/>
      <c r="KQ37" s="241"/>
      <c r="KR37" s="241"/>
      <c r="KS37" s="241"/>
      <c r="KT37" s="241"/>
      <c r="KU37" s="241"/>
      <c r="KV37" s="241"/>
      <c r="KW37" s="241"/>
      <c r="KX37" s="241"/>
      <c r="KY37" s="241"/>
      <c r="KZ37" s="241"/>
      <c r="LA37" s="241"/>
      <c r="LB37" s="241"/>
      <c r="LC37" s="241"/>
      <c r="LD37" s="241"/>
      <c r="LE37" s="241"/>
      <c r="LF37" s="241"/>
      <c r="LG37" s="241"/>
      <c r="LH37" s="241"/>
      <c r="LI37" s="241"/>
      <c r="LJ37" s="241"/>
      <c r="LK37" s="241"/>
      <c r="LL37" s="241"/>
      <c r="LM37" s="241"/>
      <c r="LN37" s="241"/>
      <c r="LO37" s="241"/>
      <c r="LP37" s="241"/>
      <c r="LQ37" s="241"/>
      <c r="LR37" s="241"/>
      <c r="LS37" s="241"/>
      <c r="LT37" s="241"/>
      <c r="LU37" s="241"/>
      <c r="LV37" s="241"/>
      <c r="LW37" s="241"/>
      <c r="LX37" s="241"/>
      <c r="LY37" s="241"/>
      <c r="LZ37" s="241"/>
      <c r="MA37" s="241"/>
      <c r="MB37" s="241"/>
      <c r="MC37" s="241"/>
      <c r="MD37" s="241"/>
      <c r="ME37" s="241"/>
      <c r="MF37" s="241"/>
      <c r="MG37" s="241"/>
      <c r="MH37" s="241"/>
      <c r="MI37" s="241"/>
      <c r="MJ37" s="241"/>
      <c r="MK37" s="241"/>
      <c r="ML37" s="241"/>
      <c r="MM37" s="241"/>
      <c r="MN37" s="241"/>
      <c r="MO37" s="241"/>
      <c r="MP37" s="241"/>
      <c r="MQ37" s="241"/>
      <c r="MR37" s="241"/>
      <c r="MS37" s="241"/>
      <c r="MT37" s="241"/>
      <c r="MU37" s="241"/>
      <c r="MV37" s="241"/>
      <c r="MW37" s="241"/>
      <c r="MX37" s="241"/>
      <c r="MY37" s="241"/>
      <c r="MZ37" s="241"/>
      <c r="NA37" s="241"/>
      <c r="NB37" s="241"/>
      <c r="NC37" s="241"/>
      <c r="ND37" s="241"/>
      <c r="NE37" s="241"/>
      <c r="NF37" s="241"/>
      <c r="NG37" s="241"/>
      <c r="NH37" s="241"/>
      <c r="NI37" s="241"/>
      <c r="NJ37" s="241"/>
      <c r="NK37" s="241"/>
      <c r="NL37" s="241"/>
      <c r="NM37" s="241"/>
      <c r="NN37" s="241"/>
      <c r="NO37" s="241"/>
      <c r="NP37" s="241"/>
      <c r="NQ37" s="241"/>
      <c r="NR37" s="241"/>
      <c r="NS37" s="241"/>
      <c r="NT37" s="241"/>
      <c r="NU37" s="241"/>
      <c r="NV37" s="241"/>
      <c r="NW37" s="241"/>
      <c r="NX37" s="241"/>
      <c r="NY37" s="241"/>
      <c r="NZ37" s="241"/>
      <c r="OA37" s="241"/>
      <c r="OB37" s="241"/>
      <c r="OC37" s="241"/>
      <c r="OD37" s="241"/>
      <c r="OE37" s="241"/>
      <c r="OF37" s="241"/>
      <c r="OG37" s="241"/>
      <c r="OH37" s="241"/>
      <c r="OI37" s="241"/>
      <c r="OJ37" s="241"/>
      <c r="OK37" s="241"/>
      <c r="OL37" s="241"/>
      <c r="OM37" s="241"/>
      <c r="ON37" s="241"/>
      <c r="OO37" s="241"/>
      <c r="OP37" s="241"/>
      <c r="OQ37" s="241"/>
      <c r="OR37" s="241"/>
      <c r="OS37" s="241"/>
      <c r="OT37" s="241"/>
      <c r="OU37" s="241"/>
      <c r="OV37" s="241"/>
      <c r="OW37" s="241"/>
      <c r="OX37" s="241"/>
      <c r="OY37" s="241"/>
      <c r="OZ37" s="241"/>
      <c r="PA37" s="241"/>
      <c r="PB37" s="241"/>
      <c r="PC37" s="241"/>
      <c r="PD37" s="241"/>
      <c r="PE37" s="241"/>
      <c r="PF37" s="241"/>
      <c r="PG37" s="241"/>
      <c r="PH37" s="241"/>
      <c r="PI37" s="241"/>
      <c r="PJ37" s="241"/>
      <c r="PK37" s="241"/>
      <c r="PL37" s="241"/>
      <c r="PM37" s="241"/>
      <c r="PN37" s="241"/>
      <c r="PO37" s="241"/>
      <c r="PP37" s="241"/>
      <c r="PQ37" s="241"/>
      <c r="PR37" s="241"/>
      <c r="PS37" s="241"/>
      <c r="PT37" s="241"/>
      <c r="PU37" s="241"/>
      <c r="PV37" s="241"/>
      <c r="PW37" s="241"/>
      <c r="PX37" s="241"/>
      <c r="PY37" s="241"/>
      <c r="PZ37" s="241"/>
      <c r="QA37" s="241"/>
      <c r="QB37" s="241"/>
      <c r="QC37" s="241"/>
      <c r="QD37" s="241"/>
      <c r="QE37" s="241"/>
      <c r="QF37" s="241"/>
      <c r="QG37" s="241"/>
      <c r="QH37" s="241"/>
      <c r="QI37" s="241"/>
      <c r="QJ37" s="241"/>
      <c r="QK37" s="241"/>
      <c r="QL37" s="241"/>
      <c r="QM37" s="241"/>
      <c r="QN37" s="241"/>
      <c r="QO37" s="241"/>
      <c r="QP37" s="241"/>
      <c r="QQ37" s="241"/>
      <c r="QR37" s="241"/>
      <c r="QS37" s="241"/>
      <c r="QT37" s="241"/>
      <c r="QU37" s="241"/>
      <c r="QV37" s="241"/>
      <c r="QW37" s="241"/>
      <c r="QX37" s="241"/>
      <c r="QY37" s="241"/>
      <c r="QZ37" s="241"/>
      <c r="RA37" s="241"/>
      <c r="RB37" s="241"/>
      <c r="RC37" s="241"/>
      <c r="RD37" s="241"/>
      <c r="RE37" s="241"/>
      <c r="RF37" s="241"/>
      <c r="RG37" s="241"/>
      <c r="RH37" s="241"/>
      <c r="RI37" s="241"/>
      <c r="RJ37" s="241"/>
      <c r="RK37" s="241"/>
      <c r="RL37" s="241"/>
      <c r="RM37" s="241"/>
      <c r="RN37" s="241"/>
      <c r="RO37" s="241"/>
      <c r="RP37" s="241"/>
      <c r="RQ37" s="241"/>
      <c r="RR37" s="241"/>
      <c r="RS37" s="241"/>
      <c r="RT37" s="241"/>
      <c r="RU37" s="241"/>
      <c r="RV37" s="241"/>
      <c r="RW37" s="241"/>
      <c r="RX37" s="241"/>
      <c r="RY37" s="241"/>
      <c r="RZ37" s="241"/>
      <c r="SA37" s="241"/>
      <c r="SB37" s="241"/>
      <c r="SC37" s="241"/>
      <c r="SD37" s="241"/>
      <c r="SE37" s="241"/>
      <c r="SF37" s="241"/>
      <c r="SG37" s="241"/>
      <c r="SH37" s="241"/>
      <c r="SI37" s="241"/>
      <c r="SJ37" s="241"/>
      <c r="SK37" s="241"/>
      <c r="SL37" s="241"/>
      <c r="SM37" s="241"/>
      <c r="SN37" s="241"/>
      <c r="SO37" s="241"/>
      <c r="SP37" s="241"/>
      <c r="SQ37" s="241"/>
      <c r="SR37" s="241"/>
      <c r="SS37" s="241"/>
      <c r="ST37" s="241"/>
      <c r="SU37" s="241"/>
      <c r="SV37" s="241"/>
      <c r="SW37" s="241"/>
      <c r="SX37" s="241"/>
      <c r="SY37" s="241"/>
      <c r="SZ37" s="241"/>
      <c r="TA37" s="241"/>
      <c r="TB37" s="241"/>
      <c r="TC37" s="241"/>
      <c r="TD37" s="241"/>
      <c r="TE37" s="241"/>
      <c r="TF37" s="241"/>
      <c r="TG37" s="241"/>
      <c r="TH37" s="241"/>
      <c r="TI37" s="241"/>
      <c r="TJ37" s="241"/>
      <c r="TK37" s="241"/>
      <c r="TL37" s="241"/>
      <c r="TM37" s="241"/>
      <c r="TN37" s="241"/>
      <c r="TO37" s="241"/>
      <c r="TP37" s="241"/>
      <c r="TQ37" s="241"/>
      <c r="TR37" s="241"/>
      <c r="TS37" s="241"/>
      <c r="TT37" s="241"/>
      <c r="TU37" s="241"/>
      <c r="TV37" s="241"/>
      <c r="TW37" s="241"/>
      <c r="TX37" s="241"/>
      <c r="TY37" s="241"/>
      <c r="TZ37" s="241"/>
      <c r="UA37" s="241"/>
      <c r="UB37" s="241"/>
      <c r="UC37" s="241"/>
      <c r="UD37" s="241"/>
      <c r="UE37" s="241"/>
      <c r="UF37" s="241"/>
      <c r="UG37" s="241"/>
      <c r="UH37" s="241"/>
      <c r="UI37" s="241"/>
      <c r="UJ37" s="241"/>
      <c r="UK37" s="241"/>
      <c r="UL37" s="241"/>
      <c r="UM37" s="241"/>
      <c r="UN37" s="241"/>
      <c r="UO37" s="241"/>
      <c r="UP37" s="241"/>
      <c r="UQ37" s="241"/>
      <c r="UR37" s="241"/>
      <c r="US37" s="241"/>
      <c r="UT37" s="241"/>
      <c r="UU37" s="241"/>
      <c r="UV37" s="241"/>
      <c r="UW37" s="241"/>
      <c r="UX37" s="241"/>
      <c r="UY37" s="241"/>
      <c r="UZ37" s="241"/>
      <c r="VA37" s="241"/>
      <c r="VB37" s="241"/>
      <c r="VC37" s="241"/>
      <c r="VD37" s="241"/>
      <c r="VE37" s="241"/>
      <c r="VF37" s="241"/>
      <c r="VG37" s="241"/>
      <c r="VH37" s="241"/>
      <c r="VI37" s="241"/>
      <c r="VJ37" s="241"/>
      <c r="VK37" s="241"/>
      <c r="VL37" s="241"/>
      <c r="VM37" s="241"/>
      <c r="VN37" s="241"/>
      <c r="VO37" s="241"/>
      <c r="VP37" s="241"/>
      <c r="VQ37" s="241"/>
      <c r="VR37" s="241"/>
      <c r="VS37" s="241"/>
      <c r="VT37" s="241"/>
      <c r="VU37" s="241"/>
      <c r="VV37" s="241"/>
      <c r="VW37" s="241"/>
      <c r="VX37" s="241"/>
      <c r="VY37" s="241"/>
      <c r="VZ37" s="241"/>
      <c r="WA37" s="241"/>
      <c r="WB37" s="241"/>
      <c r="WC37" s="241"/>
      <c r="WD37" s="241"/>
      <c r="WE37" s="241"/>
      <c r="WF37" s="241"/>
      <c r="WG37" s="241"/>
      <c r="WH37" s="241"/>
      <c r="WI37" s="241"/>
      <c r="WJ37" s="241"/>
      <c r="WK37" s="241"/>
      <c r="WL37" s="241"/>
      <c r="WM37" s="241"/>
      <c r="WN37" s="241"/>
      <c r="WO37" s="241"/>
      <c r="WP37" s="241"/>
      <c r="WQ37" s="241"/>
      <c r="WR37" s="241"/>
      <c r="WS37" s="241"/>
      <c r="WT37" s="241"/>
      <c r="WU37" s="241"/>
      <c r="WV37" s="241"/>
      <c r="WW37" s="241"/>
      <c r="WX37" s="241"/>
      <c r="WY37" s="241"/>
      <c r="WZ37" s="241"/>
      <c r="XA37" s="241"/>
      <c r="XB37" s="241"/>
      <c r="XC37" s="241"/>
      <c r="XD37" s="241"/>
      <c r="XE37" s="241"/>
      <c r="XF37" s="241"/>
      <c r="XG37" s="241"/>
      <c r="XH37" s="241"/>
      <c r="XI37" s="241"/>
      <c r="XJ37" s="241"/>
      <c r="XK37" s="241"/>
      <c r="XL37" s="241"/>
      <c r="XM37" s="241"/>
      <c r="XN37" s="241"/>
      <c r="XO37" s="241"/>
      <c r="XP37" s="241"/>
      <c r="XQ37" s="241"/>
      <c r="XR37" s="241"/>
      <c r="XS37" s="241"/>
      <c r="XT37" s="241"/>
      <c r="XU37" s="241"/>
      <c r="XV37" s="241"/>
      <c r="XW37" s="241"/>
      <c r="XX37" s="241"/>
      <c r="XY37" s="241"/>
      <c r="XZ37" s="241"/>
      <c r="YA37" s="241"/>
      <c r="YB37" s="241"/>
      <c r="YC37" s="241"/>
      <c r="YD37" s="241"/>
      <c r="YE37" s="241"/>
      <c r="YF37" s="241"/>
      <c r="YG37" s="241"/>
      <c r="YH37" s="241"/>
      <c r="YI37" s="241"/>
      <c r="YJ37" s="241"/>
      <c r="YK37" s="241"/>
      <c r="YL37" s="241"/>
      <c r="YM37" s="241"/>
      <c r="YN37" s="241"/>
      <c r="YO37" s="241"/>
      <c r="YP37" s="241"/>
      <c r="YQ37" s="241"/>
      <c r="YR37" s="241"/>
      <c r="YS37" s="241"/>
      <c r="YT37" s="241"/>
      <c r="YU37" s="241"/>
      <c r="YV37" s="241"/>
      <c r="YW37" s="241"/>
      <c r="YX37" s="241"/>
      <c r="YY37" s="241"/>
      <c r="YZ37" s="241"/>
      <c r="ZA37" s="241"/>
      <c r="ZB37" s="241"/>
      <c r="ZC37" s="241"/>
      <c r="ZD37" s="241"/>
      <c r="ZE37" s="241"/>
      <c r="ZF37" s="241"/>
      <c r="ZG37" s="241"/>
      <c r="ZH37" s="241"/>
      <c r="ZI37" s="241"/>
      <c r="ZJ37" s="241"/>
      <c r="ZK37" s="241"/>
      <c r="ZL37" s="241"/>
      <c r="ZM37" s="241"/>
      <c r="ZN37" s="241"/>
      <c r="ZO37" s="241"/>
      <c r="ZP37" s="241"/>
      <c r="ZQ37" s="241"/>
      <c r="ZR37" s="241"/>
      <c r="ZS37" s="241"/>
      <c r="ZT37" s="241"/>
      <c r="ZU37" s="241"/>
      <c r="ZV37" s="241"/>
      <c r="ZW37" s="241"/>
      <c r="ZX37" s="241"/>
      <c r="ZY37" s="241"/>
      <c r="ZZ37" s="241"/>
      <c r="AAA37" s="241"/>
      <c r="AAB37" s="241"/>
      <c r="AAC37" s="241"/>
      <c r="AAD37" s="241"/>
      <c r="AAE37" s="241"/>
      <c r="AAF37" s="241"/>
      <c r="AAG37" s="241"/>
      <c r="AAH37" s="241"/>
      <c r="AAI37" s="241"/>
      <c r="AAJ37" s="241"/>
      <c r="AAK37" s="241"/>
      <c r="AAL37" s="241"/>
      <c r="AAM37" s="241"/>
      <c r="AAN37" s="241"/>
      <c r="AAO37" s="241"/>
      <c r="AAP37" s="241"/>
      <c r="AAQ37" s="241"/>
      <c r="AAR37" s="241"/>
      <c r="AAS37" s="241"/>
      <c r="AAT37" s="241"/>
      <c r="AAU37" s="241"/>
      <c r="AAV37" s="241"/>
      <c r="AAW37" s="241"/>
      <c r="AAX37" s="241"/>
      <c r="AAY37" s="241"/>
      <c r="AAZ37" s="241"/>
      <c r="ABA37" s="241"/>
      <c r="ABB37" s="241"/>
      <c r="ABC37" s="241"/>
      <c r="ABD37" s="241"/>
      <c r="ABE37" s="241"/>
      <c r="ABF37" s="241"/>
      <c r="ABG37" s="241"/>
      <c r="ABH37" s="241"/>
      <c r="ABI37" s="241"/>
      <c r="ABJ37" s="241"/>
      <c r="ABK37" s="241"/>
      <c r="ABL37" s="241"/>
      <c r="ABM37" s="241"/>
      <c r="ABN37" s="241"/>
      <c r="ABO37" s="241"/>
      <c r="ABP37" s="241"/>
      <c r="ABQ37" s="241"/>
      <c r="ABR37" s="241"/>
      <c r="ABS37" s="241"/>
      <c r="ABT37" s="241"/>
      <c r="ABU37" s="241"/>
      <c r="ABV37" s="241"/>
      <c r="ABW37" s="241"/>
      <c r="ABX37" s="241"/>
      <c r="ABY37" s="241"/>
      <c r="ABZ37" s="241"/>
      <c r="ACA37" s="241"/>
      <c r="ACB37" s="241"/>
      <c r="ACC37" s="241"/>
      <c r="ACD37" s="241"/>
      <c r="ACE37" s="241"/>
      <c r="ACF37" s="241"/>
      <c r="ACG37" s="241"/>
      <c r="ACH37" s="241"/>
      <c r="ACI37" s="241"/>
      <c r="ACJ37" s="241"/>
      <c r="ACK37" s="241"/>
      <c r="ACL37" s="241"/>
      <c r="ACM37" s="241"/>
      <c r="ACN37" s="241"/>
      <c r="ACO37" s="241"/>
      <c r="ACP37" s="241"/>
      <c r="ACQ37" s="241"/>
      <c r="ACR37" s="241"/>
      <c r="ACS37" s="241"/>
      <c r="ACT37" s="241"/>
      <c r="ACU37" s="241"/>
      <c r="ACV37" s="241"/>
      <c r="ACW37" s="241"/>
      <c r="ACX37" s="241"/>
      <c r="ACY37" s="241"/>
      <c r="ACZ37" s="241"/>
      <c r="ADA37" s="241"/>
      <c r="ADB37" s="241"/>
      <c r="ADC37" s="241"/>
      <c r="ADD37" s="241"/>
      <c r="ADE37" s="241"/>
      <c r="ADF37" s="241"/>
      <c r="ADG37" s="241"/>
      <c r="ADH37" s="241"/>
      <c r="ADI37" s="241"/>
      <c r="ADJ37" s="241"/>
      <c r="ADK37" s="241"/>
      <c r="ADL37" s="241"/>
      <c r="ADM37" s="241"/>
      <c r="ADN37" s="241"/>
      <c r="ADO37" s="241"/>
      <c r="ADP37" s="241"/>
      <c r="ADQ37" s="241"/>
      <c r="ADR37" s="241"/>
      <c r="ADS37" s="241"/>
      <c r="ADT37" s="241"/>
      <c r="ADU37" s="241"/>
      <c r="ADV37" s="241"/>
      <c r="ADW37" s="241"/>
      <c r="ADX37" s="241"/>
      <c r="ADY37" s="241"/>
      <c r="ADZ37" s="241"/>
      <c r="AEA37" s="241"/>
      <c r="AEB37" s="241"/>
      <c r="AEC37" s="241"/>
      <c r="AED37" s="241"/>
      <c r="AEE37" s="241"/>
      <c r="AEF37" s="241"/>
      <c r="AEG37" s="241"/>
      <c r="AEH37" s="241"/>
      <c r="AEI37" s="241"/>
      <c r="AEJ37" s="241"/>
      <c r="AEK37" s="241"/>
      <c r="AEL37" s="241"/>
      <c r="AEM37" s="241"/>
      <c r="AEN37" s="241"/>
      <c r="AEO37" s="241"/>
      <c r="AEP37" s="241"/>
      <c r="AEQ37" s="241"/>
      <c r="AER37" s="241"/>
      <c r="AES37" s="241"/>
      <c r="AET37" s="241"/>
      <c r="AEU37" s="241"/>
      <c r="AEV37" s="241"/>
      <c r="AEW37" s="241"/>
      <c r="AEX37" s="241"/>
      <c r="AEY37" s="241"/>
      <c r="AEZ37" s="241"/>
      <c r="AFA37" s="241"/>
      <c r="AFB37" s="241"/>
      <c r="AFC37" s="241"/>
      <c r="AFD37" s="241"/>
      <c r="AFE37" s="241"/>
      <c r="AFF37" s="241"/>
      <c r="AFG37" s="241"/>
      <c r="AFH37" s="241"/>
      <c r="AFI37" s="241"/>
      <c r="AFJ37" s="241"/>
      <c r="AFK37" s="241"/>
      <c r="AFL37" s="241"/>
      <c r="AFM37" s="241"/>
      <c r="AFN37" s="241"/>
      <c r="AFO37" s="241"/>
      <c r="AFP37" s="241"/>
      <c r="AFQ37" s="241"/>
      <c r="AFR37" s="241"/>
      <c r="AFS37" s="241"/>
      <c r="AFT37" s="241"/>
      <c r="AFU37" s="241"/>
      <c r="AFV37" s="241"/>
      <c r="AFW37" s="241"/>
      <c r="AFX37" s="241"/>
      <c r="AFY37" s="241"/>
      <c r="AFZ37" s="241"/>
      <c r="AGA37" s="241"/>
      <c r="AGB37" s="241"/>
      <c r="AGC37" s="241"/>
      <c r="AGD37" s="241"/>
      <c r="AGE37" s="241"/>
      <c r="AGF37" s="241"/>
      <c r="AGG37" s="241"/>
      <c r="AGH37" s="241"/>
      <c r="AGI37" s="241"/>
      <c r="AGJ37" s="241"/>
      <c r="AGK37" s="241"/>
      <c r="AGL37" s="241"/>
      <c r="AGM37" s="241"/>
      <c r="AGN37" s="241"/>
      <c r="AGO37" s="241"/>
      <c r="AGP37" s="241"/>
      <c r="AGQ37" s="241"/>
      <c r="AGR37" s="241"/>
      <c r="AGS37" s="241"/>
      <c r="AGT37" s="241"/>
      <c r="AGU37" s="241"/>
      <c r="AGV37" s="241"/>
      <c r="AGW37" s="241"/>
      <c r="AGX37" s="241"/>
      <c r="AGY37" s="241"/>
      <c r="AGZ37" s="241"/>
      <c r="AHA37" s="241"/>
      <c r="AHB37" s="241"/>
      <c r="AHC37" s="241"/>
      <c r="AHD37" s="241"/>
      <c r="AHE37" s="241"/>
      <c r="AHF37" s="241"/>
      <c r="AHG37" s="241"/>
      <c r="AHH37" s="241"/>
      <c r="AHI37" s="241"/>
      <c r="AHJ37" s="241"/>
      <c r="AHK37" s="241"/>
      <c r="AHL37" s="241"/>
      <c r="AHM37" s="241"/>
      <c r="AHN37" s="241"/>
      <c r="AHO37" s="241"/>
      <c r="AHP37" s="241"/>
      <c r="AHQ37" s="241"/>
      <c r="AHR37" s="241"/>
      <c r="AHS37" s="241"/>
      <c r="AHT37" s="241"/>
      <c r="AHU37" s="241"/>
      <c r="AHV37" s="241"/>
      <c r="AHW37" s="241"/>
      <c r="AHX37" s="241"/>
      <c r="AHY37" s="241"/>
      <c r="AHZ37" s="241"/>
      <c r="AIA37" s="241"/>
      <c r="AIB37" s="241"/>
      <c r="AIC37" s="241"/>
      <c r="AID37" s="241"/>
      <c r="AIE37" s="241"/>
      <c r="AIF37" s="241"/>
      <c r="AIG37" s="241"/>
      <c r="AIH37" s="241"/>
      <c r="AII37" s="241"/>
      <c r="AIJ37" s="241"/>
      <c r="AIK37" s="241"/>
      <c r="AIL37" s="241"/>
      <c r="AIM37" s="241"/>
      <c r="AIN37" s="241"/>
      <c r="AIO37" s="241"/>
      <c r="AIP37" s="241"/>
      <c r="AIQ37" s="241"/>
      <c r="AIR37" s="241"/>
      <c r="AIS37" s="241"/>
      <c r="AIT37" s="241"/>
      <c r="AIU37" s="241"/>
      <c r="AIV37" s="241"/>
      <c r="AIW37" s="241"/>
      <c r="AIX37" s="241"/>
      <c r="AIY37" s="241"/>
      <c r="AIZ37" s="241"/>
      <c r="AJA37" s="241"/>
      <c r="AJB37" s="241"/>
      <c r="AJC37" s="241"/>
      <c r="AJD37" s="241"/>
      <c r="AJE37" s="241"/>
      <c r="AJF37" s="241"/>
      <c r="AJG37" s="241"/>
      <c r="AJH37" s="241"/>
      <c r="AJI37" s="241"/>
      <c r="AJJ37" s="241"/>
      <c r="AJK37" s="241"/>
      <c r="AJL37" s="241"/>
      <c r="AJM37" s="241"/>
      <c r="AJN37" s="241"/>
      <c r="AJO37" s="241"/>
      <c r="AJP37" s="241"/>
      <c r="AJQ37" s="241"/>
      <c r="AJR37" s="241"/>
      <c r="AJS37" s="241"/>
      <c r="AJT37" s="241"/>
      <c r="AJU37" s="241"/>
      <c r="AJV37" s="241"/>
      <c r="AJW37" s="241"/>
      <c r="AJX37" s="241"/>
      <c r="AJY37" s="241"/>
      <c r="AJZ37" s="241"/>
      <c r="AKA37" s="241"/>
      <c r="AKB37" s="241"/>
      <c r="AKC37" s="241"/>
      <c r="AKD37" s="241"/>
      <c r="AKE37" s="241"/>
      <c r="AKF37" s="241"/>
      <c r="AKG37" s="241"/>
      <c r="AKH37" s="241"/>
      <c r="AKI37" s="241"/>
      <c r="AKJ37" s="241"/>
      <c r="AKK37" s="241"/>
      <c r="AKL37" s="241"/>
      <c r="AKM37" s="241"/>
      <c r="AKN37" s="241"/>
      <c r="AKO37" s="241"/>
      <c r="AKP37" s="241"/>
      <c r="AKQ37" s="241"/>
      <c r="AKR37" s="241"/>
      <c r="AKS37" s="241"/>
      <c r="AKT37" s="241"/>
      <c r="AKU37" s="241"/>
      <c r="AKV37" s="241"/>
      <c r="AKW37" s="241"/>
      <c r="AKX37" s="241"/>
      <c r="AKY37" s="241"/>
      <c r="AKZ37" s="241"/>
      <c r="ALA37" s="241"/>
      <c r="ALB37" s="241"/>
      <c r="ALC37" s="241"/>
      <c r="ALD37" s="241"/>
      <c r="ALE37" s="241"/>
      <c r="ALF37" s="241"/>
      <c r="ALG37" s="241"/>
      <c r="ALH37" s="241"/>
      <c r="ALI37" s="241"/>
      <c r="ALJ37" s="241"/>
      <c r="ALK37" s="241"/>
      <c r="ALL37" s="241"/>
      <c r="ALM37" s="241"/>
      <c r="ALN37" s="241"/>
      <c r="ALO37" s="241"/>
      <c r="ALP37" s="241"/>
      <c r="ALQ37" s="241"/>
      <c r="ALR37" s="241"/>
      <c r="ALS37" s="241"/>
      <c r="ALT37" s="241"/>
      <c r="ALU37" s="241"/>
      <c r="ALV37" s="241"/>
      <c r="ALW37" s="241"/>
      <c r="ALX37" s="241"/>
      <c r="ALY37" s="241"/>
      <c r="ALZ37" s="241"/>
      <c r="AMA37" s="241"/>
      <c r="AMB37" s="241"/>
      <c r="AMC37" s="241"/>
      <c r="AMD37" s="241"/>
      <c r="AME37" s="241"/>
      <c r="AMF37" s="241"/>
      <c r="AMG37" s="241"/>
      <c r="AMH37" s="241"/>
      <c r="AMI37" s="241"/>
      <c r="AMJ37" s="241"/>
    </row>
    <row r="38" spans="1:1024" ht="30" customHeight="1" x14ac:dyDescent="0.25">
      <c r="C38" s="279" t="s">
        <v>314</v>
      </c>
      <c r="D38" s="144" t="s">
        <v>311</v>
      </c>
      <c r="E38" s="134">
        <f>IF(LCC_Dane_wejściowe_Wyniki!E40="",E12*LCC_Dane_wejściowe_Wyniki!E38*LCC_Dane_wejściowe_Wyniki!E41*1/1000,E12*LCC_Dane_wejściowe_Wyniki!E40*LCC_Dane_wejściowe_Wyniki!E41*1/1000)</f>
        <v>0</v>
      </c>
      <c r="F38" s="134"/>
      <c r="G38" s="134">
        <f>IF(LCC_Dane_wejściowe_Wyniki!G40="",G12*LCC_Dane_wejściowe_Wyniki!G38*LCC_Dane_wejściowe_Wyniki!G41*1/1000,G12*LCC_Dane_wejściowe_Wyniki!G40*LCC_Dane_wejściowe_Wyniki!G41*1/1000)</f>
        <v>0</v>
      </c>
      <c r="H38" s="131"/>
      <c r="I38" s="134">
        <f>IF(LCC_Dane_wejściowe_Wyniki!I40="",I12*LCC_Dane_wejściowe_Wyniki!I38*LCC_Dane_wejściowe_Wyniki!I41*1/1000,I12*LCC_Dane_wejściowe_Wyniki!I40*LCC_Dane_wejściowe_Wyniki!I41*1/1000)</f>
        <v>0</v>
      </c>
      <c r="J38" s="131"/>
      <c r="K38" s="134">
        <f>IF(LCC_Dane_wejściowe_Wyniki!K40="",K12*LCC_Dane_wejściowe_Wyniki!K38*LCC_Dane_wejściowe_Wyniki!K41*1/1000,K12*LCC_Dane_wejściowe_Wyniki!K40*LCC_Dane_wejściowe_Wyniki!K41*1/1000)</f>
        <v>0</v>
      </c>
      <c r="L38" s="131"/>
      <c r="M38" s="134">
        <f>IF(LCC_Dane_wejściowe_Wyniki!M40="",M12*LCC_Dane_wejściowe_Wyniki!M38*LCC_Dane_wejściowe_Wyniki!M41*1/1000,M12*LCC_Dane_wejściowe_Wyniki!M40*LCC_Dane_wejściowe_Wyniki!M41*1/1000)</f>
        <v>0</v>
      </c>
      <c r="N38" s="131"/>
      <c r="O38" s="134">
        <f>IF(LCC_Dane_wejściowe_Wyniki!O40="",O12*LCC_Dane_wejściowe_Wyniki!O38*LCC_Dane_wejściowe_Wyniki!O41*1/1000,O12*LCC_Dane_wejściowe_Wyniki!O40*LCC_Dane_wejściowe_Wyniki!O41*1/1000)</f>
        <v>0</v>
      </c>
      <c r="P38" s="131"/>
      <c r="Q38" s="134">
        <f>IF(LCC_Dane_wejściowe_Wyniki!Q40="",Q12*LCC_Dane_wejściowe_Wyniki!Q38*LCC_Dane_wejściowe_Wyniki!Q41*1/1000,Q12*LCC_Dane_wejściowe_Wyniki!Q40*LCC_Dane_wejściowe_Wyniki!Q41*1/1000)</f>
        <v>0</v>
      </c>
      <c r="R38" s="131"/>
      <c r="S38" s="134">
        <f>IF(LCC_Dane_wejściowe_Wyniki!S40="",S12*LCC_Dane_wejściowe_Wyniki!S38*LCC_Dane_wejściowe_Wyniki!S41*1/1000,S12*LCC_Dane_wejściowe_Wyniki!S40*LCC_Dane_wejściowe_Wyniki!S41*1/1000)</f>
        <v>0</v>
      </c>
      <c r="T38" s="131"/>
      <c r="U38" s="134">
        <f>IF(LCC_Dane_wejściowe_Wyniki!U40="",U12*LCC_Dane_wejściowe_Wyniki!U38*LCC_Dane_wejściowe_Wyniki!U41*1/1000,U12*LCC_Dane_wejściowe_Wyniki!U40*LCC_Dane_wejściowe_Wyniki!U41*1/1000)</f>
        <v>0</v>
      </c>
      <c r="V38" s="131"/>
      <c r="W38" s="134">
        <f>IF(LCC_Dane_wejściowe_Wyniki!W40="",W12*LCC_Dane_wejściowe_Wyniki!W38*LCC_Dane_wejściowe_Wyniki!W41*1/1000,W12*LCC_Dane_wejściowe_Wyniki!W40*LCC_Dane_wejściowe_Wyniki!W41*1/1000)</f>
        <v>0</v>
      </c>
    </row>
    <row r="39" spans="1:1024" ht="30" customHeight="1" x14ac:dyDescent="0.25">
      <c r="C39" s="280" t="s">
        <v>315</v>
      </c>
      <c r="D39" s="144" t="s">
        <v>312</v>
      </c>
      <c r="E39" s="134">
        <f>E38*$E$5</f>
        <v>0</v>
      </c>
      <c r="F39" s="134"/>
      <c r="G39" s="134">
        <f>G38*$E$5</f>
        <v>0</v>
      </c>
      <c r="H39" s="131"/>
      <c r="I39" s="134">
        <f>I38*$E$5</f>
        <v>0</v>
      </c>
      <c r="J39" s="131"/>
      <c r="K39" s="134">
        <f>K38*$E$5</f>
        <v>0</v>
      </c>
      <c r="L39" s="131"/>
      <c r="M39" s="134">
        <f>M38*$E$5</f>
        <v>0</v>
      </c>
      <c r="N39" s="131"/>
      <c r="O39" s="134">
        <f>O38*$E$5</f>
        <v>0</v>
      </c>
      <c r="P39" s="131"/>
      <c r="Q39" s="134">
        <f>Q38*$E$5</f>
        <v>0</v>
      </c>
      <c r="R39" s="131"/>
      <c r="S39" s="134">
        <f>S38*$E$5</f>
        <v>0</v>
      </c>
      <c r="T39" s="131"/>
      <c r="U39" s="134">
        <f>U38*$E$5</f>
        <v>0</v>
      </c>
      <c r="V39" s="131"/>
      <c r="W39" s="134">
        <f>W38*$E$5</f>
        <v>0</v>
      </c>
    </row>
    <row r="40" spans="1:1024" x14ac:dyDescent="0.25">
      <c r="C40" s="130"/>
      <c r="D40" s="130"/>
      <c r="E40" s="131"/>
      <c r="F40" s="131"/>
      <c r="G40" s="131"/>
      <c r="H40" s="131"/>
      <c r="I40" s="131"/>
      <c r="J40" s="131"/>
      <c r="K40" s="131"/>
      <c r="L40" s="131"/>
      <c r="M40" s="131"/>
      <c r="N40" s="131"/>
      <c r="O40" s="131"/>
      <c r="P40" s="131"/>
      <c r="Q40" s="131"/>
      <c r="R40" s="131"/>
      <c r="S40" s="131"/>
      <c r="T40" s="131"/>
      <c r="U40" s="131"/>
      <c r="V40" s="131"/>
      <c r="W40" s="131"/>
    </row>
    <row r="1311" spans="5:5" x14ac:dyDescent="0.25">
      <c r="E1311" s="102" t="s">
        <v>20</v>
      </c>
    </row>
  </sheetData>
  <mergeCells count="1">
    <mergeCell ref="A1:B1"/>
  </mergeCells>
  <pageMargins left="0.75" right="0.75" top="1" bottom="1" header="0.51180555555555496" footer="0.51180555555555496"/>
  <pageSetup firstPageNumber="0"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Arkusze</vt:lpstr>
      </vt:variant>
      <vt:variant>
        <vt:i4>7</vt:i4>
      </vt:variant>
    </vt:vector>
  </HeadingPairs>
  <TitlesOfParts>
    <vt:vector size="7" baseType="lpstr">
      <vt:lpstr>Wprowadzenie</vt:lpstr>
      <vt:lpstr>LCC_Dane_wejściowe_Wyniki</vt:lpstr>
      <vt:lpstr>Arkusz_odpowiedzi_oferenta</vt:lpstr>
      <vt:lpstr>Definicje_Wzory</vt:lpstr>
      <vt:lpstr>Wyniki graficzne</vt:lpstr>
      <vt:lpstr>Dane_referencyjne</vt:lpstr>
      <vt:lpstr>Obliczenia</vt:lpstr>
    </vt:vector>
  </TitlesOfParts>
  <Company>Ecoinstitut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Aure Adell</dc:creator>
  <cp:lastModifiedBy>Skowron Marcin</cp:lastModifiedBy>
  <cp:revision>3</cp:revision>
  <cp:lastPrinted>2017-08-24T14:30:16Z</cp:lastPrinted>
  <dcterms:created xsi:type="dcterms:W3CDTF">2017-08-22T13:37:17Z</dcterms:created>
  <dcterms:modified xsi:type="dcterms:W3CDTF">2023-06-28T11:23:03Z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Ecoinstitut</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