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585" windowWidth="25230" windowHeight="520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_2020" sheetId="10809" r:id="rId15"/>
    <sheet name="Ceny_tygodniowe_UE" sheetId="10608" r:id="rId16"/>
    <sheet name="CENY_LUTY_2020" sheetId="10812" r:id="rId17"/>
    <sheet name="HANDEL_I-XII_2019" sheetId="10805" r:id="rId18"/>
    <sheet name="Handel zagr. wg krajów 12_19" sheetId="10804" r:id="rId19"/>
    <sheet name="HANDEL_2019kod0103_WSTĘPNY" sheetId="10811" r:id="rId20"/>
    <sheet name="HANDEL_2019kod0203_WSTEPNY" sheetId="10810" r:id="rId21"/>
    <sheet name="UBOJE_wgGUS" sheetId="10666" r:id="rId22"/>
    <sheet name="mięso el._Zestawienie MCE" sheetId="10781" r:id="rId23"/>
    <sheet name="CENY_POLTUSZE_wieprz_03_20" sheetId="10780" r:id="rId24"/>
    <sheet name="Zestawienia_e-WGT " sheetId="10144" r:id="rId25"/>
    <sheet name="Ceny_roczneUE_2015_1995" sheetId="10484" r:id="rId26"/>
    <sheet name="BAZA_Ceny_UE_2009_2019" sheetId="10749" r:id="rId27"/>
    <sheet name="ceny_targ_kraj_03_20" sheetId="10693" r:id="rId28"/>
    <sheet name="Ceny zakupu_ZSRIR" sheetId="10552" r:id="rId29"/>
  </sheets>
  <externalReferences>
    <externalReference r:id="rId30"/>
    <externalReference r:id="rId31"/>
    <externalReference r:id="rId32"/>
  </externalReferences>
  <definedNames>
    <definedName name="\a">#N/A</definedName>
    <definedName name="\s" localSheetId="28">#REF!</definedName>
    <definedName name="\s" localSheetId="16">#REF!</definedName>
    <definedName name="\s" localSheetId="14">#REF!</definedName>
    <definedName name="\s" localSheetId="23">#REF!</definedName>
    <definedName name="\s" localSheetId="27">#REF!</definedName>
    <definedName name="\s" localSheetId="3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18">#REF!</definedName>
    <definedName name="_17_11_2011" localSheetId="19">#REF!</definedName>
    <definedName name="_17_11_2011" localSheetId="20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5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6">#REF!</definedName>
    <definedName name="_A" localSheetId="14">#REF!</definedName>
    <definedName name="_A" localSheetId="23">#REF!</definedName>
    <definedName name="_A" localSheetId="27">#REF!</definedName>
    <definedName name="_A" localSheetId="3">#REF!</definedName>
    <definedName name="_A" localSheetId="18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7" hidden="1">'HANDEL_I-XII_2019'!#REF!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5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5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5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5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5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 localSheetId="19">'[2]Amis Exchange rate'!$D$2</definedName>
    <definedName name="MaxDate" localSheetId="20">'[2]Amis Exchange rate'!$D$2</definedName>
    <definedName name="MaxDate">'[3]Amis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5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zakupu_ZSRIR'!$A$1:$P$22</definedName>
    <definedName name="_xlnm.Print_Area" localSheetId="16">#REF!</definedName>
    <definedName name="_xlnm.Print_Area" localSheetId="14">#REF!</definedName>
    <definedName name="_xlnm.Print_Area" localSheetId="23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1">UBOJE_wgGUS!$AE$1:$BC$48</definedName>
    <definedName name="_xlnm.Print_Area">#REF!</definedName>
    <definedName name="ppp" localSheetId="16">#REF!</definedName>
    <definedName name="ppp" localSheetId="14">#REF!</definedName>
    <definedName name="ppp" localSheetId="18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6">#REF!</definedName>
    <definedName name="Prosieta" localSheetId="14">#REF!</definedName>
    <definedName name="Prosieta" localSheetId="3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6">#REF!</definedName>
    <definedName name="recap" localSheetId="14">#REF!</definedName>
    <definedName name="recap" localSheetId="8">#REF!</definedName>
    <definedName name="recap" localSheetId="3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6">#REF!</definedName>
    <definedName name="SecondPerc" localSheetId="14">#REF!</definedName>
    <definedName name="SecondPerc" localSheetId="25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5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5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6">#REF!</definedName>
    <definedName name="zywiec" localSheetId="14">#REF!</definedName>
    <definedName name="zywiec" localSheetId="3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7" i="10812" l="1"/>
  <c r="O8" i="10812"/>
  <c r="O9" i="10812"/>
  <c r="O10" i="10812"/>
  <c r="O11" i="10812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80" i="10809" l="1"/>
  <c r="D80" i="10809"/>
  <c r="E79" i="10809"/>
  <c r="D79" i="10809"/>
  <c r="E77" i="10809"/>
  <c r="D77" i="10809"/>
  <c r="E76" i="10809"/>
  <c r="D76" i="10809"/>
  <c r="E75" i="10809"/>
  <c r="D75" i="10809"/>
  <c r="E74" i="10809"/>
  <c r="D74" i="10809"/>
  <c r="E73" i="10809"/>
  <c r="D73" i="10809"/>
  <c r="E72" i="10809"/>
  <c r="D72" i="10809"/>
  <c r="E71" i="10809"/>
  <c r="D71" i="10809"/>
  <c r="E70" i="10809"/>
  <c r="D70" i="10809"/>
  <c r="E69" i="10809"/>
  <c r="D69" i="10809"/>
  <c r="E68" i="10809"/>
  <c r="D68" i="10809"/>
  <c r="E67" i="10809"/>
  <c r="D67" i="10809"/>
  <c r="E66" i="10809"/>
  <c r="D66" i="10809"/>
  <c r="E65" i="10809"/>
  <c r="D65" i="10809"/>
  <c r="E64" i="10809"/>
  <c r="D64" i="10809"/>
  <c r="E63" i="10809"/>
  <c r="D63" i="10809"/>
  <c r="E62" i="10809"/>
  <c r="D62" i="10809"/>
  <c r="E61" i="10809"/>
  <c r="D61" i="10809"/>
  <c r="E60" i="10809"/>
  <c r="D60" i="10809"/>
  <c r="E59" i="10809"/>
  <c r="D59" i="10809"/>
  <c r="E58" i="10809"/>
  <c r="D58" i="10809"/>
  <c r="E57" i="10809"/>
  <c r="D57" i="10809"/>
  <c r="E56" i="10809"/>
  <c r="D56" i="10809"/>
  <c r="E55" i="10809"/>
  <c r="D55" i="10809"/>
  <c r="E54" i="10809"/>
  <c r="D54" i="10809"/>
  <c r="E53" i="10809"/>
  <c r="D53" i="10809"/>
  <c r="E52" i="10809"/>
  <c r="D52" i="10809"/>
  <c r="E37" i="10529" l="1"/>
  <c r="F37" i="10529"/>
  <c r="D31" i="10666" l="1"/>
  <c r="E31" i="10666"/>
  <c r="D32" i="10666"/>
  <c r="E32" i="10666"/>
  <c r="D33" i="10666"/>
  <c r="E33" i="10666"/>
  <c r="D34" i="10666"/>
  <c r="E34" i="10666"/>
  <c r="D35" i="10666"/>
  <c r="E35" i="10666"/>
  <c r="D36" i="10666"/>
  <c r="E36" i="10666"/>
  <c r="D37" i="10666"/>
  <c r="E37" i="10666"/>
  <c r="D38" i="10666"/>
  <c r="E38" i="10666"/>
  <c r="D39" i="10666"/>
  <c r="E39" i="10666"/>
  <c r="D40" i="10666"/>
  <c r="E40" i="10666"/>
  <c r="D41" i="10666"/>
  <c r="E41" i="10666"/>
  <c r="D42" i="10666"/>
  <c r="E42" i="10666"/>
  <c r="E15" i="10666"/>
  <c r="E16" i="10666"/>
  <c r="E17" i="10666"/>
  <c r="E18" i="10666"/>
  <c r="E19" i="10666"/>
  <c r="E20" i="10666"/>
  <c r="E21" i="10666"/>
  <c r="E22" i="10666"/>
  <c r="E23" i="10666"/>
  <c r="E24" i="10666"/>
  <c r="E25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E14" i="10666"/>
  <c r="D14" i="10666"/>
  <c r="B44" i="10666"/>
  <c r="B27" i="10666"/>
  <c r="K41" i="10666"/>
  <c r="K42" i="10666"/>
  <c r="K24" i="10666"/>
  <c r="K25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32" i="10666" s="1"/>
  <c r="K33" i="10666" s="1"/>
  <c r="K34" i="10666" s="1"/>
  <c r="K35" i="10666" s="1"/>
  <c r="K36" i="10666" s="1"/>
  <c r="K37" i="10666" s="1"/>
  <c r="K38" i="10666" s="1"/>
  <c r="K39" i="10666" s="1"/>
  <c r="K40" i="10666" s="1"/>
  <c r="K15" i="10666"/>
  <c r="K16" i="10666" s="1"/>
  <c r="K17" i="10666" s="1"/>
  <c r="K18" i="10666" s="1"/>
  <c r="K19" i="10666" s="1"/>
  <c r="K20" i="10666" s="1"/>
  <c r="K21" i="10666" s="1"/>
  <c r="K22" i="10666" s="1"/>
  <c r="K23" i="10666" s="1"/>
  <c r="K14" i="10666"/>
  <c r="M14" i="10666" l="1"/>
  <c r="L31" i="10666" l="1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S31" i="10666" l="1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33" i="10666"/>
  <c r="Y34" i="10666"/>
  <c r="T34" i="10666" s="1"/>
  <c r="AA16" i="10666"/>
  <c r="Y17" i="10666"/>
  <c r="T17" i="10666" s="1"/>
  <c r="AA17" i="10666" l="1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M15" i="10666"/>
</calcChain>
</file>

<file path=xl/sharedStrings.xml><?xml version="1.0" encoding="utf-8"?>
<sst xmlns="http://schemas.openxmlformats.org/spreadsheetml/2006/main" count="3901" uniqueCount="611">
  <si>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</si>
  <si>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</si>
  <si>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</si>
  <si>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</si>
  <si>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</si>
  <si>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</si>
  <si>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</si>
  <si>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</si>
  <si>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</si>
  <si>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</si>
  <si>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</si>
  <si>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</si>
  <si>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</si>
  <si>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</si>
  <si>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</si>
  <si>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</si>
  <si>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</si>
  <si>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</si>
  <si>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</si>
  <si>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</si>
  <si>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</si>
  <si>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</si>
  <si>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</si>
  <si>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</si>
  <si>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</si>
  <si>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</si>
  <si>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</si>
  <si>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</si>
  <si>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</si>
  <si>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</si>
  <si>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</si>
  <si>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</si>
  <si>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</si>
  <si>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</si>
  <si>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</si>
  <si>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</si>
  <si>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</si>
  <si>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</si>
  <si>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</si>
  <si>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</si>
  <si>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</si>
  <si>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</si>
  <si>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</si>
  <si>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</si>
  <si>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</si>
  <si>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</si>
  <si>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</si>
  <si>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</si>
  <si>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</si>
  <si>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</si>
  <si>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</si>
  <si>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</si>
  <si>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</si>
  <si>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</si>
  <si>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</si>
  <si>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</si>
  <si>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</si>
  <si>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</si>
  <si>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</si>
  <si>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</si>
  <si>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</si>
  <si>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</si>
  <si>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</si>
  <si>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</si>
  <si>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</si>
  <si>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</si>
  <si>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</si>
  <si>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</si>
  <si>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</si>
  <si>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</si>
  <si>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</si>
  <si>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</si>
  <si>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</si>
  <si>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</si>
  <si>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</si>
  <si>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</si>
  <si>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</si>
  <si>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</si>
  <si>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</si>
  <si>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</si>
  <si>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</si>
  <si>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</si>
  <si>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</si>
  <si>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</si>
  <si>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</si>
  <si>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</si>
  <si>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</si>
  <si>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</si>
  <si>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</si>
  <si>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</si>
  <si>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</si>
  <si>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</si>
  <si>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</si>
  <si>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</si>
  <si>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</si>
  <si>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</si>
  <si>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</si>
  <si>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</si>
  <si>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</si>
  <si>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</si>
  <si>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</si>
  <si>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</si>
  <si>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</si>
  <si>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</si>
  <si>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</si>
  <si>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</si>
  <si>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</si>
  <si>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</si>
  <si>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</si>
  <si>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</si>
  <si>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</si>
  <si>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</si>
  <si>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</si>
  <si>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</si>
  <si>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</si>
  <si>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</si>
  <si>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</si>
  <si>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</si>
  <si>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</si>
  <si>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</si>
  <si>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</si>
  <si>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</si>
  <si>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</si>
  <si>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</si>
  <si>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</si>
  <si>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</si>
  <si>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</si>
  <si>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</si>
  <si>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</si>
  <si>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</si>
  <si>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</si>
  <si>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</si>
  <si>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</si>
  <si>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</si>
  <si>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</si>
  <si>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</si>
  <si>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</si>
  <si>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</si>
  <si>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</si>
  <si>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</si>
  <si>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</si>
  <si>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</si>
  <si>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</si>
  <si>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</si>
  <si>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</si>
  <si>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</si>
  <si>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</si>
  <si>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</si>
  <si>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</si>
  <si>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</si>
  <si>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</si>
  <si>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</si>
  <si>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</si>
  <si>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</si>
  <si>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</si>
  <si>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</si>
  <si>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</si>
  <si>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</si>
  <si>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</si>
  <si>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</si>
  <si>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</si>
  <si>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</si>
  <si>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</si>
  <si>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</si>
  <si>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</si>
  <si>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</si>
  <si>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</si>
  <si>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</si>
  <si>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</si>
  <si>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</si>
  <si>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</si>
  <si>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</si>
  <si>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</si>
  <si>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</si>
  <si>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</si>
  <si>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</si>
  <si>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</si>
  <si>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</si>
  <si>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</si>
  <si>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</si>
  <si>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</si>
  <si>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</si>
  <si>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</si>
  <si>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</si>
  <si>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</si>
  <si>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</si>
  <si>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</si>
  <si>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</si>
  <si>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</si>
  <si>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</si>
  <si>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</si>
  <si>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</si>
  <si>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</si>
  <si>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</si>
  <si>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</si>
  <si>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</si>
  <si>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</si>
  <si>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</si>
  <si>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</si>
  <si>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</si>
  <si>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</si>
  <si>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</si>
  <si>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</si>
  <si>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</si>
  <si>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</si>
  <si>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</si>
  <si>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</si>
  <si>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</si>
  <si>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</si>
  <si>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</si>
  <si>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</si>
  <si>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</si>
  <si>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</si>
  <si>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</si>
  <si>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</si>
  <si>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</si>
  <si>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</si>
  <si>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</si>
  <si>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</si>
  <si>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</si>
  <si>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</si>
  <si>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</si>
  <si>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</si>
  <si>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</si>
  <si>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</si>
  <si>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</si>
  <si>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</si>
  <si>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</si>
  <si>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</si>
  <si>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</si>
  <si>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</si>
  <si>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</si>
  <si>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</si>
  <si>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</si>
  <si>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</si>
  <si>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</si>
  <si>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</si>
  <si>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</si>
  <si>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</si>
  <si>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</si>
  <si>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</si>
  <si>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</si>
  <si>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</si>
  <si>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</si>
  <si>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</si>
  <si>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</si>
  <si>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</si>
  <si>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</si>
  <si>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</si>
  <si>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</si>
  <si>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</si>
  <si>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</si>
  <si>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</si>
  <si>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</si>
  <si>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</si>
  <si>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</si>
  <si>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</si>
  <si>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</si>
  <si>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</si>
  <si>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</si>
  <si>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</si>
  <si>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</si>
  <si>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</si>
  <si>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</si>
  <si>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</si>
  <si>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</si>
  <si>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</si>
  <si>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</si>
  <si>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</si>
  <si>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</si>
  <si>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</si>
  <si>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</si>
  <si>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</si>
  <si>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</si>
  <si>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</si>
  <si>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</si>
  <si>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</si>
  <si>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</si>
  <si>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</si>
  <si>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</si>
  <si>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</si>
  <si>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</si>
  <si>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</si>
  <si>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</si>
  <si>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</si>
  <si>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</si>
  <si>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</si>
  <si>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</si>
  <si>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</si>
  <si>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</si>
  <si>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</si>
  <si>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</si>
  <si>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</si>
  <si>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</si>
  <si>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</si>
  <si>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</si>
  <si>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</si>
  <si>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</si>
  <si>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</si>
  <si>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</si>
  <si>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</si>
  <si>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</si>
  <si>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</si>
  <si>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</si>
  <si>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</si>
  <si>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</si>
  <si>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</si>
  <si>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</si>
  <si>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</si>
  <si>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</si>
  <si>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</si>
  <si>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</si>
  <si>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</si>
  <si>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</si>
  <si>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</si>
  <si>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</si>
  <si>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</si>
  <si>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</si>
  <si>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</si>
  <si>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</si>
  <si>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</si>
  <si>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</si>
  <si>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</si>
  <si>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</si>
  <si>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</si>
  <si>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</si>
  <si>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</si>
  <si>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</si>
  <si>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</si>
  <si>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</si>
  <si>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</si>
  <si>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</si>
  <si>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</si>
  <si>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</si>
  <si>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</si>
  <si>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</si>
  <si>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</si>
  <si>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</si>
  <si>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</si>
  <si>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</si>
  <si>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</si>
  <si>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</si>
  <si>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</si>
  <si>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</si>
  <si>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</si>
  <si>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</si>
  <si>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</si>
  <si>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</si>
  <si>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</si>
  <si>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</si>
  <si>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</si>
  <si>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</si>
  <si>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</si>
  <si>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</si>
  <si>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</si>
  <si>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</si>
  <si>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</si>
  <si>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</si>
  <si>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</si>
  <si>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</si>
  <si>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</si>
  <si>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</si>
  <si>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</si>
  <si>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</si>
  <si>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</si>
  <si>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</si>
  <si>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</si>
  <si>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</si>
  <si>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</si>
  <si>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</si>
  <si>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</si>
  <si>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</si>
  <si>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</si>
  <si>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</si>
  <si>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</si>
  <si>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</si>
  <si>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</si>
  <si>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</si>
  <si>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</si>
  <si>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</si>
  <si>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</si>
  <si>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</si>
  <si>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</si>
  <si>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</si>
  <si>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</si>
  <si>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</si>
  <si>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</si>
  <si>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</si>
  <si>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</si>
  <si>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</si>
  <si>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</si>
  <si>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</si>
  <si>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</si>
  <si>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</si>
  <si>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</si>
  <si>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</si>
  <si>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</si>
  <si>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</si>
  <si>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</si>
  <si>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</si>
  <si>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</si>
  <si>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</si>
  <si>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</si>
  <si>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</si>
  <si>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</si>
  <si>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</si>
  <si>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</si>
  <si>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</si>
  <si>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</si>
  <si>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</si>
  <si>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</si>
  <si>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</si>
  <si>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</si>
  <si>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</si>
  <si>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</si>
  <si>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</si>
  <si>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</si>
  <si>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</si>
  <si>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</si>
  <si>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</si>
  <si>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</si>
  <si>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</si>
  <si>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</si>
  <si>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</si>
  <si>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</si>
  <si>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</si>
  <si>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</si>
  <si>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</si>
  <si>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</si>
  <si>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</si>
  <si>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</si>
  <si>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</si>
  <si>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</si>
  <si>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</si>
  <si>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</si>
  <si>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</si>
  <si>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</si>
  <si>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</si>
  <si>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</si>
  <si>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</si>
  <si>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</si>
  <si>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</si>
  <si>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</si>
  <si>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</si>
  <si>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</si>
  <si>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</si>
  <si>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</si>
  <si>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</si>
  <si>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</si>
  <si>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</si>
  <si>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</si>
  <si>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</si>
  <si>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</si>
  <si>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</si>
  <si>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</si>
  <si>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</si>
  <si>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</si>
  <si>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</si>
  <si>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</si>
  <si>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</si>
  <si>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</si>
  <si>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</si>
  <si>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</si>
  <si>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</si>
  <si>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</si>
  <si>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</si>
  <si>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</si>
  <si>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</si>
  <si>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</si>
  <si>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</si>
  <si>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</si>
  <si>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</si>
  <si>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</si>
  <si>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</si>
  <si>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</si>
  <si>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</si>
  <si>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</si>
  <si>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</si>
  <si>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</si>
  <si>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</si>
  <si>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</si>
  <si>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</si>
  <si>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</si>
  <si>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</si>
  <si>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</si>
  <si>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</si>
  <si>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</si>
  <si>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</si>
  <si>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</si>
  <si>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</si>
  <si>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</si>
  <si>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</si>
  <si>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</si>
  <si>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</si>
  <si>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</si>
  <si>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</si>
  <si>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</si>
  <si>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</si>
  <si>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</si>
  <si>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</si>
  <si>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</si>
  <si>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</si>
  <si>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</si>
  <si>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</si>
  <si>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</si>
  <si>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</si>
  <si>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</si>
  <si>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</si>
  <si>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</si>
  <si>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</si>
  <si>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</si>
  <si>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</si>
  <si>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</si>
  <si>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</si>
  <si>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</si>
  <si>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</si>
  <si>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</si>
  <si>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</si>
  <si>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</si>
  <si>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</si>
  <si>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</si>
  <si>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</si>
  <si>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</si>
  <si>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</si>
  <si>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</si>
  <si>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</si>
  <si>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</si>
  <si>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 xml:space="preserve">Tab. 2 Średnie ceny netto zakupu świń rzeźnych za wagę żywą 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</si>
  <si>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</si>
  <si>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</si>
  <si>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</si>
  <si>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</si>
  <si>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</si>
  <si>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</si>
  <si>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</si>
  <si>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</si>
  <si>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</si>
  <si>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</si>
  <si>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</si>
  <si>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</si>
  <si>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</si>
  <si>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</si>
  <si>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</si>
  <si>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</si>
  <si>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</si>
  <si>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</si>
  <si>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</si>
  <si>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Koźminek</t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</si>
  <si>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</si>
  <si>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</si>
  <si>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</si>
  <si>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</si>
  <si>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</si>
  <si>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</si>
  <si>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30.12.2019-02.02.2020</t>
  </si>
  <si>
    <t>I 2020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</si>
  <si>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</si>
  <si>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</si>
  <si>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</si>
  <si>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</si>
  <si>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</si>
  <si>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</si>
  <si>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</si>
  <si>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</si>
  <si>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</si>
  <si>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</si>
  <si>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Nowy Targ</t>
  </si>
  <si>
    <t>Szczucin</t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</si>
  <si>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</si>
  <si>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</si>
  <si>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</si>
  <si>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</si>
  <si>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</si>
  <si>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</si>
  <si>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</si>
  <si>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</si>
  <si>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</si>
  <si>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</si>
  <si>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</si>
  <si>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</si>
  <si>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</si>
  <si>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</si>
  <si>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</si>
  <si>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</si>
  <si>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</si>
  <si>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</si>
  <si>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</si>
  <si>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</si>
  <si>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</si>
  <si>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</si>
  <si>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</si>
  <si>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</si>
  <si>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</si>
  <si>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</si>
  <si>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NR 9/2020</t>
  </si>
  <si>
    <t xml:space="preserve"> 24.02.2020 - 01.03.2020r. </t>
  </si>
  <si>
    <t>5 marca 2020r.</t>
  </si>
  <si>
    <t>Sierpc</t>
  </si>
  <si>
    <t>Cena sprzedaży prosiąt na targowiskach monitorowanych w ramach ZSRIR w latach 2003-2020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</si>
  <si>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244 288 sztuk</t>
    </r>
  </si>
  <si>
    <t>II 2020</t>
  </si>
  <si>
    <t>03.02.2020-01.03.2020</t>
  </si>
  <si>
    <t>SKUP - LUTY - 2020 - ZMIANY MIESIĘCZNE</t>
  </si>
  <si>
    <t>2020-02-03 - 2020-03-01</t>
  </si>
  <si>
    <t>2020-03-01</t>
  </si>
  <si>
    <t>2020-02-23</t>
  </si>
  <si>
    <t>2019-03-03</t>
  </si>
  <si>
    <t xml:space="preserve"> 2020-03-01</t>
  </si>
  <si>
    <t xml:space="preserve"> 2020-02-23</t>
  </si>
  <si>
    <t>Roczna zmiana ceny</t>
  </si>
  <si>
    <t xml:space="preserve"> 2019-03-03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</si>
</sst>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6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8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8" fillId="0" borderId="0"/>
    <xf numFmtId="0" fontId="18" fillId="0" borderId="0"/>
    <xf numFmtId="0" fontId="18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80" fontId="161" fillId="0" borderId="0"/>
    <xf numFmtId="0" fontId="17" fillId="0" borderId="0"/>
    <xf numFmtId="0" fontId="18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8" fillId="0" borderId="0"/>
    <xf numFmtId="0" fontId="103" fillId="0" borderId="0"/>
    <xf numFmtId="0" fontId="41" fillId="0" borderId="0"/>
    <xf numFmtId="0" fontId="181" fillId="0" borderId="0"/>
    <xf numFmtId="0" fontId="16" fillId="0" borderId="0"/>
    <xf numFmtId="0" fontId="15" fillId="0" borderId="0"/>
    <xf numFmtId="0" fontId="187" fillId="0" borderId="0"/>
    <xf numFmtId="0" fontId="188" fillId="0" borderId="0"/>
    <xf numFmtId="0" fontId="188" fillId="0" borderId="0"/>
    <xf numFmtId="0" fontId="14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4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0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0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0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8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8" fillId="0" borderId="0"/>
    <xf numFmtId="0" fontId="200" fillId="0" borderId="0"/>
    <xf numFmtId="0" fontId="201" fillId="0" borderId="0"/>
    <xf numFmtId="0" fontId="202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3" fillId="0" borderId="0"/>
    <xf numFmtId="0" fontId="204" fillId="0" borderId="0"/>
    <xf numFmtId="0" fontId="205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1" fillId="0" borderId="0"/>
    <xf numFmtId="0" fontId="242" fillId="0" borderId="0"/>
    <xf numFmtId="9" fontId="242" fillId="0" borderId="0" applyFont="0" applyFill="0" applyBorder="0" applyAlignment="0" applyProtection="0"/>
    <xf numFmtId="0" fontId="243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3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50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6" fillId="0" borderId="0"/>
    <xf numFmtId="0" fontId="247" fillId="0" borderId="0"/>
    <xf numFmtId="0" fontId="7" fillId="0" borderId="0"/>
    <xf numFmtId="0" fontId="248" fillId="0" borderId="0"/>
    <xf numFmtId="0" fontId="41" fillId="0" borderId="0"/>
    <xf numFmtId="0" fontId="249" fillId="0" borderId="0"/>
    <xf numFmtId="0" fontId="250" fillId="0" borderId="0"/>
    <xf numFmtId="0" fontId="41" fillId="0" borderId="0"/>
    <xf numFmtId="0" fontId="253" fillId="0" borderId="0"/>
    <xf numFmtId="0" fontId="256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3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6" fillId="0" borderId="0"/>
    <xf numFmtId="9" fontId="18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  <xf numFmtId="0" fontId="274" fillId="0" borderId="0"/>
    <xf numFmtId="0" fontId="1" fillId="0" borderId="0"/>
    <xf numFmtId="0" fontId="1" fillId="0" borderId="0"/>
    <xf numFmtId="0" fontId="1" fillId="0" borderId="0"/>
  </cellStyleXfs>
  <cellXfs count="1832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4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9" fillId="0" borderId="22" xfId="0" applyNumberFormat="1" applyFont="1" applyFill="1" applyBorder="1"/>
    <xf numFmtId="164" fontId="19" fillId="0" borderId="24" xfId="0" applyNumberFormat="1" applyFont="1" applyFill="1" applyBorder="1"/>
    <xf numFmtId="164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4" fontId="19" fillId="0" borderId="35" xfId="0" applyNumberFormat="1" applyFont="1" applyFill="1" applyBorder="1"/>
    <xf numFmtId="0" fontId="28" fillId="0" borderId="32" xfId="0" applyFont="1" applyBorder="1"/>
    <xf numFmtId="164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4" fontId="27" fillId="0" borderId="18" xfId="0" applyNumberFormat="1" applyFont="1" applyFill="1" applyBorder="1" applyAlignment="1">
      <alignment horizontal="centerContinuous" vertical="center" wrapText="1"/>
    </xf>
    <xf numFmtId="164" fontId="27" fillId="0" borderId="34" xfId="0" applyNumberFormat="1" applyFont="1" applyFill="1" applyBorder="1" applyAlignment="1">
      <alignment horizontal="centerContinuous" vertical="center" wrapText="1"/>
    </xf>
    <xf numFmtId="164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4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4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4" fontId="19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9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4" fontId="48" fillId="0" borderId="30" xfId="158" applyNumberFormat="1" applyFont="1" applyFill="1" applyBorder="1" applyAlignment="1">
      <alignment horizontal="center" vertical="center" wrapText="1"/>
    </xf>
    <xf numFmtId="164" fontId="48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4" fontId="19" fillId="28" borderId="23" xfId="0" applyNumberFormat="1" applyFont="1" applyFill="1" applyBorder="1"/>
    <xf numFmtId="164" fontId="19" fillId="28" borderId="54" xfId="0" applyNumberFormat="1" applyFont="1" applyFill="1" applyBorder="1"/>
    <xf numFmtId="3" fontId="19" fillId="0" borderId="55" xfId="0" applyNumberFormat="1" applyFont="1" applyBorder="1"/>
    <xf numFmtId="164" fontId="19" fillId="28" borderId="22" xfId="0" applyNumberFormat="1" applyFont="1" applyFill="1" applyBorder="1"/>
    <xf numFmtId="164" fontId="19" fillId="28" borderId="24" xfId="0" applyNumberFormat="1" applyFont="1" applyFill="1" applyBorder="1"/>
    <xf numFmtId="164" fontId="19" fillId="28" borderId="35" xfId="0" applyNumberFormat="1" applyFont="1" applyFill="1" applyBorder="1"/>
    <xf numFmtId="3" fontId="24" fillId="0" borderId="55" xfId="0" applyNumberFormat="1" applyFont="1" applyBorder="1"/>
    <xf numFmtId="164" fontId="24" fillId="28" borderId="36" xfId="0" applyNumberFormat="1" applyFont="1" applyFill="1" applyBorder="1"/>
    <xf numFmtId="164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4" fontId="19" fillId="28" borderId="60" xfId="0" applyNumberFormat="1" applyFont="1" applyFill="1" applyBorder="1"/>
    <xf numFmtId="164" fontId="19" fillId="28" borderId="55" xfId="0" applyNumberFormat="1" applyFont="1" applyFill="1" applyBorder="1"/>
    <xf numFmtId="164" fontId="19" fillId="28" borderId="61" xfId="0" applyNumberFormat="1" applyFont="1" applyFill="1" applyBorder="1"/>
    <xf numFmtId="164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4" fontId="19" fillId="27" borderId="79" xfId="0" applyNumberFormat="1" applyFont="1" applyFill="1" applyBorder="1"/>
    <xf numFmtId="164" fontId="19" fillId="27" borderId="54" xfId="0" applyNumberFormat="1" applyFont="1" applyFill="1" applyBorder="1"/>
    <xf numFmtId="164" fontId="19" fillId="27" borderId="32" xfId="0" applyNumberFormat="1" applyFont="1" applyFill="1" applyBorder="1"/>
    <xf numFmtId="164" fontId="19" fillId="27" borderId="24" xfId="0" applyNumberFormat="1" applyFont="1" applyFill="1" applyBorder="1"/>
    <xf numFmtId="164" fontId="19" fillId="27" borderId="40" xfId="0" applyNumberFormat="1" applyFont="1" applyFill="1" applyBorder="1"/>
    <xf numFmtId="164" fontId="19" fillId="27" borderId="35" xfId="0" applyNumberFormat="1" applyFont="1" applyFill="1" applyBorder="1"/>
    <xf numFmtId="164" fontId="24" fillId="27" borderId="49" xfId="0" applyNumberFormat="1" applyFont="1" applyFill="1" applyBorder="1"/>
    <xf numFmtId="164" fontId="24" fillId="27" borderId="36" xfId="0" applyNumberFormat="1" applyFont="1" applyFill="1" applyBorder="1"/>
    <xf numFmtId="164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4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4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4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4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4" fontId="46" fillId="0" borderId="0" xfId="0" applyNumberFormat="1" applyFont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6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6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5" fontId="44" fillId="34" borderId="22" xfId="146" applyNumberFormat="1" applyFont="1" applyFill="1" applyBorder="1" applyProtection="1">
      <protection locked="0"/>
    </xf>
    <xf numFmtId="165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4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4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5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5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5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5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5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8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5" fontId="41" fillId="0" borderId="0" xfId="135" applyNumberFormat="1"/>
    <xf numFmtId="178" fontId="41" fillId="0" borderId="0" xfId="135" applyNumberFormat="1" applyBorder="1"/>
    <xf numFmtId="164" fontId="41" fillId="0" borderId="0" xfId="135" applyNumberFormat="1" applyBorder="1"/>
    <xf numFmtId="2" fontId="41" fillId="0" borderId="0" xfId="135" applyNumberFormat="1"/>
    <xf numFmtId="164" fontId="41" fillId="0" borderId="0" xfId="135" applyNumberFormat="1"/>
    <xf numFmtId="165" fontId="0" fillId="0" borderId="0" xfId="0" applyNumberFormat="1" applyFill="1"/>
    <xf numFmtId="0" fontId="22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8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4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4" fontId="19" fillId="52" borderId="17" xfId="0" applyNumberFormat="1" applyFont="1" applyFill="1" applyBorder="1"/>
    <xf numFmtId="164" fontId="19" fillId="48" borderId="17" xfId="0" applyNumberFormat="1" applyFont="1" applyFill="1" applyBorder="1"/>
    <xf numFmtId="164" fontId="19" fillId="53" borderId="17" xfId="0" applyNumberFormat="1" applyFont="1" applyFill="1" applyBorder="1"/>
    <xf numFmtId="164" fontId="19" fillId="54" borderId="79" xfId="0" applyNumberFormat="1" applyFont="1" applyFill="1" applyBorder="1"/>
    <xf numFmtId="164" fontId="19" fillId="54" borderId="23" xfId="0" applyNumberFormat="1" applyFont="1" applyFill="1" applyBorder="1"/>
    <xf numFmtId="164" fontId="19" fillId="54" borderId="54" xfId="0" applyNumberFormat="1" applyFont="1" applyFill="1" applyBorder="1"/>
    <xf numFmtId="164" fontId="19" fillId="55" borderId="17" xfId="0" applyNumberFormat="1" applyFont="1" applyFill="1" applyBorder="1"/>
    <xf numFmtId="164" fontId="19" fillId="55" borderId="80" xfId="0" applyNumberFormat="1" applyFont="1" applyFill="1" applyBorder="1"/>
    <xf numFmtId="164" fontId="19" fillId="55" borderId="54" xfId="0" applyNumberFormat="1" applyFont="1" applyFill="1" applyBorder="1"/>
    <xf numFmtId="164" fontId="19" fillId="52" borderId="40" xfId="0" applyNumberFormat="1" applyFont="1" applyFill="1" applyBorder="1"/>
    <xf numFmtId="164" fontId="19" fillId="48" borderId="40" xfId="0" applyNumberFormat="1" applyFont="1" applyFill="1" applyBorder="1"/>
    <xf numFmtId="164" fontId="19" fillId="53" borderId="40" xfId="0" applyNumberFormat="1" applyFont="1" applyFill="1" applyBorder="1"/>
    <xf numFmtId="164" fontId="19" fillId="54" borderId="32" xfId="0" applyNumberFormat="1" applyFont="1" applyFill="1" applyBorder="1"/>
    <xf numFmtId="164" fontId="19" fillId="54" borderId="22" xfId="0" applyNumberFormat="1" applyFont="1" applyFill="1" applyBorder="1"/>
    <xf numFmtId="164" fontId="19" fillId="54" borderId="24" xfId="0" applyNumberFormat="1" applyFont="1" applyFill="1" applyBorder="1"/>
    <xf numFmtId="164" fontId="19" fillId="55" borderId="40" xfId="0" applyNumberFormat="1" applyFont="1" applyFill="1" applyBorder="1"/>
    <xf numFmtId="164" fontId="19" fillId="55" borderId="35" xfId="0" applyNumberFormat="1" applyFont="1" applyFill="1" applyBorder="1"/>
    <xf numFmtId="164" fontId="19" fillId="55" borderId="24" xfId="0" applyNumberFormat="1" applyFont="1" applyFill="1" applyBorder="1"/>
    <xf numFmtId="164" fontId="19" fillId="54" borderId="40" xfId="0" applyNumberFormat="1" applyFont="1" applyFill="1" applyBorder="1"/>
    <xf numFmtId="164" fontId="19" fillId="54" borderId="35" xfId="0" applyNumberFormat="1" applyFont="1" applyFill="1" applyBorder="1"/>
    <xf numFmtId="164" fontId="24" fillId="52" borderId="49" xfId="0" applyNumberFormat="1" applyFont="1" applyFill="1" applyBorder="1"/>
    <xf numFmtId="164" fontId="24" fillId="48" borderId="49" xfId="0" applyNumberFormat="1" applyFont="1" applyFill="1" applyBorder="1"/>
    <xf numFmtId="164" fontId="24" fillId="53" borderId="49" xfId="0" applyNumberFormat="1" applyFont="1" applyFill="1" applyBorder="1"/>
    <xf numFmtId="164" fontId="24" fillId="54" borderId="49" xfId="0" applyNumberFormat="1" applyFont="1" applyFill="1" applyBorder="1"/>
    <xf numFmtId="164" fontId="24" fillId="54" borderId="36" xfId="0" applyNumberFormat="1" applyFont="1" applyFill="1" applyBorder="1"/>
    <xf numFmtId="164" fontId="24" fillId="54" borderId="25" xfId="0" applyNumberFormat="1" applyFont="1" applyFill="1" applyBorder="1"/>
    <xf numFmtId="164" fontId="24" fillId="55" borderId="49" xfId="0" applyNumberFormat="1" applyFont="1" applyFill="1" applyBorder="1"/>
    <xf numFmtId="164" fontId="24" fillId="55" borderId="36" xfId="0" applyNumberFormat="1" applyFont="1" applyFill="1" applyBorder="1"/>
    <xf numFmtId="164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4" fontId="19" fillId="32" borderId="79" xfId="0" applyNumberFormat="1" applyFont="1" applyFill="1" applyBorder="1"/>
    <xf numFmtId="164" fontId="19" fillId="32" borderId="80" xfId="0" applyNumberFormat="1" applyFont="1" applyFill="1" applyBorder="1"/>
    <xf numFmtId="164" fontId="19" fillId="32" borderId="54" xfId="0" applyNumberFormat="1" applyFont="1" applyFill="1" applyBorder="1"/>
    <xf numFmtId="164" fontId="19" fillId="0" borderId="53" xfId="0" applyNumberFormat="1" applyFont="1" applyFill="1" applyBorder="1"/>
    <xf numFmtId="164" fontId="19" fillId="0" borderId="57" xfId="0" applyNumberFormat="1" applyFont="1" applyFill="1" applyBorder="1"/>
    <xf numFmtId="164" fontId="19" fillId="0" borderId="51" xfId="0" applyNumberFormat="1" applyFont="1" applyFill="1" applyBorder="1"/>
    <xf numFmtId="164" fontId="19" fillId="56" borderId="79" xfId="0" applyNumberFormat="1" applyFont="1" applyFill="1" applyBorder="1"/>
    <xf numFmtId="164" fontId="19" fillId="56" borderId="80" xfId="0" applyNumberFormat="1" applyFont="1" applyFill="1" applyBorder="1"/>
    <xf numFmtId="164" fontId="19" fillId="56" borderId="54" xfId="0" applyNumberFormat="1" applyFont="1" applyFill="1" applyBorder="1"/>
    <xf numFmtId="164" fontId="19" fillId="27" borderId="80" xfId="0" applyNumberFormat="1" applyFont="1" applyFill="1" applyBorder="1"/>
    <xf numFmtId="164" fontId="46" fillId="24" borderId="79" xfId="0" applyNumberFormat="1" applyFont="1" applyFill="1" applyBorder="1"/>
    <xf numFmtId="164" fontId="46" fillId="24" borderId="23" xfId="0" applyNumberFormat="1" applyFont="1" applyFill="1" applyBorder="1"/>
    <xf numFmtId="164" fontId="46" fillId="24" borderId="54" xfId="0" applyNumberFormat="1" applyFont="1" applyFill="1" applyBorder="1"/>
    <xf numFmtId="164" fontId="46" fillId="0" borderId="79" xfId="0" applyNumberFormat="1" applyFont="1" applyBorder="1"/>
    <xf numFmtId="164" fontId="46" fillId="0" borderId="23" xfId="0" applyNumberFormat="1" applyFont="1" applyBorder="1"/>
    <xf numFmtId="164" fontId="46" fillId="0" borderId="54" xfId="0" applyNumberFormat="1" applyFont="1" applyBorder="1"/>
    <xf numFmtId="164" fontId="19" fillId="32" borderId="32" xfId="0" applyNumberFormat="1" applyFont="1" applyFill="1" applyBorder="1"/>
    <xf numFmtId="164" fontId="19" fillId="32" borderId="35" xfId="0" applyNumberFormat="1" applyFont="1" applyFill="1" applyBorder="1"/>
    <xf numFmtId="164" fontId="19" fillId="32" borderId="24" xfId="0" applyNumberFormat="1" applyFont="1" applyFill="1" applyBorder="1"/>
    <xf numFmtId="164" fontId="19" fillId="0" borderId="55" xfId="0" applyNumberFormat="1" applyFont="1" applyFill="1" applyBorder="1"/>
    <xf numFmtId="164" fontId="19" fillId="56" borderId="32" xfId="0" applyNumberFormat="1" applyFont="1" applyFill="1" applyBorder="1"/>
    <xf numFmtId="164" fontId="19" fillId="56" borderId="35" xfId="0" applyNumberFormat="1" applyFont="1" applyFill="1" applyBorder="1"/>
    <xf numFmtId="164" fontId="19" fillId="56" borderId="24" xfId="0" applyNumberFormat="1" applyFont="1" applyFill="1" applyBorder="1"/>
    <xf numFmtId="164" fontId="46" fillId="24" borderId="32" xfId="0" applyNumberFormat="1" applyFont="1" applyFill="1" applyBorder="1"/>
    <xf numFmtId="164" fontId="46" fillId="24" borderId="22" xfId="0" applyNumberFormat="1" applyFont="1" applyFill="1" applyBorder="1"/>
    <xf numFmtId="164" fontId="46" fillId="24" borderId="24" xfId="0" applyNumberFormat="1" applyFont="1" applyFill="1" applyBorder="1"/>
    <xf numFmtId="164" fontId="46" fillId="0" borderId="32" xfId="0" applyNumberFormat="1" applyFont="1" applyBorder="1"/>
    <xf numFmtId="164" fontId="46" fillId="0" borderId="22" xfId="0" applyNumberFormat="1" applyFont="1" applyBorder="1"/>
    <xf numFmtId="164" fontId="46" fillId="0" borderId="24" xfId="0" applyNumberFormat="1" applyFont="1" applyBorder="1"/>
    <xf numFmtId="164" fontId="19" fillId="32" borderId="40" xfId="0" applyNumberFormat="1" applyFont="1" applyFill="1" applyBorder="1"/>
    <xf numFmtId="164" fontId="19" fillId="0" borderId="61" xfId="0" applyNumberFormat="1" applyFont="1" applyFill="1" applyBorder="1"/>
    <xf numFmtId="164" fontId="19" fillId="56" borderId="40" xfId="0" applyNumberFormat="1" applyFont="1" applyFill="1" applyBorder="1"/>
    <xf numFmtId="164" fontId="24" fillId="32" borderId="49" xfId="0" applyNumberFormat="1" applyFont="1" applyFill="1" applyBorder="1"/>
    <xf numFmtId="164" fontId="24" fillId="32" borderId="36" xfId="0" applyNumberFormat="1" applyFont="1" applyFill="1" applyBorder="1"/>
    <xf numFmtId="164" fontId="24" fillId="32" borderId="25" xfId="0" applyNumberFormat="1" applyFont="1" applyFill="1" applyBorder="1"/>
    <xf numFmtId="164" fontId="24" fillId="0" borderId="61" xfId="0" applyNumberFormat="1" applyFont="1" applyFill="1" applyBorder="1"/>
    <xf numFmtId="164" fontId="24" fillId="56" borderId="49" xfId="0" applyNumberFormat="1" applyFont="1" applyFill="1" applyBorder="1"/>
    <xf numFmtId="164" fontId="24" fillId="56" borderId="36" xfId="0" applyNumberFormat="1" applyFont="1" applyFill="1" applyBorder="1"/>
    <xf numFmtId="164" fontId="24" fillId="56" borderId="25" xfId="0" applyNumberFormat="1" applyFont="1" applyFill="1" applyBorder="1"/>
    <xf numFmtId="164" fontId="53" fillId="24" borderId="33" xfId="0" applyNumberFormat="1" applyFont="1" applyFill="1" applyBorder="1"/>
    <xf numFmtId="164" fontId="53" fillId="24" borderId="38" xfId="0" applyNumberFormat="1" applyFont="1" applyFill="1" applyBorder="1"/>
    <xf numFmtId="164" fontId="53" fillId="24" borderId="25" xfId="0" applyNumberFormat="1" applyFont="1" applyFill="1" applyBorder="1"/>
    <xf numFmtId="164" fontId="53" fillId="0" borderId="33" xfId="0" applyNumberFormat="1" applyFont="1" applyBorder="1"/>
    <xf numFmtId="164" fontId="53" fillId="0" borderId="38" xfId="0" applyNumberFormat="1" applyFont="1" applyBorder="1"/>
    <xf numFmtId="164" fontId="53" fillId="0" borderId="25" xfId="0" applyNumberFormat="1" applyFont="1" applyBorder="1"/>
    <xf numFmtId="164" fontId="19" fillId="0" borderId="60" xfId="0" applyNumberFormat="1" applyFont="1" applyFill="1" applyBorder="1"/>
    <xf numFmtId="164" fontId="19" fillId="0" borderId="80" xfId="0" applyNumberFormat="1" applyFont="1" applyFill="1" applyBorder="1"/>
    <xf numFmtId="164" fontId="19" fillId="0" borderId="54" xfId="0" applyNumberFormat="1" applyFont="1" applyFill="1" applyBorder="1"/>
    <xf numFmtId="164" fontId="24" fillId="0" borderId="62" xfId="0" applyNumberFormat="1" applyFont="1" applyFill="1" applyBorder="1"/>
    <xf numFmtId="180" fontId="162" fillId="0" borderId="0" xfId="207" applyFont="1" applyAlignment="1"/>
    <xf numFmtId="180" fontId="163" fillId="0" borderId="0" xfId="207" applyFont="1" applyBorder="1"/>
    <xf numFmtId="180" fontId="163" fillId="0" borderId="0" xfId="207" applyFont="1"/>
    <xf numFmtId="180" fontId="164" fillId="0" borderId="0" xfId="207" applyNumberFormat="1" applyFont="1" applyFill="1" applyBorder="1" applyAlignment="1" applyProtection="1">
      <alignment horizontal="center"/>
    </xf>
    <xf numFmtId="180" fontId="165" fillId="0" borderId="0" xfId="207" applyFont="1" applyBorder="1" applyAlignment="1">
      <alignment horizontal="center"/>
    </xf>
    <xf numFmtId="181" fontId="164" fillId="0" borderId="0" xfId="207" applyNumberFormat="1" applyFont="1" applyBorder="1" applyAlignment="1">
      <alignment horizontal="center"/>
    </xf>
    <xf numFmtId="180" fontId="163" fillId="0" borderId="0" xfId="207" applyFont="1" applyBorder="1" applyAlignment="1">
      <alignment horizontal="center"/>
    </xf>
    <xf numFmtId="180" fontId="166" fillId="0" borderId="0" xfId="207" applyFont="1" applyBorder="1"/>
    <xf numFmtId="2" fontId="163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8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4" fontId="46" fillId="0" borderId="0" xfId="0" applyNumberFormat="1" applyFont="1" applyAlignment="1">
      <alignment horizontal="left"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2" fillId="0" borderId="0" xfId="0" applyNumberFormat="1" applyFont="1" applyAlignment="1">
      <alignment vertical="center"/>
    </xf>
    <xf numFmtId="180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5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5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8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8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2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2" fontId="46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8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5" fontId="18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60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4" fontId="18" fillId="0" borderId="0" xfId="300" applyNumberFormat="1"/>
    <xf numFmtId="165" fontId="18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4" fontId="60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2" fontId="99" fillId="0" borderId="0" xfId="164" applyNumberFormat="1" applyFont="1" applyFill="1" applyBorder="1"/>
    <xf numFmtId="0" fontId="22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4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2" fontId="41" fillId="0" borderId="0" xfId="306" applyNumberFormat="1"/>
    <xf numFmtId="166" fontId="41" fillId="0" borderId="0" xfId="306" applyNumberFormat="1"/>
    <xf numFmtId="0" fontId="218" fillId="0" borderId="0" xfId="306" applyFont="1" applyFill="1"/>
    <xf numFmtId="0" fontId="41" fillId="0" borderId="0" xfId="306" applyFill="1"/>
    <xf numFmtId="164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4" fontId="41" fillId="0" borderId="0" xfId="306" applyNumberFormat="1" applyFill="1" applyBorder="1"/>
    <xf numFmtId="0" fontId="41" fillId="52" borderId="0" xfId="306" applyFill="1"/>
    <xf numFmtId="182" fontId="41" fillId="52" borderId="0" xfId="306" applyNumberFormat="1" applyFill="1"/>
    <xf numFmtId="166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4" fontId="19" fillId="78" borderId="17" xfId="0" applyNumberFormat="1" applyFont="1" applyFill="1" applyBorder="1"/>
    <xf numFmtId="164" fontId="19" fillId="78" borderId="40" xfId="0" applyNumberFormat="1" applyFont="1" applyFill="1" applyBorder="1"/>
    <xf numFmtId="164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4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4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1" fillId="0" borderId="0" xfId="207" applyFont="1"/>
    <xf numFmtId="180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4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4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5" fontId="53" fillId="0" borderId="31" xfId="154" applyNumberFormat="1" applyFont="1" applyBorder="1"/>
    <xf numFmtId="165" fontId="46" fillId="0" borderId="54" xfId="154" applyNumberFormat="1" applyFont="1" applyBorder="1"/>
    <xf numFmtId="4" fontId="46" fillId="0" borderId="60" xfId="154" applyNumberFormat="1" applyFont="1" applyBorder="1"/>
    <xf numFmtId="165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5" fontId="46" fillId="0" borderId="69" xfId="154" applyNumberFormat="1" applyFont="1" applyBorder="1"/>
    <xf numFmtId="165" fontId="46" fillId="0" borderId="51" xfId="154" applyNumberFormat="1" applyFont="1" applyBorder="1"/>
    <xf numFmtId="165" fontId="46" fillId="0" borderId="25" xfId="154" applyNumberFormat="1" applyFont="1" applyBorder="1"/>
    <xf numFmtId="3" fontId="46" fillId="0" borderId="0" xfId="312" applyNumberFormat="1" applyFont="1"/>
    <xf numFmtId="165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4" fillId="0" borderId="0" xfId="0" applyFont="1" applyAlignment="1">
      <alignment vertical="center"/>
    </xf>
    <xf numFmtId="164" fontId="19" fillId="48" borderId="42" xfId="0" applyNumberFormat="1" applyFont="1" applyFill="1" applyBorder="1"/>
    <xf numFmtId="164" fontId="19" fillId="48" borderId="43" xfId="0" applyNumberFormat="1" applyFont="1" applyFill="1" applyBorder="1"/>
    <xf numFmtId="164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4" fontId="19" fillId="85" borderId="17" xfId="0" applyNumberFormat="1" applyFont="1" applyFill="1" applyBorder="1"/>
    <xf numFmtId="164" fontId="19" fillId="85" borderId="40" xfId="0" applyNumberFormat="1" applyFont="1" applyFill="1" applyBorder="1"/>
    <xf numFmtId="164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6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4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4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4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4" fontId="21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7" fillId="0" borderId="37" xfId="444" applyBorder="1"/>
    <xf numFmtId="0" fontId="7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7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7" fillId="0" borderId="43" xfId="444" applyBorder="1"/>
    <xf numFmtId="0" fontId="7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1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5" fontId="53" fillId="0" borderId="0" xfId="154" applyNumberFormat="1" applyFont="1" applyBorder="1"/>
    <xf numFmtId="0" fontId="18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6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5" fontId="48" fillId="86" borderId="31" xfId="154" applyNumberFormat="1" applyFont="1" applyFill="1" applyBorder="1" applyAlignment="1">
      <alignment vertical="center"/>
    </xf>
    <xf numFmtId="165" fontId="46" fillId="0" borderId="0" xfId="202" applyNumberFormat="1" applyFont="1"/>
    <xf numFmtId="180" fontId="254" fillId="0" borderId="14" xfId="207" applyFont="1" applyFill="1" applyBorder="1" applyAlignment="1">
      <alignment horizontal="center" vertical="center"/>
    </xf>
    <xf numFmtId="1" fontId="254" fillId="0" borderId="14" xfId="207" applyNumberFormat="1" applyFont="1" applyFill="1" applyBorder="1" applyAlignment="1">
      <alignment horizontal="center" vertical="center"/>
    </xf>
    <xf numFmtId="0" fontId="254" fillId="0" borderId="14" xfId="207" applyNumberFormat="1" applyFont="1" applyFill="1" applyBorder="1" applyAlignment="1">
      <alignment horizontal="center" vertical="center"/>
    </xf>
    <xf numFmtId="0" fontId="254" fillId="0" borderId="26" xfId="207" applyNumberFormat="1" applyFont="1" applyFill="1" applyBorder="1" applyAlignment="1">
      <alignment horizontal="center" vertical="center"/>
    </xf>
    <xf numFmtId="1" fontId="254" fillId="0" borderId="26" xfId="207" applyNumberFormat="1" applyFont="1" applyFill="1" applyBorder="1" applyAlignment="1">
      <alignment horizontal="center" vertical="center"/>
    </xf>
    <xf numFmtId="2" fontId="255" fillId="0" borderId="82" xfId="207" applyNumberFormat="1" applyFont="1" applyFill="1" applyBorder="1" applyAlignment="1" applyProtection="1">
      <alignment horizontal="center"/>
    </xf>
    <xf numFmtId="2" fontId="255" fillId="0" borderId="43" xfId="207" applyNumberFormat="1" applyFont="1" applyFill="1" applyBorder="1" applyAlignment="1" applyProtection="1">
      <alignment horizontal="center"/>
    </xf>
    <xf numFmtId="2" fontId="255" fillId="0" borderId="44" xfId="207" applyNumberFormat="1" applyFont="1" applyFill="1" applyBorder="1" applyAlignment="1" applyProtection="1">
      <alignment horizontal="center"/>
    </xf>
    <xf numFmtId="174" fontId="254" fillId="0" borderId="72" xfId="182" applyFont="1" applyBorder="1">
      <alignment vertical="center"/>
    </xf>
    <xf numFmtId="174" fontId="254" fillId="0" borderId="40" xfId="182" applyFont="1" applyBorder="1">
      <alignment vertical="center"/>
    </xf>
    <xf numFmtId="174" fontId="254" fillId="0" borderId="49" xfId="182" applyFont="1" applyBorder="1">
      <alignment vertical="center"/>
    </xf>
    <xf numFmtId="180" fontId="50" fillId="0" borderId="14" xfId="207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7" fillId="0" borderId="0" xfId="452" applyFont="1"/>
    <xf numFmtId="0" fontId="6" fillId="0" borderId="0" xfId="452"/>
    <xf numFmtId="0" fontId="258" fillId="0" borderId="0" xfId="452" applyFont="1"/>
    <xf numFmtId="0" fontId="50" fillId="0" borderId="0" xfId="453" applyFont="1"/>
    <xf numFmtId="0" fontId="259" fillId="0" borderId="0" xfId="452" applyFont="1"/>
    <xf numFmtId="0" fontId="260" fillId="0" borderId="0" xfId="452" applyFont="1"/>
    <xf numFmtId="14" fontId="261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2" fillId="0" borderId="39" xfId="452" applyFont="1" applyBorder="1" applyAlignment="1">
      <alignment horizontal="centerContinuous"/>
    </xf>
    <xf numFmtId="185" fontId="151" fillId="0" borderId="0" xfId="452" applyNumberFormat="1" applyFont="1" applyBorder="1" applyAlignment="1">
      <alignment horizontal="centerContinuous"/>
    </xf>
    <xf numFmtId="185" fontId="151" fillId="0" borderId="63" xfId="452" applyNumberFormat="1" applyFont="1" applyBorder="1" applyAlignment="1">
      <alignment horizontal="centerContinuous"/>
    </xf>
    <xf numFmtId="0" fontId="262" fillId="0" borderId="43" xfId="452" applyFont="1" applyBorder="1" applyAlignment="1">
      <alignment horizontal="left" indent="1"/>
    </xf>
    <xf numFmtId="0" fontId="262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5" fontId="46" fillId="0" borderId="66" xfId="154" applyNumberFormat="1" applyFont="1" applyBorder="1"/>
    <xf numFmtId="165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3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3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0" fontId="28" fillId="0" borderId="0" xfId="0" applyFont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201" applyFont="1" applyFill="1" applyBorder="1"/>
    <xf numFmtId="164" fontId="22" fillId="0" borderId="34" xfId="300" applyNumberFormat="1" applyFont="1" applyFill="1" applyBorder="1" applyAlignment="1">
      <alignment horizontal="right" vertical="center" wrapText="1" indent="2"/>
    </xf>
    <xf numFmtId="164" fontId="22" fillId="0" borderId="8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indent="2"/>
    </xf>
    <xf numFmtId="164" fontId="22" fillId="0" borderId="3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vertical="center" wrapText="1" indent="2"/>
    </xf>
    <xf numFmtId="164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8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4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4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4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5" fontId="45" fillId="27" borderId="54" xfId="0" applyNumberFormat="1" applyFont="1" applyFill="1" applyBorder="1" applyAlignment="1">
      <alignment horizontal="center"/>
    </xf>
    <xf numFmtId="164" fontId="138" fillId="27" borderId="24" xfId="0" applyNumberFormat="1" applyFont="1" applyFill="1" applyBorder="1" applyAlignment="1">
      <alignment horizontal="center"/>
    </xf>
    <xf numFmtId="164" fontId="138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6" fontId="269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4" fontId="46" fillId="0" borderId="65" xfId="135" applyNumberFormat="1" applyFont="1" applyFill="1" applyBorder="1" applyAlignment="1">
      <alignment horizontal="center"/>
    </xf>
    <xf numFmtId="0" fontId="270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6" fontId="269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5" fontId="53" fillId="0" borderId="30" xfId="154" applyNumberFormat="1" applyFont="1" applyBorder="1"/>
    <xf numFmtId="184" fontId="237" fillId="80" borderId="82" xfId="167" applyNumberFormat="1" applyFont="1" applyFill="1" applyBorder="1" applyAlignment="1">
      <alignment horizontal="right" vertical="center"/>
    </xf>
    <xf numFmtId="184" fontId="237" fillId="80" borderId="43" xfId="167" applyNumberFormat="1" applyFont="1" applyFill="1" applyBorder="1" applyAlignment="1">
      <alignment horizontal="right" vertical="center"/>
    </xf>
    <xf numFmtId="184" fontId="237" fillId="82" borderId="43" xfId="167" applyNumberFormat="1" applyFont="1" applyFill="1" applyBorder="1" applyAlignment="1">
      <alignment horizontal="right" vertical="center"/>
    </xf>
    <xf numFmtId="184" fontId="240" fillId="84" borderId="44" xfId="167" applyNumberFormat="1" applyFont="1" applyFill="1" applyBorder="1" applyAlignment="1">
      <alignment horizontal="right" vertical="center"/>
    </xf>
    <xf numFmtId="164" fontId="271" fillId="0" borderId="0" xfId="164" applyNumberFormat="1" applyFont="1" applyFill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80" fontId="229" fillId="48" borderId="26" xfId="207" applyFont="1" applyFill="1" applyBorder="1" applyAlignment="1">
      <alignment horizontal="center" vertical="center"/>
    </xf>
    <xf numFmtId="174" fontId="254" fillId="48" borderId="82" xfId="182" applyFont="1" applyFill="1" applyBorder="1">
      <alignment vertical="center"/>
    </xf>
    <xf numFmtId="174" fontId="254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2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4" fontId="48" fillId="48" borderId="53" xfId="479" applyNumberFormat="1" applyFont="1" applyFill="1" applyBorder="1" applyAlignment="1">
      <alignment horizontal="center"/>
    </xf>
    <xf numFmtId="164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4" fontId="48" fillId="48" borderId="59" xfId="479" applyNumberFormat="1" applyFont="1" applyFill="1" applyBorder="1" applyAlignment="1">
      <alignment horizontal="center"/>
    </xf>
    <xf numFmtId="164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4" fontId="113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4" fontId="24" fillId="52" borderId="44" xfId="0" applyNumberFormat="1" applyFont="1" applyFill="1" applyBorder="1"/>
    <xf numFmtId="164" fontId="19" fillId="52" borderId="43" xfId="0" applyNumberFormat="1" applyFont="1" applyFill="1" applyBorder="1"/>
    <xf numFmtId="164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2" fontId="46" fillId="0" borderId="38" xfId="0" applyNumberFormat="1" applyFont="1" applyBorder="1" applyAlignment="1">
      <alignment horizontal="center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183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2" fillId="0" borderId="42" xfId="452" applyFont="1" applyBorder="1" applyAlignment="1">
      <alignment horizontal="left" indent="1"/>
    </xf>
    <xf numFmtId="183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4" fontId="46" fillId="0" borderId="49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183" fontId="237" fillId="79" borderId="22" xfId="482" applyNumberFormat="1" applyFont="1" applyFill="1" applyBorder="1" applyAlignment="1" applyProtection="1">
      <alignment horizontal="center" vertical="center" wrapText="1"/>
      <protection locked="0"/>
    </xf>
    <xf numFmtId="183" fontId="48" fillId="79" borderId="27" xfId="482" applyNumberFormat="1" applyFont="1" applyFill="1" applyBorder="1" applyAlignment="1" applyProtection="1">
      <alignment horizontal="center" vertical="center" wrapText="1"/>
      <protection locked="0"/>
    </xf>
    <xf numFmtId="0" fontId="238" fillId="58" borderId="39" xfId="482" applyFont="1" applyFill="1" applyBorder="1" applyProtection="1">
      <protection locked="0"/>
    </xf>
    <xf numFmtId="0" fontId="22" fillId="0" borderId="26" xfId="155" applyFont="1" applyFill="1" applyBorder="1"/>
    <xf numFmtId="4" fontId="238" fillId="58" borderId="79" xfId="459" applyNumberFormat="1" applyFont="1" applyFill="1" applyBorder="1" applyProtection="1">
      <protection locked="0"/>
    </xf>
    <xf numFmtId="4" fontId="238" fillId="58" borderId="23" xfId="459" applyNumberFormat="1" applyFont="1" applyFill="1" applyBorder="1" applyProtection="1">
      <protection locked="0"/>
    </xf>
    <xf numFmtId="4" fontId="238" fillId="58" borderId="54" xfId="459" applyNumberFormat="1" applyFont="1" applyFill="1" applyBorder="1" applyProtection="1">
      <protection locked="0"/>
    </xf>
    <xf numFmtId="184" fontId="237" fillId="80" borderId="42" xfId="167" applyNumberFormat="1" applyFont="1" applyFill="1" applyBorder="1" applyAlignment="1">
      <alignment horizontal="right" vertical="center"/>
    </xf>
    <xf numFmtId="0" fontId="43" fillId="0" borderId="44" xfId="306" applyFont="1" applyBorder="1" applyProtection="1">
      <protection locked="0"/>
    </xf>
    <xf numFmtId="4" fontId="238" fillId="81" borderId="33" xfId="459" applyNumberFormat="1" applyFont="1" applyFill="1" applyBorder="1" applyProtection="1">
      <protection locked="0"/>
    </xf>
    <xf numFmtId="4" fontId="238" fillId="81" borderId="38" xfId="459" applyNumberFormat="1" applyFont="1" applyFill="1" applyBorder="1" applyProtection="1">
      <protection locked="0"/>
    </xf>
    <xf numFmtId="4" fontId="238" fillId="81" borderId="25" xfId="459" applyNumberFormat="1" applyFont="1" applyFill="1" applyBorder="1" applyProtection="1">
      <protection locked="0"/>
    </xf>
    <xf numFmtId="184" fontId="237" fillId="82" borderId="44" xfId="167" applyNumberFormat="1" applyFont="1" applyFill="1" applyBorder="1" applyAlignment="1">
      <alignment horizontal="right" vertical="center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4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2" fontId="41" fillId="89" borderId="0" xfId="306" applyNumberFormat="1" applyFill="1"/>
    <xf numFmtId="166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1" fillId="0" borderId="0" xfId="483"/>
    <xf numFmtId="0" fontId="275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2" fillId="0" borderId="0" xfId="484" applyFont="1"/>
    <xf numFmtId="0" fontId="1" fillId="0" borderId="0" xfId="484"/>
    <xf numFmtId="0" fontId="1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6" fillId="0" borderId="0" xfId="484" applyNumberFormat="1" applyFont="1"/>
    <xf numFmtId="3" fontId="276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7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8" fillId="24" borderId="27" xfId="0" applyFont="1" applyFill="1" applyBorder="1" applyAlignment="1">
      <alignment horizontal="center" vertical="center" wrapText="1"/>
    </xf>
    <xf numFmtId="0" fontId="268" fillId="24" borderId="39" xfId="0" applyFont="1" applyFill="1" applyBorder="1" applyAlignment="1">
      <alignment horizontal="center" vertical="center" wrapText="1"/>
    </xf>
    <xf numFmtId="0" fontId="268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86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0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1E-2"/>
          <c:y val="8.8715882641653976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221,78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Malta</c:v>
              </c:pt>
              <c:pt idx="2">
                <c:v>Rumunia</c:v>
              </c:pt>
              <c:pt idx="3">
                <c:v>Cypr</c:v>
              </c:pt>
              <c:pt idx="4">
                <c:v>Łotwa</c:v>
              </c:pt>
              <c:pt idx="5">
                <c:v>Portugalia</c:v>
              </c:pt>
              <c:pt idx="6">
                <c:v>Słowacja</c:v>
              </c:pt>
              <c:pt idx="7">
                <c:v>Dania</c:v>
              </c:pt>
              <c:pt idx="8">
                <c:v>Słowenia</c:v>
              </c:pt>
              <c:pt idx="9">
                <c:v>Węgry</c:v>
              </c:pt>
              <c:pt idx="10">
                <c:v>Niemcy</c:v>
              </c:pt>
              <c:pt idx="11">
                <c:v>Irlandia</c:v>
              </c:pt>
              <c:pt idx="12">
                <c:v>Austria</c:v>
              </c:pt>
              <c:pt idx="13">
                <c:v>Czechy</c:v>
              </c:pt>
              <c:pt idx="14">
                <c:v>Chorwacja</c:v>
              </c:pt>
              <c:pt idx="15">
                <c:v>Litwa</c:v>
              </c:pt>
              <c:pt idx="16">
                <c:v>Średnio w UE</c:v>
              </c:pt>
              <c:pt idx="17">
                <c:v>Polska</c:v>
              </c:pt>
              <c:pt idx="18">
                <c:v>Szwecja</c:v>
              </c:pt>
              <c:pt idx="19">
                <c:v>Hiszpania</c:v>
              </c:pt>
              <c:pt idx="20">
                <c:v>Estonia</c:v>
              </c:pt>
              <c:pt idx="21">
                <c:v>Niderlandy</c:v>
              </c:pt>
              <c:pt idx="22">
                <c:v>Francja</c:v>
              </c:pt>
              <c:pt idx="23">
                <c:v>Finlandia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215.25</c:v>
              </c:pt>
              <c:pt idx="1">
                <c:v>214</c:v>
              </c:pt>
              <c:pt idx="2">
                <c:v>210.33</c:v>
              </c:pt>
              <c:pt idx="3">
                <c:v>208.63</c:v>
              </c:pt>
              <c:pt idx="4">
                <c:v>201.39</c:v>
              </c:pt>
              <c:pt idx="5">
                <c:v>200.61</c:v>
              </c:pt>
              <c:pt idx="6">
                <c:v>196.77</c:v>
              </c:pt>
              <c:pt idx="7">
                <c:v>196.67</c:v>
              </c:pt>
              <c:pt idx="8">
                <c:v>196.61</c:v>
              </c:pt>
              <c:pt idx="9">
                <c:v>195.19</c:v>
              </c:pt>
              <c:pt idx="10">
                <c:v>192.09</c:v>
              </c:pt>
              <c:pt idx="11">
                <c:v>190.41</c:v>
              </c:pt>
              <c:pt idx="12">
                <c:v>189.56</c:v>
              </c:pt>
              <c:pt idx="13">
                <c:v>189.53</c:v>
              </c:pt>
              <c:pt idx="14">
                <c:v>189.06</c:v>
              </c:pt>
              <c:pt idx="15">
                <c:v>188.7</c:v>
              </c:pt>
              <c:pt idx="16">
                <c:v>185.86</c:v>
              </c:pt>
              <c:pt idx="17">
                <c:v>183.22</c:v>
              </c:pt>
              <c:pt idx="18">
                <c:v>181.56</c:v>
              </c:pt>
              <c:pt idx="19">
                <c:v>179.11</c:v>
              </c:pt>
              <c:pt idx="20">
                <c:v>173.45</c:v>
              </c:pt>
              <c:pt idx="21">
                <c:v>171.81</c:v>
              </c:pt>
              <c:pt idx="22">
                <c:v>169.29</c:v>
              </c:pt>
              <c:pt idx="23">
                <c:v>168.12</c:v>
              </c:pt>
              <c:pt idx="24">
                <c:v>157.51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87424"/>
        <c:axId val="48089344"/>
      </c:barChart>
      <c:catAx>
        <c:axId val="4808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08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0893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0874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STYCZNIU 2020r.</a:t>
            </a:r>
          </a:p>
        </c:rich>
      </c:tx>
      <c:layout>
        <c:manualLayout>
          <c:xMode val="edge"/>
          <c:yMode val="edge"/>
          <c:x val="0.1465442989969680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1E-2"/>
          <c:y val="8.8715882641653976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5154394752782682E-2"/>
                  <c:y val="2.256809255547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5.5106890010118877E-3"/>
                  <c:y val="-6.77042776664379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Bułgaria</c:v>
              </c:pt>
              <c:pt idx="1">
                <c:v>Grecja</c:v>
              </c:pt>
              <c:pt idx="2">
                <c:v>Malta</c:v>
              </c:pt>
              <c:pt idx="3">
                <c:v>Rumunia</c:v>
              </c:pt>
              <c:pt idx="4">
                <c:v>Cypr</c:v>
              </c:pt>
              <c:pt idx="5">
                <c:v>Łotwa</c:v>
              </c:pt>
              <c:pt idx="6">
                <c:v>Portugalia</c:v>
              </c:pt>
              <c:pt idx="7">
                <c:v>Słowacja</c:v>
              </c:pt>
              <c:pt idx="8">
                <c:v>Dania</c:v>
              </c:pt>
              <c:pt idx="9">
                <c:v>Słowenia</c:v>
              </c:pt>
              <c:pt idx="10">
                <c:v>Węgry</c:v>
              </c:pt>
              <c:pt idx="11">
                <c:v>Niemcy</c:v>
              </c:pt>
              <c:pt idx="12">
                <c:v>Irlandia</c:v>
              </c:pt>
              <c:pt idx="13">
                <c:v>Austria</c:v>
              </c:pt>
              <c:pt idx="14">
                <c:v>Czechy</c:v>
              </c:pt>
              <c:pt idx="15">
                <c:v>Chorwacja</c:v>
              </c:pt>
              <c:pt idx="16">
                <c:v>Litwa</c:v>
              </c:pt>
              <c:pt idx="17">
                <c:v>Średnio w UE</c:v>
              </c:pt>
              <c:pt idx="18">
                <c:v>Polska</c:v>
              </c:pt>
              <c:pt idx="19">
                <c:v>Szwecja</c:v>
              </c:pt>
              <c:pt idx="20">
                <c:v>Hiszpania</c:v>
              </c:pt>
              <c:pt idx="21">
                <c:v>Estonia</c:v>
              </c:pt>
              <c:pt idx="22">
                <c:v>Niderlandy</c:v>
              </c:pt>
              <c:pt idx="23">
                <c:v>Francja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221.78</c:v>
              </c:pt>
              <c:pt idx="1">
                <c:v>215.25</c:v>
              </c:pt>
              <c:pt idx="2">
                <c:v>214</c:v>
              </c:pt>
              <c:pt idx="3">
                <c:v>210.33</c:v>
              </c:pt>
              <c:pt idx="4">
                <c:v>208.63</c:v>
              </c:pt>
              <c:pt idx="5">
                <c:v>201.39</c:v>
              </c:pt>
              <c:pt idx="6">
                <c:v>200.61</c:v>
              </c:pt>
              <c:pt idx="7">
                <c:v>196.77</c:v>
              </c:pt>
              <c:pt idx="8">
                <c:v>196.67</c:v>
              </c:pt>
              <c:pt idx="9">
                <c:v>196.61</c:v>
              </c:pt>
              <c:pt idx="10">
                <c:v>195.19</c:v>
              </c:pt>
              <c:pt idx="11">
                <c:v>192.09</c:v>
              </c:pt>
              <c:pt idx="12">
                <c:v>190.41</c:v>
              </c:pt>
              <c:pt idx="13">
                <c:v>189.56</c:v>
              </c:pt>
              <c:pt idx="14">
                <c:v>189.53</c:v>
              </c:pt>
              <c:pt idx="15">
                <c:v>189.06</c:v>
              </c:pt>
              <c:pt idx="16">
                <c:v>188.7</c:v>
              </c:pt>
              <c:pt idx="17">
                <c:v>185.86</c:v>
              </c:pt>
              <c:pt idx="18">
                <c:v>183.22</c:v>
              </c:pt>
              <c:pt idx="19">
                <c:v>181.56</c:v>
              </c:pt>
              <c:pt idx="20">
                <c:v>179.11</c:v>
              </c:pt>
              <c:pt idx="21">
                <c:v>173.45</c:v>
              </c:pt>
              <c:pt idx="22">
                <c:v>171.81</c:v>
              </c:pt>
              <c:pt idx="23">
                <c:v>169.29</c:v>
              </c:pt>
              <c:pt idx="24">
                <c:v>168.12</c:v>
              </c:pt>
              <c:pt idx="25">
                <c:v>157.51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07936"/>
        <c:axId val="50868992"/>
      </c:barChart>
      <c:catAx>
        <c:axId val="4920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86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6899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92079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91488"/>
        <c:axId val="50993024"/>
      </c:lineChart>
      <c:catAx>
        <c:axId val="5099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930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099302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9148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chart" Target="../charts/chart2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0805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302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429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699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445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064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064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134556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45525" y="132683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707050" y="133572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71325" y="132937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323748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1438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143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67</xdr:row>
      <xdr:rowOff>105464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143875"/>
          <a:ext cx="9183425" cy="559186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39</xdr:row>
      <xdr:rowOff>0</xdr:rowOff>
    </xdr:from>
    <xdr:to>
      <xdr:col>167</xdr:col>
      <xdr:colOff>425121</xdr:colOff>
      <xdr:row>67</xdr:row>
      <xdr:rowOff>99368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143875"/>
          <a:ext cx="9167151" cy="5585768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39</xdr:row>
      <xdr:rowOff>0</xdr:rowOff>
    </xdr:from>
    <xdr:to>
      <xdr:col>134</xdr:col>
      <xdr:colOff>110261</xdr:colOff>
      <xdr:row>67</xdr:row>
      <xdr:rowOff>96966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143875"/>
          <a:ext cx="9179344" cy="5583366"/>
        </a:xfrm>
        <a:prstGeom prst="rect">
          <a:avLst/>
        </a:prstGeom>
      </xdr:spPr>
    </xdr:pic>
    <xdr:clientData/>
  </xdr:twoCellAnchor>
  <xdr:twoCellAnchor editAs="oneCell">
    <xdr:from>
      <xdr:col>101</xdr:col>
      <xdr:colOff>440337</xdr:colOff>
      <xdr:row>39</xdr:row>
      <xdr:rowOff>0</xdr:rowOff>
    </xdr:from>
    <xdr:to>
      <xdr:col>117</xdr:col>
      <xdr:colOff>320880</xdr:colOff>
      <xdr:row>67</xdr:row>
      <xdr:rowOff>96967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572037" y="8143875"/>
          <a:ext cx="9176943" cy="5583367"/>
        </a:xfrm>
        <a:prstGeom prst="rect">
          <a:avLst/>
        </a:prstGeom>
      </xdr:spPr>
    </xdr:pic>
    <xdr:clientData/>
  </xdr:twoCellAnchor>
  <xdr:absoluteAnchor>
    <xdr:pos x="53587384" y="1770370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38</xdr:row>
      <xdr:rowOff>13609</xdr:rowOff>
    </xdr:from>
    <xdr:to>
      <xdr:col>82</xdr:col>
      <xdr:colOff>569596</xdr:colOff>
      <xdr:row>66</xdr:row>
      <xdr:rowOff>143606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7957459"/>
          <a:ext cx="9095273" cy="5616397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38</xdr:row>
      <xdr:rowOff>54430</xdr:rowOff>
    </xdr:from>
    <xdr:to>
      <xdr:col>66</xdr:col>
      <xdr:colOff>263037</xdr:colOff>
      <xdr:row>66</xdr:row>
      <xdr:rowOff>128398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7998280"/>
          <a:ext cx="9164830" cy="5560368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38</xdr:row>
      <xdr:rowOff>81644</xdr:rowOff>
    </xdr:from>
    <xdr:to>
      <xdr:col>49</xdr:col>
      <xdr:colOff>385502</xdr:colOff>
      <xdr:row>66</xdr:row>
      <xdr:rowOff>155612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139073" y="8025494"/>
          <a:ext cx="9164829" cy="5560368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39</xdr:row>
      <xdr:rowOff>0</xdr:rowOff>
    </xdr:from>
    <xdr:to>
      <xdr:col>150</xdr:col>
      <xdr:colOff>317466</xdr:colOff>
      <xdr:row>67</xdr:row>
      <xdr:rowOff>73968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143875"/>
          <a:ext cx="9166191" cy="5560368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38</xdr:row>
      <xdr:rowOff>81643</xdr:rowOff>
    </xdr:from>
    <xdr:to>
      <xdr:col>33</xdr:col>
      <xdr:colOff>331073</xdr:colOff>
      <xdr:row>66</xdr:row>
      <xdr:rowOff>155611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692993" y="8025493"/>
          <a:ext cx="9260080" cy="5560368"/>
        </a:xfrm>
        <a:prstGeom prst="rect">
          <a:avLst/>
        </a:prstGeom>
      </xdr:spPr>
    </xdr:pic>
    <xdr:clientData/>
  </xdr:twoCellAnchor>
  <xdr:absoluteAnchor>
    <xdr:pos x="14627679" y="1578428"/>
    <xdr:ext cx="9218448" cy="5627414"/>
    <xdr:graphicFrame macro="">
      <xdr:nvGraphicFramePr>
        <xdr:cNvPr id="26" name="Wykres 2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15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428875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3"/>
      <c r="Y1" s="1693"/>
      <c r="Z1" s="1693"/>
      <c r="AA1" s="1693"/>
      <c r="AB1" s="1693"/>
      <c r="AC1" s="1693"/>
      <c r="AD1" s="1693"/>
      <c r="AE1" s="1693"/>
      <c r="AF1" s="1693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94" t="s">
        <v>468</v>
      </c>
      <c r="C3" s="1695"/>
      <c r="D3" s="1695"/>
      <c r="E3" s="1695"/>
      <c r="F3" s="1695"/>
      <c r="G3" s="1695"/>
      <c r="H3" s="1695"/>
      <c r="I3" s="1695"/>
      <c r="J3" s="1695"/>
      <c r="K3" s="1696"/>
      <c r="L3" s="1694">
        <v>2017</v>
      </c>
      <c r="M3" s="1695"/>
      <c r="N3" s="1696"/>
      <c r="O3" s="1694">
        <v>2016</v>
      </c>
      <c r="P3" s="1695"/>
      <c r="Q3" s="1696"/>
      <c r="R3" s="1694">
        <v>2015</v>
      </c>
      <c r="S3" s="1695"/>
      <c r="T3" s="1696"/>
      <c r="U3" s="1694">
        <v>2014</v>
      </c>
      <c r="V3" s="1695"/>
      <c r="W3" s="1696"/>
      <c r="X3" s="1694">
        <v>2013</v>
      </c>
      <c r="Y3" s="1695"/>
      <c r="Z3" s="1696"/>
      <c r="AA3" s="1694">
        <v>2012</v>
      </c>
      <c r="AB3" s="1695"/>
      <c r="AC3" s="1696"/>
      <c r="AD3" s="1694">
        <v>2011</v>
      </c>
      <c r="AE3" s="1695"/>
      <c r="AF3" s="1696"/>
      <c r="AG3" s="1694">
        <v>2010</v>
      </c>
      <c r="AH3" s="1695"/>
      <c r="AI3" s="1696"/>
      <c r="AJ3" s="1694">
        <v>2009</v>
      </c>
      <c r="AK3" s="1695"/>
      <c r="AL3" s="1696"/>
      <c r="AM3" s="628"/>
      <c r="AN3" s="629">
        <v>2008</v>
      </c>
      <c r="AO3" s="630"/>
      <c r="AP3" s="628"/>
      <c r="AQ3" s="629">
        <v>2007</v>
      </c>
      <c r="AR3" s="630"/>
      <c r="AS3" s="1697">
        <v>2006</v>
      </c>
      <c r="AT3" s="1698"/>
      <c r="AU3" s="1699"/>
      <c r="AV3" s="1697">
        <v>2005</v>
      </c>
      <c r="AW3" s="1698"/>
      <c r="AX3" s="1699"/>
      <c r="AY3" s="1195"/>
      <c r="AZ3" s="1700">
        <v>2004</v>
      </c>
      <c r="BA3" s="1701"/>
      <c r="BB3" s="1702"/>
      <c r="BC3" s="1690">
        <v>2003</v>
      </c>
      <c r="BD3" s="1691"/>
      <c r="BE3" s="1692"/>
    </row>
    <row r="4" spans="2:57" ht="24.75" customHeight="1">
      <c r="B4" s="81" t="s">
        <v>2</v>
      </c>
      <c r="C4" s="1710" t="s">
        <v>159</v>
      </c>
      <c r="D4" s="1711"/>
      <c r="E4" s="1711"/>
      <c r="F4" s="1711"/>
      <c r="G4" s="1712"/>
      <c r="H4" s="1013" t="s">
        <v>209</v>
      </c>
      <c r="I4" s="1014" t="s">
        <v>4</v>
      </c>
      <c r="J4" s="1015" t="s">
        <v>5</v>
      </c>
      <c r="K4" s="1016" t="s">
        <v>210</v>
      </c>
      <c r="L4" s="1180" t="s">
        <v>4</v>
      </c>
      <c r="M4" s="1181" t="s">
        <v>5</v>
      </c>
      <c r="N4" s="1182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713"/>
      <c r="D5" s="1714"/>
      <c r="E5" s="1714"/>
      <c r="F5" s="1714"/>
      <c r="G5" s="1715"/>
      <c r="H5" s="1017" t="s">
        <v>467</v>
      </c>
      <c r="I5" s="1018" t="s">
        <v>8</v>
      </c>
      <c r="J5" s="1019" t="s">
        <v>9</v>
      </c>
      <c r="K5" s="1020" t="s">
        <v>212</v>
      </c>
      <c r="L5" s="1183" t="s">
        <v>8</v>
      </c>
      <c r="M5" s="1184" t="s">
        <v>9</v>
      </c>
      <c r="N5" s="1185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1" t="s">
        <v>18</v>
      </c>
      <c r="I6" s="1022" t="s">
        <v>10</v>
      </c>
      <c r="J6" s="1023" t="s">
        <v>214</v>
      </c>
      <c r="K6" s="1024" t="s">
        <v>18</v>
      </c>
      <c r="L6" s="1186" t="s">
        <v>10</v>
      </c>
      <c r="M6" s="1187" t="s">
        <v>214</v>
      </c>
      <c r="N6" s="1188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716" t="s">
        <v>11</v>
      </c>
      <c r="C7" s="1705"/>
      <c r="D7" s="1705"/>
      <c r="E7" s="1705"/>
      <c r="F7" s="1705"/>
      <c r="G7" s="1705"/>
      <c r="H7" s="1705"/>
      <c r="I7" s="1705"/>
      <c r="J7" s="1705"/>
      <c r="K7" s="1705"/>
      <c r="L7" s="1705"/>
      <c r="M7" s="1705"/>
      <c r="N7" s="1705"/>
      <c r="O7" s="1705"/>
      <c r="P7" s="1705"/>
      <c r="Q7" s="1705"/>
      <c r="R7" s="1705"/>
      <c r="S7" s="1705"/>
      <c r="T7" s="1705"/>
      <c r="U7" s="1705"/>
      <c r="V7" s="1705"/>
      <c r="W7" s="1706"/>
      <c r="X7" s="1705"/>
      <c r="Y7" s="1705"/>
      <c r="Z7" s="1705"/>
      <c r="AA7" s="1705"/>
      <c r="AB7" s="1705"/>
      <c r="AC7" s="1705"/>
      <c r="AD7" s="1705"/>
      <c r="AE7" s="1705"/>
      <c r="AF7" s="1706"/>
      <c r="AG7" s="1705"/>
      <c r="AH7" s="1705"/>
      <c r="AI7" s="1706"/>
      <c r="AJ7" s="1705"/>
      <c r="AK7" s="1705"/>
      <c r="AL7" s="1705"/>
      <c r="AM7" s="1705"/>
      <c r="AN7" s="1705"/>
      <c r="AO7" s="1705"/>
      <c r="AP7" s="1705"/>
      <c r="AQ7" s="1705"/>
      <c r="AR7" s="1706"/>
      <c r="AS7" s="1705"/>
      <c r="AT7" s="1705"/>
      <c r="AU7" s="1705"/>
      <c r="AV7" s="1705"/>
      <c r="AW7" s="1705"/>
      <c r="AX7" s="1706"/>
      <c r="AY7" s="1705"/>
      <c r="AZ7" s="1705"/>
      <c r="BA7" s="1705"/>
      <c r="BB7" s="1705"/>
      <c r="BC7" s="1705"/>
      <c r="BD7" s="1705"/>
      <c r="BE7" s="1706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5">
        <v>-12.159956312697725</v>
      </c>
      <c r="I8" s="1025">
        <v>61.43</v>
      </c>
      <c r="J8" s="1025">
        <v>92.8</v>
      </c>
      <c r="K8" s="1025">
        <v>27.907274336214442</v>
      </c>
      <c r="L8" s="1189">
        <v>61.28</v>
      </c>
      <c r="M8" s="1189">
        <v>92.1</v>
      </c>
      <c r="N8" s="1189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77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6">
        <v>-12.709565089356373</v>
      </c>
      <c r="I9" s="1026">
        <v>57.58</v>
      </c>
      <c r="J9" s="1026">
        <v>94.7</v>
      </c>
      <c r="K9" s="1026">
        <v>56.13318590833417</v>
      </c>
      <c r="L9" s="1190">
        <v>57.54</v>
      </c>
      <c r="M9" s="1190">
        <v>93.5</v>
      </c>
      <c r="N9" s="1190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78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6">
        <v>-12.428809800674532</v>
      </c>
      <c r="I10" s="1026">
        <v>53.25</v>
      </c>
      <c r="J10" s="1026">
        <v>96.4</v>
      </c>
      <c r="K10" s="1026">
        <v>13.819110834286082</v>
      </c>
      <c r="L10" s="1190">
        <v>53.29</v>
      </c>
      <c r="M10" s="1190">
        <v>95.3</v>
      </c>
      <c r="N10" s="1190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78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6">
        <v>-12.486469695400825</v>
      </c>
      <c r="I11" s="1026">
        <v>48.34</v>
      </c>
      <c r="J11" s="1026">
        <v>97.2</v>
      </c>
      <c r="K11" s="1026">
        <v>1.9354811893782318</v>
      </c>
      <c r="L11" s="1190">
        <v>48.35</v>
      </c>
      <c r="M11" s="1190">
        <v>97</v>
      </c>
      <c r="N11" s="1190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78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6">
        <v>-13.411064447593372</v>
      </c>
      <c r="I12" s="1026">
        <v>43.49</v>
      </c>
      <c r="J12" s="1026">
        <v>100.5</v>
      </c>
      <c r="K12" s="1026">
        <v>0.18928944707244247</v>
      </c>
      <c r="L12" s="1190">
        <v>43.52</v>
      </c>
      <c r="M12" s="1190">
        <v>100</v>
      </c>
      <c r="N12" s="1190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78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6">
        <v>-5.1558591392506532</v>
      </c>
      <c r="I13" s="1026">
        <v>37.9</v>
      </c>
      <c r="J13" s="1026">
        <v>94.7</v>
      </c>
      <c r="K13" s="1026">
        <v>1.5658284714631852E-2</v>
      </c>
      <c r="L13" s="1190">
        <v>38.409999999999997</v>
      </c>
      <c r="M13" s="1190">
        <v>101.9</v>
      </c>
      <c r="N13" s="1190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78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7">
        <v>-12.410011130314746</v>
      </c>
      <c r="I14" s="1027">
        <v>57.85</v>
      </c>
      <c r="J14" s="1027">
        <v>94.5</v>
      </c>
      <c r="K14" s="1027">
        <v>100</v>
      </c>
      <c r="L14" s="1191">
        <v>57.58</v>
      </c>
      <c r="M14" s="1191">
        <v>93.5</v>
      </c>
      <c r="N14" s="1191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79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709" t="s">
        <v>46</v>
      </c>
      <c r="C15" s="1703"/>
      <c r="D15" s="1703"/>
      <c r="E15" s="1703"/>
      <c r="F15" s="1703"/>
      <c r="G15" s="1703"/>
      <c r="H15" s="1703"/>
      <c r="I15" s="1703"/>
      <c r="J15" s="1703"/>
      <c r="K15" s="1703"/>
      <c r="L15" s="1703"/>
      <c r="M15" s="1703"/>
      <c r="N15" s="1703"/>
      <c r="O15" s="1703"/>
      <c r="P15" s="1703"/>
      <c r="Q15" s="1703"/>
      <c r="R15" s="1703"/>
      <c r="S15" s="1703"/>
      <c r="T15" s="1703"/>
      <c r="U15" s="1703"/>
      <c r="V15" s="1703"/>
      <c r="W15" s="1704"/>
      <c r="X15" s="1703"/>
      <c r="Y15" s="1703"/>
      <c r="Z15" s="1703"/>
      <c r="AA15" s="1703"/>
      <c r="AB15" s="1703"/>
      <c r="AC15" s="1703"/>
      <c r="AD15" s="1703"/>
      <c r="AE15" s="1703"/>
      <c r="AF15" s="1704"/>
      <c r="AG15" s="1703"/>
      <c r="AH15" s="1703"/>
      <c r="AI15" s="1704"/>
      <c r="AJ15" s="1703"/>
      <c r="AK15" s="1703"/>
      <c r="AL15" s="1703"/>
      <c r="AM15" s="1703"/>
      <c r="AN15" s="1703"/>
      <c r="AO15" s="1703"/>
      <c r="AP15" s="1703"/>
      <c r="AQ15" s="1703"/>
      <c r="AR15" s="1704"/>
      <c r="AS15" s="1703"/>
      <c r="AT15" s="1703"/>
      <c r="AU15" s="1703"/>
      <c r="AV15" s="1703"/>
      <c r="AW15" s="1703"/>
      <c r="AX15" s="1704"/>
      <c r="AY15" s="1703"/>
      <c r="AZ15" s="1703"/>
      <c r="BA15" s="1703"/>
      <c r="BB15" s="1703"/>
      <c r="BC15" s="1703"/>
      <c r="BD15" s="1703"/>
      <c r="BE15" s="1704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5">
        <v>-12.483381782910902</v>
      </c>
      <c r="I16" s="1025">
        <v>61.37</v>
      </c>
      <c r="J16" s="1025">
        <v>91.3</v>
      </c>
      <c r="K16" s="1025">
        <v>26.752288825942884</v>
      </c>
      <c r="L16" s="1189">
        <v>61.12</v>
      </c>
      <c r="M16" s="1189">
        <v>91.8</v>
      </c>
      <c r="N16" s="1189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77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6">
        <v>-13.092769365489282</v>
      </c>
      <c r="I17" s="1026">
        <v>57.79</v>
      </c>
      <c r="J17" s="1026">
        <v>93.3</v>
      </c>
      <c r="K17" s="1026">
        <v>58.766661831776943</v>
      </c>
      <c r="L17" s="1190">
        <v>57.82</v>
      </c>
      <c r="M17" s="1190">
        <v>92.2</v>
      </c>
      <c r="N17" s="1190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78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6">
        <v>-12.841803217881051</v>
      </c>
      <c r="I18" s="1026">
        <v>53.23</v>
      </c>
      <c r="J18" s="1026">
        <v>95.1</v>
      </c>
      <c r="K18" s="1026">
        <v>13.002983765983622</v>
      </c>
      <c r="L18" s="1190">
        <v>53.26</v>
      </c>
      <c r="M18" s="1190">
        <v>94.6</v>
      </c>
      <c r="N18" s="1190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78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6">
        <v>-13.313214880880039</v>
      </c>
      <c r="I19" s="1026">
        <v>48.33</v>
      </c>
      <c r="J19" s="1026">
        <v>96.6</v>
      </c>
      <c r="K19" s="1026">
        <v>1.3648857513147343</v>
      </c>
      <c r="L19" s="1190">
        <v>48.25</v>
      </c>
      <c r="M19" s="1190">
        <v>96</v>
      </c>
      <c r="N19" s="1190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78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6">
        <v>-15.261965872045577</v>
      </c>
      <c r="I20" s="1026">
        <v>43.38</v>
      </c>
      <c r="J20" s="1026">
        <v>98.1</v>
      </c>
      <c r="K20" s="1026">
        <v>0.10540300734963523</v>
      </c>
      <c r="L20" s="1190">
        <v>43.35</v>
      </c>
      <c r="M20" s="1190">
        <v>96.5</v>
      </c>
      <c r="N20" s="1190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78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6">
        <v>-16.224474720232209</v>
      </c>
      <c r="I21" s="1026">
        <v>37.39</v>
      </c>
      <c r="J21" s="1026">
        <v>98.1</v>
      </c>
      <c r="K21" s="1026">
        <v>7.776817632179675E-3</v>
      </c>
      <c r="L21" s="1190">
        <v>38.39</v>
      </c>
      <c r="M21" s="1190">
        <v>93.4</v>
      </c>
      <c r="N21" s="1190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78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7">
        <v>-12.863028094798018</v>
      </c>
      <c r="I22" s="1027">
        <v>58.01</v>
      </c>
      <c r="J22" s="1027">
        <v>93.1</v>
      </c>
      <c r="K22" s="1027">
        <v>100</v>
      </c>
      <c r="L22" s="1191">
        <v>57.84</v>
      </c>
      <c r="M22" s="1191">
        <v>92.5</v>
      </c>
      <c r="N22" s="1191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79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709" t="s">
        <v>47</v>
      </c>
      <c r="C23" s="1703"/>
      <c r="D23" s="1703"/>
      <c r="E23" s="1703"/>
      <c r="F23" s="1703"/>
      <c r="G23" s="1703"/>
      <c r="H23" s="1703"/>
      <c r="I23" s="1703"/>
      <c r="J23" s="1703"/>
      <c r="K23" s="1703"/>
      <c r="L23" s="1703"/>
      <c r="M23" s="1703"/>
      <c r="N23" s="1703"/>
      <c r="O23" s="1703"/>
      <c r="P23" s="1703"/>
      <c r="Q23" s="1703"/>
      <c r="R23" s="1703"/>
      <c r="S23" s="1703"/>
      <c r="T23" s="1703"/>
      <c r="U23" s="1703"/>
      <c r="V23" s="1703"/>
      <c r="W23" s="1704"/>
      <c r="X23" s="1703"/>
      <c r="Y23" s="1703"/>
      <c r="Z23" s="1703"/>
      <c r="AA23" s="1703"/>
      <c r="AB23" s="1703"/>
      <c r="AC23" s="1703"/>
      <c r="AD23" s="1703"/>
      <c r="AE23" s="1703"/>
      <c r="AF23" s="1704"/>
      <c r="AG23" s="1703"/>
      <c r="AH23" s="1703"/>
      <c r="AI23" s="1704"/>
      <c r="AJ23" s="1703"/>
      <c r="AK23" s="1703"/>
      <c r="AL23" s="1703"/>
      <c r="AM23" s="1703"/>
      <c r="AN23" s="1703"/>
      <c r="AO23" s="1703"/>
      <c r="AP23" s="1703"/>
      <c r="AQ23" s="1703"/>
      <c r="AR23" s="1704"/>
      <c r="AS23" s="1703"/>
      <c r="AT23" s="1703"/>
      <c r="AU23" s="1703"/>
      <c r="AV23" s="1703"/>
      <c r="AW23" s="1703"/>
      <c r="AX23" s="1704"/>
      <c r="AY23" s="1703"/>
      <c r="AZ23" s="1703"/>
      <c r="BA23" s="1703"/>
      <c r="BB23" s="1703"/>
      <c r="BC23" s="1703"/>
      <c r="BD23" s="1703"/>
      <c r="BE23" s="1704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5">
        <v>-11.4011374957292</v>
      </c>
      <c r="I24" s="1025">
        <v>61.49</v>
      </c>
      <c r="J24" s="1025">
        <v>93.2</v>
      </c>
      <c r="K24" s="1025">
        <v>31.483889726549226</v>
      </c>
      <c r="L24" s="1189">
        <v>61.2</v>
      </c>
      <c r="M24" s="1189">
        <v>92.2</v>
      </c>
      <c r="N24" s="1189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77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6">
        <v>-12.456403560046279</v>
      </c>
      <c r="I25" s="1026">
        <v>57.05</v>
      </c>
      <c r="J25" s="1026">
        <v>95.6</v>
      </c>
      <c r="K25" s="1026">
        <v>52.829976489621124</v>
      </c>
      <c r="L25" s="1190">
        <v>57.03</v>
      </c>
      <c r="M25" s="1190">
        <v>94.1</v>
      </c>
      <c r="N25" s="1190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78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6">
        <v>-11.726320131790146</v>
      </c>
      <c r="I26" s="1026">
        <v>53.17</v>
      </c>
      <c r="J26" s="1026">
        <v>97.2</v>
      </c>
      <c r="K26" s="1026">
        <v>13.744186303292475</v>
      </c>
      <c r="L26" s="1190">
        <v>53.27</v>
      </c>
      <c r="M26" s="1190">
        <v>95.4</v>
      </c>
      <c r="N26" s="1190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78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6">
        <v>-11.169786192285823</v>
      </c>
      <c r="I27" s="1026">
        <v>48.33</v>
      </c>
      <c r="J27" s="1026">
        <v>96.9</v>
      </c>
      <c r="K27" s="1026">
        <v>1.7641372050825603</v>
      </c>
      <c r="L27" s="1190">
        <v>48.3</v>
      </c>
      <c r="M27" s="1190">
        <v>96.1</v>
      </c>
      <c r="N27" s="1190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78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6">
        <v>-10.570393783678721</v>
      </c>
      <c r="I28" s="1026">
        <v>43.53</v>
      </c>
      <c r="J28" s="1026">
        <v>98.3</v>
      </c>
      <c r="K28" s="1026">
        <v>0.15666770130327407</v>
      </c>
      <c r="L28" s="1190">
        <v>43.45</v>
      </c>
      <c r="M28" s="1190">
        <v>97.6</v>
      </c>
      <c r="N28" s="1190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78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6">
        <v>-2.793003669067339</v>
      </c>
      <c r="I29" s="1026">
        <v>37.549999999999997</v>
      </c>
      <c r="J29" s="1026">
        <v>97.6</v>
      </c>
      <c r="K29" s="1026">
        <v>2.1142574151342391E-2</v>
      </c>
      <c r="L29" s="1190">
        <v>37.58</v>
      </c>
      <c r="M29" s="1190">
        <v>95.2</v>
      </c>
      <c r="N29" s="1190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78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7">
        <v>-11.929087544328807</v>
      </c>
      <c r="I30" s="1027">
        <v>57.74</v>
      </c>
      <c r="J30" s="1027">
        <v>95.1</v>
      </c>
      <c r="K30" s="1027">
        <v>100</v>
      </c>
      <c r="L30" s="1191">
        <v>57.28</v>
      </c>
      <c r="M30" s="1191">
        <v>93.9</v>
      </c>
      <c r="N30" s="1191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79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709" t="s">
        <v>188</v>
      </c>
      <c r="C31" s="1703"/>
      <c r="D31" s="1703"/>
      <c r="E31" s="1703"/>
      <c r="F31" s="1703"/>
      <c r="G31" s="1703"/>
      <c r="H31" s="1707"/>
      <c r="I31" s="1707"/>
      <c r="J31" s="1707"/>
      <c r="K31" s="1707"/>
      <c r="L31" s="1707"/>
      <c r="M31" s="1707"/>
      <c r="N31" s="1707"/>
      <c r="O31" s="1707"/>
      <c r="P31" s="1707"/>
      <c r="Q31" s="1707"/>
      <c r="R31" s="1707"/>
      <c r="S31" s="1707"/>
      <c r="T31" s="1707"/>
      <c r="U31" s="1707"/>
      <c r="V31" s="1707"/>
      <c r="W31" s="1708"/>
      <c r="X31" s="1707"/>
      <c r="Y31" s="1707"/>
      <c r="Z31" s="1707"/>
      <c r="AA31" s="1707"/>
      <c r="AB31" s="1707"/>
      <c r="AC31" s="1707"/>
      <c r="AD31" s="1707"/>
      <c r="AE31" s="1707"/>
      <c r="AF31" s="1708"/>
      <c r="AG31" s="1707"/>
      <c r="AH31" s="1707"/>
      <c r="AI31" s="1708"/>
      <c r="AJ31" s="1707"/>
      <c r="AK31" s="1707"/>
      <c r="AL31" s="1707"/>
      <c r="AM31" s="1707"/>
      <c r="AN31" s="1707"/>
      <c r="AO31" s="1707"/>
      <c r="AP31" s="1707"/>
      <c r="AQ31" s="1707"/>
      <c r="AR31" s="1708"/>
      <c r="AS31" s="1707"/>
      <c r="AT31" s="1707"/>
      <c r="AU31" s="1707"/>
      <c r="AV31" s="1707"/>
      <c r="AW31" s="1707"/>
      <c r="AX31" s="1708"/>
      <c r="AY31" s="1707"/>
      <c r="AZ31" s="1707"/>
      <c r="BA31" s="1707"/>
      <c r="BB31" s="1707"/>
      <c r="BC31" s="1707"/>
      <c r="BD31" s="1707"/>
      <c r="BE31" s="1708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5">
        <v>-12.655577029165791</v>
      </c>
      <c r="I32" s="1025">
        <v>61.3</v>
      </c>
      <c r="J32" s="1025">
        <v>93.6</v>
      </c>
      <c r="K32" s="1025">
        <v>28.780334124930107</v>
      </c>
      <c r="L32" s="1189">
        <v>61.27</v>
      </c>
      <c r="M32" s="1189">
        <v>92.6</v>
      </c>
      <c r="N32" s="1189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77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6">
        <v>-12.425222665041213</v>
      </c>
      <c r="I33" s="1026">
        <v>57.85</v>
      </c>
      <c r="J33" s="1026">
        <v>94.9</v>
      </c>
      <c r="K33" s="1026">
        <v>56.187774269631355</v>
      </c>
      <c r="L33" s="1190">
        <v>57.79</v>
      </c>
      <c r="M33" s="1190">
        <v>93.8</v>
      </c>
      <c r="N33" s="1190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78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6">
        <v>-12.109270130404147</v>
      </c>
      <c r="I34" s="1026">
        <v>53.14</v>
      </c>
      <c r="J34" s="1026">
        <v>95.9</v>
      </c>
      <c r="K34" s="1026">
        <v>12.740748069089086</v>
      </c>
      <c r="L34" s="1190">
        <v>53.14</v>
      </c>
      <c r="M34" s="1190">
        <v>95.5</v>
      </c>
      <c r="N34" s="1190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78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6">
        <v>-11.852589366778647</v>
      </c>
      <c r="I35" s="1026">
        <v>48.11</v>
      </c>
      <c r="J35" s="1026">
        <v>97.5</v>
      </c>
      <c r="K35" s="1026">
        <v>2.0843985155229063</v>
      </c>
      <c r="L35" s="1190">
        <v>48.09</v>
      </c>
      <c r="M35" s="1190">
        <v>97.2</v>
      </c>
      <c r="N35" s="1190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78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6">
        <v>-11.823556143921282</v>
      </c>
      <c r="I36" s="1026">
        <v>43.34</v>
      </c>
      <c r="J36" s="1026">
        <v>100</v>
      </c>
      <c r="K36" s="1026">
        <v>0.20062254619528747</v>
      </c>
      <c r="L36" s="1190">
        <v>43.26</v>
      </c>
      <c r="M36" s="1190">
        <v>99.6</v>
      </c>
      <c r="N36" s="1190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78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6">
        <v>-12.853534148049153</v>
      </c>
      <c r="I37" s="1026">
        <v>37.79</v>
      </c>
      <c r="J37" s="1026">
        <v>99.8</v>
      </c>
      <c r="K37" s="1026">
        <v>6.1224746312628147E-3</v>
      </c>
      <c r="L37" s="1190">
        <v>37.25</v>
      </c>
      <c r="M37" s="1190">
        <v>97.3</v>
      </c>
      <c r="N37" s="1190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78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7">
        <v>-12.294392511556888</v>
      </c>
      <c r="I38" s="1027">
        <v>58.01</v>
      </c>
      <c r="J38" s="1027">
        <v>94.7</v>
      </c>
      <c r="K38" s="1027">
        <v>100</v>
      </c>
      <c r="L38" s="1191">
        <v>57.78</v>
      </c>
      <c r="M38" s="1191">
        <v>93.8</v>
      </c>
      <c r="N38" s="1191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79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709" t="s">
        <v>48</v>
      </c>
      <c r="C39" s="1703"/>
      <c r="D39" s="1703"/>
      <c r="E39" s="1703"/>
      <c r="F39" s="1703"/>
      <c r="G39" s="1703"/>
      <c r="H39" s="1703"/>
      <c r="I39" s="1703"/>
      <c r="J39" s="1703"/>
      <c r="K39" s="1703"/>
      <c r="L39" s="1703"/>
      <c r="M39" s="1703"/>
      <c r="N39" s="1703"/>
      <c r="O39" s="1703"/>
      <c r="P39" s="1703"/>
      <c r="Q39" s="1703"/>
      <c r="R39" s="1703"/>
      <c r="S39" s="1703"/>
      <c r="T39" s="1703"/>
      <c r="U39" s="1703"/>
      <c r="V39" s="1703"/>
      <c r="W39" s="1704"/>
      <c r="X39" s="1703"/>
      <c r="Y39" s="1703"/>
      <c r="Z39" s="1703"/>
      <c r="AA39" s="1703"/>
      <c r="AB39" s="1703"/>
      <c r="AC39" s="1703"/>
      <c r="AD39" s="1703"/>
      <c r="AE39" s="1703"/>
      <c r="AF39" s="1704"/>
      <c r="AG39" s="1703"/>
      <c r="AH39" s="1703"/>
      <c r="AI39" s="1704"/>
      <c r="AJ39" s="1703"/>
      <c r="AK39" s="1703"/>
      <c r="AL39" s="1703"/>
      <c r="AM39" s="1703"/>
      <c r="AN39" s="1703"/>
      <c r="AO39" s="1703"/>
      <c r="AP39" s="1703"/>
      <c r="AQ39" s="1703"/>
      <c r="AR39" s="1704"/>
      <c r="AS39" s="1703"/>
      <c r="AT39" s="1703"/>
      <c r="AU39" s="1703"/>
      <c r="AV39" s="1703"/>
      <c r="AW39" s="1703"/>
      <c r="AX39" s="1704"/>
      <c r="AY39" s="1703"/>
      <c r="AZ39" s="1703"/>
      <c r="BA39" s="1703"/>
      <c r="BB39" s="1703"/>
      <c r="BC39" s="1703"/>
      <c r="BD39" s="1703"/>
      <c r="BE39" s="1704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5">
        <v>-12.735111704834171</v>
      </c>
      <c r="I40" s="1025">
        <v>61.47</v>
      </c>
      <c r="J40" s="1025">
        <v>92.8</v>
      </c>
      <c r="K40" s="1025">
        <v>24.294937116591694</v>
      </c>
      <c r="L40" s="1189">
        <v>61.45</v>
      </c>
      <c r="M40" s="1189">
        <v>91.9</v>
      </c>
      <c r="N40" s="1189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77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6">
        <v>-12.755064097339192</v>
      </c>
      <c r="I41" s="1026">
        <v>57.83</v>
      </c>
      <c r="J41" s="1026">
        <v>94.7</v>
      </c>
      <c r="K41" s="1026">
        <v>58.052104116893169</v>
      </c>
      <c r="L41" s="1190">
        <v>57.83</v>
      </c>
      <c r="M41" s="1190">
        <v>93.7</v>
      </c>
      <c r="N41" s="1190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78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6">
        <v>-13.088385777922973</v>
      </c>
      <c r="I42" s="1026">
        <v>53.4</v>
      </c>
      <c r="J42" s="1026">
        <v>96.5</v>
      </c>
      <c r="K42" s="1026">
        <v>14.978940057935425</v>
      </c>
      <c r="L42" s="1190">
        <v>53.4</v>
      </c>
      <c r="M42" s="1190">
        <v>95.4</v>
      </c>
      <c r="N42" s="1190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78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6">
        <v>-13.537370145250494</v>
      </c>
      <c r="I43" s="1026">
        <v>48.48</v>
      </c>
      <c r="J43" s="1026">
        <v>97.6</v>
      </c>
      <c r="K43" s="1026">
        <v>2.3851979006587287</v>
      </c>
      <c r="L43" s="1190">
        <v>48.53</v>
      </c>
      <c r="M43" s="1190">
        <v>98</v>
      </c>
      <c r="N43" s="1190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78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6">
        <v>-14.918904295836894</v>
      </c>
      <c r="I44" s="1026">
        <v>43.55</v>
      </c>
      <c r="J44" s="1026">
        <v>102.7</v>
      </c>
      <c r="K44" s="1026">
        <v>0.26910352910746815</v>
      </c>
      <c r="L44" s="1190">
        <v>43.69</v>
      </c>
      <c r="M44" s="1190">
        <v>102.6</v>
      </c>
      <c r="N44" s="1190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78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6">
        <v>-11.823776113965963</v>
      </c>
      <c r="I45" s="1026">
        <v>38.44</v>
      </c>
      <c r="J45" s="1026">
        <v>89.8</v>
      </c>
      <c r="K45" s="1026">
        <v>1.9717278813520433E-2</v>
      </c>
      <c r="L45" s="1190">
        <v>38.75</v>
      </c>
      <c r="M45" s="1190">
        <v>104.7</v>
      </c>
      <c r="N45" s="1190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78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7">
        <v>-12.722893184566988</v>
      </c>
      <c r="I46" s="1027">
        <v>57.79</v>
      </c>
      <c r="J46" s="1027">
        <v>94.6</v>
      </c>
      <c r="K46" s="1027">
        <v>100</v>
      </c>
      <c r="L46" s="1191">
        <v>57.67</v>
      </c>
      <c r="M46" s="1191">
        <v>93.7</v>
      </c>
      <c r="N46" s="1191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79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topLeftCell="A4" zoomScale="90" zoomScaleNormal="90" workbookViewId="0">
      <selection activeCell="L22" sqref="L2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43" t="s">
        <v>145</v>
      </c>
      <c r="C1" s="1743"/>
      <c r="D1" s="1743"/>
      <c r="E1" s="1743"/>
      <c r="F1" s="304" t="str">
        <f>SKUP_SEUROP_tyg!J1</f>
        <v xml:space="preserve"> 24.02.2020 - 01.03.2020r. </v>
      </c>
      <c r="H1" s="35"/>
    </row>
    <row r="2" spans="1:19" ht="18" customHeight="1">
      <c r="A2" s="1341"/>
      <c r="B2" s="955"/>
      <c r="C2" s="955"/>
      <c r="D2" s="955"/>
      <c r="E2" s="955"/>
      <c r="F2" s="955"/>
      <c r="G2" s="955"/>
      <c r="H2" s="955"/>
      <c r="I2" s="955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46" t="s">
        <v>539</v>
      </c>
      <c r="C4" s="1747"/>
      <c r="D4" s="1747"/>
      <c r="E4" s="1748"/>
      <c r="F4" s="35"/>
      <c r="G4" s="35"/>
      <c r="H4" s="35"/>
    </row>
    <row r="5" spans="1:19" ht="21" customHeight="1">
      <c r="A5" s="2"/>
      <c r="B5" s="841" t="s">
        <v>45</v>
      </c>
      <c r="C5" s="1751" t="s">
        <v>3</v>
      </c>
      <c r="D5" s="1752"/>
      <c r="E5" s="1744" t="s">
        <v>464</v>
      </c>
      <c r="F5" s="35"/>
      <c r="G5" s="35"/>
      <c r="H5" s="35"/>
      <c r="J5" s="1084"/>
    </row>
    <row r="6" spans="1:19" ht="27" customHeight="1" thickBot="1">
      <c r="A6" s="2"/>
      <c r="B6" s="842"/>
      <c r="C6" s="30" t="s">
        <v>607</v>
      </c>
      <c r="D6" s="30" t="s">
        <v>608</v>
      </c>
      <c r="E6" s="1745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542">
        <v>9178.2289999999994</v>
      </c>
      <c r="D8" s="1542">
        <v>8962.2909999999993</v>
      </c>
      <c r="E8" s="1545">
        <v>2.4094062556103135</v>
      </c>
      <c r="F8" s="35"/>
      <c r="G8" s="844"/>
      <c r="H8" s="35"/>
      <c r="I8" s="1085"/>
      <c r="J8" s="1085"/>
      <c r="K8" s="1085"/>
      <c r="L8" s="1085"/>
    </row>
    <row r="9" spans="1:19" ht="20.100000000000001" customHeight="1">
      <c r="A9" s="2"/>
      <c r="B9" s="845" t="s">
        <v>140</v>
      </c>
      <c r="C9" s="1543">
        <v>9259.3770000000004</v>
      </c>
      <c r="D9" s="1543">
        <v>8973.4930000000004</v>
      </c>
      <c r="E9" s="1546">
        <v>3.1858719898706109</v>
      </c>
      <c r="F9" s="35"/>
      <c r="G9" s="35"/>
      <c r="H9" s="35"/>
      <c r="I9" s="1086"/>
      <c r="J9" s="1087"/>
      <c r="K9"/>
      <c r="L9"/>
    </row>
    <row r="10" spans="1:19" ht="20.100000000000001" customHeight="1">
      <c r="A10" s="2"/>
      <c r="B10" s="845" t="s">
        <v>141</v>
      </c>
      <c r="C10" s="1543" t="s">
        <v>296</v>
      </c>
      <c r="D10" s="1543" t="s">
        <v>296</v>
      </c>
      <c r="E10" s="1546" t="s">
        <v>296</v>
      </c>
      <c r="F10" s="35"/>
      <c r="G10" s="79"/>
      <c r="H10" s="35"/>
      <c r="I10" s="1088"/>
      <c r="J10" s="1089"/>
      <c r="K10"/>
      <c r="L10"/>
    </row>
    <row r="11" spans="1:19" ht="20.100000000000001" customHeight="1">
      <c r="A11" s="2"/>
      <c r="B11" s="845" t="s">
        <v>142</v>
      </c>
      <c r="C11" s="1543">
        <v>9301.857</v>
      </c>
      <c r="D11" s="1543">
        <v>9055.8809999999994</v>
      </c>
      <c r="E11" s="1546">
        <v>2.7162017698775038</v>
      </c>
      <c r="F11" s="35"/>
      <c r="G11" s="79"/>
      <c r="H11" s="35"/>
      <c r="I11" s="1090"/>
      <c r="J11" s="1091"/>
      <c r="K11"/>
      <c r="L11"/>
    </row>
    <row r="12" spans="1:19" ht="20.100000000000001" customHeight="1" thickBot="1">
      <c r="A12" s="2"/>
      <c r="B12" s="846" t="s">
        <v>143</v>
      </c>
      <c r="C12" s="1544">
        <v>9146.2309999999998</v>
      </c>
      <c r="D12" s="1544">
        <v>8931.8619999999992</v>
      </c>
      <c r="E12" s="1547">
        <v>2.4000482766079525</v>
      </c>
      <c r="F12" s="35"/>
      <c r="G12" s="35"/>
      <c r="H12" s="35"/>
      <c r="I12" s="1092"/>
      <c r="J12" s="1093"/>
      <c r="K12"/>
      <c r="L12"/>
    </row>
    <row r="13" spans="1:19">
      <c r="B13" s="13"/>
      <c r="G13" s="35"/>
      <c r="H13" s="35"/>
      <c r="I13" s="1094"/>
      <c r="J13" s="1095"/>
      <c r="K13"/>
      <c r="L13"/>
    </row>
    <row r="14" spans="1:19" ht="27" customHeight="1">
      <c r="A14" s="1341"/>
      <c r="B14" s="955"/>
      <c r="C14" s="955"/>
      <c r="D14" s="955"/>
      <c r="E14" s="955"/>
      <c r="F14" s="955"/>
      <c r="G14" s="955"/>
      <c r="H14" s="955"/>
      <c r="I14" s="955"/>
      <c r="J14" s="1095"/>
      <c r="K14"/>
      <c r="L14"/>
    </row>
    <row r="15" spans="1:19" ht="24.75" customHeight="1">
      <c r="B15" s="1734" t="s">
        <v>297</v>
      </c>
      <c r="C15" s="1734"/>
      <c r="D15" s="1734"/>
      <c r="E15" s="1734"/>
      <c r="F15" s="1734"/>
      <c r="G15" s="35"/>
      <c r="H15" s="35"/>
      <c r="I15" s="1096"/>
      <c r="J15" s="1095"/>
      <c r="K15"/>
      <c r="L15"/>
    </row>
    <row r="16" spans="1:19" ht="18">
      <c r="B16" s="1176"/>
      <c r="C16" s="955"/>
      <c r="D16" s="955"/>
      <c r="E16" s="955"/>
      <c r="F16" s="955"/>
      <c r="G16" s="35"/>
      <c r="H16" s="35"/>
      <c r="I16" s="1097"/>
      <c r="J16" s="1095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7"/>
      <c r="J17" s="109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46" t="s">
        <v>539</v>
      </c>
      <c r="C18" s="1747"/>
      <c r="D18" s="1747"/>
      <c r="E18" s="1748"/>
      <c r="F18" s="1"/>
      <c r="G18" s="1"/>
      <c r="H18" s="1"/>
      <c r="I18" s="1096"/>
      <c r="J18" s="109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49" t="s">
        <v>45</v>
      </c>
      <c r="C19" s="1717" t="s">
        <v>159</v>
      </c>
      <c r="D19" s="1718"/>
      <c r="E19" s="1555" t="s">
        <v>609</v>
      </c>
      <c r="F19" s="1"/>
      <c r="G19" s="1"/>
      <c r="H19" s="1"/>
      <c r="I19" s="1096"/>
      <c r="J19" s="1096"/>
      <c r="K19" s="1096"/>
      <c r="L19" s="109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50">
        <v>0</v>
      </c>
      <c r="C20" s="445" t="s">
        <v>607</v>
      </c>
      <c r="D20" s="446" t="s">
        <v>610</v>
      </c>
      <c r="E20" s="315" t="s">
        <v>18</v>
      </c>
      <c r="F20" s="1"/>
      <c r="G20" s="1"/>
      <c r="H20" s="1"/>
      <c r="I20" s="1096"/>
      <c r="J20" s="1096"/>
      <c r="K20" s="1096"/>
      <c r="L20" s="109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32">
        <v>9178.2289999999994</v>
      </c>
      <c r="D21" s="448">
        <v>6316.348</v>
      </c>
      <c r="E21" s="449">
        <v>45.309108997794283</v>
      </c>
      <c r="F21" s="1"/>
      <c r="G21" s="1"/>
      <c r="H21" s="1"/>
      <c r="I21" s="1096"/>
      <c r="J21" s="1096"/>
      <c r="K21" s="1096"/>
      <c r="L21" s="1096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9259.3770000000004</v>
      </c>
      <c r="D22" s="452">
        <v>6123.2370000000001</v>
      </c>
      <c r="E22" s="453">
        <v>51.217027856344608</v>
      </c>
      <c r="F22" s="1"/>
      <c r="G22" s="1"/>
      <c r="H22" s="1"/>
      <c r="I22" s="1096"/>
      <c r="J22" s="1096"/>
      <c r="K22" s="1096"/>
      <c r="L22" s="1096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7205.924</v>
      </c>
      <c r="E23" s="453" t="s">
        <v>296</v>
      </c>
      <c r="F23" s="1"/>
      <c r="G23" s="1"/>
      <c r="H23" s="1"/>
      <c r="I23" s="1096"/>
      <c r="J23" s="1096"/>
      <c r="K23" s="1096"/>
      <c r="L23" s="1096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9301.857</v>
      </c>
      <c r="D24" s="456">
        <v>6575.2740000000003</v>
      </c>
      <c r="E24" s="457">
        <v>41.467214902375169</v>
      </c>
      <c r="F24" s="1"/>
      <c r="G24" s="1"/>
      <c r="H24" s="1"/>
      <c r="I24" s="1096"/>
      <c r="J24" s="1096"/>
      <c r="K24" s="1096"/>
      <c r="L24" s="109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9146.2309999999998</v>
      </c>
      <c r="D25" s="461">
        <v>6246.6710000000003</v>
      </c>
      <c r="E25" s="462">
        <v>46.417683915160559</v>
      </c>
      <c r="F25" s="1"/>
      <c r="G25" s="1"/>
      <c r="H25" s="1"/>
      <c r="I25" s="1096"/>
      <c r="J25" s="1096"/>
      <c r="K25" s="1096"/>
      <c r="L25" s="109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6"/>
      <c r="J26" s="1096"/>
      <c r="K26" s="1096"/>
      <c r="L26" s="109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6"/>
      <c r="J27" s="1096"/>
      <c r="K27" s="1096"/>
      <c r="L27" s="109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6"/>
      <c r="J28" s="1096"/>
      <c r="K28" s="1096"/>
      <c r="L28" s="1096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6"/>
      <c r="J29" s="1096"/>
      <c r="K29" s="1096"/>
      <c r="L29" s="1096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6"/>
      <c r="J30" s="1096"/>
      <c r="K30" s="1096"/>
      <c r="L30" s="1096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6"/>
      <c r="J31" s="1096"/>
      <c r="K31" s="1096"/>
      <c r="L31" s="1096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6"/>
      <c r="J32" s="1096"/>
      <c r="K32" s="1096"/>
      <c r="L32" s="1096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6"/>
      <c r="J33" s="1096"/>
      <c r="K33" s="1096"/>
      <c r="L33" s="1096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6"/>
      <c r="J34" s="1096"/>
      <c r="K34" s="1096"/>
      <c r="L34" s="109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6"/>
      <c r="J35" s="1096"/>
      <c r="K35" s="1096"/>
      <c r="L35" s="109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6"/>
      <c r="J36" s="1096"/>
      <c r="K36" s="1096"/>
      <c r="L36" s="109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6"/>
      <c r="J37" s="1096"/>
      <c r="K37" s="1096"/>
      <c r="L37" s="109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6"/>
      <c r="J38" s="1096"/>
      <c r="K38" s="1096"/>
      <c r="L38" s="109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6"/>
      <c r="J39" s="1096"/>
      <c r="K39" s="1096"/>
      <c r="L39" s="109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6"/>
      <c r="J40" s="1096"/>
      <c r="K40" s="1096"/>
      <c r="L40" s="109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6"/>
      <c r="J41" s="1096"/>
      <c r="K41" s="1096"/>
      <c r="L41" s="109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6"/>
      <c r="J42" s="1096"/>
      <c r="K42" s="1096"/>
      <c r="L42" s="109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6"/>
      <c r="J43" s="1096"/>
      <c r="K43" s="1096"/>
      <c r="L43" s="109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6"/>
      <c r="J44" s="1096"/>
      <c r="K44" s="1096"/>
      <c r="L44" s="109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6"/>
      <c r="J45" s="1096"/>
      <c r="K45" s="1096"/>
      <c r="L45" s="109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6"/>
      <c r="J46" s="1096"/>
      <c r="K46" s="1096"/>
      <c r="L46" s="109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6"/>
      <c r="J47" s="1096"/>
      <c r="K47" s="1096"/>
      <c r="L47" s="109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6"/>
      <c r="J48" s="1096"/>
      <c r="K48" s="1096"/>
      <c r="L48" s="109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6"/>
      <c r="J49" s="1096"/>
      <c r="K49" s="1096"/>
      <c r="L49" s="109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6"/>
      <c r="J50" s="1096"/>
      <c r="K50" s="1096"/>
      <c r="L50" s="109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6"/>
      <c r="J51" s="1096"/>
      <c r="K51" s="1096"/>
      <c r="L51" s="109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6"/>
      <c r="J52" s="1096"/>
      <c r="K52" s="1096"/>
      <c r="L52" s="109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6"/>
      <c r="J53" s="1096"/>
      <c r="K53" s="1096"/>
      <c r="L53" s="109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6"/>
      <c r="J54" s="1096"/>
      <c r="K54" s="1096"/>
      <c r="L54" s="109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6"/>
      <c r="J55" s="1096"/>
      <c r="K55" s="1096"/>
      <c r="L55" s="109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topLeftCell="A7" zoomScaleNormal="100" workbookViewId="0">
      <selection activeCell="O14" sqref="O14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55" t="s">
        <v>146</v>
      </c>
      <c r="C1" s="1755"/>
      <c r="D1" s="1755"/>
      <c r="E1" s="1755"/>
      <c r="F1" s="732" t="str">
        <f>SKUP_SEUROP_tyg!J1</f>
        <v xml:space="preserve"> 24.02.2020 - 01.03.2020r. </v>
      </c>
      <c r="G1" s="1575"/>
      <c r="H1" s="1575"/>
    </row>
    <row r="2" spans="2:10" ht="16.5" customHeight="1">
      <c r="B2" s="1341"/>
      <c r="C2" s="955"/>
      <c r="D2" s="955"/>
      <c r="E2" s="955"/>
      <c r="F2" s="955"/>
      <c r="G2" s="955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56" t="s">
        <v>20</v>
      </c>
      <c r="C5" s="1753" t="s">
        <v>159</v>
      </c>
      <c r="D5" s="1754"/>
      <c r="E5" s="787" t="s">
        <v>465</v>
      </c>
      <c r="F5" s="23"/>
    </row>
    <row r="6" spans="2:10" ht="19.5" customHeight="1" thickBot="1">
      <c r="B6" s="1757"/>
      <c r="C6" s="205" t="s">
        <v>607</v>
      </c>
      <c r="D6" s="205" t="s">
        <v>608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12453.933000000001</v>
      </c>
      <c r="D8" s="99">
        <v>12226.036</v>
      </c>
      <c r="E8" s="80">
        <v>1.8640301729849384</v>
      </c>
      <c r="F8" s="23"/>
    </row>
    <row r="9" spans="2:10" ht="16.5" customHeight="1">
      <c r="B9" s="116" t="s">
        <v>22</v>
      </c>
      <c r="C9" s="99">
        <v>20234.222000000002</v>
      </c>
      <c r="D9" s="99">
        <v>20931.545999999998</v>
      </c>
      <c r="E9" s="80">
        <v>-3.3314500515155303</v>
      </c>
      <c r="F9" s="23"/>
    </row>
    <row r="10" spans="2:10" ht="16.5" customHeight="1" thickBot="1">
      <c r="B10" s="116" t="s">
        <v>23</v>
      </c>
      <c r="C10" s="99">
        <v>11703.137000000001</v>
      </c>
      <c r="D10" s="99">
        <v>12581.307000000001</v>
      </c>
      <c r="E10" s="80">
        <v>-6.9799584415196296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>
        <v>11989.823</v>
      </c>
      <c r="D20" s="99">
        <v>11162.585999999999</v>
      </c>
      <c r="E20" s="117">
        <v>7.4108006872242784</v>
      </c>
    </row>
    <row r="21" spans="2:5" ht="16.5" customHeight="1">
      <c r="B21" s="118" t="s">
        <v>22</v>
      </c>
      <c r="C21" s="99">
        <v>20147.37</v>
      </c>
      <c r="D21" s="99">
        <v>21405.537</v>
      </c>
      <c r="E21" s="117">
        <v>-5.8777642438963396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19485.534</v>
      </c>
      <c r="D25" s="99">
        <v>20020.528999999999</v>
      </c>
      <c r="E25" s="117">
        <v>-2.67223208737391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14601.603999999999</v>
      </c>
      <c r="D28" s="99">
        <v>14155.659</v>
      </c>
      <c r="E28" s="117">
        <v>3.1502948750036981</v>
      </c>
    </row>
    <row r="29" spans="2:5" ht="16.5" customHeight="1">
      <c r="B29" s="118" t="s">
        <v>22</v>
      </c>
      <c r="C29" s="99">
        <v>24220.510999999999</v>
      </c>
      <c r="D29" s="99">
        <v>25091.547999999999</v>
      </c>
      <c r="E29" s="117">
        <v>-3.471435879524055</v>
      </c>
    </row>
    <row r="30" spans="2:5" ht="16.5" customHeight="1" thickBot="1">
      <c r="B30" s="118" t="s">
        <v>23</v>
      </c>
      <c r="C30" s="99">
        <v>14785.793</v>
      </c>
      <c r="D30" s="99">
        <v>14484.878000000001</v>
      </c>
      <c r="E30" s="117">
        <v>2.0774424196047701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13515.722</v>
      </c>
      <c r="D32" s="99">
        <v>13385.795</v>
      </c>
      <c r="E32" s="117">
        <v>0.97063342147403042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13889.672</v>
      </c>
      <c r="D36" s="99">
        <v>13301.73</v>
      </c>
      <c r="E36" s="117">
        <v>4.420041603610966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16277.066999999999</v>
      </c>
      <c r="D41" s="99">
        <v>17207.718000000001</v>
      </c>
      <c r="E41" s="117">
        <v>-5.4083347948868159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370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I21" sqref="I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762" t="s">
        <v>183</v>
      </c>
      <c r="C1" s="1762"/>
      <c r="D1" s="1762"/>
      <c r="E1" s="1762"/>
      <c r="F1" s="1762"/>
      <c r="G1" s="304" t="str">
        <f>SKUP_SEUROP_tyg!J1</f>
        <v xml:space="preserve"> 24.02.2020 - 01.03.2020r. </v>
      </c>
      <c r="I1" s="1176"/>
      <c r="J1" s="955"/>
      <c r="K1" s="955"/>
      <c r="L1" s="955"/>
    </row>
    <row r="2" spans="1:13" ht="17.25" customHeight="1" thickBot="1">
      <c r="B2" s="122" t="s">
        <v>90</v>
      </c>
      <c r="G2" s="24"/>
    </row>
    <row r="3" spans="1:13" ht="34.5" customHeight="1" thickBot="1">
      <c r="B3" s="1759" t="s">
        <v>419</v>
      </c>
      <c r="C3" s="203" t="s">
        <v>0</v>
      </c>
      <c r="D3" s="204">
        <v>43891</v>
      </c>
      <c r="E3" s="205">
        <v>43887</v>
      </c>
      <c r="F3" s="206" t="s">
        <v>466</v>
      </c>
      <c r="G3" s="22"/>
      <c r="H3" s="418" t="s">
        <v>286</v>
      </c>
    </row>
    <row r="4" spans="1:13" ht="24.95" customHeight="1">
      <c r="B4" s="1760"/>
      <c r="C4" s="207" t="s">
        <v>66</v>
      </c>
      <c r="D4" s="208">
        <v>198</v>
      </c>
      <c r="E4" s="209">
        <v>198</v>
      </c>
      <c r="F4" s="210">
        <v>0</v>
      </c>
      <c r="G4" s="91"/>
      <c r="H4" s="419"/>
    </row>
    <row r="5" spans="1:13" ht="24.95" customHeight="1">
      <c r="B5" s="1760"/>
      <c r="C5" s="211" t="s">
        <v>67</v>
      </c>
      <c r="D5" s="212">
        <v>370</v>
      </c>
      <c r="E5" s="213">
        <v>360</v>
      </c>
      <c r="F5" s="214">
        <v>2.7777777777777777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60"/>
      <c r="C6" s="215" t="s">
        <v>68</v>
      </c>
      <c r="D6" s="216">
        <v>267.2</v>
      </c>
      <c r="E6" s="217">
        <v>274</v>
      </c>
      <c r="F6" s="218">
        <v>-2.4817518248175223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60"/>
      <c r="C7" s="211" t="s">
        <v>91</v>
      </c>
      <c r="D7" s="219">
        <v>245</v>
      </c>
      <c r="E7" s="220">
        <v>298</v>
      </c>
      <c r="F7" s="214">
        <v>-17.785234899328859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60"/>
      <c r="C8" s="211" t="s">
        <v>92</v>
      </c>
      <c r="D8" s="219">
        <v>215</v>
      </c>
      <c r="E8" s="220">
        <v>248</v>
      </c>
      <c r="F8" s="214">
        <v>-13.306451612903224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61"/>
      <c r="C9" s="221" t="s">
        <v>93</v>
      </c>
      <c r="D9" s="222">
        <v>2.75</v>
      </c>
      <c r="E9" s="223">
        <v>2.4</v>
      </c>
      <c r="F9" s="224">
        <v>14.583333333333337</v>
      </c>
      <c r="G9" s="22"/>
      <c r="H9" s="1" t="s">
        <v>475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58" t="s">
        <v>94</v>
      </c>
      <c r="C11" s="1758"/>
      <c r="D11" s="1758"/>
      <c r="E11" s="1758"/>
      <c r="F11" s="1758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63" t="s">
        <v>297</v>
      </c>
      <c r="C16" s="1763">
        <v>0</v>
      </c>
      <c r="D16" s="1763">
        <v>0</v>
      </c>
      <c r="E16" s="1763">
        <v>0</v>
      </c>
      <c r="F16" s="1764">
        <v>0</v>
      </c>
    </row>
    <row r="17" spans="2:16" ht="29.25" thickBot="1">
      <c r="B17" s="1759" t="s">
        <v>474</v>
      </c>
      <c r="C17" s="422" t="s">
        <v>0</v>
      </c>
      <c r="D17" s="423">
        <v>43891</v>
      </c>
      <c r="E17" s="424">
        <v>43527</v>
      </c>
      <c r="F17" s="425" t="s">
        <v>305</v>
      </c>
    </row>
    <row r="18" spans="2:16" ht="20.25" customHeight="1">
      <c r="B18" s="1760">
        <v>0</v>
      </c>
      <c r="C18" s="426" t="s">
        <v>66</v>
      </c>
      <c r="D18" s="427">
        <v>198</v>
      </c>
      <c r="E18" s="428">
        <v>110</v>
      </c>
      <c r="F18" s="429">
        <v>80</v>
      </c>
    </row>
    <row r="19" spans="2:16" ht="20.25" customHeight="1">
      <c r="B19" s="1760">
        <v>0</v>
      </c>
      <c r="C19" s="430" t="s">
        <v>67</v>
      </c>
      <c r="D19" s="431">
        <v>370</v>
      </c>
      <c r="E19" s="432">
        <v>195</v>
      </c>
      <c r="F19" s="429">
        <v>89.743589743589752</v>
      </c>
    </row>
    <row r="20" spans="2:16" ht="20.25" customHeight="1">
      <c r="B20" s="1760">
        <v>0</v>
      </c>
      <c r="C20" s="433" t="s">
        <v>68</v>
      </c>
      <c r="D20" s="434">
        <v>267.2</v>
      </c>
      <c r="E20" s="435">
        <v>151</v>
      </c>
      <c r="F20" s="436">
        <v>76.953642384105962</v>
      </c>
    </row>
    <row r="21" spans="2:16" ht="20.25" customHeight="1">
      <c r="B21" s="1760">
        <v>0</v>
      </c>
      <c r="C21" s="437" t="s">
        <v>306</v>
      </c>
      <c r="D21" s="438">
        <v>245</v>
      </c>
      <c r="E21" s="439">
        <v>500</v>
      </c>
      <c r="F21" s="440">
        <v>-51</v>
      </c>
    </row>
    <row r="22" spans="2:16" ht="20.25" customHeight="1">
      <c r="B22" s="1760">
        <v>0</v>
      </c>
      <c r="C22" s="430" t="s">
        <v>307</v>
      </c>
      <c r="D22" s="438">
        <v>215</v>
      </c>
      <c r="E22" s="439">
        <v>344</v>
      </c>
      <c r="F22" s="440">
        <v>-37.5</v>
      </c>
    </row>
    <row r="23" spans="2:16" ht="20.25" customHeight="1" thickBot="1">
      <c r="B23" s="1761">
        <v>0</v>
      </c>
      <c r="C23" s="441" t="s">
        <v>304</v>
      </c>
      <c r="D23" s="442">
        <v>2.75</v>
      </c>
      <c r="E23" s="443">
        <v>2.4500000000000002</v>
      </c>
      <c r="F23" s="444">
        <v>12.244897959183664</v>
      </c>
    </row>
    <row r="25" spans="2:16" ht="18.75">
      <c r="B25" s="1341"/>
      <c r="C25" s="955"/>
      <c r="D25" s="955"/>
      <c r="E25" s="955"/>
      <c r="F25" s="955"/>
      <c r="G25" s="955"/>
      <c r="H25" s="955"/>
      <c r="I25" s="955"/>
      <c r="J25" s="955"/>
      <c r="K25" s="955"/>
      <c r="L25" s="2"/>
      <c r="M25" s="2"/>
      <c r="N25" s="2"/>
    </row>
    <row r="26" spans="2:16" ht="18.75">
      <c r="B26" s="1341"/>
      <c r="C26" s="955"/>
      <c r="D26" s="955"/>
      <c r="E26" s="955"/>
      <c r="F26" s="955"/>
      <c r="G26" s="955"/>
      <c r="H26" s="955"/>
      <c r="I26" s="955"/>
      <c r="J26" s="955"/>
      <c r="K26" s="955"/>
      <c r="L26" s="956"/>
      <c r="M26" s="956"/>
      <c r="N26" s="956"/>
      <c r="O26" s="956"/>
      <c r="P26" s="95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7"/>
  <sheetViews>
    <sheetView zoomScaleNormal="100" workbookViewId="0">
      <selection activeCell="D37" sqref="D37:E37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65" t="s">
        <v>184</v>
      </c>
      <c r="C1" s="1765"/>
      <c r="D1" s="1765"/>
      <c r="E1" s="1765"/>
      <c r="F1" s="1765"/>
      <c r="G1" s="304" t="str">
        <f>SKUP_SEUROP_tyg!J1</f>
        <v xml:space="preserve"> 24.02.2020 - 01.03.2020r. </v>
      </c>
      <c r="H1" s="304"/>
      <c r="I1" s="1176"/>
      <c r="J1" s="955"/>
      <c r="K1" s="955"/>
      <c r="L1" s="955"/>
    </row>
    <row r="2" spans="1:18" s="31" customFormat="1" ht="27" customHeight="1">
      <c r="B2" s="1341"/>
      <c r="C2" s="955"/>
      <c r="D2" s="955"/>
      <c r="E2" s="955"/>
      <c r="F2" s="955"/>
      <c r="G2" s="955"/>
      <c r="H2" s="955"/>
      <c r="I2" s="955"/>
      <c r="J2" s="955"/>
      <c r="K2" s="95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637" t="s">
        <v>65</v>
      </c>
      <c r="C4" s="1488" t="s">
        <v>88</v>
      </c>
      <c r="D4" s="1638" t="s">
        <v>99</v>
      </c>
      <c r="E4" s="1488" t="s">
        <v>100</v>
      </c>
      <c r="F4" s="1489" t="s">
        <v>282</v>
      </c>
    </row>
    <row r="5" spans="1:18" ht="16.5" customHeight="1">
      <c r="B5" s="1641" t="s">
        <v>54</v>
      </c>
      <c r="C5" s="85"/>
      <c r="D5" s="168"/>
      <c r="E5" s="168"/>
      <c r="F5" s="1487"/>
      <c r="H5" s="416" t="s">
        <v>281</v>
      </c>
    </row>
    <row r="6" spans="1:18">
      <c r="B6" s="1640" t="s">
        <v>566</v>
      </c>
      <c r="C6" s="1485"/>
      <c r="D6" s="1486"/>
      <c r="E6" s="1486"/>
      <c r="F6" s="1484"/>
    </row>
    <row r="7" spans="1:18" ht="15.75">
      <c r="B7" s="1640" t="s">
        <v>419</v>
      </c>
      <c r="C7" s="85">
        <v>370</v>
      </c>
      <c r="D7" s="168">
        <v>20</v>
      </c>
      <c r="E7" s="168">
        <v>10</v>
      </c>
      <c r="F7" s="1484">
        <v>3</v>
      </c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640"/>
      <c r="C8" s="85"/>
      <c r="D8" s="168"/>
      <c r="E8" s="168"/>
      <c r="F8" s="1484"/>
      <c r="H8" s="1766" t="s">
        <v>284</v>
      </c>
      <c r="I8" s="1767"/>
      <c r="J8" s="1767"/>
      <c r="K8" s="1767"/>
      <c r="L8" s="1767"/>
      <c r="M8" s="1767"/>
      <c r="N8" s="1767"/>
      <c r="O8" s="1767"/>
      <c r="P8" s="1767"/>
      <c r="Q8" s="1767"/>
      <c r="R8" s="1767"/>
    </row>
    <row r="9" spans="1:18">
      <c r="B9" s="1640" t="s">
        <v>54</v>
      </c>
      <c r="C9" s="85"/>
      <c r="D9" s="168"/>
      <c r="E9" s="168"/>
      <c r="F9" s="1484"/>
    </row>
    <row r="10" spans="1:18">
      <c r="B10" s="1640" t="s">
        <v>567</v>
      </c>
      <c r="C10" s="85"/>
      <c r="D10" s="168"/>
      <c r="E10" s="168"/>
      <c r="F10" s="1484"/>
    </row>
    <row r="11" spans="1:18">
      <c r="B11" s="1640" t="s">
        <v>419</v>
      </c>
      <c r="C11" s="85">
        <v>290</v>
      </c>
      <c r="D11" s="168">
        <v>30</v>
      </c>
      <c r="E11" s="168">
        <v>15</v>
      </c>
      <c r="F11" s="1484">
        <v>3</v>
      </c>
    </row>
    <row r="12" spans="1:18">
      <c r="B12" s="1640"/>
      <c r="C12" s="85"/>
      <c r="D12" s="168"/>
      <c r="E12" s="168"/>
      <c r="F12" s="1484"/>
    </row>
    <row r="13" spans="1:18">
      <c r="B13" s="1640" t="s">
        <v>55</v>
      </c>
      <c r="C13" s="85"/>
      <c r="D13" s="168"/>
      <c r="E13" s="168"/>
      <c r="F13" s="1484"/>
    </row>
    <row r="14" spans="1:18">
      <c r="B14" s="1640" t="s">
        <v>597</v>
      </c>
      <c r="C14" s="1485"/>
      <c r="D14" s="1486"/>
      <c r="E14" s="1486"/>
      <c r="F14" s="1484"/>
      <c r="H14" s="834"/>
      <c r="I14" s="835"/>
      <c r="J14" s="836"/>
      <c r="K14" s="836"/>
      <c r="L14" s="837"/>
    </row>
    <row r="15" spans="1:18">
      <c r="B15" s="1640" t="s">
        <v>419</v>
      </c>
      <c r="C15" s="85" t="s">
        <v>293</v>
      </c>
      <c r="D15" s="168">
        <v>0</v>
      </c>
      <c r="E15" s="168">
        <v>0</v>
      </c>
      <c r="F15" s="1484">
        <v>3</v>
      </c>
      <c r="H15" s="834"/>
      <c r="I15" s="835"/>
      <c r="J15" s="836"/>
      <c r="K15" s="836"/>
      <c r="L15" s="837"/>
    </row>
    <row r="16" spans="1:18">
      <c r="B16" s="1640"/>
      <c r="C16" s="85"/>
      <c r="D16" s="168"/>
      <c r="E16" s="168"/>
      <c r="F16" s="1484"/>
      <c r="H16" s="834"/>
      <c r="I16" s="835"/>
      <c r="J16" s="836"/>
      <c r="K16" s="836"/>
      <c r="L16" s="837"/>
    </row>
    <row r="17" spans="2:12">
      <c r="B17" s="1640" t="s">
        <v>56</v>
      </c>
      <c r="C17" s="85"/>
      <c r="D17" s="168"/>
      <c r="E17" s="168"/>
      <c r="F17" s="1484"/>
      <c r="H17" s="834"/>
      <c r="I17" s="835"/>
      <c r="J17" s="836"/>
      <c r="K17" s="836"/>
      <c r="L17" s="837"/>
    </row>
    <row r="18" spans="2:12">
      <c r="B18" s="1640" t="s">
        <v>278</v>
      </c>
      <c r="C18" s="85"/>
      <c r="D18" s="168"/>
      <c r="E18" s="168"/>
      <c r="F18" s="1484"/>
      <c r="H18" s="834"/>
      <c r="I18" s="835"/>
      <c r="J18" s="836"/>
      <c r="K18" s="836"/>
      <c r="L18" s="837"/>
    </row>
    <row r="19" spans="2:12">
      <c r="B19" s="1640" t="s">
        <v>419</v>
      </c>
      <c r="C19" s="85">
        <v>248</v>
      </c>
      <c r="D19" s="168">
        <v>100</v>
      </c>
      <c r="E19" s="168">
        <v>95</v>
      </c>
      <c r="F19" s="1484">
        <v>3</v>
      </c>
      <c r="H19" s="834"/>
      <c r="I19" s="835"/>
      <c r="J19" s="836"/>
      <c r="K19" s="836"/>
      <c r="L19" s="837"/>
    </row>
    <row r="20" spans="2:12">
      <c r="B20" s="1640"/>
      <c r="C20" s="85"/>
      <c r="D20" s="168"/>
      <c r="E20" s="168"/>
      <c r="F20" s="1484"/>
      <c r="H20" s="834"/>
      <c r="I20" s="835"/>
      <c r="J20" s="836"/>
      <c r="K20" s="836"/>
      <c r="L20" s="837"/>
    </row>
    <row r="21" spans="2:12">
      <c r="B21" s="1640" t="s">
        <v>56</v>
      </c>
      <c r="C21" s="85"/>
      <c r="D21" s="168"/>
      <c r="E21" s="168"/>
      <c r="F21" s="1484"/>
      <c r="H21" s="834"/>
      <c r="I21" s="835"/>
      <c r="J21" s="836"/>
      <c r="K21" s="836"/>
      <c r="L21" s="837"/>
    </row>
    <row r="22" spans="2:12">
      <c r="B22" s="1640" t="s">
        <v>256</v>
      </c>
      <c r="C22" s="1485"/>
      <c r="D22" s="1486"/>
      <c r="E22" s="1486"/>
      <c r="F22" s="1484"/>
      <c r="H22" s="834"/>
      <c r="I22" s="835"/>
      <c r="J22" s="836"/>
      <c r="K22" s="836"/>
      <c r="L22" s="837"/>
    </row>
    <row r="23" spans="2:12">
      <c r="B23" s="1640" t="s">
        <v>419</v>
      </c>
      <c r="C23" s="1485">
        <v>198</v>
      </c>
      <c r="D23" s="1486">
        <v>50</v>
      </c>
      <c r="E23" s="1486">
        <v>50</v>
      </c>
      <c r="F23" s="1484">
        <v>3</v>
      </c>
      <c r="H23" s="834"/>
      <c r="I23" s="835"/>
      <c r="J23" s="836"/>
      <c r="K23" s="836"/>
      <c r="L23" s="837"/>
    </row>
    <row r="24" spans="2:12">
      <c r="B24" s="1640"/>
      <c r="C24" s="85"/>
      <c r="D24" s="168"/>
      <c r="E24" s="168"/>
      <c r="F24" s="1484"/>
      <c r="H24" s="834"/>
      <c r="I24" s="835"/>
      <c r="J24" s="836"/>
      <c r="K24" s="836"/>
      <c r="L24" s="837"/>
    </row>
    <row r="25" spans="2:12">
      <c r="B25" s="1640" t="s">
        <v>60</v>
      </c>
      <c r="C25" s="85"/>
      <c r="D25" s="168"/>
      <c r="E25" s="168"/>
      <c r="F25" s="1484"/>
    </row>
    <row r="26" spans="2:12">
      <c r="B26" s="1640" t="s">
        <v>479</v>
      </c>
      <c r="C26" s="85"/>
      <c r="D26" s="168"/>
      <c r="E26" s="168"/>
      <c r="F26" s="1484"/>
    </row>
    <row r="27" spans="2:12">
      <c r="B27" s="1640" t="s">
        <v>419</v>
      </c>
      <c r="C27" s="85" t="s">
        <v>293</v>
      </c>
      <c r="D27" s="168">
        <v>0</v>
      </c>
      <c r="E27" s="168">
        <v>0</v>
      </c>
      <c r="F27" s="1484">
        <v>3</v>
      </c>
    </row>
    <row r="28" spans="2:12">
      <c r="B28" s="1641"/>
      <c r="C28" s="1485"/>
      <c r="D28" s="1486"/>
      <c r="E28" s="1486"/>
      <c r="F28" s="1487"/>
    </row>
    <row r="29" spans="2:12">
      <c r="B29" s="1640" t="s">
        <v>63</v>
      </c>
      <c r="C29" s="85"/>
      <c r="D29" s="168"/>
      <c r="E29" s="168"/>
      <c r="F29" s="1484"/>
    </row>
    <row r="30" spans="2:12">
      <c r="B30" s="1640" t="s">
        <v>547</v>
      </c>
      <c r="C30" s="85"/>
      <c r="D30" s="168"/>
      <c r="E30" s="168"/>
      <c r="F30" s="1484"/>
    </row>
    <row r="31" spans="2:12">
      <c r="B31" s="1640" t="s">
        <v>419</v>
      </c>
      <c r="C31" s="85">
        <v>230</v>
      </c>
      <c r="D31" s="168">
        <v>45</v>
      </c>
      <c r="E31" s="168">
        <v>45</v>
      </c>
      <c r="F31" s="1484">
        <v>2</v>
      </c>
    </row>
    <row r="32" spans="2:12">
      <c r="B32" s="1640"/>
      <c r="C32" s="85"/>
      <c r="D32" s="168"/>
      <c r="E32" s="168"/>
      <c r="F32" s="1484"/>
    </row>
    <row r="33" spans="2:6">
      <c r="B33" s="1640" t="s">
        <v>63</v>
      </c>
      <c r="C33" s="85"/>
      <c r="D33" s="168"/>
      <c r="E33" s="168"/>
      <c r="F33" s="1484"/>
    </row>
    <row r="34" spans="2:6">
      <c r="B34" s="1640" t="s">
        <v>477</v>
      </c>
      <c r="C34" s="85"/>
      <c r="D34" s="168"/>
      <c r="E34" s="168"/>
      <c r="F34" s="1484"/>
    </row>
    <row r="35" spans="2:6" ht="13.5" thickBot="1">
      <c r="B35" s="1642" t="s">
        <v>419</v>
      </c>
      <c r="C35" s="1616" t="s">
        <v>293</v>
      </c>
      <c r="D35" s="1617">
        <v>0</v>
      </c>
      <c r="E35" s="1617">
        <v>0</v>
      </c>
      <c r="F35" s="1618">
        <v>2</v>
      </c>
    </row>
    <row r="37" spans="2:6">
      <c r="D37" s="1644"/>
      <c r="E37" s="1644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P32" sqref="P3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62" t="s">
        <v>185</v>
      </c>
      <c r="C1" s="1762"/>
      <c r="D1" s="1762"/>
      <c r="E1" s="1762"/>
      <c r="F1" s="1762"/>
      <c r="G1" s="1762"/>
      <c r="H1" s="304" t="str">
        <f>SKUP_SEUROP_tyg!J1</f>
        <v xml:space="preserve"> 24.02.2020 - 01.03.2020r. </v>
      </c>
    </row>
    <row r="2" spans="2:8" ht="18.75">
      <c r="B2" s="1341"/>
      <c r="C2" s="955"/>
      <c r="D2" s="955"/>
      <c r="E2" s="955"/>
      <c r="F2" s="955"/>
      <c r="G2" s="955"/>
      <c r="H2" s="95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45"/>
      <c r="E5" s="1346"/>
      <c r="F5" s="1347"/>
      <c r="G5" s="1348"/>
      <c r="H5" s="22"/>
    </row>
    <row r="6" spans="2:8" ht="13.5" thickBot="1">
      <c r="B6" s="88"/>
      <c r="C6" s="1329" t="s">
        <v>419</v>
      </c>
      <c r="D6" s="1349" t="s">
        <v>164</v>
      </c>
      <c r="E6" s="1350" t="s">
        <v>164</v>
      </c>
      <c r="F6" s="1350" t="s">
        <v>164</v>
      </c>
      <c r="G6" s="1351" t="s">
        <v>164</v>
      </c>
      <c r="H6" s="22"/>
    </row>
    <row r="7" spans="2:8">
      <c r="B7" s="86" t="s">
        <v>73</v>
      </c>
      <c r="C7" s="89" t="s">
        <v>50</v>
      </c>
      <c r="D7" s="1345"/>
      <c r="E7" s="1346"/>
      <c r="F7" s="1347"/>
      <c r="G7" s="1348"/>
      <c r="H7" s="22"/>
    </row>
    <row r="8" spans="2:8" ht="13.5" thickBot="1">
      <c r="B8" s="88"/>
      <c r="C8" s="1327" t="s">
        <v>419</v>
      </c>
      <c r="D8" s="1349" t="s">
        <v>164</v>
      </c>
      <c r="E8" s="1350" t="s">
        <v>164</v>
      </c>
      <c r="F8" s="1350" t="s">
        <v>164</v>
      </c>
      <c r="G8" s="1351" t="s">
        <v>164</v>
      </c>
      <c r="H8" s="101"/>
    </row>
    <row r="9" spans="2:8">
      <c r="B9" s="86" t="s">
        <v>74</v>
      </c>
      <c r="C9" s="89" t="s">
        <v>51</v>
      </c>
      <c r="D9" s="1345"/>
      <c r="E9" s="1346"/>
      <c r="F9" s="1347"/>
      <c r="G9" s="1348"/>
      <c r="H9" s="153"/>
    </row>
    <row r="10" spans="2:8" ht="13.5" thickBot="1">
      <c r="B10" s="88"/>
      <c r="C10" s="1327" t="s">
        <v>419</v>
      </c>
      <c r="D10" s="1349" t="s">
        <v>164</v>
      </c>
      <c r="E10" s="1350" t="s">
        <v>164</v>
      </c>
      <c r="F10" s="1350" t="s">
        <v>164</v>
      </c>
      <c r="G10" s="1351" t="s">
        <v>164</v>
      </c>
      <c r="H10" s="101"/>
    </row>
    <row r="11" spans="2:8">
      <c r="B11" s="86" t="s">
        <v>75</v>
      </c>
      <c r="C11" s="89" t="s">
        <v>52</v>
      </c>
      <c r="D11" s="1345"/>
      <c r="E11" s="1346"/>
      <c r="F11" s="1347"/>
      <c r="G11" s="1348"/>
      <c r="H11" s="153"/>
    </row>
    <row r="12" spans="2:8" ht="13.5" thickBot="1">
      <c r="B12" s="88"/>
      <c r="C12" s="1327" t="s">
        <v>419</v>
      </c>
      <c r="D12" s="1349" t="s">
        <v>164</v>
      </c>
      <c r="E12" s="1350" t="s">
        <v>164</v>
      </c>
      <c r="F12" s="1350" t="s">
        <v>164</v>
      </c>
      <c r="G12" s="1351" t="s">
        <v>164</v>
      </c>
      <c r="H12" s="101"/>
    </row>
    <row r="13" spans="2:8">
      <c r="B13" s="86" t="s">
        <v>76</v>
      </c>
      <c r="C13" s="89" t="s">
        <v>53</v>
      </c>
      <c r="D13" s="1345"/>
      <c r="E13" s="1346"/>
      <c r="F13" s="1347"/>
      <c r="G13" s="1348"/>
      <c r="H13" s="153"/>
    </row>
    <row r="14" spans="2:8" ht="13.5" thickBot="1">
      <c r="B14" s="88"/>
      <c r="C14" s="1327" t="s">
        <v>419</v>
      </c>
      <c r="D14" s="1349" t="s">
        <v>164</v>
      </c>
      <c r="E14" s="1350" t="s">
        <v>164</v>
      </c>
      <c r="F14" s="1350" t="s">
        <v>164</v>
      </c>
      <c r="G14" s="1351" t="s">
        <v>164</v>
      </c>
      <c r="H14" s="101"/>
    </row>
    <row r="15" spans="2:8">
      <c r="B15" s="86" t="s">
        <v>77</v>
      </c>
      <c r="C15" s="89" t="s">
        <v>54</v>
      </c>
      <c r="D15" s="1345"/>
      <c r="E15" s="1346"/>
      <c r="F15" s="1347"/>
      <c r="G15" s="1348"/>
      <c r="H15" s="153"/>
    </row>
    <row r="16" spans="2:8" ht="13.5" thickBot="1">
      <c r="B16" s="88"/>
      <c r="C16" s="1327" t="s">
        <v>419</v>
      </c>
      <c r="D16" s="1349">
        <v>330</v>
      </c>
      <c r="E16" s="1350">
        <v>50</v>
      </c>
      <c r="F16" s="1350">
        <v>25</v>
      </c>
      <c r="G16" s="1351">
        <v>3</v>
      </c>
      <c r="H16" s="101"/>
    </row>
    <row r="17" spans="2:8">
      <c r="B17" s="86" t="s">
        <v>78</v>
      </c>
      <c r="C17" s="89" t="s">
        <v>55</v>
      </c>
      <c r="D17" s="1345"/>
      <c r="E17" s="1346"/>
      <c r="F17" s="1347"/>
      <c r="G17" s="1348"/>
      <c r="H17" s="153"/>
    </row>
    <row r="18" spans="2:8" ht="13.5" thickBot="1">
      <c r="B18" s="88"/>
      <c r="C18" s="1327" t="s">
        <v>419</v>
      </c>
      <c r="D18" s="1349" t="s">
        <v>164</v>
      </c>
      <c r="E18" s="1350" t="s">
        <v>164</v>
      </c>
      <c r="F18" s="1350" t="s">
        <v>164</v>
      </c>
      <c r="G18" s="1351" t="s">
        <v>164</v>
      </c>
      <c r="H18" s="101"/>
    </row>
    <row r="19" spans="2:8">
      <c r="B19" s="86" t="s">
        <v>79</v>
      </c>
      <c r="C19" s="89" t="s">
        <v>56</v>
      </c>
      <c r="D19" s="1345"/>
      <c r="E19" s="1346"/>
      <c r="F19" s="1347"/>
      <c r="G19" s="1348"/>
      <c r="H19" s="153"/>
    </row>
    <row r="20" spans="2:8" ht="13.5" thickBot="1">
      <c r="B20" s="88"/>
      <c r="C20" s="1327" t="s">
        <v>419</v>
      </c>
      <c r="D20" s="1349">
        <v>223</v>
      </c>
      <c r="E20" s="1350">
        <v>150</v>
      </c>
      <c r="F20" s="1350">
        <v>145</v>
      </c>
      <c r="G20" s="1351">
        <v>3</v>
      </c>
      <c r="H20" s="101"/>
    </row>
    <row r="21" spans="2:8">
      <c r="B21" s="86" t="s">
        <v>80</v>
      </c>
      <c r="C21" s="89" t="s">
        <v>57</v>
      </c>
      <c r="D21" s="1345"/>
      <c r="E21" s="1346"/>
      <c r="F21" s="1347"/>
      <c r="G21" s="1348"/>
      <c r="H21" s="153"/>
    </row>
    <row r="22" spans="2:8" ht="13.5" thickBot="1">
      <c r="B22" s="88"/>
      <c r="C22" s="1327" t="s">
        <v>419</v>
      </c>
      <c r="D22" s="1349" t="s">
        <v>164</v>
      </c>
      <c r="E22" s="1350" t="s">
        <v>164</v>
      </c>
      <c r="F22" s="1350" t="s">
        <v>164</v>
      </c>
      <c r="G22" s="1351" t="s">
        <v>164</v>
      </c>
      <c r="H22" s="101"/>
    </row>
    <row r="23" spans="2:8">
      <c r="B23" s="86" t="s">
        <v>81</v>
      </c>
      <c r="C23" s="89" t="s">
        <v>58</v>
      </c>
      <c r="D23" s="1345"/>
      <c r="E23" s="1346"/>
      <c r="F23" s="1347"/>
      <c r="G23" s="1348"/>
      <c r="H23" s="153"/>
    </row>
    <row r="24" spans="2:8" ht="13.5" thickBot="1">
      <c r="B24" s="88"/>
      <c r="C24" s="1327" t="s">
        <v>419</v>
      </c>
      <c r="D24" s="1349" t="s">
        <v>164</v>
      </c>
      <c r="E24" s="1350" t="s">
        <v>164</v>
      </c>
      <c r="F24" s="1350" t="s">
        <v>164</v>
      </c>
      <c r="G24" s="1351" t="s">
        <v>164</v>
      </c>
      <c r="H24" s="101"/>
    </row>
    <row r="25" spans="2:8">
      <c r="B25" s="86" t="s">
        <v>82</v>
      </c>
      <c r="C25" s="89" t="s">
        <v>59</v>
      </c>
      <c r="D25" s="1345"/>
      <c r="E25" s="1346"/>
      <c r="F25" s="1347"/>
      <c r="G25" s="1348"/>
      <c r="H25" s="153"/>
    </row>
    <row r="26" spans="2:8" ht="13.5" thickBot="1">
      <c r="B26" s="88"/>
      <c r="C26" s="1327" t="s">
        <v>419</v>
      </c>
      <c r="D26" s="1349" t="s">
        <v>164</v>
      </c>
      <c r="E26" s="1350" t="s">
        <v>164</v>
      </c>
      <c r="F26" s="1350" t="s">
        <v>164</v>
      </c>
      <c r="G26" s="1351" t="s">
        <v>164</v>
      </c>
      <c r="H26" s="101"/>
    </row>
    <row r="27" spans="2:8" ht="17.25" customHeight="1">
      <c r="B27" s="86" t="s">
        <v>83</v>
      </c>
      <c r="C27" s="89" t="s">
        <v>60</v>
      </c>
      <c r="D27" s="1345"/>
      <c r="E27" s="1346"/>
      <c r="F27" s="1347"/>
      <c r="G27" s="1348"/>
      <c r="H27" s="153"/>
    </row>
    <row r="28" spans="2:8" ht="13.5" thickBot="1">
      <c r="B28" s="88"/>
      <c r="C28" s="1327" t="s">
        <v>419</v>
      </c>
      <c r="D28" s="1349" t="s">
        <v>164</v>
      </c>
      <c r="E28" s="1350" t="s">
        <v>164</v>
      </c>
      <c r="F28" s="1350" t="s">
        <v>164</v>
      </c>
      <c r="G28" s="1351" t="s">
        <v>164</v>
      </c>
      <c r="H28" s="101"/>
    </row>
    <row r="29" spans="2:8">
      <c r="B29" s="86" t="s">
        <v>84</v>
      </c>
      <c r="C29" s="89" t="s">
        <v>61</v>
      </c>
      <c r="D29" s="1345"/>
      <c r="E29" s="1346"/>
      <c r="F29" s="1347"/>
      <c r="G29" s="1348"/>
      <c r="H29" s="153"/>
    </row>
    <row r="30" spans="2:8" ht="13.5" thickBot="1">
      <c r="B30" s="88"/>
      <c r="C30" s="1327" t="s">
        <v>419</v>
      </c>
      <c r="D30" s="1352" t="s">
        <v>164</v>
      </c>
      <c r="E30" s="1350" t="s">
        <v>164</v>
      </c>
      <c r="F30" s="1350" t="s">
        <v>164</v>
      </c>
      <c r="G30" s="1351" t="s">
        <v>164</v>
      </c>
      <c r="H30" s="101"/>
    </row>
    <row r="31" spans="2:8">
      <c r="B31" s="86" t="s">
        <v>85</v>
      </c>
      <c r="C31" s="89" t="s">
        <v>62</v>
      </c>
      <c r="D31" s="1345"/>
      <c r="E31" s="1346"/>
      <c r="F31" s="1347"/>
      <c r="G31" s="1348"/>
      <c r="H31" s="153"/>
    </row>
    <row r="32" spans="2:8" ht="13.5" thickBot="1">
      <c r="B32" s="90"/>
      <c r="C32" s="1328" t="s">
        <v>419</v>
      </c>
      <c r="D32" s="1352" t="s">
        <v>164</v>
      </c>
      <c r="E32" s="1350" t="s">
        <v>164</v>
      </c>
      <c r="F32" s="1350" t="s">
        <v>164</v>
      </c>
      <c r="G32" s="1351" t="s">
        <v>164</v>
      </c>
      <c r="H32" s="101"/>
    </row>
    <row r="33" spans="2:8">
      <c r="B33" s="88" t="s">
        <v>86</v>
      </c>
      <c r="C33" s="180" t="s">
        <v>63</v>
      </c>
      <c r="D33" s="1345"/>
      <c r="E33" s="1346"/>
      <c r="F33" s="1347"/>
      <c r="G33" s="1348"/>
      <c r="H33" s="153"/>
    </row>
    <row r="34" spans="2:8" ht="13.5" thickBot="1">
      <c r="B34" s="90"/>
      <c r="C34" s="1328" t="s">
        <v>419</v>
      </c>
      <c r="D34" s="1349">
        <v>230</v>
      </c>
      <c r="E34" s="1350">
        <v>45</v>
      </c>
      <c r="F34" s="1350">
        <v>45</v>
      </c>
      <c r="G34" s="1351">
        <v>2</v>
      </c>
      <c r="H34" s="101"/>
    </row>
    <row r="35" spans="2:8">
      <c r="B35" s="86" t="s">
        <v>87</v>
      </c>
      <c r="C35" s="89" t="s">
        <v>64</v>
      </c>
      <c r="D35" s="1345"/>
      <c r="E35" s="1346"/>
      <c r="F35" s="1347"/>
      <c r="G35" s="1348"/>
      <c r="H35" s="153"/>
    </row>
    <row r="36" spans="2:8" ht="13.5" thickBot="1">
      <c r="B36" s="90"/>
      <c r="C36" s="1328" t="s">
        <v>419</v>
      </c>
      <c r="D36" s="1352" t="s">
        <v>164</v>
      </c>
      <c r="E36" s="1350" t="s">
        <v>164</v>
      </c>
      <c r="F36" s="1350" t="s">
        <v>164</v>
      </c>
      <c r="G36" s="1351" t="s">
        <v>164</v>
      </c>
      <c r="H36" s="101"/>
    </row>
    <row r="37" spans="2:8">
      <c r="B37" s="22"/>
      <c r="C37" s="22"/>
      <c r="D37" s="22"/>
      <c r="E37" s="78">
        <f>SUM(E16:E36)</f>
        <v>245</v>
      </c>
      <c r="F37" s="78">
        <f>SUM(F16:F36)</f>
        <v>215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69" t="s">
        <v>342</v>
      </c>
      <c r="D43" s="1769"/>
      <c r="E43" s="1769"/>
      <c r="F43" s="1769"/>
      <c r="G43" s="1769"/>
      <c r="H43" s="1769"/>
    </row>
    <row r="44" spans="2:8" ht="15.75">
      <c r="C44" s="1768" t="s">
        <v>343</v>
      </c>
      <c r="D44" s="1768"/>
      <c r="E44" s="1768"/>
      <c r="F44" s="1768"/>
      <c r="G44" s="1768"/>
      <c r="H44" s="1768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H48" sqref="H48"/>
    </sheetView>
  </sheetViews>
  <sheetFormatPr defaultColWidth="8.7109375" defaultRowHeight="12.75"/>
  <cols>
    <col min="1" max="1" width="21" style="957" customWidth="1"/>
    <col min="2" max="2" width="15.42578125" style="957" customWidth="1"/>
    <col min="3" max="3" width="13" style="957" customWidth="1"/>
    <col min="4" max="11" width="11.140625" style="957" customWidth="1"/>
    <col min="12" max="12" width="12.7109375" style="957" customWidth="1"/>
    <col min="13" max="14" width="11.140625" style="957" customWidth="1"/>
    <col min="15" max="15" width="13.85546875" style="957" customWidth="1"/>
    <col min="16" max="16" width="18.5703125" style="957" customWidth="1"/>
    <col min="17" max="27" width="8.85546875" style="957" customWidth="1"/>
    <col min="28" max="28" width="8.7109375" style="957" customWidth="1"/>
    <col min="29" max="135" width="8.7109375" style="957"/>
    <col min="136" max="136" width="10.7109375" style="957" customWidth="1"/>
    <col min="137" max="16384" width="8.7109375" style="957"/>
  </cols>
  <sheetData>
    <row r="1" spans="1:29" ht="27" customHeight="1"/>
    <row r="2" spans="1:29" ht="27.75" customHeight="1">
      <c r="AB2" s="958"/>
      <c r="AC2" s="959"/>
    </row>
    <row r="3" spans="1:29" ht="18.75">
      <c r="A3" s="960" t="s">
        <v>402</v>
      </c>
      <c r="B3" s="960"/>
      <c r="C3" s="961"/>
      <c r="D3" s="962"/>
      <c r="E3" s="963"/>
      <c r="F3" s="963"/>
      <c r="G3" s="963"/>
      <c r="H3" s="963"/>
      <c r="L3" s="964"/>
      <c r="M3" s="964"/>
    </row>
    <row r="4" spans="1:29" ht="15.75" customHeight="1" thickBot="1"/>
    <row r="5" spans="1:29" ht="15.75">
      <c r="A5" s="1770"/>
      <c r="B5" s="1771"/>
      <c r="C5" s="1645">
        <v>43466</v>
      </c>
      <c r="D5" s="1645">
        <v>43497</v>
      </c>
      <c r="E5" s="1645">
        <v>43525</v>
      </c>
      <c r="F5" s="1645">
        <v>43556</v>
      </c>
      <c r="G5" s="1645">
        <v>43586</v>
      </c>
      <c r="H5" s="1645">
        <v>43617</v>
      </c>
      <c r="I5" s="1645">
        <v>43647</v>
      </c>
      <c r="J5" s="1645">
        <v>43678</v>
      </c>
      <c r="K5" s="1645">
        <v>43709</v>
      </c>
      <c r="L5" s="1645">
        <v>43739</v>
      </c>
      <c r="M5" s="1645">
        <v>43770</v>
      </c>
      <c r="N5" s="1645">
        <v>43800</v>
      </c>
      <c r="O5" s="1645">
        <v>43831</v>
      </c>
      <c r="P5" s="1646" t="s">
        <v>401</v>
      </c>
    </row>
    <row r="6" spans="1:29" ht="16.5" customHeight="1" thickBot="1">
      <c r="A6" s="1772"/>
      <c r="B6" s="1773"/>
      <c r="C6" s="1621"/>
      <c r="D6" s="1622"/>
      <c r="E6" s="1622"/>
      <c r="F6" s="1622"/>
      <c r="G6" s="1622"/>
      <c r="H6" s="1622"/>
      <c r="I6" s="1622"/>
      <c r="J6" s="1622"/>
      <c r="K6" s="1622"/>
      <c r="L6" s="1622"/>
      <c r="M6" s="1622"/>
      <c r="N6" s="1622"/>
      <c r="O6" s="1623"/>
      <c r="P6" s="1624" t="s">
        <v>540</v>
      </c>
    </row>
    <row r="7" spans="1:29" ht="15.95" customHeight="1">
      <c r="A7" s="232" t="s">
        <v>104</v>
      </c>
      <c r="B7" s="1334" t="s">
        <v>105</v>
      </c>
      <c r="C7" s="1503">
        <v>104.67</v>
      </c>
      <c r="D7" s="1504">
        <v>105.9</v>
      </c>
      <c r="E7" s="1504">
        <v>114.14</v>
      </c>
      <c r="F7" s="1504">
        <v>143.44</v>
      </c>
      <c r="G7" s="1504">
        <v>148.78</v>
      </c>
      <c r="H7" s="1504">
        <v>151.80000000000001</v>
      </c>
      <c r="I7" s="1504">
        <v>146.99</v>
      </c>
      <c r="J7" s="1504">
        <v>154.82</v>
      </c>
      <c r="K7" s="1504">
        <v>155.24</v>
      </c>
      <c r="L7" s="1504">
        <v>154.82</v>
      </c>
      <c r="M7" s="1504">
        <v>158.62</v>
      </c>
      <c r="N7" s="1504">
        <v>171.33</v>
      </c>
      <c r="O7" s="1505">
        <v>157.51</v>
      </c>
      <c r="P7" s="1579">
        <v>0.50482468711187534</v>
      </c>
      <c r="Q7" s="969"/>
    </row>
    <row r="8" spans="1:29" ht="15.95" customHeight="1">
      <c r="A8" s="232" t="s">
        <v>153</v>
      </c>
      <c r="B8" s="971" t="s">
        <v>105</v>
      </c>
      <c r="C8" s="1506">
        <v>164.44</v>
      </c>
      <c r="D8" s="1477">
        <v>158.54</v>
      </c>
      <c r="E8" s="1477">
        <v>161.21</v>
      </c>
      <c r="F8" s="1477">
        <v>177.85</v>
      </c>
      <c r="G8" s="1477">
        <v>191.22</v>
      </c>
      <c r="H8" s="1477">
        <v>194.47</v>
      </c>
      <c r="I8" s="1477">
        <v>194.49</v>
      </c>
      <c r="J8" s="1477">
        <v>196.55</v>
      </c>
      <c r="K8" s="1477">
        <v>197.92</v>
      </c>
      <c r="L8" s="1477">
        <v>199.07</v>
      </c>
      <c r="M8" s="1477">
        <v>202.93</v>
      </c>
      <c r="N8" s="1477">
        <v>211.41</v>
      </c>
      <c r="O8" s="1507">
        <v>221.78</v>
      </c>
      <c r="P8" s="1580">
        <v>0.34869861347603992</v>
      </c>
      <c r="Q8" s="969"/>
    </row>
    <row r="9" spans="1:29" ht="15.95" customHeight="1">
      <c r="A9" s="232"/>
      <c r="B9" s="971" t="s">
        <v>157</v>
      </c>
      <c r="C9" s="1508">
        <v>321.61</v>
      </c>
      <c r="D9" s="1478">
        <v>310.07</v>
      </c>
      <c r="E9" s="1478">
        <v>315.29000000000002</v>
      </c>
      <c r="F9" s="1478">
        <v>347.83</v>
      </c>
      <c r="G9" s="1478">
        <v>373.99</v>
      </c>
      <c r="H9" s="1478">
        <v>380.34</v>
      </c>
      <c r="I9" s="1478">
        <v>380.38</v>
      </c>
      <c r="J9" s="1478">
        <v>384.41</v>
      </c>
      <c r="K9" s="1478">
        <v>387.1</v>
      </c>
      <c r="L9" s="1478">
        <v>389.34</v>
      </c>
      <c r="M9" s="1478">
        <v>396.89</v>
      </c>
      <c r="N9" s="1478">
        <v>413.48</v>
      </c>
      <c r="O9" s="1509">
        <v>433.76</v>
      </c>
      <c r="P9" s="1581">
        <v>0.34871428127234849</v>
      </c>
      <c r="Q9" s="969"/>
    </row>
    <row r="10" spans="1:29" ht="15.95" customHeight="1">
      <c r="A10" s="232" t="s">
        <v>127</v>
      </c>
      <c r="B10" s="972" t="s">
        <v>105</v>
      </c>
      <c r="C10" s="1506">
        <v>137.58000000000001</v>
      </c>
      <c r="D10" s="1477">
        <v>137.71</v>
      </c>
      <c r="E10" s="1477">
        <v>140.04</v>
      </c>
      <c r="F10" s="1477">
        <v>156.66</v>
      </c>
      <c r="G10" s="1477">
        <v>166.25</v>
      </c>
      <c r="H10" s="1477">
        <v>176.85</v>
      </c>
      <c r="I10" s="1477">
        <v>178.2</v>
      </c>
      <c r="J10" s="1477">
        <v>177.34</v>
      </c>
      <c r="K10" s="1477">
        <v>178.47</v>
      </c>
      <c r="L10" s="1477">
        <v>179.82</v>
      </c>
      <c r="M10" s="1477">
        <v>183.22</v>
      </c>
      <c r="N10" s="1477">
        <v>194.03</v>
      </c>
      <c r="O10" s="1507">
        <v>189.53</v>
      </c>
      <c r="P10" s="1580">
        <v>0.37759848815234753</v>
      </c>
      <c r="Q10" s="969"/>
    </row>
    <row r="11" spans="1:29" ht="15.95" customHeight="1">
      <c r="A11" s="232"/>
      <c r="B11" s="972" t="s">
        <v>234</v>
      </c>
      <c r="C11" s="1508">
        <v>3528.52</v>
      </c>
      <c r="D11" s="1478">
        <v>3543.07</v>
      </c>
      <c r="E11" s="1478">
        <v>3595.9</v>
      </c>
      <c r="F11" s="1478">
        <v>4022.33</v>
      </c>
      <c r="G11" s="1478">
        <v>4282</v>
      </c>
      <c r="H11" s="1478">
        <v>4530.7</v>
      </c>
      <c r="I11" s="1478">
        <v>4552.0600000000004</v>
      </c>
      <c r="J11" s="1478">
        <v>4572.8100000000004</v>
      </c>
      <c r="K11" s="1478">
        <v>4616.2299999999996</v>
      </c>
      <c r="L11" s="1478">
        <v>4621.68</v>
      </c>
      <c r="M11" s="1478">
        <v>4677.33</v>
      </c>
      <c r="N11" s="1478">
        <v>4946.9399999999996</v>
      </c>
      <c r="O11" s="1509">
        <v>4783.4799999999996</v>
      </c>
      <c r="P11" s="1581">
        <v>0.35566186389761145</v>
      </c>
      <c r="Q11" s="969"/>
    </row>
    <row r="12" spans="1:29" ht="15.95" customHeight="1">
      <c r="A12" s="232" t="s">
        <v>106</v>
      </c>
      <c r="B12" s="971" t="s">
        <v>105</v>
      </c>
      <c r="C12" s="1506">
        <v>127.18</v>
      </c>
      <c r="D12" s="1477">
        <v>129.26</v>
      </c>
      <c r="E12" s="1477">
        <v>133.69</v>
      </c>
      <c r="F12" s="1477">
        <v>154.33000000000001</v>
      </c>
      <c r="G12" s="1477">
        <v>165.19</v>
      </c>
      <c r="H12" s="1477">
        <v>172.64</v>
      </c>
      <c r="I12" s="1477">
        <v>170.75</v>
      </c>
      <c r="J12" s="1477">
        <v>170.38</v>
      </c>
      <c r="K12" s="1477">
        <v>176.67</v>
      </c>
      <c r="L12" s="1477">
        <v>183.46</v>
      </c>
      <c r="M12" s="1477">
        <v>194.69</v>
      </c>
      <c r="N12" s="1477">
        <v>194.77</v>
      </c>
      <c r="O12" s="1507">
        <v>196.67</v>
      </c>
      <c r="P12" s="1580">
        <v>0.5463909419720081</v>
      </c>
      <c r="Q12" s="969"/>
    </row>
    <row r="13" spans="1:29" ht="15.95" customHeight="1">
      <c r="A13" s="232"/>
      <c r="B13" s="972" t="s">
        <v>107</v>
      </c>
      <c r="C13" s="1508">
        <v>949.52</v>
      </c>
      <c r="D13" s="1478">
        <v>964.64</v>
      </c>
      <c r="E13" s="1478">
        <v>997.65</v>
      </c>
      <c r="F13" s="1478">
        <v>1152.0999999999999</v>
      </c>
      <c r="G13" s="1478">
        <v>1233.48</v>
      </c>
      <c r="H13" s="1478">
        <v>1289.1300000000001</v>
      </c>
      <c r="I13" s="1478">
        <v>1274.71</v>
      </c>
      <c r="J13" s="1478">
        <v>1271.1600000000001</v>
      </c>
      <c r="K13" s="1478">
        <v>1318.6</v>
      </c>
      <c r="L13" s="1478">
        <v>1370.29</v>
      </c>
      <c r="M13" s="1478">
        <v>1454.73</v>
      </c>
      <c r="N13" s="1478">
        <v>1455.35</v>
      </c>
      <c r="O13" s="1509">
        <v>1469.68</v>
      </c>
      <c r="P13" s="1581">
        <v>0.54781363215098167</v>
      </c>
      <c r="Q13" s="969"/>
    </row>
    <row r="14" spans="1:29" ht="15.95" customHeight="1">
      <c r="A14" s="232" t="s">
        <v>108</v>
      </c>
      <c r="B14" s="971" t="s">
        <v>105</v>
      </c>
      <c r="C14" s="1506">
        <v>140.09</v>
      </c>
      <c r="D14" s="1477">
        <v>143.1</v>
      </c>
      <c r="E14" s="1477">
        <v>149.97999999999999</v>
      </c>
      <c r="F14" s="1477">
        <v>175.77</v>
      </c>
      <c r="G14" s="1477">
        <v>182.07</v>
      </c>
      <c r="H14" s="1477">
        <v>187.42</v>
      </c>
      <c r="I14" s="1477">
        <v>182.92</v>
      </c>
      <c r="J14" s="1477">
        <v>188.79</v>
      </c>
      <c r="K14" s="1477">
        <v>190.3</v>
      </c>
      <c r="L14" s="1477">
        <v>190.32</v>
      </c>
      <c r="M14" s="1477">
        <v>194.79</v>
      </c>
      <c r="N14" s="1477">
        <v>204.65</v>
      </c>
      <c r="O14" s="1507">
        <v>192.09</v>
      </c>
      <c r="P14" s="1580">
        <v>0.3711899493182953</v>
      </c>
      <c r="Q14" s="969"/>
    </row>
    <row r="15" spans="1:29" ht="15.95" customHeight="1">
      <c r="A15" s="232" t="s">
        <v>126</v>
      </c>
      <c r="B15" s="971" t="s">
        <v>105</v>
      </c>
      <c r="C15" s="1506">
        <v>144.62</v>
      </c>
      <c r="D15" s="1477">
        <v>145.9</v>
      </c>
      <c r="E15" s="1477">
        <v>145.38999999999999</v>
      </c>
      <c r="F15" s="1477">
        <v>149.32</v>
      </c>
      <c r="G15" s="1477">
        <v>156.81</v>
      </c>
      <c r="H15" s="1477">
        <v>164.37</v>
      </c>
      <c r="I15" s="1477">
        <v>167.93</v>
      </c>
      <c r="J15" s="1477">
        <v>167.48</v>
      </c>
      <c r="K15" s="1477">
        <v>170.21</v>
      </c>
      <c r="L15" s="1477">
        <v>170.47</v>
      </c>
      <c r="M15" s="1477">
        <v>171.4</v>
      </c>
      <c r="N15" s="1477">
        <v>176.34</v>
      </c>
      <c r="O15" s="1507">
        <v>173.45</v>
      </c>
      <c r="P15" s="1580">
        <v>0.19935002074401864</v>
      </c>
      <c r="Q15" s="969"/>
    </row>
    <row r="16" spans="1:29" ht="15.95" customHeight="1">
      <c r="A16" s="232" t="s">
        <v>112</v>
      </c>
      <c r="B16" s="971" t="s">
        <v>105</v>
      </c>
      <c r="C16" s="1506">
        <v>136.62</v>
      </c>
      <c r="D16" s="1477">
        <v>137.31</v>
      </c>
      <c r="E16" s="1477">
        <v>139.88</v>
      </c>
      <c r="F16" s="1477">
        <v>151.19999999999999</v>
      </c>
      <c r="G16" s="1477">
        <v>165.79</v>
      </c>
      <c r="H16" s="1477">
        <v>172.75</v>
      </c>
      <c r="I16" s="1477">
        <v>173.34</v>
      </c>
      <c r="J16" s="1477">
        <v>171.43</v>
      </c>
      <c r="K16" s="1477">
        <v>174.48</v>
      </c>
      <c r="L16" s="1477">
        <v>178.62</v>
      </c>
      <c r="M16" s="1477">
        <v>186</v>
      </c>
      <c r="N16" s="1477">
        <v>189.74</v>
      </c>
      <c r="O16" s="1507">
        <v>190.41</v>
      </c>
      <c r="P16" s="1580">
        <v>0.393719806763285</v>
      </c>
      <c r="Q16" s="969"/>
    </row>
    <row r="17" spans="1:17" ht="15.95" customHeight="1">
      <c r="A17" s="232" t="s">
        <v>109</v>
      </c>
      <c r="B17" s="971" t="s">
        <v>105</v>
      </c>
      <c r="C17" s="1506">
        <v>174.48</v>
      </c>
      <c r="D17" s="1477">
        <v>170.96</v>
      </c>
      <c r="E17" s="1477">
        <v>171.04</v>
      </c>
      <c r="F17" s="1477">
        <v>173.46</v>
      </c>
      <c r="G17" s="1477">
        <v>180.74</v>
      </c>
      <c r="H17" s="1477">
        <v>189.03</v>
      </c>
      <c r="I17" s="1477">
        <v>198.37</v>
      </c>
      <c r="J17" s="1477">
        <v>204.31</v>
      </c>
      <c r="K17" s="1477">
        <v>205.32</v>
      </c>
      <c r="L17" s="1477">
        <v>208.13</v>
      </c>
      <c r="M17" s="1477">
        <v>212.33</v>
      </c>
      <c r="N17" s="1477">
        <v>221.08</v>
      </c>
      <c r="O17" s="1507">
        <v>215.25</v>
      </c>
      <c r="P17" s="1580">
        <v>0.23366574965612119</v>
      </c>
      <c r="Q17" s="969"/>
    </row>
    <row r="18" spans="1:17" ht="15.95" customHeight="1">
      <c r="A18" s="232" t="s">
        <v>110</v>
      </c>
      <c r="B18" s="972" t="s">
        <v>105</v>
      </c>
      <c r="C18" s="1506">
        <v>127.54</v>
      </c>
      <c r="D18" s="1477">
        <v>130.56</v>
      </c>
      <c r="E18" s="1477">
        <v>141.96</v>
      </c>
      <c r="F18" s="1477">
        <v>161.12</v>
      </c>
      <c r="G18" s="1477">
        <v>167.6</v>
      </c>
      <c r="H18" s="1477">
        <v>177.66</v>
      </c>
      <c r="I18" s="1477">
        <v>180.82</v>
      </c>
      <c r="J18" s="1477">
        <v>180.87</v>
      </c>
      <c r="K18" s="1477">
        <v>181.38</v>
      </c>
      <c r="L18" s="1477">
        <v>179.54</v>
      </c>
      <c r="M18" s="1477">
        <v>178.35</v>
      </c>
      <c r="N18" s="1477">
        <v>185.77</v>
      </c>
      <c r="O18" s="1507">
        <v>179.11</v>
      </c>
      <c r="P18" s="1580">
        <v>0.4043437352987298</v>
      </c>
      <c r="Q18" s="969"/>
    </row>
    <row r="19" spans="1:17" ht="15.95" customHeight="1">
      <c r="A19" s="232" t="s">
        <v>111</v>
      </c>
      <c r="B19" s="971" t="s">
        <v>105</v>
      </c>
      <c r="C19" s="1506">
        <v>129</v>
      </c>
      <c r="D19" s="1477">
        <v>129.13999999999999</v>
      </c>
      <c r="E19" s="1477">
        <v>133.16</v>
      </c>
      <c r="F19" s="1477">
        <v>148.80000000000001</v>
      </c>
      <c r="G19" s="1477">
        <v>155.16</v>
      </c>
      <c r="H19" s="1477">
        <v>161.27000000000001</v>
      </c>
      <c r="I19" s="1477">
        <v>164.74</v>
      </c>
      <c r="J19" s="1477">
        <v>168.65</v>
      </c>
      <c r="K19" s="1477">
        <v>178.13</v>
      </c>
      <c r="L19" s="1477">
        <v>181</v>
      </c>
      <c r="M19" s="1477">
        <v>180.3</v>
      </c>
      <c r="N19" s="1477">
        <v>180.06</v>
      </c>
      <c r="O19" s="1507">
        <v>169.29</v>
      </c>
      <c r="P19" s="1580">
        <v>0.31232558139534872</v>
      </c>
      <c r="Q19" s="969"/>
    </row>
    <row r="20" spans="1:17" ht="15.95" customHeight="1">
      <c r="A20" s="232" t="s">
        <v>252</v>
      </c>
      <c r="B20" s="971" t="s">
        <v>254</v>
      </c>
      <c r="C20" s="1506">
        <v>141.66</v>
      </c>
      <c r="D20" s="1477">
        <v>141.24</v>
      </c>
      <c r="E20" s="1477">
        <v>143.38999999999999</v>
      </c>
      <c r="F20" s="1477">
        <v>165.07</v>
      </c>
      <c r="G20" s="1477">
        <v>171.68</v>
      </c>
      <c r="H20" s="1477">
        <v>173</v>
      </c>
      <c r="I20" s="1477">
        <v>172.02</v>
      </c>
      <c r="J20" s="1477">
        <v>178.24</v>
      </c>
      <c r="K20" s="1477">
        <v>186.58</v>
      </c>
      <c r="L20" s="1477">
        <v>185.68</v>
      </c>
      <c r="M20" s="1477">
        <v>186.33</v>
      </c>
      <c r="N20" s="1477">
        <v>194.07</v>
      </c>
      <c r="O20" s="1507">
        <v>189.06</v>
      </c>
      <c r="P20" s="1580">
        <v>0.33460398136382885</v>
      </c>
      <c r="Q20" s="969"/>
    </row>
    <row r="21" spans="1:17" ht="15.95" customHeight="1">
      <c r="A21" s="232"/>
      <c r="B21" s="972" t="s">
        <v>255</v>
      </c>
      <c r="C21" s="1508">
        <v>1052.1600000000001</v>
      </c>
      <c r="D21" s="1478">
        <v>1047.3599999999999</v>
      </c>
      <c r="E21" s="1478">
        <v>1064.0999999999999</v>
      </c>
      <c r="F21" s="1478">
        <v>1226.27</v>
      </c>
      <c r="G21" s="1478">
        <v>1273.58</v>
      </c>
      <c r="H21" s="1478">
        <v>1281.8</v>
      </c>
      <c r="I21" s="1478">
        <v>1271.42</v>
      </c>
      <c r="J21" s="1478">
        <v>1317.06</v>
      </c>
      <c r="K21" s="1478">
        <v>1380.9</v>
      </c>
      <c r="L21" s="1478">
        <v>1380.48</v>
      </c>
      <c r="M21" s="1478">
        <v>1386.47</v>
      </c>
      <c r="N21" s="1478">
        <v>1444.16</v>
      </c>
      <c r="O21" s="1509">
        <v>1407.13</v>
      </c>
      <c r="P21" s="1581">
        <v>0.3373726429440389</v>
      </c>
      <c r="Q21" s="969"/>
    </row>
    <row r="22" spans="1:17" ht="15.95" customHeight="1">
      <c r="A22" s="232" t="s">
        <v>128</v>
      </c>
      <c r="B22" s="971" t="s">
        <v>105</v>
      </c>
      <c r="C22" s="1510">
        <v>161.94</v>
      </c>
      <c r="D22" s="1479">
        <v>162.84</v>
      </c>
      <c r="E22" s="1479">
        <v>164.02</v>
      </c>
      <c r="F22" s="1479">
        <v>173.6</v>
      </c>
      <c r="G22" s="1479">
        <v>190.57</v>
      </c>
      <c r="H22" s="1479">
        <v>202.66</v>
      </c>
      <c r="I22" s="1479">
        <v>203.21</v>
      </c>
      <c r="J22" s="1479">
        <v>202.7</v>
      </c>
      <c r="K22" s="1479">
        <v>202.9</v>
      </c>
      <c r="L22" s="1479">
        <v>202.25</v>
      </c>
      <c r="M22" s="1479">
        <v>201</v>
      </c>
      <c r="N22" s="1479">
        <v>201.4</v>
      </c>
      <c r="O22" s="1511">
        <v>208.63</v>
      </c>
      <c r="P22" s="1580">
        <v>0.28831666049154014</v>
      </c>
      <c r="Q22" s="969"/>
    </row>
    <row r="23" spans="1:17" ht="15.95" customHeight="1">
      <c r="A23" s="232" t="s">
        <v>130</v>
      </c>
      <c r="B23" s="971" t="s">
        <v>105</v>
      </c>
      <c r="C23" s="1510">
        <v>127.78</v>
      </c>
      <c r="D23" s="1479">
        <v>130.72999999999999</v>
      </c>
      <c r="E23" s="1479">
        <v>135.25</v>
      </c>
      <c r="F23" s="1479">
        <v>169.61</v>
      </c>
      <c r="G23" s="1479">
        <v>187.48</v>
      </c>
      <c r="H23" s="1479">
        <v>183.46</v>
      </c>
      <c r="I23" s="1479">
        <v>165.96</v>
      </c>
      <c r="J23" s="1479">
        <v>177.01</v>
      </c>
      <c r="K23" s="1479">
        <v>178.46</v>
      </c>
      <c r="L23" s="1479">
        <v>179.71</v>
      </c>
      <c r="M23" s="1479">
        <v>186.39</v>
      </c>
      <c r="N23" s="1479">
        <v>210.24</v>
      </c>
      <c r="O23" s="1511">
        <v>201.39</v>
      </c>
      <c r="P23" s="1580">
        <v>0.57606824229143827</v>
      </c>
      <c r="Q23" s="969"/>
    </row>
    <row r="24" spans="1:17" ht="15.95" customHeight="1">
      <c r="A24" s="232" t="s">
        <v>129</v>
      </c>
      <c r="B24" s="971" t="s">
        <v>105</v>
      </c>
      <c r="C24" s="1510">
        <v>121.87</v>
      </c>
      <c r="D24" s="1479">
        <v>124.78</v>
      </c>
      <c r="E24" s="1479">
        <v>129.71</v>
      </c>
      <c r="F24" s="1479">
        <v>165.53</v>
      </c>
      <c r="G24" s="1479">
        <v>183.08</v>
      </c>
      <c r="H24" s="1479">
        <v>175.51</v>
      </c>
      <c r="I24" s="1479">
        <v>159.93</v>
      </c>
      <c r="J24" s="1479">
        <v>170.49</v>
      </c>
      <c r="K24" s="1479">
        <v>173.16</v>
      </c>
      <c r="L24" s="1479">
        <v>174.24</v>
      </c>
      <c r="M24" s="1479">
        <v>180.37</v>
      </c>
      <c r="N24" s="1479">
        <v>197.7</v>
      </c>
      <c r="O24" s="1511">
        <v>188.7</v>
      </c>
      <c r="P24" s="1580">
        <v>0.54837121522934251</v>
      </c>
      <c r="Q24" s="969"/>
    </row>
    <row r="25" spans="1:17" ht="15.95" customHeight="1">
      <c r="A25" s="232" t="s">
        <v>131</v>
      </c>
      <c r="B25" s="971" t="s">
        <v>105</v>
      </c>
      <c r="C25" s="1510">
        <v>142.61000000000001</v>
      </c>
      <c r="D25" s="1479">
        <v>141.4</v>
      </c>
      <c r="E25" s="1479">
        <v>144.52000000000001</v>
      </c>
      <c r="F25" s="1479">
        <v>172.27</v>
      </c>
      <c r="G25" s="1479">
        <v>180.97</v>
      </c>
      <c r="H25" s="1479">
        <v>187.37</v>
      </c>
      <c r="I25" s="1479">
        <v>184.18</v>
      </c>
      <c r="J25" s="1479">
        <v>188.09</v>
      </c>
      <c r="K25" s="1479">
        <v>190.45</v>
      </c>
      <c r="L25" s="1479">
        <v>192.02</v>
      </c>
      <c r="M25" s="1479">
        <v>194.76</v>
      </c>
      <c r="N25" s="1479">
        <v>207.62</v>
      </c>
      <c r="O25" s="1511">
        <v>195.19</v>
      </c>
      <c r="P25" s="1580">
        <v>0.36869784727578692</v>
      </c>
      <c r="Q25" s="969"/>
    </row>
    <row r="26" spans="1:17" ht="15.95" customHeight="1">
      <c r="A26" s="232"/>
      <c r="B26" s="971" t="s">
        <v>136</v>
      </c>
      <c r="C26" s="1512">
        <v>45635.73</v>
      </c>
      <c r="D26" s="1480">
        <v>44951.09</v>
      </c>
      <c r="E26" s="1480">
        <v>45685.16</v>
      </c>
      <c r="F26" s="1480">
        <v>55315.97</v>
      </c>
      <c r="G26" s="1480">
        <v>58767.45</v>
      </c>
      <c r="H26" s="1480">
        <v>60482.1</v>
      </c>
      <c r="I26" s="1480">
        <v>59883.5</v>
      </c>
      <c r="J26" s="1480">
        <v>61464.9</v>
      </c>
      <c r="K26" s="1480">
        <v>63267.08</v>
      </c>
      <c r="L26" s="1480">
        <v>63666.67</v>
      </c>
      <c r="M26" s="1480">
        <v>64898.1</v>
      </c>
      <c r="N26" s="1480">
        <v>68686.69</v>
      </c>
      <c r="O26" s="1513">
        <v>65173.39</v>
      </c>
      <c r="P26" s="1581">
        <v>0.42812200002059786</v>
      </c>
      <c r="Q26" s="969"/>
    </row>
    <row r="27" spans="1:17" ht="15.95" customHeight="1">
      <c r="A27" s="232" t="s">
        <v>132</v>
      </c>
      <c r="B27" s="971" t="s">
        <v>105</v>
      </c>
      <c r="C27" s="1510">
        <v>214</v>
      </c>
      <c r="D27" s="1479">
        <v>214</v>
      </c>
      <c r="E27" s="1479">
        <v>214</v>
      </c>
      <c r="F27" s="1479">
        <v>214</v>
      </c>
      <c r="G27" s="1479">
        <v>214</v>
      </c>
      <c r="H27" s="1479">
        <v>214</v>
      </c>
      <c r="I27" s="1479">
        <v>214</v>
      </c>
      <c r="J27" s="1479">
        <v>214</v>
      </c>
      <c r="K27" s="1479">
        <v>214</v>
      </c>
      <c r="L27" s="1479">
        <v>214</v>
      </c>
      <c r="M27" s="1479">
        <v>214</v>
      </c>
      <c r="N27" s="1479">
        <v>214</v>
      </c>
      <c r="O27" s="1511">
        <v>214</v>
      </c>
      <c r="P27" s="1580">
        <v>0</v>
      </c>
      <c r="Q27" s="969"/>
    </row>
    <row r="28" spans="1:17" ht="15.95" customHeight="1">
      <c r="A28" s="232" t="s">
        <v>548</v>
      </c>
      <c r="B28" s="972" t="s">
        <v>105</v>
      </c>
      <c r="C28" s="1510">
        <v>121.96</v>
      </c>
      <c r="D28" s="1479">
        <v>123.52</v>
      </c>
      <c r="E28" s="1479">
        <v>129.47999999999999</v>
      </c>
      <c r="F28" s="1479">
        <v>156.51</v>
      </c>
      <c r="G28" s="1479">
        <v>161.01</v>
      </c>
      <c r="H28" s="1479">
        <v>165.27</v>
      </c>
      <c r="I28" s="1479">
        <v>160.82</v>
      </c>
      <c r="J28" s="1479">
        <v>168.16</v>
      </c>
      <c r="K28" s="1479">
        <v>172.08</v>
      </c>
      <c r="L28" s="1479">
        <v>172.43</v>
      </c>
      <c r="M28" s="1479">
        <v>179.76</v>
      </c>
      <c r="N28" s="1479">
        <v>188.84</v>
      </c>
      <c r="O28" s="1511">
        <v>171.81</v>
      </c>
      <c r="P28" s="1580">
        <v>0.40874057067891112</v>
      </c>
      <c r="Q28" s="969"/>
    </row>
    <row r="29" spans="1:17" ht="15.95" customHeight="1">
      <c r="A29" s="232" t="s">
        <v>116</v>
      </c>
      <c r="B29" s="973" t="s">
        <v>105</v>
      </c>
      <c r="C29" s="1510">
        <v>140.24</v>
      </c>
      <c r="D29" s="1479">
        <v>142.19999999999999</v>
      </c>
      <c r="E29" s="1479">
        <v>147.55000000000001</v>
      </c>
      <c r="F29" s="1479">
        <v>172.27</v>
      </c>
      <c r="G29" s="1479">
        <v>177.65</v>
      </c>
      <c r="H29" s="1479">
        <v>184.45</v>
      </c>
      <c r="I29" s="1479">
        <v>182.49</v>
      </c>
      <c r="J29" s="1479">
        <v>188.04</v>
      </c>
      <c r="K29" s="1479">
        <v>189.42</v>
      </c>
      <c r="L29" s="1479">
        <v>188.76</v>
      </c>
      <c r="M29" s="1479">
        <v>192.47</v>
      </c>
      <c r="N29" s="1479">
        <v>203.25</v>
      </c>
      <c r="O29" s="1511">
        <v>189.56</v>
      </c>
      <c r="P29" s="1580">
        <v>0.35168282943525386</v>
      </c>
      <c r="Q29" s="969"/>
    </row>
    <row r="30" spans="1:17" ht="15.95" customHeight="1">
      <c r="A30" s="232" t="s">
        <v>133</v>
      </c>
      <c r="B30" s="973" t="s">
        <v>105</v>
      </c>
      <c r="C30" s="1510">
        <v>125.7</v>
      </c>
      <c r="D30" s="1479">
        <v>127.48</v>
      </c>
      <c r="E30" s="1479">
        <v>136.51</v>
      </c>
      <c r="F30" s="1479">
        <v>175.44</v>
      </c>
      <c r="G30" s="1479">
        <v>178.08</v>
      </c>
      <c r="H30" s="1479">
        <v>178.04</v>
      </c>
      <c r="I30" s="1479">
        <v>172.56</v>
      </c>
      <c r="J30" s="1479">
        <v>175.33</v>
      </c>
      <c r="K30" s="1479">
        <v>177.78</v>
      </c>
      <c r="L30" s="1479">
        <v>178.17</v>
      </c>
      <c r="M30" s="1479">
        <v>179.79</v>
      </c>
      <c r="N30" s="1479">
        <v>192.98</v>
      </c>
      <c r="O30" s="1511">
        <v>183.22</v>
      </c>
      <c r="P30" s="1580">
        <v>0.45759745425616538</v>
      </c>
      <c r="Q30" s="969"/>
    </row>
    <row r="31" spans="1:17" ht="15.95" customHeight="1">
      <c r="A31" s="232"/>
      <c r="B31" s="972" t="s">
        <v>137</v>
      </c>
      <c r="C31" s="1512">
        <v>539.6</v>
      </c>
      <c r="D31" s="1480">
        <v>550.04</v>
      </c>
      <c r="E31" s="1480">
        <v>586.9</v>
      </c>
      <c r="F31" s="1480">
        <v>751.8</v>
      </c>
      <c r="G31" s="1480">
        <v>764.92</v>
      </c>
      <c r="H31" s="1480">
        <v>759.35</v>
      </c>
      <c r="I31" s="1480">
        <v>734.93</v>
      </c>
      <c r="J31" s="1480">
        <v>760.9</v>
      </c>
      <c r="K31" s="1480">
        <v>773.79</v>
      </c>
      <c r="L31" s="1480">
        <v>766.91</v>
      </c>
      <c r="M31" s="1480">
        <v>769.96</v>
      </c>
      <c r="N31" s="1480">
        <v>824.7</v>
      </c>
      <c r="O31" s="1513">
        <v>778.74</v>
      </c>
      <c r="P31" s="1580">
        <v>0.44318013343217189</v>
      </c>
      <c r="Q31" s="969"/>
    </row>
    <row r="32" spans="1:17" ht="15.95" customHeight="1">
      <c r="A32" s="232" t="s">
        <v>117</v>
      </c>
      <c r="B32" s="971" t="s">
        <v>105</v>
      </c>
      <c r="C32" s="1510">
        <v>138</v>
      </c>
      <c r="D32" s="1479">
        <v>141.5</v>
      </c>
      <c r="E32" s="1479">
        <v>152</v>
      </c>
      <c r="F32" s="1479">
        <v>175.03</v>
      </c>
      <c r="G32" s="1479">
        <v>181.94</v>
      </c>
      <c r="H32" s="1479">
        <v>191.37</v>
      </c>
      <c r="I32" s="1479">
        <v>193.77</v>
      </c>
      <c r="J32" s="1479">
        <v>194.42</v>
      </c>
      <c r="K32" s="1479">
        <v>194.97</v>
      </c>
      <c r="L32" s="1479">
        <v>192.13</v>
      </c>
      <c r="M32" s="1479">
        <v>192.3</v>
      </c>
      <c r="N32" s="1479">
        <v>205.74</v>
      </c>
      <c r="O32" s="1511">
        <v>200.61</v>
      </c>
      <c r="P32" s="1580">
        <v>0.45369565217391306</v>
      </c>
      <c r="Q32" s="969"/>
    </row>
    <row r="33" spans="1:28" ht="15.95" customHeight="1">
      <c r="A33" s="232" t="s">
        <v>152</v>
      </c>
      <c r="B33" s="971" t="s">
        <v>105</v>
      </c>
      <c r="C33" s="1506">
        <v>140.32</v>
      </c>
      <c r="D33" s="1477">
        <v>109.95</v>
      </c>
      <c r="E33" s="1477">
        <v>125.22</v>
      </c>
      <c r="F33" s="1477">
        <v>156.94</v>
      </c>
      <c r="G33" s="1477">
        <v>179.69</v>
      </c>
      <c r="H33" s="1477">
        <v>188.54</v>
      </c>
      <c r="I33" s="1477">
        <v>189.42</v>
      </c>
      <c r="J33" s="1477">
        <v>183.64</v>
      </c>
      <c r="K33" s="1477">
        <v>189.61</v>
      </c>
      <c r="L33" s="1477">
        <v>193.04</v>
      </c>
      <c r="M33" s="1477">
        <v>199.32</v>
      </c>
      <c r="N33" s="1477">
        <v>221.88</v>
      </c>
      <c r="O33" s="1507">
        <v>210.33</v>
      </c>
      <c r="P33" s="1580">
        <v>0.4989310148232613</v>
      </c>
      <c r="Q33" s="969"/>
    </row>
    <row r="34" spans="1:28" ht="15.95" customHeight="1">
      <c r="A34" s="232"/>
      <c r="B34" s="971" t="s">
        <v>156</v>
      </c>
      <c r="C34" s="1512">
        <v>659.34</v>
      </c>
      <c r="D34" s="1480">
        <v>522.15</v>
      </c>
      <c r="E34" s="1480">
        <v>595.28</v>
      </c>
      <c r="F34" s="1480">
        <v>746.82</v>
      </c>
      <c r="G34" s="1480">
        <v>855.15</v>
      </c>
      <c r="H34" s="1480">
        <v>891.34</v>
      </c>
      <c r="I34" s="1480">
        <v>895.74</v>
      </c>
      <c r="J34" s="1480">
        <v>868.26</v>
      </c>
      <c r="K34" s="1480">
        <v>898.32</v>
      </c>
      <c r="L34" s="1480">
        <v>917.67</v>
      </c>
      <c r="M34" s="1480">
        <v>950.45</v>
      </c>
      <c r="N34" s="1480">
        <v>1060.1500000000001</v>
      </c>
      <c r="O34" s="1513">
        <v>1005.21</v>
      </c>
      <c r="P34" s="1581">
        <v>0.52457002457002466</v>
      </c>
      <c r="Q34" s="969"/>
    </row>
    <row r="35" spans="1:28" ht="15.95" customHeight="1">
      <c r="A35" s="232" t="s">
        <v>138</v>
      </c>
      <c r="B35" s="971" t="s">
        <v>105</v>
      </c>
      <c r="C35" s="1506">
        <v>149.05000000000001</v>
      </c>
      <c r="D35" s="1477">
        <v>149.9</v>
      </c>
      <c r="E35" s="1477">
        <v>153.69</v>
      </c>
      <c r="F35" s="1477">
        <v>172.58</v>
      </c>
      <c r="G35" s="1477">
        <v>177.13</v>
      </c>
      <c r="H35" s="1477">
        <v>188.77</v>
      </c>
      <c r="I35" s="1477">
        <v>188.41</v>
      </c>
      <c r="J35" s="1477">
        <v>195.22</v>
      </c>
      <c r="K35" s="1477">
        <v>193.68</v>
      </c>
      <c r="L35" s="1477">
        <v>194.84</v>
      </c>
      <c r="M35" s="1477">
        <v>197.33</v>
      </c>
      <c r="N35" s="1477">
        <v>209.14</v>
      </c>
      <c r="O35" s="1507">
        <v>196.61</v>
      </c>
      <c r="P35" s="1580">
        <v>0.31908755451190873</v>
      </c>
      <c r="Q35" s="969"/>
    </row>
    <row r="36" spans="1:28" ht="15.95" customHeight="1">
      <c r="A36" s="232" t="s">
        <v>134</v>
      </c>
      <c r="B36" s="971" t="s">
        <v>105</v>
      </c>
      <c r="C36" s="1506">
        <v>142.1</v>
      </c>
      <c r="D36" s="1477">
        <v>140.68</v>
      </c>
      <c r="E36" s="1477">
        <v>141.09</v>
      </c>
      <c r="F36" s="1477">
        <v>167.34</v>
      </c>
      <c r="G36" s="1477">
        <v>177.69</v>
      </c>
      <c r="H36" s="1477">
        <v>183.76</v>
      </c>
      <c r="I36" s="1477">
        <v>183.23</v>
      </c>
      <c r="J36" s="1477">
        <v>186.32</v>
      </c>
      <c r="K36" s="1477">
        <v>186.91</v>
      </c>
      <c r="L36" s="1477">
        <v>188.4</v>
      </c>
      <c r="M36" s="1477">
        <v>194.18</v>
      </c>
      <c r="N36" s="1477">
        <v>208.07</v>
      </c>
      <c r="O36" s="1507">
        <v>196.77</v>
      </c>
      <c r="P36" s="1580">
        <v>0.38472906403940899</v>
      </c>
      <c r="Q36" s="969"/>
    </row>
    <row r="37" spans="1:28" ht="15.95" customHeight="1">
      <c r="A37" s="232" t="s">
        <v>118</v>
      </c>
      <c r="B37" s="971" t="s">
        <v>105</v>
      </c>
      <c r="C37" s="1506">
        <v>164.39</v>
      </c>
      <c r="D37" s="1477">
        <v>165.18</v>
      </c>
      <c r="E37" s="1477">
        <v>164.88</v>
      </c>
      <c r="F37" s="1477">
        <v>164.45</v>
      </c>
      <c r="G37" s="1477">
        <v>164.45</v>
      </c>
      <c r="H37" s="1477">
        <v>164.09</v>
      </c>
      <c r="I37" s="1477">
        <v>163.87</v>
      </c>
      <c r="J37" s="1477">
        <v>165.33</v>
      </c>
      <c r="K37" s="1477">
        <v>164.48</v>
      </c>
      <c r="L37" s="1477">
        <v>165.58</v>
      </c>
      <c r="M37" s="1477">
        <v>165.79</v>
      </c>
      <c r="N37" s="1477">
        <v>168.14</v>
      </c>
      <c r="O37" s="1507">
        <v>168.12</v>
      </c>
      <c r="P37" s="1580">
        <v>2.2689944643834892E-2</v>
      </c>
      <c r="Q37" s="969"/>
    </row>
    <row r="38" spans="1:28" ht="15.95" customHeight="1">
      <c r="A38" s="232" t="s">
        <v>119</v>
      </c>
      <c r="B38" s="971" t="s">
        <v>105</v>
      </c>
      <c r="C38" s="1506">
        <v>167.74</v>
      </c>
      <c r="D38" s="1477">
        <v>164</v>
      </c>
      <c r="E38" s="1477">
        <v>162.58000000000001</v>
      </c>
      <c r="F38" s="1477">
        <v>162.71</v>
      </c>
      <c r="G38" s="1477">
        <v>161.15</v>
      </c>
      <c r="H38" s="1477">
        <v>164.39</v>
      </c>
      <c r="I38" s="1477">
        <v>167.7</v>
      </c>
      <c r="J38" s="1477">
        <v>165.66</v>
      </c>
      <c r="K38" s="1477">
        <v>166.46</v>
      </c>
      <c r="L38" s="1477">
        <v>168.05</v>
      </c>
      <c r="M38" s="1477">
        <v>174.45</v>
      </c>
      <c r="N38" s="1477">
        <v>182.42</v>
      </c>
      <c r="O38" s="1507">
        <v>181.56</v>
      </c>
      <c r="P38" s="1580">
        <v>8.238941218552509E-2</v>
      </c>
      <c r="Q38" s="969"/>
    </row>
    <row r="39" spans="1:28" ht="15.95" customHeight="1">
      <c r="A39" s="975"/>
      <c r="B39" s="976" t="s">
        <v>120</v>
      </c>
      <c r="C39" s="1508">
        <v>1721.71</v>
      </c>
      <c r="D39" s="1478">
        <v>1719.57</v>
      </c>
      <c r="E39" s="1478">
        <v>1708.26</v>
      </c>
      <c r="F39" s="1478">
        <v>1705.13</v>
      </c>
      <c r="G39" s="1478">
        <v>1729.13</v>
      </c>
      <c r="H39" s="1478">
        <v>1747.6</v>
      </c>
      <c r="I39" s="1478">
        <v>1770.77</v>
      </c>
      <c r="J39" s="1478">
        <v>1776.45</v>
      </c>
      <c r="K39" s="1478">
        <v>1781.23</v>
      </c>
      <c r="L39" s="1478">
        <v>1813.71</v>
      </c>
      <c r="M39" s="1478">
        <v>1859.47</v>
      </c>
      <c r="N39" s="1478">
        <v>1911.74</v>
      </c>
      <c r="O39" s="1509">
        <v>1913.58</v>
      </c>
      <c r="P39" s="1581">
        <v>0.11144153196531348</v>
      </c>
      <c r="Q39" s="969"/>
      <c r="R39" s="969"/>
      <c r="S39" s="969"/>
      <c r="T39" s="969"/>
      <c r="U39" s="969"/>
      <c r="V39" s="969"/>
      <c r="W39" s="969"/>
      <c r="X39" s="969"/>
      <c r="Y39" s="969"/>
      <c r="Z39" s="969"/>
      <c r="AA39" s="969"/>
      <c r="AB39" s="970"/>
    </row>
    <row r="40" spans="1:28" ht="10.5" customHeight="1" thickBot="1">
      <c r="A40" s="975"/>
      <c r="B40" s="977"/>
      <c r="C40" s="1514"/>
      <c r="D40" s="1515"/>
      <c r="E40" s="1515"/>
      <c r="F40" s="1515"/>
      <c r="G40" s="1515"/>
      <c r="H40" s="1515"/>
      <c r="I40" s="1515"/>
      <c r="J40" s="1515"/>
      <c r="K40" s="1515"/>
      <c r="L40" s="1515"/>
      <c r="M40" s="1515"/>
      <c r="N40" s="1515"/>
      <c r="O40" s="1516"/>
      <c r="P40" s="1647"/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970"/>
    </row>
    <row r="41" spans="1:28" ht="19.5" customHeight="1" thickBot="1">
      <c r="A41" s="483" t="s">
        <v>139</v>
      </c>
      <c r="B41" s="978" t="s">
        <v>105</v>
      </c>
      <c r="C41" s="1517">
        <v>133.63999999999999</v>
      </c>
      <c r="D41" s="1518">
        <v>134.9</v>
      </c>
      <c r="E41" s="1518">
        <v>141.54</v>
      </c>
      <c r="F41" s="1518">
        <v>166.36</v>
      </c>
      <c r="G41" s="1518">
        <v>172.8</v>
      </c>
      <c r="H41" s="1518">
        <v>177.96</v>
      </c>
      <c r="I41" s="1518">
        <v>175.73</v>
      </c>
      <c r="J41" s="1518">
        <v>179.16</v>
      </c>
      <c r="K41" s="1518">
        <v>182.02</v>
      </c>
      <c r="L41" s="1518">
        <v>182.88</v>
      </c>
      <c r="M41" s="1518">
        <v>186.5</v>
      </c>
      <c r="N41" s="1518">
        <v>195.3</v>
      </c>
      <c r="O41" s="1519">
        <v>185.86</v>
      </c>
      <c r="P41" s="1582">
        <v>0.39075127207422944</v>
      </c>
      <c r="Q41" s="969"/>
      <c r="R41" s="969"/>
    </row>
    <row r="42" spans="1:28" ht="13.5" thickBot="1">
      <c r="R42" s="969"/>
    </row>
    <row r="43" spans="1:28" ht="16.5" thickBot="1">
      <c r="A43" s="1648" t="s">
        <v>121</v>
      </c>
      <c r="B43" s="968" t="s">
        <v>105</v>
      </c>
      <c r="C43" s="1649">
        <v>158.19</v>
      </c>
      <c r="D43" s="1650">
        <v>160.15</v>
      </c>
      <c r="E43" s="1650">
        <v>162.01</v>
      </c>
      <c r="F43" s="1650">
        <v>162.24</v>
      </c>
      <c r="G43" s="1650">
        <v>166.48</v>
      </c>
      <c r="H43" s="1650">
        <v>167.6</v>
      </c>
      <c r="I43" s="1650">
        <v>169.7</v>
      </c>
      <c r="J43" s="1650">
        <v>167.56</v>
      </c>
      <c r="K43" s="1650">
        <v>172.34</v>
      </c>
      <c r="L43" s="1650">
        <v>178.16</v>
      </c>
      <c r="M43" s="1650">
        <v>183.9</v>
      </c>
      <c r="N43" s="1650">
        <v>190.29</v>
      </c>
      <c r="O43" s="1651">
        <v>190.22</v>
      </c>
      <c r="P43" s="1652">
        <v>0.20247803274543275</v>
      </c>
      <c r="R43" s="969"/>
    </row>
    <row r="44" spans="1:28" ht="16.5" thickBot="1">
      <c r="A44" s="975"/>
      <c r="B44" s="1653" t="s">
        <v>122</v>
      </c>
      <c r="C44" s="1654">
        <v>140.4</v>
      </c>
      <c r="D44" s="1655">
        <v>139.88</v>
      </c>
      <c r="E44" s="1655">
        <v>139.07</v>
      </c>
      <c r="F44" s="1655">
        <v>139.84</v>
      </c>
      <c r="G44" s="1655">
        <v>144.93</v>
      </c>
      <c r="H44" s="1655">
        <v>149.26</v>
      </c>
      <c r="I44" s="1655">
        <v>152.49</v>
      </c>
      <c r="J44" s="1655">
        <v>153.27000000000001</v>
      </c>
      <c r="K44" s="1655">
        <v>153.66999999999999</v>
      </c>
      <c r="L44" s="1655">
        <v>155.96</v>
      </c>
      <c r="M44" s="1655">
        <v>157.85</v>
      </c>
      <c r="N44" s="1655">
        <v>161.28</v>
      </c>
      <c r="O44" s="1656">
        <v>161.56</v>
      </c>
      <c r="P44" s="1657">
        <v>0.15071225071225069</v>
      </c>
      <c r="R44" s="969"/>
    </row>
    <row r="45" spans="1:28" ht="13.5" thickBot="1">
      <c r="R45" s="969"/>
    </row>
    <row r="46" spans="1:28" ht="18" customHeight="1" thickBot="1">
      <c r="A46" s="1658" t="s">
        <v>568</v>
      </c>
      <c r="B46" s="1659" t="s">
        <v>105</v>
      </c>
      <c r="C46" s="1660">
        <v>134.33000000000001</v>
      </c>
      <c r="D46" s="1660">
        <v>135.61000000000001</v>
      </c>
      <c r="E46" s="1660">
        <v>142.12</v>
      </c>
      <c r="F46" s="1660">
        <v>166.24</v>
      </c>
      <c r="G46" s="1660">
        <v>172.63</v>
      </c>
      <c r="H46" s="1660">
        <v>177.67</v>
      </c>
      <c r="I46" s="1660">
        <v>175.55</v>
      </c>
      <c r="J46" s="1660">
        <v>178.82</v>
      </c>
      <c r="K46" s="1660">
        <v>181.74</v>
      </c>
      <c r="L46" s="1660">
        <v>182.74</v>
      </c>
      <c r="M46" s="1660">
        <v>186.42</v>
      </c>
      <c r="N46" s="1661">
        <v>195.15</v>
      </c>
      <c r="O46" s="1661">
        <v>185.99</v>
      </c>
      <c r="P46" s="1662">
        <v>0.38457529963522652</v>
      </c>
    </row>
    <row r="47" spans="1:28">
      <c r="R47" s="969"/>
    </row>
    <row r="48" spans="1:28">
      <c r="R48" s="969"/>
    </row>
    <row r="49" spans="2:18" ht="15.75">
      <c r="F49" s="983"/>
      <c r="G49" s="984"/>
      <c r="I49" s="952"/>
      <c r="J49" s="1481"/>
      <c r="K49" s="1481"/>
      <c r="L49" s="1148"/>
      <c r="M49" s="979"/>
      <c r="O49" s="985"/>
      <c r="R49" s="969"/>
    </row>
    <row r="50" spans="2:18" ht="15.75">
      <c r="D50" s="957" t="s">
        <v>399</v>
      </c>
      <c r="E50" s="957" t="s">
        <v>398</v>
      </c>
      <c r="F50" s="984"/>
      <c r="G50" s="984"/>
      <c r="H50" s="952"/>
      <c r="I50" s="1481"/>
      <c r="J50" s="1481"/>
      <c r="K50" s="1148"/>
      <c r="L50" s="1148"/>
      <c r="M50" s="979"/>
      <c r="O50" s="985"/>
      <c r="R50" s="969"/>
    </row>
    <row r="51" spans="2:18" ht="15.75">
      <c r="F51" s="984"/>
      <c r="G51" s="984"/>
      <c r="H51" s="952"/>
      <c r="I51" s="1481"/>
      <c r="J51" s="1481"/>
      <c r="K51" s="1148"/>
      <c r="L51" s="1148"/>
      <c r="M51" s="979"/>
      <c r="O51" s="985"/>
      <c r="R51" s="969"/>
    </row>
    <row r="52" spans="2:18" ht="15.75">
      <c r="B52" s="980" t="s">
        <v>397</v>
      </c>
      <c r="C52" s="957" t="s">
        <v>105</v>
      </c>
      <c r="D52" s="981">
        <f>+P7</f>
        <v>0.50482468711187534</v>
      </c>
      <c r="E52" s="982">
        <f>+(O7/N7)-1</f>
        <v>-8.0663047919220299E-2</v>
      </c>
      <c r="F52" s="984"/>
      <c r="G52" s="984"/>
      <c r="H52" s="952"/>
      <c r="I52" s="1481"/>
      <c r="J52" s="1481"/>
      <c r="K52" s="1148"/>
      <c r="L52" s="1148"/>
      <c r="M52" s="979"/>
      <c r="O52" s="985"/>
      <c r="R52" s="969"/>
    </row>
    <row r="53" spans="2:18" ht="15.75">
      <c r="B53" s="980" t="s">
        <v>396</v>
      </c>
      <c r="C53" s="957" t="s">
        <v>105</v>
      </c>
      <c r="D53" s="981">
        <f>+P8</f>
        <v>0.34869861347603992</v>
      </c>
      <c r="E53" s="982">
        <f>+(O8/N8)-1</f>
        <v>4.9051605884300686E-2</v>
      </c>
      <c r="F53" s="984"/>
      <c r="G53" s="984"/>
      <c r="H53" s="952"/>
      <c r="I53" s="1482"/>
      <c r="J53" s="1482"/>
      <c r="K53" s="1148"/>
      <c r="L53" s="1148"/>
      <c r="M53" s="979"/>
      <c r="O53" s="985"/>
      <c r="R53" s="969"/>
    </row>
    <row r="54" spans="2:18" ht="15.75">
      <c r="B54" s="980" t="s">
        <v>395</v>
      </c>
      <c r="C54" s="957" t="s">
        <v>105</v>
      </c>
      <c r="D54" s="981">
        <f>+P10</f>
        <v>0.37759848815234753</v>
      </c>
      <c r="E54" s="982">
        <f>+(O10/N10)-1</f>
        <v>-2.3192289852084769E-2</v>
      </c>
      <c r="F54" s="984"/>
      <c r="G54" s="984"/>
      <c r="H54" s="952"/>
      <c r="I54" s="1482"/>
      <c r="J54" s="1482"/>
      <c r="K54" s="1148"/>
      <c r="L54" s="1148"/>
      <c r="M54" s="979"/>
      <c r="O54" s="985"/>
      <c r="R54" s="969"/>
    </row>
    <row r="55" spans="2:18" ht="15.75">
      <c r="B55" s="980" t="s">
        <v>394</v>
      </c>
      <c r="C55" s="957" t="s">
        <v>105</v>
      </c>
      <c r="D55" s="981">
        <f>+P12</f>
        <v>0.5463909419720081</v>
      </c>
      <c r="E55" s="982">
        <f>+(O12/N12)-1</f>
        <v>9.7550957539660477E-3</v>
      </c>
      <c r="F55" s="984"/>
      <c r="G55" s="984"/>
      <c r="H55" s="952"/>
      <c r="I55" s="1483"/>
      <c r="J55" s="1483"/>
      <c r="K55" s="1148"/>
      <c r="L55" s="1148"/>
      <c r="M55" s="979"/>
      <c r="O55" s="984"/>
      <c r="R55" s="969"/>
    </row>
    <row r="56" spans="2:18" ht="15.75">
      <c r="B56" s="980" t="s">
        <v>393</v>
      </c>
      <c r="C56" s="957" t="s">
        <v>105</v>
      </c>
      <c r="D56" s="981">
        <f t="shared" ref="D56:D62" si="0">+P14</f>
        <v>0.3711899493182953</v>
      </c>
      <c r="E56" s="982">
        <f t="shared" ref="E56:E62" si="1">+(O14/N14)-1</f>
        <v>-6.137307598338626E-2</v>
      </c>
      <c r="F56" s="984"/>
      <c r="G56" s="984"/>
      <c r="H56" s="979"/>
      <c r="I56" s="952"/>
      <c r="J56" s="1483"/>
      <c r="K56" s="1148"/>
      <c r="L56" s="1148"/>
      <c r="M56" s="984"/>
      <c r="O56" s="984"/>
      <c r="R56" s="969"/>
    </row>
    <row r="57" spans="2:18" ht="15.75">
      <c r="B57" s="980" t="s">
        <v>392</v>
      </c>
      <c r="C57" s="957" t="s">
        <v>105</v>
      </c>
      <c r="D57" s="981">
        <f t="shared" si="0"/>
        <v>0.19935002074401864</v>
      </c>
      <c r="E57" s="982">
        <f t="shared" si="1"/>
        <v>-1.6388794374503912E-2</v>
      </c>
      <c r="F57" s="984"/>
      <c r="G57" s="984"/>
      <c r="I57" s="987"/>
      <c r="J57" s="987"/>
      <c r="K57" s="1148"/>
      <c r="L57" s="1583"/>
      <c r="M57" s="987"/>
      <c r="N57" s="988"/>
      <c r="O57" s="984"/>
      <c r="R57" s="969"/>
    </row>
    <row r="58" spans="2:18" ht="15.75">
      <c r="B58" s="986" t="s">
        <v>391</v>
      </c>
      <c r="C58" s="957" t="s">
        <v>105</v>
      </c>
      <c r="D58" s="981">
        <f t="shared" si="0"/>
        <v>0.393719806763285</v>
      </c>
      <c r="E58" s="982">
        <f t="shared" si="1"/>
        <v>3.5311478865815982E-3</v>
      </c>
      <c r="F58" s="984"/>
      <c r="G58" s="984"/>
      <c r="I58" s="987"/>
      <c r="J58" s="987"/>
      <c r="K58" s="1148"/>
      <c r="L58" s="1583"/>
      <c r="M58" s="987"/>
      <c r="N58" s="988"/>
      <c r="O58" s="985"/>
      <c r="R58" s="969"/>
    </row>
    <row r="59" spans="2:18" ht="15.75">
      <c r="B59" s="986" t="s">
        <v>390</v>
      </c>
      <c r="C59" s="957" t="s">
        <v>105</v>
      </c>
      <c r="D59" s="981">
        <f t="shared" si="0"/>
        <v>0.23366574965612119</v>
      </c>
      <c r="E59" s="982">
        <f t="shared" si="1"/>
        <v>-2.6370544599240153E-2</v>
      </c>
      <c r="F59" s="984"/>
      <c r="G59" s="984"/>
      <c r="I59" s="987"/>
      <c r="J59" s="987"/>
      <c r="K59" s="952"/>
      <c r="L59" s="1583"/>
      <c r="M59" s="987"/>
      <c r="N59" s="988"/>
      <c r="O59" s="985"/>
      <c r="R59" s="969"/>
    </row>
    <row r="60" spans="2:18" ht="15.75">
      <c r="B60" s="986" t="s">
        <v>389</v>
      </c>
      <c r="C60" s="957" t="s">
        <v>105</v>
      </c>
      <c r="D60" s="981">
        <f t="shared" si="0"/>
        <v>0.4043437352987298</v>
      </c>
      <c r="E60" s="982">
        <f t="shared" si="1"/>
        <v>-3.5850783226570426E-2</v>
      </c>
      <c r="F60" s="984"/>
      <c r="G60" s="984"/>
      <c r="I60" s="964"/>
      <c r="J60" s="964"/>
      <c r="K60" s="952"/>
      <c r="L60" s="1583"/>
      <c r="M60" s="987"/>
      <c r="O60" s="959"/>
      <c r="R60" s="969"/>
    </row>
    <row r="61" spans="2:18" ht="15.75">
      <c r="B61" s="986" t="s">
        <v>388</v>
      </c>
      <c r="C61" s="957" t="s">
        <v>105</v>
      </c>
      <c r="D61" s="981">
        <f t="shared" si="0"/>
        <v>0.31232558139534872</v>
      </c>
      <c r="E61" s="982">
        <f t="shared" si="1"/>
        <v>-5.9813395534821789E-2</v>
      </c>
      <c r="F61" s="984"/>
      <c r="G61" s="984"/>
      <c r="I61" s="964"/>
      <c r="J61" s="964"/>
      <c r="K61" s="952"/>
      <c r="L61" s="1583"/>
      <c r="M61" s="987"/>
      <c r="O61" s="959"/>
      <c r="R61" s="969"/>
    </row>
    <row r="62" spans="2:18" ht="15.75">
      <c r="B62" s="986" t="s">
        <v>387</v>
      </c>
      <c r="C62" s="957" t="s">
        <v>105</v>
      </c>
      <c r="D62" s="981">
        <f t="shared" si="0"/>
        <v>0.33460398136382885</v>
      </c>
      <c r="E62" s="982">
        <f t="shared" si="1"/>
        <v>-2.5815427423094728E-2</v>
      </c>
      <c r="F62" s="984"/>
      <c r="G62" s="984"/>
      <c r="I62" s="964"/>
      <c r="J62" s="964"/>
      <c r="K62" s="952"/>
      <c r="L62" s="1583"/>
      <c r="M62" s="987"/>
      <c r="O62" s="959"/>
      <c r="R62" s="969"/>
    </row>
    <row r="63" spans="2:18" ht="15.75">
      <c r="B63" s="980" t="s">
        <v>386</v>
      </c>
      <c r="C63" s="957" t="s">
        <v>105</v>
      </c>
      <c r="D63" s="981">
        <f>+P22</f>
        <v>0.28831666049154014</v>
      </c>
      <c r="E63" s="982">
        <f>+(O22/N22)-1</f>
        <v>3.5898709036742638E-2</v>
      </c>
      <c r="F63" s="984"/>
      <c r="G63" s="984"/>
      <c r="K63" s="952"/>
      <c r="L63" s="951"/>
      <c r="M63" s="979"/>
      <c r="R63" s="969"/>
    </row>
    <row r="64" spans="2:18" ht="15.75">
      <c r="B64" s="980" t="s">
        <v>385</v>
      </c>
      <c r="C64" s="957" t="s">
        <v>105</v>
      </c>
      <c r="D64" s="981">
        <f>+P23</f>
        <v>0.57606824229143827</v>
      </c>
      <c r="E64" s="982">
        <f>+(O23/N23)-1</f>
        <v>-4.209474885844755E-2</v>
      </c>
      <c r="F64" s="984"/>
      <c r="G64" s="984"/>
      <c r="K64" s="952"/>
      <c r="L64" s="951"/>
      <c r="M64" s="979"/>
      <c r="R64" s="969"/>
    </row>
    <row r="65" spans="2:28" ht="15">
      <c r="B65" s="980" t="s">
        <v>384</v>
      </c>
      <c r="C65" s="957" t="s">
        <v>105</v>
      </c>
      <c r="D65" s="981">
        <f>+P24</f>
        <v>0.54837121522934251</v>
      </c>
      <c r="E65" s="982">
        <f>+(O24/N24)-1</f>
        <v>-4.5523520485584168E-2</v>
      </c>
      <c r="F65" s="984"/>
      <c r="G65" s="984"/>
      <c r="K65" s="987"/>
      <c r="L65" s="951"/>
      <c r="M65" s="988"/>
      <c r="R65" s="969"/>
      <c r="S65" s="969"/>
      <c r="T65" s="969"/>
      <c r="U65" s="969"/>
      <c r="V65" s="969"/>
      <c r="W65" s="969"/>
      <c r="X65" s="969"/>
      <c r="Y65" s="969"/>
      <c r="Z65" s="969"/>
      <c r="AA65" s="969"/>
      <c r="AB65" s="970"/>
    </row>
    <row r="66" spans="2:28" ht="15.75">
      <c r="B66" s="980" t="s">
        <v>383</v>
      </c>
      <c r="C66" s="957" t="s">
        <v>105</v>
      </c>
      <c r="D66" s="981">
        <f>+P25</f>
        <v>0.36869784727578692</v>
      </c>
      <c r="E66" s="982">
        <f>+(O25/N25)-1</f>
        <v>-5.9868991426644813E-2</v>
      </c>
      <c r="F66" s="984"/>
      <c r="G66" s="984"/>
      <c r="K66" s="952"/>
      <c r="L66" s="951"/>
      <c r="M66" s="988"/>
      <c r="R66" s="969"/>
      <c r="S66" s="969"/>
      <c r="T66" s="969"/>
      <c r="U66" s="969"/>
      <c r="V66" s="969"/>
      <c r="W66" s="969"/>
      <c r="X66" s="969"/>
      <c r="Y66" s="969"/>
      <c r="Z66" s="969"/>
      <c r="AA66" s="969"/>
      <c r="AB66" s="970"/>
    </row>
    <row r="67" spans="2:28" ht="15.75">
      <c r="B67" s="980" t="s">
        <v>382</v>
      </c>
      <c r="C67" s="957" t="s">
        <v>105</v>
      </c>
      <c r="D67" s="981">
        <f>+P27</f>
        <v>0</v>
      </c>
      <c r="E67" s="982">
        <f>+(O27/N27)-1</f>
        <v>0</v>
      </c>
      <c r="F67" s="984"/>
      <c r="G67" s="984"/>
      <c r="K67" s="952"/>
      <c r="L67" s="951"/>
      <c r="M67" s="988"/>
      <c r="R67" s="969"/>
      <c r="S67" s="969"/>
      <c r="T67" s="969"/>
      <c r="U67" s="969"/>
      <c r="V67" s="969"/>
      <c r="W67" s="969"/>
      <c r="X67" s="969"/>
      <c r="Y67" s="969"/>
      <c r="Z67" s="969"/>
      <c r="AA67" s="969"/>
      <c r="AB67" s="970"/>
    </row>
    <row r="68" spans="2:28" ht="15.75">
      <c r="B68" s="980" t="s">
        <v>381</v>
      </c>
      <c r="C68" s="957" t="s">
        <v>105</v>
      </c>
      <c r="D68" s="981">
        <f>+P28</f>
        <v>0.40874057067891112</v>
      </c>
      <c r="E68" s="982">
        <f>+(O28/N28)-1</f>
        <v>-9.0182164795594155E-2</v>
      </c>
      <c r="F68" s="984"/>
      <c r="G68" s="984"/>
      <c r="K68" s="952"/>
      <c r="L68" s="951"/>
      <c r="M68" s="988"/>
      <c r="R68" s="969"/>
      <c r="S68" s="969"/>
      <c r="T68" s="969"/>
      <c r="U68" s="969"/>
      <c r="V68" s="969"/>
      <c r="W68" s="969"/>
      <c r="X68" s="969"/>
      <c r="Y68" s="969"/>
      <c r="Z68" s="969"/>
      <c r="AA68" s="969"/>
      <c r="AB68" s="970"/>
    </row>
    <row r="69" spans="2:28" ht="15.75">
      <c r="B69" s="986" t="s">
        <v>380</v>
      </c>
      <c r="C69" s="957" t="s">
        <v>105</v>
      </c>
      <c r="D69" s="981">
        <f>+P29</f>
        <v>0.35168282943525386</v>
      </c>
      <c r="E69" s="982">
        <f>+(O29/N29)-1</f>
        <v>-6.735547355473559E-2</v>
      </c>
      <c r="F69" s="984"/>
      <c r="G69" s="984"/>
      <c r="K69" s="952"/>
      <c r="L69" s="951"/>
      <c r="M69" s="988"/>
      <c r="R69" s="969"/>
      <c r="S69" s="969"/>
      <c r="T69" s="969"/>
      <c r="U69" s="969"/>
      <c r="V69" s="969"/>
      <c r="W69" s="969"/>
      <c r="X69" s="969"/>
      <c r="Y69" s="969"/>
      <c r="Z69" s="969"/>
      <c r="AA69" s="969"/>
      <c r="AB69" s="970"/>
    </row>
    <row r="70" spans="2:28" ht="15.75">
      <c r="B70" s="989" t="s">
        <v>379</v>
      </c>
      <c r="C70" s="989" t="s">
        <v>105</v>
      </c>
      <c r="D70" s="990">
        <f>+P30</f>
        <v>0.45759745425616538</v>
      </c>
      <c r="E70" s="991">
        <f>+(O30/N30)-1</f>
        <v>-5.0575189138770793E-2</v>
      </c>
      <c r="F70" s="984"/>
      <c r="G70" s="984"/>
      <c r="H70" s="959"/>
      <c r="K70" s="952"/>
      <c r="L70" s="951"/>
      <c r="M70" s="988"/>
      <c r="R70" s="969"/>
      <c r="S70" s="969"/>
      <c r="T70" s="969"/>
      <c r="U70" s="969"/>
      <c r="V70" s="969"/>
      <c r="W70" s="969"/>
      <c r="X70" s="969"/>
      <c r="Y70" s="969"/>
      <c r="Z70" s="969"/>
      <c r="AA70" s="969"/>
      <c r="AB70" s="970"/>
    </row>
    <row r="71" spans="2:28" ht="15.75">
      <c r="B71" s="980" t="s">
        <v>378</v>
      </c>
      <c r="C71" s="957" t="s">
        <v>105</v>
      </c>
      <c r="D71" s="981">
        <f>+P32</f>
        <v>0.45369565217391306</v>
      </c>
      <c r="E71" s="982">
        <f>+(O32/N32)-1</f>
        <v>-2.493438320209973E-2</v>
      </c>
      <c r="F71" s="984"/>
      <c r="G71" s="984"/>
      <c r="H71" s="1147"/>
      <c r="I71" s="1147"/>
      <c r="J71" s="1148"/>
      <c r="K71" s="952"/>
      <c r="L71" s="951"/>
      <c r="M71" s="979"/>
      <c r="R71" s="969"/>
      <c r="S71" s="969"/>
      <c r="T71" s="969"/>
      <c r="U71" s="969"/>
      <c r="V71" s="969"/>
      <c r="W71" s="969"/>
      <c r="X71" s="969"/>
      <c r="Y71" s="969"/>
      <c r="Z71" s="969"/>
      <c r="AA71" s="969"/>
      <c r="AB71" s="970"/>
    </row>
    <row r="72" spans="2:28" ht="15.75">
      <c r="B72" s="980" t="s">
        <v>377</v>
      </c>
      <c r="C72" s="957" t="s">
        <v>105</v>
      </c>
      <c r="D72" s="981">
        <f>+P33</f>
        <v>0.4989310148232613</v>
      </c>
      <c r="E72" s="982">
        <f>+(O33/N33)-1</f>
        <v>-5.2055164954029176E-2</v>
      </c>
      <c r="F72" s="984"/>
      <c r="G72" s="984"/>
      <c r="H72" s="1147"/>
      <c r="I72" s="1147"/>
      <c r="J72" s="1148"/>
      <c r="K72" s="952"/>
      <c r="L72" s="951"/>
      <c r="M72" s="979"/>
      <c r="R72" s="969"/>
      <c r="S72" s="969"/>
      <c r="T72" s="969"/>
      <c r="U72" s="969"/>
      <c r="V72" s="969"/>
      <c r="W72" s="969"/>
      <c r="X72" s="969"/>
      <c r="Y72" s="969"/>
      <c r="Z72" s="969"/>
      <c r="AA72" s="969"/>
      <c r="AB72" s="970"/>
    </row>
    <row r="73" spans="2:28" ht="15.75">
      <c r="B73" s="980" t="s">
        <v>376</v>
      </c>
      <c r="C73" s="957" t="s">
        <v>105</v>
      </c>
      <c r="D73" s="981">
        <f>+P35</f>
        <v>0.31908755451190873</v>
      </c>
      <c r="E73" s="982">
        <f>+(O35/N35)-1</f>
        <v>-5.9912020656019749E-2</v>
      </c>
      <c r="F73" s="984"/>
      <c r="G73" s="984"/>
      <c r="H73" s="1147"/>
      <c r="I73" s="1147"/>
      <c r="J73" s="1148"/>
      <c r="K73" s="952"/>
      <c r="L73" s="951"/>
      <c r="M73" s="979"/>
      <c r="R73" s="969"/>
      <c r="S73" s="969"/>
      <c r="T73" s="969"/>
      <c r="U73" s="969"/>
      <c r="V73" s="969"/>
      <c r="W73" s="969"/>
      <c r="X73" s="969"/>
      <c r="Y73" s="969"/>
      <c r="Z73" s="969"/>
      <c r="AA73" s="969"/>
      <c r="AB73" s="970"/>
    </row>
    <row r="74" spans="2:28" ht="15.75">
      <c r="B74" s="980" t="s">
        <v>375</v>
      </c>
      <c r="C74" s="957" t="s">
        <v>105</v>
      </c>
      <c r="D74" s="981">
        <f>+P36</f>
        <v>0.38472906403940899</v>
      </c>
      <c r="E74" s="982">
        <f>+(O36/N36)-1</f>
        <v>-5.4308646128706561E-2</v>
      </c>
      <c r="F74" s="984"/>
      <c r="G74" s="984"/>
      <c r="H74" s="1147"/>
      <c r="I74" s="1147"/>
      <c r="J74" s="1148"/>
      <c r="K74" s="952"/>
      <c r="L74" s="951"/>
      <c r="M74" s="979"/>
      <c r="S74" s="969"/>
      <c r="T74" s="969"/>
      <c r="U74" s="969"/>
      <c r="V74" s="969"/>
      <c r="W74" s="969"/>
      <c r="X74" s="969"/>
      <c r="Y74" s="969"/>
      <c r="Z74" s="969"/>
      <c r="AA74" s="969"/>
      <c r="AB74" s="970"/>
    </row>
    <row r="75" spans="2:28" ht="15.75">
      <c r="B75" s="986" t="s">
        <v>374</v>
      </c>
      <c r="C75" s="957" t="s">
        <v>105</v>
      </c>
      <c r="D75" s="981">
        <f>+P37</f>
        <v>2.2689944643834892E-2</v>
      </c>
      <c r="E75" s="982">
        <f>+(O37/N37)-1</f>
        <v>-1.1894849530147411E-4</v>
      </c>
      <c r="F75" s="984"/>
      <c r="G75" s="984"/>
      <c r="H75" s="1147"/>
      <c r="I75" s="1147"/>
      <c r="J75" s="1148"/>
      <c r="K75" s="952"/>
      <c r="L75" s="951"/>
      <c r="M75" s="979"/>
      <c r="S75" s="969"/>
      <c r="T75" s="969"/>
      <c r="U75" s="969"/>
      <c r="V75" s="969"/>
      <c r="W75" s="969"/>
      <c r="X75" s="969"/>
      <c r="Y75" s="969"/>
      <c r="Z75" s="969"/>
      <c r="AA75" s="969"/>
      <c r="AB75" s="970"/>
    </row>
    <row r="76" spans="2:28" ht="15.75">
      <c r="B76" s="986" t="s">
        <v>373</v>
      </c>
      <c r="C76" s="957" t="s">
        <v>105</v>
      </c>
      <c r="D76" s="981">
        <f>+P38</f>
        <v>8.238941218552509E-2</v>
      </c>
      <c r="E76" s="982">
        <f>+(O38/N38)-1</f>
        <v>-4.7143953513868464E-3</v>
      </c>
      <c r="K76" s="952"/>
      <c r="L76" s="951"/>
      <c r="M76" s="979"/>
      <c r="S76" s="969"/>
      <c r="T76" s="969"/>
      <c r="U76" s="969"/>
      <c r="V76" s="969"/>
      <c r="W76" s="969"/>
      <c r="X76" s="969"/>
      <c r="Y76" s="969"/>
      <c r="Z76" s="969"/>
      <c r="AA76" s="969"/>
      <c r="AB76" s="970"/>
    </row>
    <row r="77" spans="2:28" ht="15.75">
      <c r="B77" s="992" t="s">
        <v>371</v>
      </c>
      <c r="C77" s="989" t="s">
        <v>105</v>
      </c>
      <c r="D77" s="990">
        <f>+P41</f>
        <v>0.39075127207422944</v>
      </c>
      <c r="E77" s="991">
        <f>+(O41/N41)-1</f>
        <v>-4.8335893497183813E-2</v>
      </c>
      <c r="K77" s="952"/>
      <c r="L77" s="951"/>
      <c r="M77" s="979"/>
      <c r="S77" s="969"/>
      <c r="T77" s="969"/>
      <c r="U77" s="969"/>
      <c r="V77" s="969"/>
      <c r="W77" s="969"/>
      <c r="X77" s="969"/>
      <c r="Y77" s="969"/>
      <c r="Z77" s="969"/>
      <c r="AA77" s="969"/>
      <c r="AB77" s="970"/>
    </row>
    <row r="78" spans="2:28" ht="15.75">
      <c r="K78" s="952"/>
      <c r="L78" s="951"/>
      <c r="M78" s="979"/>
      <c r="S78" s="969"/>
      <c r="T78" s="969"/>
      <c r="U78" s="969"/>
      <c r="V78" s="969"/>
      <c r="W78" s="969"/>
      <c r="X78" s="969"/>
      <c r="Y78" s="969"/>
      <c r="Z78" s="969"/>
      <c r="AA78" s="969"/>
      <c r="AB78" s="970"/>
    </row>
    <row r="79" spans="2:28" ht="15.75">
      <c r="B79" s="1663" t="s">
        <v>372</v>
      </c>
      <c r="C79" s="1663" t="s">
        <v>105</v>
      </c>
      <c r="D79" s="1664">
        <f>+P43</f>
        <v>0.20247803274543275</v>
      </c>
      <c r="E79" s="1665">
        <f>+(O43/N43)-1</f>
        <v>-3.6785958274210273E-4</v>
      </c>
      <c r="K79" s="952"/>
      <c r="L79" s="951"/>
      <c r="M79" s="979"/>
      <c r="S79" s="969"/>
      <c r="T79" s="969"/>
      <c r="U79" s="969"/>
      <c r="V79" s="969"/>
      <c r="W79" s="969"/>
      <c r="X79" s="969"/>
      <c r="Y79" s="969"/>
      <c r="Z79" s="969"/>
      <c r="AA79" s="969"/>
      <c r="AB79" s="970"/>
    </row>
    <row r="80" spans="2:28" ht="15.75">
      <c r="B80" s="1663" t="s">
        <v>568</v>
      </c>
      <c r="C80" s="1663" t="s">
        <v>105</v>
      </c>
      <c r="D80" s="1664">
        <f>+P46</f>
        <v>0.38457529963522652</v>
      </c>
      <c r="E80" s="1665">
        <f>+(O46/N46)-1</f>
        <v>-4.6938252626185006E-2</v>
      </c>
      <c r="K80" s="952"/>
      <c r="L80" s="951"/>
      <c r="M80" s="979"/>
      <c r="S80" s="969"/>
      <c r="T80" s="969"/>
      <c r="U80" s="969"/>
      <c r="V80" s="969"/>
      <c r="W80" s="969"/>
      <c r="X80" s="969"/>
      <c r="Y80" s="969"/>
      <c r="Z80" s="969"/>
      <c r="AA80" s="969"/>
      <c r="AB80" s="970"/>
    </row>
    <row r="81" spans="5:30" ht="15">
      <c r="K81" s="987"/>
      <c r="L81" s="951"/>
      <c r="M81" s="979"/>
      <c r="S81" s="969"/>
      <c r="T81" s="969"/>
      <c r="U81" s="969"/>
      <c r="V81" s="969"/>
      <c r="W81" s="969"/>
      <c r="X81" s="969"/>
      <c r="Y81" s="969"/>
      <c r="Z81" s="969"/>
      <c r="AA81" s="969"/>
      <c r="AB81" s="970"/>
    </row>
    <row r="82" spans="5:30" ht="15.75">
      <c r="E82" s="952"/>
      <c r="F82" s="951"/>
      <c r="G82" s="979"/>
      <c r="S82" s="969"/>
      <c r="T82" s="969"/>
      <c r="U82" s="969"/>
      <c r="V82" s="969"/>
      <c r="W82" s="969"/>
      <c r="X82" s="969"/>
      <c r="Y82" s="969"/>
      <c r="Z82" s="969"/>
      <c r="AA82" s="969"/>
      <c r="AB82" s="970"/>
    </row>
    <row r="83" spans="5:30" ht="15">
      <c r="E83" s="987"/>
      <c r="F83" s="951"/>
      <c r="G83" s="979"/>
      <c r="S83" s="969"/>
      <c r="T83" s="969"/>
      <c r="U83" s="969"/>
      <c r="V83" s="969"/>
      <c r="W83" s="969"/>
      <c r="X83" s="969"/>
      <c r="Y83" s="969"/>
      <c r="Z83" s="969"/>
      <c r="AA83" s="969"/>
      <c r="AB83" s="970"/>
    </row>
    <row r="84" spans="5:30" ht="15">
      <c r="E84" s="987"/>
      <c r="F84" s="1353"/>
      <c r="G84" s="979"/>
      <c r="S84" s="969"/>
      <c r="T84" s="969"/>
      <c r="U84" s="969"/>
      <c r="V84" s="969"/>
      <c r="W84" s="969"/>
      <c r="X84" s="969"/>
      <c r="Y84" s="969"/>
      <c r="Z84" s="969"/>
      <c r="AA84" s="969"/>
      <c r="AB84" s="970"/>
    </row>
    <row r="85" spans="5:30" ht="15.75">
      <c r="E85" s="952"/>
      <c r="F85" s="951"/>
      <c r="G85" s="979"/>
      <c r="S85" s="969"/>
      <c r="T85" s="969"/>
      <c r="U85" s="969"/>
      <c r="V85" s="969"/>
      <c r="W85" s="969"/>
      <c r="X85" s="969"/>
      <c r="Y85" s="969"/>
      <c r="Z85" s="969"/>
      <c r="AA85" s="969"/>
      <c r="AB85" s="970"/>
    </row>
    <row r="86" spans="5:30">
      <c r="E86" s="979"/>
      <c r="F86" s="979"/>
      <c r="G86" s="979"/>
      <c r="S86" s="969"/>
      <c r="T86" s="969"/>
      <c r="U86" s="969"/>
      <c r="V86" s="969"/>
      <c r="W86" s="969"/>
      <c r="X86" s="969"/>
      <c r="Y86" s="969"/>
      <c r="Z86" s="969"/>
      <c r="AA86" s="969"/>
      <c r="AB86" s="970"/>
    </row>
    <row r="87" spans="5:30">
      <c r="E87" s="979"/>
      <c r="F87" s="979"/>
      <c r="G87" s="979"/>
      <c r="S87" s="969"/>
      <c r="T87" s="969"/>
      <c r="U87" s="969"/>
      <c r="V87" s="969"/>
      <c r="W87" s="969"/>
      <c r="X87" s="969"/>
      <c r="Y87" s="969"/>
      <c r="Z87" s="969"/>
      <c r="AA87" s="969"/>
      <c r="AB87" s="970"/>
    </row>
    <row r="88" spans="5:30">
      <c r="K88" s="979"/>
      <c r="L88" s="979"/>
      <c r="M88" s="979"/>
      <c r="S88" s="969"/>
      <c r="T88" s="969"/>
      <c r="U88" s="969"/>
      <c r="V88" s="969"/>
      <c r="W88" s="969"/>
      <c r="X88" s="969"/>
      <c r="Y88" s="969"/>
      <c r="Z88" s="969"/>
      <c r="AA88" s="969"/>
      <c r="AB88" s="970"/>
    </row>
    <row r="89" spans="5:30">
      <c r="K89" s="979"/>
      <c r="L89" s="979"/>
      <c r="M89" s="979"/>
      <c r="S89" s="969"/>
      <c r="T89" s="969"/>
      <c r="U89" s="969"/>
      <c r="V89" s="969"/>
      <c r="W89" s="969"/>
      <c r="X89" s="969"/>
      <c r="Y89" s="969"/>
      <c r="Z89" s="969"/>
      <c r="AA89" s="969"/>
      <c r="AB89" s="970"/>
      <c r="AD89" s="974"/>
    </row>
    <row r="90" spans="5:30">
      <c r="K90" s="979"/>
      <c r="L90" s="979"/>
      <c r="M90" s="979"/>
      <c r="S90" s="969"/>
      <c r="T90" s="969"/>
      <c r="U90" s="969"/>
      <c r="V90" s="969"/>
      <c r="W90" s="969"/>
      <c r="X90" s="969"/>
      <c r="Y90" s="969"/>
      <c r="Z90" s="969"/>
      <c r="AA90" s="969"/>
      <c r="AB90" s="970"/>
    </row>
    <row r="91" spans="5:30">
      <c r="K91" s="979"/>
      <c r="L91" s="979"/>
      <c r="M91" s="979"/>
      <c r="S91" s="969"/>
      <c r="T91" s="969"/>
      <c r="U91" s="969"/>
      <c r="V91" s="969"/>
      <c r="W91" s="969"/>
      <c r="X91" s="969"/>
      <c r="Y91" s="969"/>
      <c r="Z91" s="969"/>
      <c r="AA91" s="969"/>
      <c r="AB91" s="970"/>
    </row>
    <row r="92" spans="5:30">
      <c r="K92" s="979"/>
      <c r="L92" s="979"/>
      <c r="M92" s="979"/>
      <c r="S92" s="969"/>
      <c r="T92" s="969"/>
      <c r="U92" s="969"/>
      <c r="V92" s="969"/>
      <c r="W92" s="969"/>
      <c r="X92" s="969"/>
      <c r="Y92" s="969"/>
      <c r="Z92" s="969"/>
      <c r="AA92" s="969"/>
      <c r="AB92" s="970"/>
    </row>
    <row r="93" spans="5:30">
      <c r="K93" s="979"/>
      <c r="L93" s="979"/>
      <c r="M93" s="979"/>
      <c r="S93" s="969"/>
      <c r="T93" s="969"/>
      <c r="U93" s="969"/>
      <c r="V93" s="969"/>
      <c r="W93" s="969"/>
      <c r="X93" s="969"/>
      <c r="Y93" s="969"/>
      <c r="Z93" s="969"/>
      <c r="AA93" s="969"/>
      <c r="AB93" s="970"/>
    </row>
    <row r="94" spans="5:30">
      <c r="K94" s="979"/>
      <c r="L94" s="979"/>
      <c r="M94" s="979"/>
      <c r="S94" s="969"/>
      <c r="T94" s="969"/>
      <c r="U94" s="969"/>
      <c r="V94" s="969"/>
      <c r="W94" s="969"/>
      <c r="X94" s="969"/>
      <c r="Y94" s="969"/>
      <c r="Z94" s="969"/>
      <c r="AA94" s="969"/>
      <c r="AB94" s="970"/>
    </row>
    <row r="95" spans="5:30">
      <c r="K95" s="979"/>
      <c r="L95" s="979"/>
      <c r="M95" s="979"/>
    </row>
    <row r="96" spans="5:30">
      <c r="K96" s="979"/>
      <c r="L96" s="979"/>
      <c r="M96" s="979"/>
    </row>
    <row r="97" spans="11:13">
      <c r="K97" s="979"/>
      <c r="L97" s="979"/>
      <c r="M97" s="979"/>
    </row>
    <row r="98" spans="11:13">
      <c r="K98" s="979"/>
      <c r="L98" s="979"/>
      <c r="M98" s="979"/>
    </row>
    <row r="99" spans="11:13">
      <c r="K99" s="979"/>
      <c r="L99" s="979"/>
      <c r="M99" s="979"/>
    </row>
    <row r="100" spans="11:13">
      <c r="K100" s="979"/>
      <c r="L100" s="979"/>
      <c r="M100" s="979"/>
    </row>
    <row r="101" spans="11:13">
      <c r="K101" s="979"/>
      <c r="L101" s="979"/>
      <c r="M101" s="979"/>
    </row>
    <row r="102" spans="11:13">
      <c r="K102" s="979"/>
      <c r="L102" s="979"/>
      <c r="M102" s="979"/>
    </row>
    <row r="103" spans="11:13">
      <c r="K103" s="979"/>
      <c r="L103" s="979"/>
      <c r="M103" s="979"/>
    </row>
    <row r="104" spans="11:13">
      <c r="K104" s="979"/>
      <c r="L104" s="979"/>
      <c r="M104" s="979"/>
    </row>
    <row r="105" spans="11:13">
      <c r="K105" s="979"/>
      <c r="L105" s="979"/>
      <c r="M105" s="979"/>
    </row>
    <row r="106" spans="11:13">
      <c r="K106" s="979"/>
      <c r="L106" s="979"/>
      <c r="M106" s="979"/>
    </row>
    <row r="107" spans="11:13">
      <c r="K107" s="979"/>
      <c r="L107" s="979"/>
      <c r="M107" s="979"/>
    </row>
    <row r="108" spans="11:13">
      <c r="K108" s="979"/>
      <c r="L108" s="979"/>
      <c r="M108" s="979"/>
    </row>
    <row r="109" spans="11:13">
      <c r="K109" s="979"/>
      <c r="L109" s="979"/>
      <c r="M109" s="979"/>
    </row>
    <row r="110" spans="11:13">
      <c r="K110" s="979"/>
      <c r="L110" s="979"/>
      <c r="M110" s="979"/>
    </row>
    <row r="111" spans="11:13">
      <c r="K111" s="979"/>
      <c r="L111" s="979"/>
      <c r="M111" s="979"/>
    </row>
    <row r="112" spans="11:13">
      <c r="K112" s="979"/>
      <c r="L112" s="979"/>
      <c r="M112" s="979"/>
    </row>
    <row r="113" spans="11:13">
      <c r="K113" s="979"/>
      <c r="L113" s="979"/>
      <c r="M113" s="979"/>
    </row>
    <row r="114" spans="11:13">
      <c r="K114" s="979"/>
      <c r="L114" s="979"/>
      <c r="M114" s="979"/>
    </row>
    <row r="115" spans="11:13">
      <c r="K115" s="979"/>
      <c r="L115" s="979"/>
      <c r="M115" s="979"/>
    </row>
    <row r="116" spans="11:13">
      <c r="K116" s="979"/>
      <c r="L116" s="979"/>
      <c r="M116" s="979"/>
    </row>
    <row r="117" spans="11:13">
      <c r="K117" s="979"/>
      <c r="L117" s="979"/>
      <c r="M117" s="979"/>
    </row>
    <row r="118" spans="11:13">
      <c r="K118" s="979"/>
      <c r="L118" s="979"/>
      <c r="M118" s="979"/>
    </row>
    <row r="119" spans="11:13">
      <c r="K119" s="979"/>
      <c r="L119" s="979"/>
      <c r="M119" s="979"/>
    </row>
    <row r="120" spans="11:13">
      <c r="K120" s="979"/>
      <c r="L120" s="979"/>
      <c r="M120" s="979"/>
    </row>
    <row r="121" spans="11:13">
      <c r="K121" s="979"/>
      <c r="L121" s="979"/>
      <c r="M121" s="979"/>
    </row>
    <row r="122" spans="11:13">
      <c r="K122" s="979"/>
      <c r="L122" s="979"/>
      <c r="M122" s="979"/>
    </row>
    <row r="123" spans="11:13">
      <c r="K123" s="979"/>
      <c r="L123" s="979"/>
      <c r="M123" s="979"/>
    </row>
    <row r="124" spans="11:13">
      <c r="K124" s="979"/>
      <c r="L124" s="979"/>
      <c r="M124" s="979"/>
    </row>
    <row r="125" spans="11:13">
      <c r="K125" s="979"/>
      <c r="L125" s="979"/>
      <c r="M125" s="979"/>
    </row>
    <row r="126" spans="11:13">
      <c r="K126" s="979"/>
      <c r="L126" s="979"/>
      <c r="M126" s="979"/>
    </row>
    <row r="127" spans="11:13">
      <c r="K127" s="979"/>
      <c r="L127" s="979"/>
      <c r="M127" s="979"/>
    </row>
    <row r="128" spans="11:13">
      <c r="K128" s="979"/>
      <c r="L128" s="979"/>
      <c r="M128" s="979"/>
    </row>
    <row r="129" spans="11:13">
      <c r="K129" s="979"/>
      <c r="L129" s="979"/>
      <c r="M129" s="979"/>
    </row>
    <row r="130" spans="11:13">
      <c r="K130" s="979"/>
      <c r="L130" s="979"/>
      <c r="M130" s="979"/>
    </row>
    <row r="131" spans="11:13">
      <c r="K131" s="979"/>
      <c r="L131" s="979"/>
      <c r="M131" s="979"/>
    </row>
    <row r="132" spans="11:13">
      <c r="K132" s="979"/>
      <c r="L132" s="979"/>
      <c r="M132" s="979"/>
    </row>
    <row r="133" spans="11:13">
      <c r="K133" s="979"/>
      <c r="L133" s="979"/>
      <c r="M133" s="979"/>
    </row>
    <row r="134" spans="11:13">
      <c r="K134" s="979"/>
      <c r="L134" s="979"/>
      <c r="M134" s="97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74"/>
      <c r="AF1" s="1775"/>
      <c r="AG1" s="1775"/>
    </row>
    <row r="2" spans="1:33" ht="18">
      <c r="A2" s="1776" t="s">
        <v>339</v>
      </c>
      <c r="B2" s="1776"/>
      <c r="C2" s="1776"/>
      <c r="D2" s="1776"/>
      <c r="E2" s="1776"/>
      <c r="F2" s="1776"/>
      <c r="G2" s="1776"/>
      <c r="H2" s="1776"/>
      <c r="I2" s="1776"/>
      <c r="J2" s="1776"/>
      <c r="K2" s="1776"/>
      <c r="L2" s="1776"/>
      <c r="M2" s="1776"/>
      <c r="N2" s="1776"/>
      <c r="O2" s="1776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P195"/>
  <sheetViews>
    <sheetView topLeftCell="D1" workbookViewId="0">
      <selection activeCell="M7" sqref="M7"/>
    </sheetView>
  </sheetViews>
  <sheetFormatPr defaultRowHeight="12.75"/>
  <cols>
    <col min="1" max="1" width="16.140625" customWidth="1"/>
    <col min="2" max="3" width="10.7109375" customWidth="1"/>
    <col min="4" max="4" width="11.42578125" customWidth="1"/>
    <col min="5" max="5" width="10.7109375" customWidth="1"/>
    <col min="6" max="7" width="8.85546875" customWidth="1"/>
    <col min="8" max="8" width="11.140625" customWidth="1"/>
    <col min="9" max="9" width="10.42578125" customWidth="1"/>
    <col min="12" max="12" width="37.42578125" customWidth="1"/>
    <col min="13" max="14" width="20" customWidth="1"/>
    <col min="15" max="15" width="26" customWidth="1"/>
    <col min="16" max="16" width="33.85546875" customWidth="1"/>
  </cols>
  <sheetData>
    <row r="1" spans="1:16" ht="17.25" customHeight="1">
      <c r="A1" s="126" t="s">
        <v>253</v>
      </c>
      <c r="B1" s="127"/>
      <c r="C1" s="127"/>
      <c r="D1" s="127"/>
      <c r="E1" s="128" t="s">
        <v>603</v>
      </c>
      <c r="F1" s="127"/>
      <c r="G1" s="3"/>
      <c r="H1" s="129"/>
      <c r="I1" s="129"/>
    </row>
    <row r="2" spans="1:16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6" ht="21" thickBot="1">
      <c r="A3" s="1780" t="s">
        <v>602</v>
      </c>
      <c r="B3" s="1781"/>
      <c r="C3" s="1781"/>
      <c r="D3" s="1781"/>
      <c r="E3" s="1781"/>
      <c r="F3" s="1781"/>
      <c r="G3" s="1781"/>
      <c r="H3" s="1781"/>
      <c r="I3" s="1782"/>
      <c r="L3" s="1472" t="s">
        <v>527</v>
      </c>
      <c r="M3" s="25"/>
      <c r="N3" s="25"/>
      <c r="O3" s="25"/>
    </row>
    <row r="4" spans="1:16" ht="27.75" customHeight="1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6" ht="27.7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777" t="s">
        <v>148</v>
      </c>
      <c r="M5" s="1778"/>
      <c r="N5" s="1779"/>
      <c r="O5" s="532" t="s">
        <v>541</v>
      </c>
    </row>
    <row r="6" spans="1:16" ht="27.75" customHeight="1" thickBot="1">
      <c r="A6" s="1354" t="s">
        <v>213</v>
      </c>
      <c r="B6" s="1375" t="s">
        <v>601</v>
      </c>
      <c r="C6" s="1375" t="s">
        <v>554</v>
      </c>
      <c r="D6" s="1375" t="s">
        <v>601</v>
      </c>
      <c r="E6" s="1375" t="s">
        <v>554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600</v>
      </c>
      <c r="N6" s="534" t="s">
        <v>555</v>
      </c>
      <c r="O6" s="532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6.2439122352941174</v>
      </c>
      <c r="N7" s="536">
        <v>5.9198727058823533</v>
      </c>
      <c r="O7" s="1333">
        <f>((M7-N7)/N7)*100</f>
        <v>5.4737583983820866</v>
      </c>
      <c r="P7" s="10"/>
    </row>
    <row r="8" spans="1:16" ht="15.75">
      <c r="A8" s="56" t="s">
        <v>125</v>
      </c>
      <c r="B8" s="68">
        <v>8287.6730000000007</v>
      </c>
      <c r="C8" s="51">
        <v>7877.79</v>
      </c>
      <c r="D8" s="99">
        <v>8125.1696078431378</v>
      </c>
      <c r="E8" s="99">
        <v>7723.3235294117649</v>
      </c>
      <c r="F8" s="133">
        <v>5.2030201363580479</v>
      </c>
      <c r="G8" s="57">
        <v>61.49</v>
      </c>
      <c r="H8" s="57">
        <v>95</v>
      </c>
      <c r="I8" s="33">
        <v>30.241658901321344</v>
      </c>
      <c r="L8" s="752" t="s">
        <v>46</v>
      </c>
      <c r="M8" s="537">
        <v>6.2438044117647058</v>
      </c>
      <c r="N8" s="538">
        <v>5.95930705882353</v>
      </c>
      <c r="O8" s="1332">
        <f>((M8-N8)/N8)*100</f>
        <v>4.7740005697464518</v>
      </c>
      <c r="P8" s="10"/>
    </row>
    <row r="9" spans="1:16" ht="15.75">
      <c r="A9" s="56" t="s">
        <v>12</v>
      </c>
      <c r="B9" s="68">
        <v>8192.4439999999995</v>
      </c>
      <c r="C9" s="51">
        <v>7775.5910000000003</v>
      </c>
      <c r="D9" s="99">
        <v>8031.8078431372542</v>
      </c>
      <c r="E9" s="99">
        <v>7623.1284313725491</v>
      </c>
      <c r="F9" s="133">
        <v>5.3610458677674684</v>
      </c>
      <c r="G9" s="57">
        <v>57.8</v>
      </c>
      <c r="H9" s="57">
        <v>97.1</v>
      </c>
      <c r="I9" s="33">
        <v>55.647904169710984</v>
      </c>
      <c r="L9" s="753" t="s">
        <v>47</v>
      </c>
      <c r="M9" s="539">
        <v>6.2905340588235301</v>
      </c>
      <c r="N9" s="540">
        <v>5.9496480588235299</v>
      </c>
      <c r="O9" s="1331">
        <f>((M9-N9)/N9)*100</f>
        <v>5.7295153701478991</v>
      </c>
      <c r="P9" s="10"/>
    </row>
    <row r="10" spans="1:16" ht="15.75">
      <c r="A10" s="56" t="s">
        <v>13</v>
      </c>
      <c r="B10" s="68">
        <v>7860.2160000000003</v>
      </c>
      <c r="C10" s="51">
        <v>7411.1859999999997</v>
      </c>
      <c r="D10" s="99">
        <v>7706.0941176470587</v>
      </c>
      <c r="E10" s="99">
        <v>7265.8686274509801</v>
      </c>
      <c r="F10" s="133">
        <v>6.0588143382179407</v>
      </c>
      <c r="G10" s="57">
        <v>53.33</v>
      </c>
      <c r="H10" s="57">
        <v>98.4</v>
      </c>
      <c r="I10" s="33">
        <v>12.530777696370086</v>
      </c>
      <c r="L10" s="753" t="s">
        <v>188</v>
      </c>
      <c r="M10" s="539">
        <v>6.2435344705882354</v>
      </c>
      <c r="N10" s="540">
        <v>5.9341803529411772</v>
      </c>
      <c r="O10" s="1331">
        <f>((M10-N10)/N10)*100</f>
        <v>5.2130892431291205</v>
      </c>
      <c r="P10" s="10"/>
    </row>
    <row r="11" spans="1:16" ht="16.5" thickBot="1">
      <c r="A11" s="56" t="s">
        <v>14</v>
      </c>
      <c r="B11" s="68">
        <v>7470.1679999999997</v>
      </c>
      <c r="C11" s="51">
        <v>7020.2380000000003</v>
      </c>
      <c r="D11" s="99">
        <v>7323.6941176470582</v>
      </c>
      <c r="E11" s="99">
        <v>6882.5862745098038</v>
      </c>
      <c r="F11" s="133">
        <v>6.4090419726510612</v>
      </c>
      <c r="G11" s="57">
        <v>48.36</v>
      </c>
      <c r="H11" s="57">
        <v>99.2</v>
      </c>
      <c r="I11" s="33">
        <v>1.416358339269546</v>
      </c>
      <c r="L11" s="754" t="s">
        <v>48</v>
      </c>
      <c r="M11" s="541">
        <v>6.1995852941176475</v>
      </c>
      <c r="N11" s="542">
        <v>5.8674062352941174</v>
      </c>
      <c r="O11" s="1330">
        <f>((M11-N11)/N11)*100</f>
        <v>5.6614293522984402</v>
      </c>
      <c r="P11" s="10"/>
    </row>
    <row r="12" spans="1:16" ht="15">
      <c r="A12" s="56" t="s">
        <v>15</v>
      </c>
      <c r="B12" s="68">
        <v>6600.3540000000003</v>
      </c>
      <c r="C12" s="51">
        <v>6171.1880000000001</v>
      </c>
      <c r="D12" s="99">
        <v>6470.9352941176476</v>
      </c>
      <c r="E12" s="99">
        <v>6050.18431372549</v>
      </c>
      <c r="F12" s="133">
        <v>6.9543497945614385</v>
      </c>
      <c r="G12" s="57">
        <v>43.46</v>
      </c>
      <c r="H12" s="57">
        <v>104</v>
      </c>
      <c r="I12" s="33">
        <v>0.15070020211915172</v>
      </c>
    </row>
    <row r="13" spans="1:16" ht="15">
      <c r="A13" s="56" t="s">
        <v>16</v>
      </c>
      <c r="B13" s="68">
        <v>6730.924</v>
      </c>
      <c r="C13" s="51">
        <v>6020.9359999999997</v>
      </c>
      <c r="D13" s="99">
        <v>6598.9450980392157</v>
      </c>
      <c r="E13" s="99">
        <v>5902.8784313725482</v>
      </c>
      <c r="F13" s="133">
        <v>11.791987159471557</v>
      </c>
      <c r="G13" s="57">
        <v>37.729999999999997</v>
      </c>
      <c r="H13" s="57">
        <v>96.5</v>
      </c>
      <c r="I13" s="33">
        <v>1.2600691208883893E-2</v>
      </c>
      <c r="L13" s="1" t="s">
        <v>482</v>
      </c>
      <c r="M13" s="1"/>
      <c r="N13" s="1"/>
    </row>
    <row r="14" spans="1:16" ht="15" thickBot="1">
      <c r="A14" s="58" t="s">
        <v>124</v>
      </c>
      <c r="B14" s="69">
        <v>8165.116</v>
      </c>
      <c r="C14" s="70">
        <v>7741.3720000000003</v>
      </c>
      <c r="D14" s="134">
        <v>8005.0156862745098</v>
      </c>
      <c r="E14" s="134">
        <v>7589.5803921568631</v>
      </c>
      <c r="F14" s="135">
        <v>5.473758398382091</v>
      </c>
      <c r="G14" s="59">
        <v>58.2</v>
      </c>
      <c r="H14" s="59">
        <v>96.7</v>
      </c>
      <c r="I14" s="66">
        <v>100</v>
      </c>
      <c r="L14" s="1" t="s">
        <v>481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6" ht="15">
      <c r="A16" s="56" t="s">
        <v>125</v>
      </c>
      <c r="B16" s="68">
        <v>8269.94</v>
      </c>
      <c r="C16" s="51">
        <v>7952.6180000000004</v>
      </c>
      <c r="D16" s="99">
        <v>8107.7843137254904</v>
      </c>
      <c r="E16" s="99">
        <v>7796.68431372549</v>
      </c>
      <c r="F16" s="133">
        <v>3.9901577065565088</v>
      </c>
      <c r="G16" s="57">
        <v>61.47</v>
      </c>
      <c r="H16" s="57">
        <v>93.1</v>
      </c>
      <c r="I16" s="33">
        <v>28.684196850802891</v>
      </c>
    </row>
    <row r="17" spans="1:9" ht="15">
      <c r="A17" s="56" t="s">
        <v>12</v>
      </c>
      <c r="B17" s="68">
        <v>8189.4960000000001</v>
      </c>
      <c r="C17" s="51">
        <v>7834.6279999999997</v>
      </c>
      <c r="D17" s="99">
        <v>8028.9176470588236</v>
      </c>
      <c r="E17" s="99">
        <v>7681.0078431372549</v>
      </c>
      <c r="F17" s="133">
        <v>4.5294811700057798</v>
      </c>
      <c r="G17" s="57">
        <v>57.76</v>
      </c>
      <c r="H17" s="57">
        <v>95.4</v>
      </c>
      <c r="I17" s="33">
        <v>56.879384711323603</v>
      </c>
    </row>
    <row r="18" spans="1:9" ht="15">
      <c r="A18" s="56" t="s">
        <v>13</v>
      </c>
      <c r="B18" s="68">
        <v>7903.6760000000004</v>
      </c>
      <c r="C18" s="51">
        <v>7444.674</v>
      </c>
      <c r="D18" s="99">
        <v>7748.701960784314</v>
      </c>
      <c r="E18" s="99">
        <v>7298.7</v>
      </c>
      <c r="F18" s="133">
        <v>6.1655083889502809</v>
      </c>
      <c r="G18" s="57">
        <v>53.22</v>
      </c>
      <c r="H18" s="57">
        <v>96.6</v>
      </c>
      <c r="I18" s="33">
        <v>13.069168009146184</v>
      </c>
    </row>
    <row r="19" spans="1:9" ht="15">
      <c r="A19" s="56" t="s">
        <v>14</v>
      </c>
      <c r="B19" s="68">
        <v>7565.8410000000003</v>
      </c>
      <c r="C19" s="51">
        <v>7050.2370000000001</v>
      </c>
      <c r="D19" s="99">
        <v>7417.4911764705885</v>
      </c>
      <c r="E19" s="99">
        <v>6911.9970588235292</v>
      </c>
      <c r="F19" s="133">
        <v>7.3132860640004056</v>
      </c>
      <c r="G19" s="57">
        <v>48.38</v>
      </c>
      <c r="H19" s="57">
        <v>96.9</v>
      </c>
      <c r="I19" s="33">
        <v>1.2768279374317932</v>
      </c>
    </row>
    <row r="20" spans="1:9" ht="15">
      <c r="A20" s="56" t="s">
        <v>15</v>
      </c>
      <c r="B20" s="68">
        <v>7098.3090000000002</v>
      </c>
      <c r="C20" s="51">
        <v>6596.94</v>
      </c>
      <c r="D20" s="99">
        <v>6959.126470588235</v>
      </c>
      <c r="E20" s="99">
        <v>6467.5882352941171</v>
      </c>
      <c r="F20" s="133">
        <v>7.600023647327407</v>
      </c>
      <c r="G20" s="57">
        <v>43.48</v>
      </c>
      <c r="H20" s="57">
        <v>96.4</v>
      </c>
      <c r="I20" s="33">
        <v>8.1588109962064129E-2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8164.9750000000004</v>
      </c>
      <c r="C22" s="70">
        <v>7792.94</v>
      </c>
      <c r="D22" s="134">
        <v>8004.8774509803925</v>
      </c>
      <c r="E22" s="134">
        <v>7640.1372549019607</v>
      </c>
      <c r="F22" s="135">
        <v>4.7740005697464731</v>
      </c>
      <c r="G22" s="59">
        <v>58.09</v>
      </c>
      <c r="H22" s="59">
        <v>94.9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8325.0949999999993</v>
      </c>
      <c r="C24" s="51">
        <v>7892.8019999999997</v>
      </c>
      <c r="D24" s="99">
        <v>8161.8578431372543</v>
      </c>
      <c r="E24" s="99">
        <v>7738.0411764705877</v>
      </c>
      <c r="F24" s="133">
        <v>5.4770536496417837</v>
      </c>
      <c r="G24" s="57">
        <v>61.45</v>
      </c>
      <c r="H24" s="57">
        <v>95.8</v>
      </c>
      <c r="I24" s="33">
        <v>31.594816565538142</v>
      </c>
    </row>
    <row r="25" spans="1:9" ht="15">
      <c r="A25" s="56" t="s">
        <v>12</v>
      </c>
      <c r="B25" s="68">
        <v>8251.81</v>
      </c>
      <c r="C25" s="51">
        <v>7812.6319999999996</v>
      </c>
      <c r="D25" s="99">
        <v>8090.0098039215682</v>
      </c>
      <c r="E25" s="99">
        <v>7659.4431372549016</v>
      </c>
      <c r="F25" s="133">
        <v>5.6213834211057154</v>
      </c>
      <c r="G25" s="57">
        <v>57.64</v>
      </c>
      <c r="H25" s="57">
        <v>98.2</v>
      </c>
      <c r="I25" s="33">
        <v>55.101118130172054</v>
      </c>
    </row>
    <row r="26" spans="1:9" ht="15">
      <c r="A26" s="56" t="s">
        <v>13</v>
      </c>
      <c r="B26" s="68">
        <v>7930.3239999999996</v>
      </c>
      <c r="C26" s="51">
        <v>7440.7659999999996</v>
      </c>
      <c r="D26" s="99">
        <v>7774.8274509803914</v>
      </c>
      <c r="E26" s="99">
        <v>7294.8686274509801</v>
      </c>
      <c r="F26" s="133">
        <v>6.5794032496116666</v>
      </c>
      <c r="G26" s="57">
        <v>53.39</v>
      </c>
      <c r="H26" s="57">
        <v>99.5</v>
      </c>
      <c r="I26" s="33">
        <v>12.097694519104248</v>
      </c>
    </row>
    <row r="27" spans="1:9" ht="15">
      <c r="A27" s="56" t="s">
        <v>14</v>
      </c>
      <c r="B27" s="68">
        <v>7574.1859999999997</v>
      </c>
      <c r="C27" s="51">
        <v>7074.0529999999999</v>
      </c>
      <c r="D27" s="99">
        <v>7425.6725490196077</v>
      </c>
      <c r="E27" s="99">
        <v>6935.346078431372</v>
      </c>
      <c r="F27" s="133">
        <v>7.069963993767078</v>
      </c>
      <c r="G27" s="57">
        <v>48.37</v>
      </c>
      <c r="H27" s="57">
        <v>100.3</v>
      </c>
      <c r="I27" s="33">
        <v>1.1209364106337734</v>
      </c>
    </row>
    <row r="28" spans="1:9" ht="15">
      <c r="A28" s="56" t="s">
        <v>15</v>
      </c>
      <c r="B28" s="68">
        <v>7114.058</v>
      </c>
      <c r="C28" s="51">
        <v>6514.4040000000005</v>
      </c>
      <c r="D28" s="99">
        <v>6974.5666666666666</v>
      </c>
      <c r="E28" s="99">
        <v>6386.6705882352944</v>
      </c>
      <c r="F28" s="133">
        <v>9.2050477679922746</v>
      </c>
      <c r="G28" s="57">
        <v>43.31</v>
      </c>
      <c r="H28" s="57">
        <v>101.2</v>
      </c>
      <c r="I28" s="33">
        <v>7.4833028804480006E-2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8226.0830000000005</v>
      </c>
      <c r="C30" s="70">
        <v>7780.3090000000002</v>
      </c>
      <c r="D30" s="134">
        <v>8064.7872549019612</v>
      </c>
      <c r="E30" s="134">
        <v>7627.7539215686274</v>
      </c>
      <c r="F30" s="135">
        <v>5.7295153701478991</v>
      </c>
      <c r="G30" s="59">
        <v>58.21</v>
      </c>
      <c r="H30" s="59">
        <v>97.6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8306.6260000000002</v>
      </c>
      <c r="C32" s="51">
        <v>7890.7089999999998</v>
      </c>
      <c r="D32" s="99">
        <v>8143.7509803921566</v>
      </c>
      <c r="E32" s="99">
        <v>7735.9892156862743</v>
      </c>
      <c r="F32" s="133">
        <v>5.2709712143737697</v>
      </c>
      <c r="G32" s="57">
        <v>61.37</v>
      </c>
      <c r="H32" s="57">
        <v>94.9</v>
      </c>
      <c r="I32" s="33">
        <v>33.290426508889993</v>
      </c>
    </row>
    <row r="33" spans="1:9" ht="15">
      <c r="A33" s="56" t="s">
        <v>12</v>
      </c>
      <c r="B33" s="68">
        <v>8194.6610000000001</v>
      </c>
      <c r="C33" s="51">
        <v>7791.8850000000002</v>
      </c>
      <c r="D33" s="99">
        <v>8033.9813725490194</v>
      </c>
      <c r="E33" s="99">
        <v>7639.1029411764703</v>
      </c>
      <c r="F33" s="133">
        <v>5.16917279964989</v>
      </c>
      <c r="G33" s="57">
        <v>57.89</v>
      </c>
      <c r="H33" s="57">
        <v>97</v>
      </c>
      <c r="I33" s="33">
        <v>53.248874636797495</v>
      </c>
    </row>
    <row r="34" spans="1:9" ht="15">
      <c r="A34" s="56" t="s">
        <v>13</v>
      </c>
      <c r="B34" s="68">
        <v>7785.7470000000003</v>
      </c>
      <c r="C34" s="51">
        <v>7422.9629999999997</v>
      </c>
      <c r="D34" s="99">
        <v>7633.0852941176472</v>
      </c>
      <c r="E34" s="99">
        <v>7277.4147058823528</v>
      </c>
      <c r="F34" s="133">
        <v>4.8873206022985771</v>
      </c>
      <c r="G34" s="57">
        <v>53.16</v>
      </c>
      <c r="H34" s="57">
        <v>98.3</v>
      </c>
      <c r="I34" s="33">
        <v>11.679689264260873</v>
      </c>
    </row>
    <row r="35" spans="1:9" ht="15">
      <c r="A35" s="56" t="s">
        <v>14</v>
      </c>
      <c r="B35" s="68">
        <v>7288.7479999999996</v>
      </c>
      <c r="C35" s="51">
        <v>6945.5309999999999</v>
      </c>
      <c r="D35" s="99">
        <v>7145.8313725490189</v>
      </c>
      <c r="E35" s="99">
        <v>6809.3441176470587</v>
      </c>
      <c r="F35" s="133">
        <v>4.9415516250665306</v>
      </c>
      <c r="G35" s="57">
        <v>48.18</v>
      </c>
      <c r="H35" s="57">
        <v>100.8</v>
      </c>
      <c r="I35" s="33">
        <v>1.6206735618686301</v>
      </c>
    </row>
    <row r="36" spans="1:9" ht="15">
      <c r="A36" s="56" t="s">
        <v>15</v>
      </c>
      <c r="B36" s="68">
        <v>6623.97</v>
      </c>
      <c r="C36" s="51">
        <v>6339.07</v>
      </c>
      <c r="D36" s="99">
        <v>6494.088235294118</v>
      </c>
      <c r="E36" s="99">
        <v>6214.7745098039213</v>
      </c>
      <c r="F36" s="133">
        <v>4.4943501176040108</v>
      </c>
      <c r="G36" s="57">
        <v>43.44</v>
      </c>
      <c r="H36" s="57">
        <v>103.3</v>
      </c>
      <c r="I36" s="33">
        <v>0.15356126642879725</v>
      </c>
    </row>
    <row r="37" spans="1:9" ht="15">
      <c r="A37" s="56" t="s">
        <v>16</v>
      </c>
      <c r="B37" s="68">
        <v>6128.2150000000001</v>
      </c>
      <c r="C37" s="51" t="s">
        <v>296</v>
      </c>
      <c r="D37" s="99">
        <v>6008.0539215686276</v>
      </c>
      <c r="E37" s="99" t="s">
        <v>296</v>
      </c>
      <c r="F37" s="133" t="s">
        <v>296</v>
      </c>
      <c r="G37" s="57">
        <v>36.57</v>
      </c>
      <c r="H37" s="57">
        <v>103.3</v>
      </c>
      <c r="I37" s="33">
        <v>6.7747617542116426E-3</v>
      </c>
    </row>
    <row r="38" spans="1:9" ht="15" thickBot="1">
      <c r="A38" s="58" t="s">
        <v>124</v>
      </c>
      <c r="B38" s="69">
        <v>8164.6220000000003</v>
      </c>
      <c r="C38" s="70">
        <v>7760.0820000000003</v>
      </c>
      <c r="D38" s="134">
        <v>8004.5313725490196</v>
      </c>
      <c r="E38" s="134">
        <v>7607.9235294117652</v>
      </c>
      <c r="F38" s="135">
        <v>5.2130892431291311</v>
      </c>
      <c r="G38" s="59">
        <v>58.32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8249.6239999999998</v>
      </c>
      <c r="C40" s="51">
        <v>7819.6570000000002</v>
      </c>
      <c r="D40" s="99">
        <v>8087.8666666666659</v>
      </c>
      <c r="E40" s="99">
        <v>7666.3303921568631</v>
      </c>
      <c r="F40" s="133">
        <v>5.4985404091253569</v>
      </c>
      <c r="G40" s="57">
        <v>61.6</v>
      </c>
      <c r="H40" s="57">
        <v>95.4</v>
      </c>
      <c r="I40" s="33">
        <v>28.646515796416853</v>
      </c>
    </row>
    <row r="41" spans="1:9" ht="15">
      <c r="A41" s="56" t="s">
        <v>12</v>
      </c>
      <c r="B41" s="68">
        <v>8137.73</v>
      </c>
      <c r="C41" s="51">
        <v>7707.02</v>
      </c>
      <c r="D41" s="99">
        <v>7978.1666666666661</v>
      </c>
      <c r="E41" s="99">
        <v>7555.9019607843138</v>
      </c>
      <c r="F41" s="133">
        <v>5.5885413558028798</v>
      </c>
      <c r="G41" s="57">
        <v>57.95</v>
      </c>
      <c r="H41" s="57">
        <v>97.2</v>
      </c>
      <c r="I41" s="33">
        <v>56.408337597572192</v>
      </c>
    </row>
    <row r="42" spans="1:9" ht="15">
      <c r="A42" s="56" t="s">
        <v>13</v>
      </c>
      <c r="B42" s="68">
        <v>7799.4139999999998</v>
      </c>
      <c r="C42" s="51">
        <v>7363.7309999999998</v>
      </c>
      <c r="D42" s="99">
        <v>7646.4843137254902</v>
      </c>
      <c r="E42" s="99">
        <v>7219.3441176470587</v>
      </c>
      <c r="F42" s="133">
        <v>5.9166066766969081</v>
      </c>
      <c r="G42" s="57">
        <v>53.39</v>
      </c>
      <c r="H42" s="57">
        <v>98.5</v>
      </c>
      <c r="I42" s="33">
        <v>12.969596223412594</v>
      </c>
    </row>
    <row r="43" spans="1:9" ht="15">
      <c r="A43" s="56" t="s">
        <v>14</v>
      </c>
      <c r="B43" s="68">
        <v>7433.38</v>
      </c>
      <c r="C43" s="51">
        <v>7003.2870000000003</v>
      </c>
      <c r="D43" s="99">
        <v>7287.6274509803925</v>
      </c>
      <c r="E43" s="99">
        <v>6865.9676470588238</v>
      </c>
      <c r="F43" s="133">
        <v>6.1413019343631046</v>
      </c>
      <c r="G43" s="57">
        <v>48.4</v>
      </c>
      <c r="H43" s="57">
        <v>99</v>
      </c>
      <c r="I43" s="33">
        <v>1.6957374372565317</v>
      </c>
    </row>
    <row r="44" spans="1:9" ht="15">
      <c r="A44" s="56" t="s">
        <v>15</v>
      </c>
      <c r="B44" s="68">
        <v>6381.4440000000004</v>
      </c>
      <c r="C44" s="51">
        <v>5985.0129999999999</v>
      </c>
      <c r="D44" s="99">
        <v>6256.3176470588242</v>
      </c>
      <c r="E44" s="99">
        <v>5867.6598039215687</v>
      </c>
      <c r="F44" s="133">
        <v>6.6237283026787166</v>
      </c>
      <c r="G44" s="57">
        <v>43.5</v>
      </c>
      <c r="H44" s="57">
        <v>106.2</v>
      </c>
      <c r="I44" s="33">
        <v>0.26088268265485104</v>
      </c>
    </row>
    <row r="45" spans="1:9" ht="15">
      <c r="A45" s="56" t="s">
        <v>16</v>
      </c>
      <c r="B45" s="68">
        <v>6481.0879999999997</v>
      </c>
      <c r="C45" s="51">
        <v>5699.7250000000004</v>
      </c>
      <c r="D45" s="99">
        <v>6354.0078431372549</v>
      </c>
      <c r="E45" s="99">
        <v>5587.9656862745105</v>
      </c>
      <c r="F45" s="133">
        <v>13.708784195728729</v>
      </c>
      <c r="G45" s="57">
        <v>38.340000000000003</v>
      </c>
      <c r="H45" s="57">
        <v>96.6</v>
      </c>
      <c r="I45" s="33">
        <v>1.8930262686973318E-2</v>
      </c>
    </row>
    <row r="46" spans="1:9" ht="15" thickBot="1">
      <c r="A46" s="71" t="s">
        <v>124</v>
      </c>
      <c r="B46" s="72">
        <v>8107.15</v>
      </c>
      <c r="C46" s="52">
        <v>7672.7619999999997</v>
      </c>
      <c r="D46" s="136">
        <v>7948.1862745098033</v>
      </c>
      <c r="E46" s="136">
        <v>7522.3156862745091</v>
      </c>
      <c r="F46" s="135">
        <v>5.6614293522984287</v>
      </c>
      <c r="G46" s="73">
        <v>58.2</v>
      </c>
      <c r="H46" s="73">
        <v>96.9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2">
    <mergeCell ref="L5:N5"/>
    <mergeCell ref="A3:I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G12" sqref="G12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3.2851562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590"/>
      <c r="C1" s="1591"/>
      <c r="D1" s="1591"/>
      <c r="G1" s="1593"/>
      <c r="H1" s="1593"/>
      <c r="I1" s="1593"/>
      <c r="J1" s="1593"/>
      <c r="K1" s="1593"/>
      <c r="L1" s="1593"/>
      <c r="M1" s="1593"/>
      <c r="N1" s="1594"/>
      <c r="O1" s="1594"/>
      <c r="P1" s="1355"/>
    </row>
    <row r="2" spans="2:16" ht="28.5" customHeight="1">
      <c r="B2" s="861" t="s">
        <v>556</v>
      </c>
      <c r="C2" s="861"/>
      <c r="D2" s="861"/>
      <c r="E2" s="1595"/>
      <c r="F2" s="1344"/>
      <c r="G2" s="1593"/>
      <c r="H2" s="1593"/>
      <c r="I2" s="1593"/>
      <c r="J2" s="1593"/>
      <c r="K2" s="1593"/>
      <c r="L2" s="1593"/>
      <c r="M2" s="1593"/>
      <c r="N2" s="1594"/>
      <c r="O2" s="1594"/>
      <c r="P2" s="1355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83" t="s">
        <v>353</v>
      </c>
      <c r="C4" s="1784"/>
      <c r="D4" s="1784"/>
      <c r="E4" s="1785"/>
    </row>
    <row r="5" spans="2:16" ht="21" customHeight="1" thickBot="1">
      <c r="B5" s="863" t="s">
        <v>354</v>
      </c>
      <c r="C5" s="864" t="s">
        <v>558</v>
      </c>
      <c r="D5" s="865" t="s">
        <v>559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8435.2000000000007</v>
      </c>
      <c r="D7" s="875">
        <v>10208.053</v>
      </c>
      <c r="E7" s="1491">
        <v>-17.367200189889289</v>
      </c>
      <c r="F7" s="876"/>
    </row>
    <row r="8" spans="2:16" ht="21" customHeight="1">
      <c r="B8" s="878" t="s">
        <v>591</v>
      </c>
      <c r="C8" s="879">
        <v>8427.598</v>
      </c>
      <c r="D8" s="880">
        <v>10110.442999999999</v>
      </c>
      <c r="E8" s="1492">
        <v>-16.644621803416523</v>
      </c>
      <c r="F8" s="876"/>
    </row>
    <row r="9" spans="2:16" ht="21" customHeight="1">
      <c r="B9" s="881" t="s">
        <v>357</v>
      </c>
      <c r="C9" s="882">
        <v>445057.21299999999</v>
      </c>
      <c r="D9" s="883">
        <v>509095.51500000001</v>
      </c>
      <c r="E9" s="1492">
        <v>-12.578838373777469</v>
      </c>
      <c r="F9" s="876"/>
    </row>
    <row r="10" spans="2:16" ht="21" customHeight="1" thickBot="1">
      <c r="B10" s="878" t="s">
        <v>591</v>
      </c>
      <c r="C10" s="882">
        <v>323846.46100000001</v>
      </c>
      <c r="D10" s="883">
        <v>366301.674</v>
      </c>
      <c r="E10" s="1493">
        <v>-11.590231771640768</v>
      </c>
      <c r="F10" s="876"/>
    </row>
    <row r="11" spans="2:16" ht="34.5" customHeight="1" thickBot="1">
      <c r="B11" s="884" t="s">
        <v>358</v>
      </c>
      <c r="C11" s="1158" t="s">
        <v>166</v>
      </c>
      <c r="D11" s="1159" t="s">
        <v>166</v>
      </c>
      <c r="E11" s="885" t="s">
        <v>355</v>
      </c>
      <c r="F11" s="876"/>
    </row>
    <row r="12" spans="2:16" ht="21" customHeight="1">
      <c r="B12" s="873" t="s">
        <v>359</v>
      </c>
      <c r="C12" s="886">
        <v>211203.54199999999</v>
      </c>
      <c r="D12" s="875">
        <v>243397.83799999999</v>
      </c>
      <c r="E12" s="1494">
        <v>-13.227026281145521</v>
      </c>
      <c r="F12" s="876"/>
    </row>
    <row r="13" spans="2:16" ht="21" customHeight="1">
      <c r="B13" s="878" t="s">
        <v>591</v>
      </c>
      <c r="C13" s="887">
        <v>211203.54199999999</v>
      </c>
      <c r="D13" s="880">
        <v>243397.83799999999</v>
      </c>
      <c r="E13" s="1495">
        <v>-13.227026281145521</v>
      </c>
      <c r="F13" s="876"/>
    </row>
    <row r="14" spans="2:16" ht="21" customHeight="1">
      <c r="B14" s="881" t="s">
        <v>360</v>
      </c>
      <c r="C14" s="888">
        <v>662468.098</v>
      </c>
      <c r="D14" s="883">
        <v>766040.35699999996</v>
      </c>
      <c r="E14" s="1495">
        <v>-13.520470305978927</v>
      </c>
      <c r="F14" s="876"/>
    </row>
    <row r="15" spans="2:16" ht="21" customHeight="1" thickBot="1">
      <c r="B15" s="889" t="s">
        <v>591</v>
      </c>
      <c r="C15" s="890">
        <v>661846.495</v>
      </c>
      <c r="D15" s="891">
        <v>765954.40399999998</v>
      </c>
      <c r="E15" s="1496">
        <v>-13.591919891879098</v>
      </c>
      <c r="F15" s="876"/>
    </row>
    <row r="16" spans="2:16" ht="21" customHeight="1" thickBot="1">
      <c r="B16" s="892" t="s">
        <v>361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358</v>
      </c>
      <c r="E17" s="898"/>
      <c r="F17" s="876"/>
    </row>
    <row r="18" spans="2:6" ht="21" customHeight="1">
      <c r="B18" s="1596" t="s">
        <v>592</v>
      </c>
      <c r="C18" s="1597">
        <f>C8/C7*100</f>
        <v>99.909877655538679</v>
      </c>
      <c r="D18" s="1598">
        <f>C13/C12*100</f>
        <v>100</v>
      </c>
      <c r="E18" s="899"/>
      <c r="F18" s="876"/>
    </row>
    <row r="19" spans="2:6" ht="21" customHeight="1" thickBot="1">
      <c r="B19" s="1599" t="s">
        <v>593</v>
      </c>
      <c r="C19" s="1600">
        <f>C10/C9*100</f>
        <v>72.765130311459529</v>
      </c>
      <c r="D19" s="1601">
        <f>C15/C14*100</f>
        <v>99.906168613722429</v>
      </c>
      <c r="E19" s="898"/>
      <c r="F19" s="876"/>
    </row>
    <row r="20" spans="2:6" ht="21" customHeight="1" thickBot="1">
      <c r="B20" s="1602"/>
      <c r="C20" s="1603"/>
      <c r="D20" s="1603"/>
      <c r="E20" s="898"/>
      <c r="F20" s="876"/>
    </row>
    <row r="21" spans="2:6" ht="21" customHeight="1" thickBot="1">
      <c r="B21" s="1786" t="s">
        <v>362</v>
      </c>
      <c r="C21" s="1787"/>
      <c r="D21" s="1788"/>
      <c r="E21" s="900"/>
      <c r="F21" s="876"/>
    </row>
    <row r="22" spans="2:6" ht="21" customHeight="1" thickBot="1">
      <c r="B22" s="901" t="s">
        <v>363</v>
      </c>
      <c r="C22" s="864" t="str">
        <f>C5</f>
        <v>I-XII 2019 Rok</v>
      </c>
      <c r="D22" s="865" t="str">
        <f>D5</f>
        <v>I-XII 2018 Rok</v>
      </c>
      <c r="F22" s="876"/>
    </row>
    <row r="23" spans="2:6" ht="21" customHeight="1">
      <c r="B23" s="902" t="s">
        <v>364</v>
      </c>
      <c r="C23" s="903">
        <v>-202768.34199999998</v>
      </c>
      <c r="D23" s="904">
        <v>-233189.78499999997</v>
      </c>
      <c r="E23" s="877"/>
      <c r="F23" s="876"/>
    </row>
    <row r="24" spans="2:6" ht="21" customHeight="1">
      <c r="B24" s="905" t="s">
        <v>591</v>
      </c>
      <c r="C24" s="906">
        <v>-202775.94399999999</v>
      </c>
      <c r="D24" s="907">
        <v>-233287.39499999999</v>
      </c>
      <c r="E24" s="877"/>
      <c r="F24" s="876"/>
    </row>
    <row r="25" spans="2:6" ht="21" customHeight="1">
      <c r="B25" s="908" t="s">
        <v>365</v>
      </c>
      <c r="C25" s="906">
        <v>-217410.88500000001</v>
      </c>
      <c r="D25" s="907">
        <v>-256944.84199999995</v>
      </c>
      <c r="E25" s="877"/>
      <c r="F25" s="876"/>
    </row>
    <row r="26" spans="2:6" ht="21" customHeight="1" thickBot="1">
      <c r="B26" s="909" t="s">
        <v>591</v>
      </c>
      <c r="C26" s="910">
        <v>-338000.03399999999</v>
      </c>
      <c r="D26" s="911">
        <v>-399652.73</v>
      </c>
      <c r="E26" s="877"/>
      <c r="F26" s="876"/>
    </row>
    <row r="27" spans="2:6" ht="21" customHeight="1">
      <c r="B27" s="1595" t="s">
        <v>557</v>
      </c>
      <c r="C27" s="1595"/>
      <c r="D27" s="1595"/>
      <c r="E27" s="1595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83" t="s">
        <v>203</v>
      </c>
      <c r="C30" s="1784"/>
      <c r="D30" s="1785"/>
    </row>
    <row r="31" spans="2:6" ht="18" customHeight="1" thickBot="1">
      <c r="B31" s="863" t="s">
        <v>354</v>
      </c>
      <c r="C31" s="864" t="str">
        <f>C5</f>
        <v>I-XII 2019 Rok</v>
      </c>
      <c r="D31" s="865" t="str">
        <f>D5</f>
        <v>I-XII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9" ht="18" customHeight="1">
      <c r="B33" s="916" t="s">
        <v>366</v>
      </c>
      <c r="C33" s="917">
        <v>12246.77</v>
      </c>
      <c r="D33" s="918">
        <v>13830.486000000001</v>
      </c>
      <c r="E33" s="876"/>
      <c r="H33" s="1643"/>
      <c r="I33" s="1643"/>
    </row>
    <row r="34" spans="2:9" ht="18" customHeight="1">
      <c r="B34" s="919" t="s">
        <v>591</v>
      </c>
      <c r="C34" s="920">
        <v>12178.477999999999</v>
      </c>
      <c r="D34" s="921">
        <v>13427.346</v>
      </c>
      <c r="E34" s="876"/>
      <c r="H34" s="1643"/>
      <c r="I34" s="1643"/>
    </row>
    <row r="35" spans="2:9" ht="18" customHeight="1">
      <c r="B35" s="922" t="s">
        <v>367</v>
      </c>
      <c r="C35" s="923">
        <v>851231.83299999998</v>
      </c>
      <c r="D35" s="924">
        <v>874683.59299999999</v>
      </c>
      <c r="E35" s="876"/>
      <c r="H35" s="1643"/>
      <c r="I35" s="1643"/>
    </row>
    <row r="36" spans="2:9" ht="18" customHeight="1" thickBot="1">
      <c r="B36" s="919" t="s">
        <v>591</v>
      </c>
      <c r="C36" s="923">
        <v>649736.36399999994</v>
      </c>
      <c r="D36" s="924">
        <v>631506.28099999996</v>
      </c>
      <c r="E36" s="876"/>
      <c r="H36" s="1643"/>
      <c r="I36" s="1643"/>
    </row>
    <row r="37" spans="2:9" ht="18" customHeight="1" thickBot="1">
      <c r="B37" s="884" t="s">
        <v>358</v>
      </c>
      <c r="C37" s="914" t="s">
        <v>166</v>
      </c>
      <c r="D37" s="915" t="s">
        <v>166</v>
      </c>
      <c r="E37" s="876"/>
    </row>
    <row r="38" spans="2:9" ht="18" customHeight="1">
      <c r="B38" s="916" t="s">
        <v>366</v>
      </c>
      <c r="C38" s="917">
        <v>494200.20299999998</v>
      </c>
      <c r="D38" s="918">
        <v>427169.641</v>
      </c>
      <c r="E38" s="876"/>
    </row>
    <row r="39" spans="2:9" ht="18" customHeight="1">
      <c r="B39" s="919" t="s">
        <v>591</v>
      </c>
      <c r="C39" s="920">
        <v>494200.20299999998</v>
      </c>
      <c r="D39" s="921">
        <v>427169.641</v>
      </c>
      <c r="E39" s="876"/>
    </row>
    <row r="40" spans="2:9" ht="18" customHeight="1">
      <c r="B40" s="922" t="s">
        <v>368</v>
      </c>
      <c r="C40" s="923">
        <v>1465679.6569999999</v>
      </c>
      <c r="D40" s="924">
        <v>1423439.135</v>
      </c>
      <c r="E40" s="876"/>
    </row>
    <row r="41" spans="2:9" ht="18" customHeight="1" thickBot="1">
      <c r="B41" s="925" t="s">
        <v>591</v>
      </c>
      <c r="C41" s="926">
        <v>1464452.3230000001</v>
      </c>
      <c r="D41" s="927">
        <v>1423201.2560000001</v>
      </c>
      <c r="E41" s="876"/>
    </row>
    <row r="42" spans="2:9" ht="18" customHeight="1" thickBot="1"/>
    <row r="43" spans="2:9" ht="18" customHeight="1" thickBot="1">
      <c r="B43" s="1789" t="s">
        <v>369</v>
      </c>
      <c r="C43" s="1790"/>
      <c r="D43" s="1791"/>
    </row>
    <row r="44" spans="2:9" ht="18" customHeight="1" thickBot="1">
      <c r="B44" s="928" t="s">
        <v>203</v>
      </c>
      <c r="C44" s="864" t="str">
        <f>C5</f>
        <v>I-XII 2019 Rok</v>
      </c>
      <c r="D44" s="865" t="str">
        <f>D5</f>
        <v>I-XII 2018 Rok</v>
      </c>
      <c r="F44" s="1413"/>
    </row>
    <row r="45" spans="2:9" ht="18" customHeight="1">
      <c r="B45" s="916" t="s">
        <v>366</v>
      </c>
      <c r="C45" s="917">
        <v>-481953.43299999996</v>
      </c>
      <c r="D45" s="918">
        <v>-413339.15500000003</v>
      </c>
      <c r="E45" s="876"/>
      <c r="F45" s="1413"/>
    </row>
    <row r="46" spans="2:9" ht="18" customHeight="1">
      <c r="B46" s="919" t="s">
        <v>591</v>
      </c>
      <c r="C46" s="920">
        <v>-482021.72499999998</v>
      </c>
      <c r="D46" s="921">
        <v>-413742.29499999998</v>
      </c>
      <c r="E46" s="876"/>
      <c r="F46" s="893"/>
    </row>
    <row r="47" spans="2:9" ht="18" customHeight="1">
      <c r="B47" s="922" t="s">
        <v>367</v>
      </c>
      <c r="C47" s="923">
        <v>-614447.82399999991</v>
      </c>
      <c r="D47" s="921">
        <v>-548755.54200000002</v>
      </c>
      <c r="E47" s="876"/>
      <c r="F47" s="893"/>
    </row>
    <row r="48" spans="2:9" ht="18" customHeight="1" thickBot="1">
      <c r="B48" s="925" t="s">
        <v>591</v>
      </c>
      <c r="C48" s="926">
        <v>-814715.95900000015</v>
      </c>
      <c r="D48" s="929">
        <v>-791694.97500000009</v>
      </c>
      <c r="E48" s="876"/>
    </row>
    <row r="49" spans="1:11" ht="23.25" customHeight="1"/>
    <row r="50" spans="1:11" ht="28.5" customHeight="1">
      <c r="A50" s="1356"/>
      <c r="B50" s="1604"/>
      <c r="C50" s="1605"/>
      <c r="D50" s="1593"/>
      <c r="E50" s="1593"/>
      <c r="F50" s="1593"/>
      <c r="G50" s="1593"/>
      <c r="H50" s="1594"/>
      <c r="I50" s="1594"/>
      <c r="J50" s="872"/>
      <c r="K50" s="872"/>
    </row>
    <row r="51" spans="1:11" ht="28.5" customHeight="1">
      <c r="A51" s="1356"/>
      <c r="B51" s="1592"/>
      <c r="C51" s="1606"/>
      <c r="D51" s="1593"/>
      <c r="E51" s="1593"/>
      <c r="F51" s="1593"/>
      <c r="G51" s="1593"/>
      <c r="H51" s="1594"/>
      <c r="I51" s="1594"/>
      <c r="J51" s="1355"/>
      <c r="K51" s="1355"/>
    </row>
    <row r="52" spans="1:11" ht="28.5" customHeight="1">
      <c r="A52" s="1356"/>
      <c r="B52" s="1592"/>
      <c r="C52" s="1606"/>
      <c r="D52" s="1593"/>
      <c r="E52" s="1593"/>
      <c r="F52" s="1593"/>
      <c r="G52" s="1593"/>
      <c r="H52" s="1594"/>
      <c r="I52" s="1594"/>
      <c r="J52" s="1355"/>
      <c r="K52" s="1355"/>
    </row>
    <row r="53" spans="1:11" ht="28.5" customHeight="1">
      <c r="A53" s="1356"/>
      <c r="B53" s="1355"/>
      <c r="C53" s="1355"/>
      <c r="D53" s="1355"/>
      <c r="E53" s="1355"/>
      <c r="F53" s="1355"/>
      <c r="G53" s="1355"/>
      <c r="H53" s="1355"/>
      <c r="I53" s="1355"/>
      <c r="J53" s="1356"/>
      <c r="K53" s="1356"/>
    </row>
    <row r="54" spans="1:11" ht="28.5" customHeight="1">
      <c r="B54" s="1355"/>
      <c r="C54" s="1355"/>
      <c r="D54" s="1355"/>
      <c r="E54" s="1355"/>
      <c r="F54" s="1355"/>
      <c r="G54" s="1355"/>
      <c r="H54" s="1355"/>
      <c r="I54" s="1355"/>
      <c r="J54" s="1356"/>
      <c r="K54" s="1356"/>
    </row>
    <row r="55" spans="1:11" ht="28.5" customHeight="1">
      <c r="B55" s="1356"/>
      <c r="C55" s="1356"/>
      <c r="D55" s="1356"/>
      <c r="E55" s="1356"/>
      <c r="F55" s="1356"/>
      <c r="G55" s="1356"/>
      <c r="H55" s="1356"/>
      <c r="I55" s="1356"/>
      <c r="J55" s="1356"/>
      <c r="K55" s="1356"/>
    </row>
    <row r="56" spans="1:11" ht="28.5" customHeight="1">
      <c r="B56" s="1356"/>
      <c r="C56" s="1356"/>
      <c r="D56" s="1356"/>
      <c r="E56" s="1356"/>
      <c r="F56" s="1356"/>
      <c r="G56" s="1356"/>
      <c r="H56" s="1356"/>
      <c r="I56" s="1356"/>
      <c r="J56" s="1356"/>
      <c r="K56" s="1356"/>
    </row>
    <row r="57" spans="1:11" ht="28.5" customHeight="1">
      <c r="B57" s="1356"/>
      <c r="C57" s="1356"/>
      <c r="D57" s="1356"/>
      <c r="E57" s="1356"/>
      <c r="F57" s="1356"/>
      <c r="G57" s="1356"/>
      <c r="H57" s="1356"/>
      <c r="I57" s="1356"/>
      <c r="J57" s="1356"/>
      <c r="K57" s="1356"/>
    </row>
    <row r="58" spans="1:11" ht="28.5" customHeight="1">
      <c r="B58" s="1356"/>
      <c r="C58" s="1356"/>
      <c r="D58" s="1356"/>
      <c r="E58" s="1356"/>
      <c r="F58" s="1356"/>
      <c r="G58" s="1356"/>
      <c r="H58" s="1356"/>
      <c r="I58" s="1356"/>
      <c r="J58" s="1356"/>
      <c r="K58" s="135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0.7109375" style="489" customWidth="1"/>
    <col min="12" max="12" width="3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4.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64" t="s">
        <v>460</v>
      </c>
      <c r="C3"/>
      <c r="F3" s="486"/>
      <c r="G3" s="486"/>
      <c r="H3" s="487"/>
      <c r="I3" s="488"/>
      <c r="M3" s="1164" t="s">
        <v>476</v>
      </c>
      <c r="N3"/>
      <c r="Q3" s="486"/>
      <c r="R3" s="486"/>
      <c r="S3" s="487"/>
    </row>
    <row r="4" spans="2:23" ht="21" customHeight="1">
      <c r="B4" s="492" t="s">
        <v>564</v>
      </c>
      <c r="C4" s="492"/>
      <c r="D4" s="492"/>
      <c r="E4" s="492"/>
      <c r="F4" s="492"/>
      <c r="G4" s="492"/>
      <c r="H4" s="492"/>
      <c r="I4" s="493"/>
      <c r="J4" s="493"/>
      <c r="M4" s="492" t="s">
        <v>565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563</v>
      </c>
      <c r="C7" s="500"/>
      <c r="D7" s="501"/>
      <c r="E7" s="502"/>
      <c r="F7" s="499" t="s">
        <v>562</v>
      </c>
      <c r="G7" s="500"/>
      <c r="H7" s="501"/>
      <c r="I7" s="502"/>
      <c r="M7" s="499" t="s">
        <v>563</v>
      </c>
      <c r="N7" s="500"/>
      <c r="O7" s="501"/>
      <c r="P7" s="502"/>
      <c r="Q7" s="499" t="s">
        <v>562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874683.59299999999</v>
      </c>
      <c r="D9" s="932">
        <v>3719576.7319999998</v>
      </c>
      <c r="E9" s="933">
        <v>509095.51500000001</v>
      </c>
      <c r="F9" s="930" t="s">
        <v>166</v>
      </c>
      <c r="G9" s="931">
        <v>851231.83299999998</v>
      </c>
      <c r="H9" s="934">
        <v>3658212.34</v>
      </c>
      <c r="I9" s="933">
        <v>445057.21299999999</v>
      </c>
      <c r="M9" s="508" t="s">
        <v>166</v>
      </c>
      <c r="N9" s="155">
        <v>1423439.135</v>
      </c>
      <c r="O9" s="170">
        <v>6054258.0219999999</v>
      </c>
      <c r="P9" s="156">
        <v>766040.35699999996</v>
      </c>
      <c r="Q9" s="508" t="s">
        <v>166</v>
      </c>
      <c r="R9" s="155">
        <v>1465679.6569999999</v>
      </c>
      <c r="S9" s="170">
        <v>6297321.8899999997</v>
      </c>
      <c r="T9" s="156">
        <v>662468.098</v>
      </c>
      <c r="W9" s="512"/>
    </row>
    <row r="10" spans="2:23">
      <c r="B10" s="935" t="s">
        <v>344</v>
      </c>
      <c r="C10" s="936">
        <v>148821.42000000001</v>
      </c>
      <c r="D10" s="937">
        <v>631221.28599999996</v>
      </c>
      <c r="E10" s="938">
        <v>60852.258999999998</v>
      </c>
      <c r="F10" s="935" t="s">
        <v>344</v>
      </c>
      <c r="G10" s="939">
        <v>101618.056</v>
      </c>
      <c r="H10" s="940">
        <v>436501.87099999998</v>
      </c>
      <c r="I10" s="941">
        <v>41338.300999999999</v>
      </c>
      <c r="K10" s="512"/>
      <c r="M10" s="173" t="s">
        <v>108</v>
      </c>
      <c r="N10" s="509">
        <v>399393.20400000003</v>
      </c>
      <c r="O10" s="510">
        <v>1698088.2339999999</v>
      </c>
      <c r="P10" s="511">
        <v>179608.66800000001</v>
      </c>
      <c r="Q10" s="783" t="s">
        <v>108</v>
      </c>
      <c r="R10" s="784">
        <v>408802.652</v>
      </c>
      <c r="S10" s="785">
        <v>1756277.777</v>
      </c>
      <c r="T10" s="786">
        <v>154181.97700000001</v>
      </c>
      <c r="W10" s="512"/>
    </row>
    <row r="11" spans="2:23">
      <c r="B11" s="942" t="s">
        <v>113</v>
      </c>
      <c r="C11" s="943">
        <v>90788.865999999995</v>
      </c>
      <c r="D11" s="944">
        <v>386238.65600000002</v>
      </c>
      <c r="E11" s="945">
        <v>64090.822</v>
      </c>
      <c r="F11" s="942" t="s">
        <v>108</v>
      </c>
      <c r="G11" s="943">
        <v>92716.392000000007</v>
      </c>
      <c r="H11" s="944">
        <v>398445.94900000002</v>
      </c>
      <c r="I11" s="946">
        <v>66657.91</v>
      </c>
      <c r="K11" s="512"/>
      <c r="L11" s="512"/>
      <c r="M11" s="174" t="s">
        <v>104</v>
      </c>
      <c r="N11" s="513">
        <v>348500.83299999998</v>
      </c>
      <c r="O11" s="514">
        <v>1483008.5179999999</v>
      </c>
      <c r="P11" s="515">
        <v>218182.79399999999</v>
      </c>
      <c r="Q11" s="174" t="s">
        <v>104</v>
      </c>
      <c r="R11" s="513">
        <v>364333.9</v>
      </c>
      <c r="S11" s="514">
        <v>1565565.1780000001</v>
      </c>
      <c r="T11" s="515">
        <v>191974.158</v>
      </c>
      <c r="W11" s="512"/>
    </row>
    <row r="12" spans="2:23">
      <c r="B12" s="942" t="s">
        <v>108</v>
      </c>
      <c r="C12" s="943">
        <v>83656.417000000001</v>
      </c>
      <c r="D12" s="944">
        <v>355702.42700000003</v>
      </c>
      <c r="E12" s="945">
        <v>72943.593999999997</v>
      </c>
      <c r="F12" s="942" t="s">
        <v>168</v>
      </c>
      <c r="G12" s="943">
        <v>79362.928</v>
      </c>
      <c r="H12" s="944">
        <v>341055.10499999998</v>
      </c>
      <c r="I12" s="946">
        <v>27819.894</v>
      </c>
      <c r="K12" s="512"/>
      <c r="L12" s="512"/>
      <c r="M12" s="174" t="s">
        <v>106</v>
      </c>
      <c r="N12" s="513">
        <v>212005.902</v>
      </c>
      <c r="O12" s="514">
        <v>902019.505</v>
      </c>
      <c r="P12" s="515">
        <v>136170.28899999999</v>
      </c>
      <c r="Q12" s="174" t="s">
        <v>106</v>
      </c>
      <c r="R12" s="513">
        <v>201657.348</v>
      </c>
      <c r="S12" s="514">
        <v>866248.63300000003</v>
      </c>
      <c r="T12" s="515">
        <v>103838.921</v>
      </c>
      <c r="W12" s="512"/>
    </row>
    <row r="13" spans="2:23">
      <c r="B13" s="942" t="s">
        <v>168</v>
      </c>
      <c r="C13" s="943">
        <v>79873.856</v>
      </c>
      <c r="D13" s="944">
        <v>340023.804</v>
      </c>
      <c r="E13" s="945">
        <v>31428.188999999998</v>
      </c>
      <c r="F13" s="942" t="s">
        <v>113</v>
      </c>
      <c r="G13" s="943">
        <v>73838.638000000006</v>
      </c>
      <c r="H13" s="944">
        <v>317247.23800000001</v>
      </c>
      <c r="I13" s="946">
        <v>42227.955000000002</v>
      </c>
      <c r="K13" s="512"/>
      <c r="L13" s="512"/>
      <c r="M13" s="174" t="s">
        <v>110</v>
      </c>
      <c r="N13" s="513">
        <v>172430.573</v>
      </c>
      <c r="O13" s="514">
        <v>733990.39099999995</v>
      </c>
      <c r="P13" s="515">
        <v>72389.31</v>
      </c>
      <c r="Q13" s="174" t="s">
        <v>110</v>
      </c>
      <c r="R13" s="513">
        <v>196643.73800000001</v>
      </c>
      <c r="S13" s="514">
        <v>845089.38800000004</v>
      </c>
      <c r="T13" s="515">
        <v>74137.289999999994</v>
      </c>
    </row>
    <row r="14" spans="2:23">
      <c r="B14" s="942" t="s">
        <v>134</v>
      </c>
      <c r="C14" s="943">
        <v>72818.967999999993</v>
      </c>
      <c r="D14" s="944">
        <v>309756.63900000002</v>
      </c>
      <c r="E14" s="945">
        <v>35778.728000000003</v>
      </c>
      <c r="F14" s="942" t="s">
        <v>134</v>
      </c>
      <c r="G14" s="943">
        <v>65187.307000000001</v>
      </c>
      <c r="H14" s="944">
        <v>280136.15100000001</v>
      </c>
      <c r="I14" s="946">
        <v>28594.398000000001</v>
      </c>
      <c r="M14" s="174" t="s">
        <v>548</v>
      </c>
      <c r="N14" s="513">
        <v>131996.08499999999</v>
      </c>
      <c r="O14" s="514">
        <v>561285.16099999996</v>
      </c>
      <c r="P14" s="515">
        <v>86982.243000000002</v>
      </c>
      <c r="Q14" s="174" t="s">
        <v>548</v>
      </c>
      <c r="R14" s="513">
        <v>127701.448</v>
      </c>
      <c r="S14" s="514">
        <v>548489.74600000004</v>
      </c>
      <c r="T14" s="515">
        <v>66832.048999999999</v>
      </c>
    </row>
    <row r="15" spans="2:23">
      <c r="B15" s="942" t="s">
        <v>129</v>
      </c>
      <c r="C15" s="943">
        <v>44772.324000000001</v>
      </c>
      <c r="D15" s="944">
        <v>190560.69200000001</v>
      </c>
      <c r="E15" s="945">
        <v>23831.492999999999</v>
      </c>
      <c r="F15" s="942" t="s">
        <v>167</v>
      </c>
      <c r="G15" s="943">
        <v>50299.807999999997</v>
      </c>
      <c r="H15" s="944">
        <v>216237.09899999999</v>
      </c>
      <c r="I15" s="946">
        <v>19403.620999999999</v>
      </c>
      <c r="M15" s="174" t="s">
        <v>167</v>
      </c>
      <c r="N15" s="513">
        <v>70925.441999999995</v>
      </c>
      <c r="O15" s="514">
        <v>301640.74599999998</v>
      </c>
      <c r="P15" s="515">
        <v>29259.974999999999</v>
      </c>
      <c r="Q15" s="174" t="s">
        <v>167</v>
      </c>
      <c r="R15" s="513">
        <v>56475.313000000002</v>
      </c>
      <c r="S15" s="514">
        <v>242631.08499999999</v>
      </c>
      <c r="T15" s="515">
        <v>23039.345000000001</v>
      </c>
    </row>
    <row r="16" spans="2:23">
      <c r="B16" s="942" t="s">
        <v>131</v>
      </c>
      <c r="C16" s="943">
        <v>38815.466</v>
      </c>
      <c r="D16" s="944">
        <v>165124.54999999999</v>
      </c>
      <c r="E16" s="945">
        <v>20511.111000000001</v>
      </c>
      <c r="F16" s="942" t="s">
        <v>131</v>
      </c>
      <c r="G16" s="943">
        <v>49130.678999999996</v>
      </c>
      <c r="H16" s="944">
        <v>211118.51</v>
      </c>
      <c r="I16" s="946">
        <v>23108.716</v>
      </c>
      <c r="M16" s="174" t="s">
        <v>111</v>
      </c>
      <c r="N16" s="513">
        <v>25108.25</v>
      </c>
      <c r="O16" s="514">
        <v>106592.167</v>
      </c>
      <c r="P16" s="515">
        <v>16155.031000000001</v>
      </c>
      <c r="Q16" s="174" t="s">
        <v>111</v>
      </c>
      <c r="R16" s="513">
        <v>42590.678</v>
      </c>
      <c r="S16" s="514">
        <v>183066.05100000001</v>
      </c>
      <c r="T16" s="515">
        <v>21855.571</v>
      </c>
    </row>
    <row r="17" spans="2:23">
      <c r="B17" s="942" t="s">
        <v>167</v>
      </c>
      <c r="C17" s="943">
        <v>38038.379000000001</v>
      </c>
      <c r="D17" s="944">
        <v>161666.59400000001</v>
      </c>
      <c r="E17" s="945">
        <v>16118.418</v>
      </c>
      <c r="F17" s="942" t="s">
        <v>152</v>
      </c>
      <c r="G17" s="943">
        <v>45451.023999999998</v>
      </c>
      <c r="H17" s="944">
        <v>195309.49799999999</v>
      </c>
      <c r="I17" s="946">
        <v>22189.505000000001</v>
      </c>
      <c r="M17" s="174" t="s">
        <v>119</v>
      </c>
      <c r="N17" s="513">
        <v>20906.485000000001</v>
      </c>
      <c r="O17" s="514">
        <v>88831.148000000001</v>
      </c>
      <c r="P17" s="515">
        <v>6113.5659999999998</v>
      </c>
      <c r="Q17" s="174" t="s">
        <v>119</v>
      </c>
      <c r="R17" s="513">
        <v>18763.399000000001</v>
      </c>
      <c r="S17" s="514">
        <v>80643.684999999998</v>
      </c>
      <c r="T17" s="515">
        <v>5428.5429999999997</v>
      </c>
    </row>
    <row r="18" spans="2:23">
      <c r="B18" s="942" t="s">
        <v>152</v>
      </c>
      <c r="C18" s="943">
        <v>36040.762000000002</v>
      </c>
      <c r="D18" s="944">
        <v>153269.182</v>
      </c>
      <c r="E18" s="945">
        <v>20499.131000000001</v>
      </c>
      <c r="F18" s="942" t="s">
        <v>548</v>
      </c>
      <c r="G18" s="943">
        <v>39660.875999999997</v>
      </c>
      <c r="H18" s="944">
        <v>170473.30600000001</v>
      </c>
      <c r="I18" s="946">
        <v>21114.558000000001</v>
      </c>
      <c r="M18" s="174" t="s">
        <v>113</v>
      </c>
      <c r="N18" s="513">
        <v>11125.956</v>
      </c>
      <c r="O18" s="514">
        <v>47009.684999999998</v>
      </c>
      <c r="P18" s="515">
        <v>3941.2240000000002</v>
      </c>
      <c r="Q18" s="174" t="s">
        <v>131</v>
      </c>
      <c r="R18" s="513">
        <v>18399.255000000001</v>
      </c>
      <c r="S18" s="514">
        <v>78995.13</v>
      </c>
      <c r="T18" s="515">
        <v>8000.6679999999997</v>
      </c>
    </row>
    <row r="19" spans="2:23">
      <c r="B19" s="942" t="s">
        <v>548</v>
      </c>
      <c r="C19" s="943">
        <v>31052.289000000001</v>
      </c>
      <c r="D19" s="944">
        <v>132356.75200000001</v>
      </c>
      <c r="E19" s="945">
        <v>17640.874</v>
      </c>
      <c r="F19" s="942" t="s">
        <v>129</v>
      </c>
      <c r="G19" s="943">
        <v>37954.879999999997</v>
      </c>
      <c r="H19" s="944">
        <v>163170.08100000001</v>
      </c>
      <c r="I19" s="946">
        <v>17549.813999999998</v>
      </c>
      <c r="M19" s="174" t="s">
        <v>131</v>
      </c>
      <c r="N19" s="513">
        <v>10371.798000000001</v>
      </c>
      <c r="O19" s="514">
        <v>43892.031999999999</v>
      </c>
      <c r="P19" s="515">
        <v>5733.9880000000003</v>
      </c>
      <c r="Q19" s="174" t="s">
        <v>118</v>
      </c>
      <c r="R19" s="513">
        <v>6093.2550000000001</v>
      </c>
      <c r="S19" s="514">
        <v>26166.800999999999</v>
      </c>
      <c r="T19" s="515">
        <v>2201.471</v>
      </c>
      <c r="U19" s="795"/>
      <c r="V19" s="795"/>
      <c r="W19" s="795"/>
    </row>
    <row r="20" spans="2:23">
      <c r="B20" s="942" t="s">
        <v>110</v>
      </c>
      <c r="C20" s="943">
        <v>22815.286</v>
      </c>
      <c r="D20" s="944">
        <v>96921.040999999997</v>
      </c>
      <c r="E20" s="945">
        <v>12132.378000000001</v>
      </c>
      <c r="F20" s="942" t="s">
        <v>186</v>
      </c>
      <c r="G20" s="943">
        <v>24498.891</v>
      </c>
      <c r="H20" s="944">
        <v>105296.742</v>
      </c>
      <c r="I20" s="946">
        <v>21983.106</v>
      </c>
      <c r="M20" s="174" t="s">
        <v>118</v>
      </c>
      <c r="N20" s="509">
        <v>7485.6940000000004</v>
      </c>
      <c r="O20" s="510">
        <v>31827.067999999999</v>
      </c>
      <c r="P20" s="511">
        <v>5057.0129999999999</v>
      </c>
      <c r="Q20" s="173" t="s">
        <v>113</v>
      </c>
      <c r="R20" s="513">
        <v>5926.1490000000003</v>
      </c>
      <c r="S20" s="514">
        <v>25540.498</v>
      </c>
      <c r="T20" s="515">
        <v>2311.2800000000002</v>
      </c>
    </row>
    <row r="21" spans="2:23">
      <c r="B21" s="942" t="s">
        <v>186</v>
      </c>
      <c r="C21" s="943">
        <v>18599.031999999999</v>
      </c>
      <c r="D21" s="944">
        <v>78901.582999999999</v>
      </c>
      <c r="E21" s="945">
        <v>18650.976999999999</v>
      </c>
      <c r="F21" s="942" t="s">
        <v>403</v>
      </c>
      <c r="G21" s="943">
        <v>18867.606</v>
      </c>
      <c r="H21" s="944">
        <v>81101.399000000005</v>
      </c>
      <c r="I21" s="946">
        <v>11992.467000000001</v>
      </c>
      <c r="M21" s="174" t="s">
        <v>112</v>
      </c>
      <c r="N21" s="513">
        <v>5082.3649999999998</v>
      </c>
      <c r="O21" s="514">
        <v>21581.413</v>
      </c>
      <c r="P21" s="515">
        <v>2081.2330000000002</v>
      </c>
      <c r="Q21" s="174" t="s">
        <v>129</v>
      </c>
      <c r="R21" s="513">
        <v>5389.4489999999996</v>
      </c>
      <c r="S21" s="514">
        <v>23193.428</v>
      </c>
      <c r="T21" s="515">
        <v>2760.3580000000002</v>
      </c>
    </row>
    <row r="22" spans="2:23">
      <c r="B22" s="942" t="s">
        <v>130</v>
      </c>
      <c r="C22" s="943">
        <v>16009.181</v>
      </c>
      <c r="D22" s="944">
        <v>68082.676000000007</v>
      </c>
      <c r="E22" s="945">
        <v>7450.7380000000003</v>
      </c>
      <c r="F22" s="942" t="s">
        <v>126</v>
      </c>
      <c r="G22" s="943">
        <v>17098.080999999998</v>
      </c>
      <c r="H22" s="944">
        <v>73476.210000000006</v>
      </c>
      <c r="I22" s="946">
        <v>6968.5889999999999</v>
      </c>
      <c r="M22" s="173" t="s">
        <v>129</v>
      </c>
      <c r="N22" s="513">
        <v>3305.4670000000001</v>
      </c>
      <c r="O22" s="514">
        <v>14136.394</v>
      </c>
      <c r="P22" s="515">
        <v>1775.35</v>
      </c>
      <c r="Q22" s="174" t="s">
        <v>112</v>
      </c>
      <c r="R22" s="513">
        <v>4401.7719999999999</v>
      </c>
      <c r="S22" s="514">
        <v>18890.296999999999</v>
      </c>
      <c r="T22" s="515">
        <v>1621.3810000000001</v>
      </c>
    </row>
    <row r="23" spans="2:23">
      <c r="B23" s="942" t="s">
        <v>403</v>
      </c>
      <c r="C23" s="943">
        <v>14761.888000000001</v>
      </c>
      <c r="D23" s="944">
        <v>63224.57</v>
      </c>
      <c r="E23" s="945">
        <v>10624.343000000001</v>
      </c>
      <c r="F23" s="942" t="s">
        <v>292</v>
      </c>
      <c r="G23" s="943">
        <v>14644.992</v>
      </c>
      <c r="H23" s="944">
        <v>63057.72</v>
      </c>
      <c r="I23" s="946">
        <v>13680.683999999999</v>
      </c>
      <c r="M23" s="174" t="s">
        <v>117</v>
      </c>
      <c r="N23" s="509">
        <v>1413.0719999999999</v>
      </c>
      <c r="O23" s="510">
        <v>6023.4040000000005</v>
      </c>
      <c r="P23" s="511">
        <v>573.12099999999998</v>
      </c>
      <c r="Q23" s="174" t="s">
        <v>134</v>
      </c>
      <c r="R23" s="513">
        <v>2606.1799999999998</v>
      </c>
      <c r="S23" s="514">
        <v>11195.732</v>
      </c>
      <c r="T23" s="515">
        <v>1232.289</v>
      </c>
    </row>
    <row r="24" spans="2:23">
      <c r="B24" s="942" t="s">
        <v>276</v>
      </c>
      <c r="C24" s="943">
        <v>14526.447</v>
      </c>
      <c r="D24" s="944">
        <v>61449.995000000003</v>
      </c>
      <c r="E24" s="945">
        <v>5499.54</v>
      </c>
      <c r="F24" s="942" t="s">
        <v>110</v>
      </c>
      <c r="G24" s="943">
        <v>14638.333000000001</v>
      </c>
      <c r="H24" s="944">
        <v>62919.324000000001</v>
      </c>
      <c r="I24" s="946">
        <v>6540.5649999999996</v>
      </c>
      <c r="M24" s="174" t="s">
        <v>116</v>
      </c>
      <c r="N24" s="509">
        <v>1019.82</v>
      </c>
      <c r="O24" s="510">
        <v>4332.9470000000001</v>
      </c>
      <c r="P24" s="511">
        <v>582.50800000000004</v>
      </c>
      <c r="Q24" s="174" t="s">
        <v>168</v>
      </c>
      <c r="R24" s="513">
        <v>1651.5719999999999</v>
      </c>
      <c r="S24" s="514">
        <v>7092.4960000000001</v>
      </c>
      <c r="T24" s="515">
        <v>1213.7929999999999</v>
      </c>
    </row>
    <row r="25" spans="2:23" ht="13.5" thickBot="1">
      <c r="B25" s="935" t="s">
        <v>126</v>
      </c>
      <c r="C25" s="943">
        <v>14518.287</v>
      </c>
      <c r="D25" s="944">
        <v>61648.531999999999</v>
      </c>
      <c r="E25" s="945">
        <v>6916.415</v>
      </c>
      <c r="F25" s="935" t="s">
        <v>106</v>
      </c>
      <c r="G25" s="943">
        <v>13778.468999999999</v>
      </c>
      <c r="H25" s="944">
        <v>59249.741999999998</v>
      </c>
      <c r="I25" s="946">
        <v>6265.7709999999997</v>
      </c>
      <c r="M25" s="1079" t="s">
        <v>168</v>
      </c>
      <c r="N25" s="993">
        <v>1008.859</v>
      </c>
      <c r="O25" s="994">
        <v>4280.4679999999998</v>
      </c>
      <c r="P25" s="995">
        <v>795.94399999999996</v>
      </c>
      <c r="Q25" s="1079" t="s">
        <v>117</v>
      </c>
      <c r="R25" s="993">
        <v>1616.1579999999999</v>
      </c>
      <c r="S25" s="994">
        <v>6953.5249999999996</v>
      </c>
      <c r="T25" s="995">
        <v>600.90899999999999</v>
      </c>
    </row>
    <row r="26" spans="2:23">
      <c r="B26" s="935" t="s">
        <v>252</v>
      </c>
      <c r="C26" s="943">
        <v>14186.404</v>
      </c>
      <c r="D26" s="944">
        <v>60552.466999999997</v>
      </c>
      <c r="E26" s="945">
        <v>7736.8909999999996</v>
      </c>
      <c r="F26" s="935" t="s">
        <v>130</v>
      </c>
      <c r="G26" s="943">
        <v>13702.221</v>
      </c>
      <c r="H26" s="944">
        <v>58923.006999999998</v>
      </c>
      <c r="I26" s="946">
        <v>6191.6360000000004</v>
      </c>
      <c r="M26" s="516" t="s">
        <v>425</v>
      </c>
      <c r="N26" s="1098"/>
      <c r="O26" s="1098"/>
      <c r="P26" s="1098"/>
      <c r="Q26" s="516" t="s">
        <v>208</v>
      </c>
      <c r="R26" s="794"/>
      <c r="S26" s="794"/>
      <c r="T26" s="794"/>
    </row>
    <row r="27" spans="2:23">
      <c r="B27" s="935" t="s">
        <v>292</v>
      </c>
      <c r="C27" s="943">
        <v>12485.079</v>
      </c>
      <c r="D27" s="944">
        <v>53406.925999999999</v>
      </c>
      <c r="E27" s="945">
        <v>13584.303</v>
      </c>
      <c r="F27" s="935" t="s">
        <v>252</v>
      </c>
      <c r="G27" s="943">
        <v>12337.132</v>
      </c>
      <c r="H27" s="944">
        <v>52990.788</v>
      </c>
      <c r="I27" s="946">
        <v>5614.6130000000003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112</v>
      </c>
      <c r="C28" s="943">
        <v>11348.663</v>
      </c>
      <c r="D28" s="944">
        <v>48423.374000000003</v>
      </c>
      <c r="E28" s="945">
        <v>4186.3760000000002</v>
      </c>
      <c r="F28" s="935" t="s">
        <v>153</v>
      </c>
      <c r="G28" s="943">
        <v>10561.558000000001</v>
      </c>
      <c r="H28" s="944">
        <v>45390.400999999998</v>
      </c>
      <c r="I28" s="946">
        <v>5126.3100000000004</v>
      </c>
      <c r="K28" s="1029"/>
      <c r="L28" s="794"/>
      <c r="M28" s="1029"/>
      <c r="N28" s="794"/>
      <c r="O28" s="794"/>
      <c r="P28" s="794"/>
      <c r="Q28" s="1490"/>
      <c r="R28" s="794"/>
      <c r="S28" s="1082"/>
      <c r="T28" s="1424"/>
      <c r="U28" s="1424"/>
    </row>
    <row r="29" spans="2:23">
      <c r="B29" s="935" t="s">
        <v>106</v>
      </c>
      <c r="C29" s="943">
        <v>8807.5010000000002</v>
      </c>
      <c r="D29" s="944">
        <v>37397.216999999997</v>
      </c>
      <c r="E29" s="945">
        <v>5118.9769999999999</v>
      </c>
      <c r="F29" s="942" t="s">
        <v>112</v>
      </c>
      <c r="G29" s="943">
        <v>10543.725</v>
      </c>
      <c r="H29" s="944">
        <v>45248.86</v>
      </c>
      <c r="I29" s="946">
        <v>3646.4609999999998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24"/>
      <c r="U29" s="1424"/>
    </row>
    <row r="30" spans="2:23">
      <c r="B30" s="935" t="s">
        <v>119</v>
      </c>
      <c r="C30" s="943">
        <v>8172.0280000000002</v>
      </c>
      <c r="D30" s="944">
        <v>34702.025000000001</v>
      </c>
      <c r="E30" s="945">
        <v>7096.5</v>
      </c>
      <c r="F30" s="935" t="s">
        <v>415</v>
      </c>
      <c r="G30" s="943">
        <v>7922.4049999999997</v>
      </c>
      <c r="H30" s="944">
        <v>34029.72</v>
      </c>
      <c r="I30" s="946">
        <v>2704.009</v>
      </c>
      <c r="L30" s="512"/>
      <c r="M30" s="1029"/>
      <c r="N30" s="794"/>
      <c r="O30" s="794"/>
      <c r="P30" s="794"/>
      <c r="Q30" s="1082"/>
      <c r="R30" s="1082"/>
      <c r="S30" s="1082"/>
      <c r="T30" s="1424"/>
      <c r="U30" s="1424"/>
    </row>
    <row r="31" spans="2:23">
      <c r="B31" s="935" t="s">
        <v>153</v>
      </c>
      <c r="C31" s="943">
        <v>7329.7529999999997</v>
      </c>
      <c r="D31" s="944">
        <v>31220.117999999999</v>
      </c>
      <c r="E31" s="945">
        <v>4394.1629999999996</v>
      </c>
      <c r="F31" s="935" t="s">
        <v>276</v>
      </c>
      <c r="G31" s="943">
        <v>7698.5339999999997</v>
      </c>
      <c r="H31" s="944">
        <v>33079.328999999998</v>
      </c>
      <c r="I31" s="946">
        <v>2896.5189999999998</v>
      </c>
      <c r="L31" s="512"/>
      <c r="M31" s="1029"/>
      <c r="N31" s="794"/>
      <c r="O31" s="794"/>
      <c r="P31" s="794"/>
      <c r="Q31" s="1082"/>
      <c r="R31" s="1082"/>
      <c r="S31" s="1082"/>
      <c r="T31" s="1424"/>
      <c r="U31" s="1424"/>
    </row>
    <row r="32" spans="2:23">
      <c r="B32" s="935" t="s">
        <v>104</v>
      </c>
      <c r="C32" s="943">
        <v>5885.9129999999996</v>
      </c>
      <c r="D32" s="944">
        <v>25030.976999999999</v>
      </c>
      <c r="E32" s="945">
        <v>5101.6930000000002</v>
      </c>
      <c r="F32" s="935" t="s">
        <v>119</v>
      </c>
      <c r="G32" s="943">
        <v>7120.26</v>
      </c>
      <c r="H32" s="944">
        <v>30602.377</v>
      </c>
      <c r="I32" s="945">
        <v>4952.7139999999999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24"/>
      <c r="U32" s="1424"/>
    </row>
    <row r="33" spans="2:23" ht="13.5" customHeight="1" thickBot="1">
      <c r="B33" s="947" t="s">
        <v>291</v>
      </c>
      <c r="C33" s="948">
        <v>5353.9430000000002</v>
      </c>
      <c r="D33" s="949">
        <v>22687.804</v>
      </c>
      <c r="E33" s="950">
        <v>2810.355</v>
      </c>
      <c r="F33" s="947" t="s">
        <v>104</v>
      </c>
      <c r="G33" s="948">
        <v>7029.43</v>
      </c>
      <c r="H33" s="949">
        <v>30201.774000000001</v>
      </c>
      <c r="I33" s="950">
        <v>5606.3639999999996</v>
      </c>
      <c r="L33" s="517"/>
      <c r="M33" s="517"/>
      <c r="N33" s="517"/>
    </row>
    <row r="34" spans="2:23" ht="14.25" customHeight="1">
      <c r="B34" s="516" t="s">
        <v>425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64" t="s">
        <v>456</v>
      </c>
      <c r="C36"/>
      <c r="H36" s="512"/>
      <c r="I36" s="512"/>
      <c r="J36" s="512"/>
      <c r="M36" s="1164" t="s">
        <v>458</v>
      </c>
    </row>
    <row r="37" spans="2:23" ht="15.75">
      <c r="B37" s="492" t="s">
        <v>560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561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563</v>
      </c>
      <c r="C40" s="500"/>
      <c r="D40" s="501"/>
      <c r="E40" s="502"/>
      <c r="F40" s="502"/>
      <c r="G40" s="499" t="s">
        <v>562</v>
      </c>
      <c r="H40" s="500"/>
      <c r="I40" s="501"/>
      <c r="J40" s="502"/>
      <c r="K40" s="502"/>
      <c r="M40" s="499" t="s">
        <v>563</v>
      </c>
      <c r="N40" s="500"/>
      <c r="O40" s="501"/>
      <c r="P40" s="502"/>
      <c r="Q40" s="502"/>
      <c r="R40" s="499" t="s">
        <v>562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0" t="s">
        <v>169</v>
      </c>
      <c r="F41" s="1165" t="s">
        <v>457</v>
      </c>
      <c r="G41" s="507" t="s">
        <v>206</v>
      </c>
      <c r="H41" s="504" t="s">
        <v>203</v>
      </c>
      <c r="I41" s="505" t="s">
        <v>207</v>
      </c>
      <c r="J41" s="1140" t="s">
        <v>169</v>
      </c>
      <c r="K41" s="1165" t="s">
        <v>457</v>
      </c>
      <c r="M41" s="503" t="s">
        <v>206</v>
      </c>
      <c r="N41" s="504" t="s">
        <v>203</v>
      </c>
      <c r="O41" s="505" t="s">
        <v>207</v>
      </c>
      <c r="P41" s="1140" t="s">
        <v>169</v>
      </c>
      <c r="Q41" s="1166" t="s">
        <v>457</v>
      </c>
      <c r="R41" s="503" t="s">
        <v>206</v>
      </c>
      <c r="S41" s="504" t="s">
        <v>203</v>
      </c>
      <c r="T41" s="505" t="s">
        <v>207</v>
      </c>
      <c r="U41" s="1140" t="s">
        <v>169</v>
      </c>
      <c r="V41" s="1165" t="s">
        <v>457</v>
      </c>
      <c r="W41" s="1360" t="s">
        <v>478</v>
      </c>
    </row>
    <row r="42" spans="2:23" ht="16.5" thickBot="1">
      <c r="B42" s="508" t="s">
        <v>166</v>
      </c>
      <c r="C42" s="155">
        <v>13830.486000000001</v>
      </c>
      <c r="D42" s="1101">
        <v>58880.383999999998</v>
      </c>
      <c r="E42" s="1101">
        <v>10208.053</v>
      </c>
      <c r="F42" s="1136">
        <v>140.02000000000001</v>
      </c>
      <c r="G42" s="155" t="s">
        <v>166</v>
      </c>
      <c r="H42" s="1101">
        <v>12246.77</v>
      </c>
      <c r="I42" s="1101">
        <v>52600.783000000003</v>
      </c>
      <c r="J42" s="156">
        <v>8435.2000000000007</v>
      </c>
      <c r="K42" s="1578">
        <v>95.113</v>
      </c>
      <c r="M42" s="508" t="s">
        <v>166</v>
      </c>
      <c r="N42" s="155">
        <v>427169.641</v>
      </c>
      <c r="O42" s="1101">
        <v>1814168.311</v>
      </c>
      <c r="P42" s="1101">
        <v>243397.83799999999</v>
      </c>
      <c r="Q42" s="1136">
        <v>7613.9040000000005</v>
      </c>
      <c r="R42" s="508" t="s">
        <v>166</v>
      </c>
      <c r="S42" s="155">
        <v>494200.20299999998</v>
      </c>
      <c r="T42" s="1101">
        <v>2123477.4939999999</v>
      </c>
      <c r="U42" s="1101">
        <v>211203.54199999999</v>
      </c>
      <c r="V42" s="1136">
        <v>6979.9560000000001</v>
      </c>
      <c r="W42" s="1361">
        <f>((V42-Q42)/Q42)*100</f>
        <v>-8.3261885098630124</v>
      </c>
    </row>
    <row r="43" spans="2:23">
      <c r="B43" s="1104" t="s">
        <v>134</v>
      </c>
      <c r="C43" s="1105">
        <v>5314.7269999999999</v>
      </c>
      <c r="D43" s="1102">
        <v>22736.815999999999</v>
      </c>
      <c r="E43" s="1102">
        <v>4444.54</v>
      </c>
      <c r="F43" s="1137">
        <v>37.651000000000003</v>
      </c>
      <c r="G43" s="1104" t="s">
        <v>134</v>
      </c>
      <c r="H43" s="1105">
        <v>6983.152</v>
      </c>
      <c r="I43" s="1102">
        <v>30004.014999999999</v>
      </c>
      <c r="J43" s="1102">
        <v>4993.5860000000002</v>
      </c>
      <c r="K43" s="1137">
        <v>41.301000000000002</v>
      </c>
      <c r="M43" s="1104" t="s">
        <v>106</v>
      </c>
      <c r="N43" s="1105">
        <v>345855.85399999999</v>
      </c>
      <c r="O43" s="1102">
        <v>1468823.514</v>
      </c>
      <c r="P43" s="1102">
        <v>192353.87599999999</v>
      </c>
      <c r="Q43" s="1137">
        <v>6451.1750000000002</v>
      </c>
      <c r="R43" s="1110" t="s">
        <v>106</v>
      </c>
      <c r="S43" s="1111">
        <v>443138.25599999999</v>
      </c>
      <c r="T43" s="1108">
        <v>1904109.328</v>
      </c>
      <c r="U43" s="1108">
        <v>185186.84099999999</v>
      </c>
      <c r="V43" s="1142">
        <v>6357.933</v>
      </c>
    </row>
    <row r="44" spans="2:23">
      <c r="B44" s="157" t="s">
        <v>548</v>
      </c>
      <c r="C44" s="158">
        <v>3731.9989999999998</v>
      </c>
      <c r="D44" s="1106">
        <v>15806.865</v>
      </c>
      <c r="E44" s="1106">
        <v>3121.07</v>
      </c>
      <c r="F44" s="1139">
        <v>31.683</v>
      </c>
      <c r="G44" s="157" t="s">
        <v>108</v>
      </c>
      <c r="H44" s="158">
        <v>2580.6419999999998</v>
      </c>
      <c r="I44" s="1106">
        <v>11077.752</v>
      </c>
      <c r="J44" s="1106">
        <v>1135.296</v>
      </c>
      <c r="K44" s="1139">
        <v>39.286000000000001</v>
      </c>
      <c r="M44" s="157" t="s">
        <v>108</v>
      </c>
      <c r="N44" s="158">
        <v>42253.144999999997</v>
      </c>
      <c r="O44" s="1106">
        <v>179005.56299999999</v>
      </c>
      <c r="P44" s="1106">
        <v>25497.525000000001</v>
      </c>
      <c r="Q44" s="1139">
        <v>670.75099999999998</v>
      </c>
      <c r="R44" s="157" t="s">
        <v>108</v>
      </c>
      <c r="S44" s="158">
        <v>25838.953000000001</v>
      </c>
      <c r="T44" s="1106">
        <v>111048.727</v>
      </c>
      <c r="U44" s="1106">
        <v>12344.393</v>
      </c>
      <c r="V44" s="1139">
        <v>311.68</v>
      </c>
    </row>
    <row r="45" spans="2:23">
      <c r="B45" s="157" t="s">
        <v>108</v>
      </c>
      <c r="C45" s="158">
        <v>2475</v>
      </c>
      <c r="D45" s="1106">
        <v>10550.897999999999</v>
      </c>
      <c r="E45" s="1106">
        <v>1414.74</v>
      </c>
      <c r="F45" s="1139">
        <v>47.4</v>
      </c>
      <c r="G45" s="157" t="s">
        <v>548</v>
      </c>
      <c r="H45" s="158">
        <v>2185.5970000000002</v>
      </c>
      <c r="I45" s="1106">
        <v>9386.3909999999996</v>
      </c>
      <c r="J45" s="1106">
        <v>1959.0540000000001</v>
      </c>
      <c r="K45" s="1139">
        <v>12.271000000000001</v>
      </c>
      <c r="M45" s="157" t="s">
        <v>129</v>
      </c>
      <c r="N45" s="158">
        <v>14329.052</v>
      </c>
      <c r="O45" s="1106">
        <v>60982.538999999997</v>
      </c>
      <c r="P45" s="1106">
        <v>13396.602999999999</v>
      </c>
      <c r="Q45" s="1139">
        <v>127.095</v>
      </c>
      <c r="R45" s="157" t="s">
        <v>548</v>
      </c>
      <c r="S45" s="158">
        <v>12870.532999999999</v>
      </c>
      <c r="T45" s="1106">
        <v>55237.180999999997</v>
      </c>
      <c r="U45" s="1106">
        <v>5150.192</v>
      </c>
      <c r="V45" s="1139">
        <v>190.43100000000001</v>
      </c>
    </row>
    <row r="46" spans="2:23">
      <c r="B46" s="157" t="s">
        <v>113</v>
      </c>
      <c r="C46" s="158">
        <v>1411.6379999999999</v>
      </c>
      <c r="D46" s="1106">
        <v>5949.5230000000001</v>
      </c>
      <c r="E46" s="1106">
        <v>873.48900000000003</v>
      </c>
      <c r="F46" s="1139">
        <v>13.907999999999999</v>
      </c>
      <c r="G46" s="157" t="s">
        <v>113</v>
      </c>
      <c r="H46" s="158">
        <v>429.08699999999999</v>
      </c>
      <c r="I46" s="1106">
        <v>1838.5920000000001</v>
      </c>
      <c r="J46" s="1106">
        <v>339.66199999999998</v>
      </c>
      <c r="K46" s="1139">
        <v>2.1680000000000001</v>
      </c>
      <c r="M46" s="157" t="s">
        <v>548</v>
      </c>
      <c r="N46" s="158">
        <v>13168.181</v>
      </c>
      <c r="O46" s="1106">
        <v>56089.569000000003</v>
      </c>
      <c r="P46" s="1106">
        <v>6680.6310000000003</v>
      </c>
      <c r="Q46" s="1139">
        <v>253</v>
      </c>
      <c r="R46" s="157" t="s">
        <v>129</v>
      </c>
      <c r="S46" s="158">
        <v>7602.4110000000001</v>
      </c>
      <c r="T46" s="1106">
        <v>32699.34</v>
      </c>
      <c r="U46" s="1106">
        <v>5888.0529999999999</v>
      </c>
      <c r="V46" s="1139">
        <v>57.857999999999997</v>
      </c>
    </row>
    <row r="47" spans="2:23" ht="13.5" thickBot="1">
      <c r="B47" s="157" t="s">
        <v>168</v>
      </c>
      <c r="C47" s="158">
        <v>493.98200000000003</v>
      </c>
      <c r="D47" s="1106">
        <v>2108.576</v>
      </c>
      <c r="E47" s="1106">
        <v>256.60399999999998</v>
      </c>
      <c r="F47" s="1139">
        <v>8.4239999999999995</v>
      </c>
      <c r="G47" s="1116" t="s">
        <v>403</v>
      </c>
      <c r="H47" s="1117">
        <v>68.292000000000002</v>
      </c>
      <c r="I47" s="1114">
        <v>294.03300000000002</v>
      </c>
      <c r="J47" s="1114">
        <v>7.6020000000000003</v>
      </c>
      <c r="K47" s="1143">
        <v>8.6999999999999994E-2</v>
      </c>
      <c r="M47" s="173" t="s">
        <v>168</v>
      </c>
      <c r="N47" s="176">
        <v>5183.9390000000003</v>
      </c>
      <c r="O47" s="1107">
        <v>22262.727999999999</v>
      </c>
      <c r="P47" s="1107">
        <v>2345.6559999999999</v>
      </c>
      <c r="Q47" s="1141">
        <v>16.954000000000001</v>
      </c>
      <c r="R47" s="173" t="s">
        <v>134</v>
      </c>
      <c r="S47" s="176">
        <v>1550.5329999999999</v>
      </c>
      <c r="T47" s="1107">
        <v>6643.1319999999996</v>
      </c>
      <c r="U47" s="1107">
        <v>784.71299999999997</v>
      </c>
      <c r="V47" s="1141">
        <v>23.922999999999998</v>
      </c>
    </row>
    <row r="48" spans="2:23">
      <c r="B48" s="1110" t="s">
        <v>403</v>
      </c>
      <c r="C48" s="1111">
        <v>343.45100000000002</v>
      </c>
      <c r="D48" s="1108">
        <v>1473.865</v>
      </c>
      <c r="E48" s="1108">
        <v>46.984000000000002</v>
      </c>
      <c r="F48" s="1142">
        <v>0.52500000000000002</v>
      </c>
      <c r="G48" s="516" t="s">
        <v>208</v>
      </c>
      <c r="H48" s="795"/>
      <c r="I48" s="795"/>
      <c r="J48" s="795"/>
      <c r="K48" s="1145"/>
      <c r="M48" s="157" t="s">
        <v>134</v>
      </c>
      <c r="N48" s="158">
        <v>2267.6039999999998</v>
      </c>
      <c r="O48" s="1106">
        <v>9582.723</v>
      </c>
      <c r="P48" s="1106">
        <v>1396.08</v>
      </c>
      <c r="Q48" s="1139">
        <v>48.435000000000002</v>
      </c>
      <c r="R48" s="157" t="s">
        <v>168</v>
      </c>
      <c r="S48" s="158">
        <v>1441.3209999999999</v>
      </c>
      <c r="T48" s="1106">
        <v>6189.2110000000002</v>
      </c>
      <c r="U48" s="1106">
        <v>1088.5260000000001</v>
      </c>
      <c r="V48" s="1139">
        <v>11.211</v>
      </c>
    </row>
    <row r="49" spans="2:22" ht="13.5" thickBot="1">
      <c r="B49" s="1116" t="s">
        <v>438</v>
      </c>
      <c r="C49" s="1117">
        <v>59.689</v>
      </c>
      <c r="D49" s="1114">
        <v>253.84100000000001</v>
      </c>
      <c r="E49" s="1114">
        <v>50.625999999999998</v>
      </c>
      <c r="F49" s="1143">
        <v>0.42899999999999999</v>
      </c>
      <c r="G49" s="1118"/>
      <c r="H49" s="795"/>
      <c r="I49" s="795"/>
      <c r="J49" s="795"/>
      <c r="K49" s="1145"/>
      <c r="M49" s="157" t="s">
        <v>131</v>
      </c>
      <c r="N49" s="158">
        <v>2123.3440000000001</v>
      </c>
      <c r="O49" s="1106">
        <v>8959.3019999999997</v>
      </c>
      <c r="P49" s="1106">
        <v>941.78499999999997</v>
      </c>
      <c r="Q49" s="1139">
        <v>35.341999999999999</v>
      </c>
      <c r="R49" s="157" t="s">
        <v>131</v>
      </c>
      <c r="S49" s="158">
        <v>1010.658</v>
      </c>
      <c r="T49" s="1106">
        <v>4342.9579999999996</v>
      </c>
      <c r="U49" s="1106">
        <v>454.67899999999997</v>
      </c>
      <c r="V49" s="1139">
        <v>15.974</v>
      </c>
    </row>
    <row r="50" spans="2:22">
      <c r="B50" s="516" t="s">
        <v>425</v>
      </c>
      <c r="C50" s="795"/>
      <c r="D50" s="795"/>
      <c r="E50" s="795"/>
      <c r="F50" s="1145"/>
      <c r="G50" s="1118"/>
      <c r="H50" s="795"/>
      <c r="I50" s="795"/>
      <c r="J50" s="795"/>
      <c r="K50" s="1145"/>
      <c r="M50" s="1110" t="s">
        <v>111</v>
      </c>
      <c r="N50" s="1111">
        <v>1822.1569999999999</v>
      </c>
      <c r="O50" s="1108">
        <v>7749.2240000000002</v>
      </c>
      <c r="P50" s="1108">
        <v>634.78200000000004</v>
      </c>
      <c r="Q50" s="1142">
        <v>7.2640000000000002</v>
      </c>
      <c r="R50" s="1110" t="s">
        <v>130</v>
      </c>
      <c r="S50" s="1111">
        <v>658.26099999999997</v>
      </c>
      <c r="T50" s="1108">
        <v>2824.6350000000002</v>
      </c>
      <c r="U50" s="1108">
        <v>273.72500000000002</v>
      </c>
      <c r="V50" s="1142">
        <v>9.5459999999999994</v>
      </c>
    </row>
    <row r="51" spans="2:22" ht="13.5" thickBot="1">
      <c r="C51" s="1342"/>
      <c r="D51" s="1342"/>
      <c r="E51" s="1342"/>
      <c r="F51" s="1343"/>
      <c r="M51" s="157" t="s">
        <v>130</v>
      </c>
      <c r="N51" s="158">
        <v>78.828000000000003</v>
      </c>
      <c r="O51" s="1106">
        <v>336.589</v>
      </c>
      <c r="P51" s="1106">
        <v>71.138000000000005</v>
      </c>
      <c r="Q51" s="1139">
        <v>1.5629999999999999</v>
      </c>
      <c r="R51" s="1116" t="s">
        <v>104</v>
      </c>
      <c r="S51" s="1117">
        <v>89.277000000000001</v>
      </c>
      <c r="T51" s="1114">
        <v>382.98200000000003</v>
      </c>
      <c r="U51" s="1114">
        <v>32.42</v>
      </c>
      <c r="V51" s="1143">
        <v>1.4</v>
      </c>
    </row>
    <row r="52" spans="2:22" ht="13.5" thickBot="1">
      <c r="B52" s="1118"/>
      <c r="C52" s="795"/>
      <c r="D52" s="795"/>
      <c r="E52" s="795"/>
      <c r="F52" s="1145"/>
      <c r="M52" s="178" t="s">
        <v>119</v>
      </c>
      <c r="N52" s="179">
        <v>55.77</v>
      </c>
      <c r="O52" s="1168">
        <v>239.792</v>
      </c>
      <c r="P52" s="1168">
        <v>63.941000000000003</v>
      </c>
      <c r="Q52" s="1430">
        <v>2.1800000000000002</v>
      </c>
      <c r="R52" s="516" t="s">
        <v>208</v>
      </c>
    </row>
    <row r="53" spans="2:22">
      <c r="B53" s="1118"/>
      <c r="C53" s="795"/>
      <c r="D53" s="795"/>
      <c r="E53" s="795"/>
      <c r="F53" s="1145"/>
      <c r="M53" s="516" t="s">
        <v>425</v>
      </c>
    </row>
    <row r="54" spans="2:22">
      <c r="B54" s="1118"/>
      <c r="C54" s="795"/>
      <c r="D54" s="795"/>
      <c r="E54" s="795"/>
      <c r="F54" s="1145"/>
      <c r="R54" s="1118"/>
      <c r="S54" s="795"/>
      <c r="T54" s="795"/>
      <c r="U54" s="795"/>
      <c r="V54" s="1145"/>
    </row>
    <row r="55" spans="2:22">
      <c r="C55" s="795"/>
      <c r="D55" s="795"/>
      <c r="E55" s="795"/>
      <c r="F55" s="1145"/>
    </row>
    <row r="56" spans="2:22">
      <c r="B56" s="1118"/>
      <c r="C56" s="795"/>
      <c r="D56" s="795"/>
      <c r="E56" s="795"/>
      <c r="F56" s="114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1607"/>
      <c r="U1" s="1607"/>
      <c r="V1" s="1607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694" t="s">
        <v>550</v>
      </c>
      <c r="B3" s="1695"/>
      <c r="C3" s="1695"/>
      <c r="D3" s="1695"/>
      <c r="E3" s="1695"/>
      <c r="F3" s="1695"/>
      <c r="G3" s="1695"/>
      <c r="H3" s="1695"/>
      <c r="I3" s="1695"/>
      <c r="J3" s="1696"/>
      <c r="K3" s="1694">
        <v>2018</v>
      </c>
      <c r="L3" s="1695"/>
      <c r="M3" s="1696"/>
      <c r="N3" s="1694">
        <v>2017</v>
      </c>
      <c r="O3" s="1695"/>
      <c r="P3" s="1696"/>
      <c r="Q3" s="1694">
        <v>2016</v>
      </c>
      <c r="R3" s="1695"/>
      <c r="S3" s="1696"/>
      <c r="T3" s="1694">
        <v>2015</v>
      </c>
      <c r="U3" s="1695"/>
      <c r="V3" s="1696"/>
    </row>
    <row r="4" spans="1:22" ht="24.75" customHeight="1">
      <c r="A4" s="81" t="s">
        <v>2</v>
      </c>
      <c r="B4" s="1710" t="s">
        <v>159</v>
      </c>
      <c r="C4" s="1711"/>
      <c r="D4" s="1711"/>
      <c r="E4" s="1711"/>
      <c r="F4" s="1712"/>
      <c r="G4" s="1013" t="s">
        <v>209</v>
      </c>
      <c r="H4" s="1014" t="s">
        <v>4</v>
      </c>
      <c r="I4" s="1015" t="s">
        <v>5</v>
      </c>
      <c r="J4" s="1016" t="s">
        <v>210</v>
      </c>
      <c r="K4" s="557" t="s">
        <v>4</v>
      </c>
      <c r="L4" s="558" t="s">
        <v>5</v>
      </c>
      <c r="M4" s="559" t="s">
        <v>210</v>
      </c>
      <c r="N4" s="1180" t="s">
        <v>4</v>
      </c>
      <c r="O4" s="1181" t="s">
        <v>5</v>
      </c>
      <c r="P4" s="1182" t="s">
        <v>210</v>
      </c>
      <c r="Q4" s="560" t="s">
        <v>4</v>
      </c>
      <c r="R4" s="561" t="s">
        <v>5</v>
      </c>
      <c r="S4" s="562" t="s">
        <v>210</v>
      </c>
      <c r="T4" s="554" t="s">
        <v>4</v>
      </c>
      <c r="U4" s="555" t="s">
        <v>5</v>
      </c>
      <c r="V4" s="556" t="s">
        <v>210</v>
      </c>
    </row>
    <row r="5" spans="1:22" ht="22.5" customHeight="1" thickBot="1">
      <c r="A5" s="139" t="s">
        <v>6</v>
      </c>
      <c r="B5" s="1713"/>
      <c r="C5" s="1714"/>
      <c r="D5" s="1714"/>
      <c r="E5" s="1714"/>
      <c r="F5" s="1715"/>
      <c r="G5" s="1017" t="s">
        <v>549</v>
      </c>
      <c r="H5" s="1018" t="s">
        <v>8</v>
      </c>
      <c r="I5" s="1019" t="s">
        <v>9</v>
      </c>
      <c r="J5" s="1020" t="s">
        <v>212</v>
      </c>
      <c r="K5" s="572" t="s">
        <v>8</v>
      </c>
      <c r="L5" s="573" t="s">
        <v>9</v>
      </c>
      <c r="M5" s="574" t="s">
        <v>212</v>
      </c>
      <c r="N5" s="1183" t="s">
        <v>8</v>
      </c>
      <c r="O5" s="1184" t="s">
        <v>9</v>
      </c>
      <c r="P5" s="1185" t="s">
        <v>212</v>
      </c>
      <c r="Q5" s="575" t="s">
        <v>8</v>
      </c>
      <c r="R5" s="576" t="s">
        <v>9</v>
      </c>
      <c r="S5" s="577" t="s">
        <v>212</v>
      </c>
      <c r="T5" s="569" t="s">
        <v>8</v>
      </c>
      <c r="U5" s="570" t="s">
        <v>9</v>
      </c>
      <c r="V5" s="571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21" t="s">
        <v>18</v>
      </c>
      <c r="H6" s="1022" t="s">
        <v>10</v>
      </c>
      <c r="I6" s="1023" t="s">
        <v>214</v>
      </c>
      <c r="J6" s="1024" t="s">
        <v>18</v>
      </c>
      <c r="K6" s="587" t="s">
        <v>10</v>
      </c>
      <c r="L6" s="588" t="s">
        <v>214</v>
      </c>
      <c r="M6" s="589" t="s">
        <v>18</v>
      </c>
      <c r="N6" s="1186" t="s">
        <v>10</v>
      </c>
      <c r="O6" s="1187" t="s">
        <v>214</v>
      </c>
      <c r="P6" s="1188" t="s">
        <v>18</v>
      </c>
      <c r="Q6" s="590" t="s">
        <v>10</v>
      </c>
      <c r="R6" s="591" t="s">
        <v>214</v>
      </c>
      <c r="S6" s="592" t="s">
        <v>18</v>
      </c>
      <c r="T6" s="584" t="s">
        <v>10</v>
      </c>
      <c r="U6" s="585" t="s">
        <v>214</v>
      </c>
      <c r="V6" s="586" t="s">
        <v>18</v>
      </c>
    </row>
    <row r="7" spans="1:22" ht="16.5" thickBot="1">
      <c r="A7" s="1716" t="s">
        <v>11</v>
      </c>
      <c r="B7" s="1705"/>
      <c r="C7" s="1705"/>
      <c r="D7" s="1705"/>
      <c r="E7" s="1705"/>
      <c r="F7" s="1705"/>
      <c r="G7" s="1705"/>
      <c r="H7" s="1705"/>
      <c r="I7" s="1705"/>
      <c r="J7" s="1705"/>
      <c r="K7" s="1705"/>
      <c r="L7" s="1705"/>
      <c r="M7" s="1705"/>
      <c r="N7" s="1705"/>
      <c r="O7" s="1705"/>
      <c r="P7" s="1705"/>
      <c r="Q7" s="1705"/>
      <c r="R7" s="1705"/>
      <c r="S7" s="1705"/>
      <c r="T7" s="1705"/>
      <c r="U7" s="1705"/>
      <c r="V7" s="1706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5">
        <v>20.21177021370163</v>
      </c>
      <c r="H8" s="1025">
        <v>61.47</v>
      </c>
      <c r="I8" s="1025">
        <v>93.3</v>
      </c>
      <c r="J8" s="1025">
        <v>29.255639110049664</v>
      </c>
      <c r="K8" s="600">
        <v>61.43</v>
      </c>
      <c r="L8" s="600">
        <v>92.8</v>
      </c>
      <c r="M8" s="1177">
        <v>27.907274336214442</v>
      </c>
      <c r="N8" s="1189">
        <v>61.28</v>
      </c>
      <c r="O8" s="1189">
        <v>92.1</v>
      </c>
      <c r="P8" s="1189">
        <v>23.190450371082807</v>
      </c>
      <c r="Q8" s="601">
        <v>61.19</v>
      </c>
      <c r="R8" s="601">
        <v>90.5</v>
      </c>
      <c r="S8" s="601">
        <v>17.785475462509499</v>
      </c>
      <c r="T8" s="599">
        <v>61.18</v>
      </c>
      <c r="U8" s="599">
        <v>90.4</v>
      </c>
      <c r="V8" s="1610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6">
        <v>19.366716938472326</v>
      </c>
      <c r="H9" s="1026">
        <v>57.79</v>
      </c>
      <c r="I9" s="1026">
        <v>95.4</v>
      </c>
      <c r="J9" s="1026">
        <v>56.206283106854414</v>
      </c>
      <c r="K9" s="609">
        <v>57.58</v>
      </c>
      <c r="L9" s="609">
        <v>94.7</v>
      </c>
      <c r="M9" s="1178">
        <v>56.13318590833417</v>
      </c>
      <c r="N9" s="1190">
        <v>57.54</v>
      </c>
      <c r="O9" s="1190">
        <v>93.5</v>
      </c>
      <c r="P9" s="1190">
        <v>60.21153005577191</v>
      </c>
      <c r="Q9" s="610">
        <v>57.47</v>
      </c>
      <c r="R9" s="610">
        <v>92.2</v>
      </c>
      <c r="S9" s="610">
        <v>61.446259016761104</v>
      </c>
      <c r="T9" s="608">
        <v>57.51</v>
      </c>
      <c r="U9" s="608">
        <v>92.3</v>
      </c>
      <c r="V9" s="1609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6">
        <v>19.421965963536579</v>
      </c>
      <c r="H10" s="1026">
        <v>53.29</v>
      </c>
      <c r="I10" s="1026">
        <v>96.8</v>
      </c>
      <c r="J10" s="1026">
        <v>12.844362243869387</v>
      </c>
      <c r="K10" s="609">
        <v>53.25</v>
      </c>
      <c r="L10" s="609">
        <v>96.4</v>
      </c>
      <c r="M10" s="1178">
        <v>13.819110834286082</v>
      </c>
      <c r="N10" s="1190">
        <v>53.29</v>
      </c>
      <c r="O10" s="1190">
        <v>95.3</v>
      </c>
      <c r="P10" s="1190">
        <v>14.451497596798408</v>
      </c>
      <c r="Q10" s="610">
        <v>53.29</v>
      </c>
      <c r="R10" s="610">
        <v>93.8</v>
      </c>
      <c r="S10" s="610">
        <v>17.887536215798097</v>
      </c>
      <c r="T10" s="608">
        <v>53.22</v>
      </c>
      <c r="U10" s="608">
        <v>94</v>
      </c>
      <c r="V10" s="1609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6">
        <v>20.037234855087267</v>
      </c>
      <c r="H11" s="1026">
        <v>48.38</v>
      </c>
      <c r="I11" s="1026">
        <v>98</v>
      </c>
      <c r="J11" s="1026">
        <v>1.5280241158276262</v>
      </c>
      <c r="K11" s="609">
        <v>48.34</v>
      </c>
      <c r="L11" s="609">
        <v>97.2</v>
      </c>
      <c r="M11" s="1178">
        <v>1.9354811893782318</v>
      </c>
      <c r="N11" s="1190">
        <v>48.35</v>
      </c>
      <c r="O11" s="1190">
        <v>97</v>
      </c>
      <c r="P11" s="1190">
        <v>1.9134067597055524</v>
      </c>
      <c r="Q11" s="610">
        <v>48.34</v>
      </c>
      <c r="R11" s="610">
        <v>95.2</v>
      </c>
      <c r="S11" s="610">
        <v>2.5582127475032266</v>
      </c>
      <c r="T11" s="608">
        <v>48.3</v>
      </c>
      <c r="U11" s="608">
        <v>95.6</v>
      </c>
      <c r="V11" s="1609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6">
        <v>18.468927640906546</v>
      </c>
      <c r="H12" s="1026">
        <v>43.46</v>
      </c>
      <c r="I12" s="1026">
        <v>102.1</v>
      </c>
      <c r="J12" s="1026">
        <v>0.15410872029505318</v>
      </c>
      <c r="K12" s="609">
        <v>43.49</v>
      </c>
      <c r="L12" s="609">
        <v>100.5</v>
      </c>
      <c r="M12" s="1178">
        <v>0.18928944707244247</v>
      </c>
      <c r="N12" s="1190">
        <v>43.52</v>
      </c>
      <c r="O12" s="1190">
        <v>100</v>
      </c>
      <c r="P12" s="1190">
        <v>0.21634606555028668</v>
      </c>
      <c r="Q12" s="610">
        <v>43.56</v>
      </c>
      <c r="R12" s="610">
        <v>98.9</v>
      </c>
      <c r="S12" s="610">
        <v>0.28508498411768479</v>
      </c>
      <c r="T12" s="608">
        <v>43.56</v>
      </c>
      <c r="U12" s="608">
        <v>99.8</v>
      </c>
      <c r="V12" s="1609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6">
        <v>14.590852234438835</v>
      </c>
      <c r="H13" s="1026">
        <v>37.590000000000003</v>
      </c>
      <c r="I13" s="1026">
        <v>91.5</v>
      </c>
      <c r="J13" s="1026">
        <v>1.1582703103851989E-2</v>
      </c>
      <c r="K13" s="609">
        <v>37.9</v>
      </c>
      <c r="L13" s="609">
        <v>94.7</v>
      </c>
      <c r="M13" s="1178">
        <v>1.5658284714631852E-2</v>
      </c>
      <c r="N13" s="1190">
        <v>38.409999999999997</v>
      </c>
      <c r="O13" s="1190">
        <v>101.9</v>
      </c>
      <c r="P13" s="1190">
        <v>1.6769151091040244E-2</v>
      </c>
      <c r="Q13" s="610">
        <v>38.64</v>
      </c>
      <c r="R13" s="610">
        <v>91.9</v>
      </c>
      <c r="S13" s="610">
        <v>3.7431573310387121E-2</v>
      </c>
      <c r="T13" s="608">
        <v>38.64</v>
      </c>
      <c r="U13" s="608">
        <v>93.4</v>
      </c>
      <c r="V13" s="1609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7">
        <v>19.814109419803323</v>
      </c>
      <c r="H14" s="1027">
        <v>58.12</v>
      </c>
      <c r="I14" s="1027">
        <v>95</v>
      </c>
      <c r="J14" s="1027">
        <v>100</v>
      </c>
      <c r="K14" s="620">
        <v>57.85</v>
      </c>
      <c r="L14" s="620">
        <v>94.5</v>
      </c>
      <c r="M14" s="1179">
        <v>100</v>
      </c>
      <c r="N14" s="1191">
        <v>57.58</v>
      </c>
      <c r="O14" s="1191">
        <v>93.5</v>
      </c>
      <c r="P14" s="1191">
        <v>100</v>
      </c>
      <c r="Q14" s="621">
        <v>57.1</v>
      </c>
      <c r="R14" s="621">
        <v>92.3</v>
      </c>
      <c r="S14" s="621">
        <v>100</v>
      </c>
      <c r="T14" s="619">
        <v>56.94</v>
      </c>
      <c r="U14" s="619">
        <v>92.5</v>
      </c>
      <c r="V14" s="1608">
        <v>100</v>
      </c>
    </row>
    <row r="15" spans="1:22" ht="15" thickBot="1">
      <c r="A15" s="1709" t="s">
        <v>46</v>
      </c>
      <c r="B15" s="1703"/>
      <c r="C15" s="1703"/>
      <c r="D15" s="1703"/>
      <c r="E15" s="1703"/>
      <c r="F15" s="1703"/>
      <c r="G15" s="1703"/>
      <c r="H15" s="1703"/>
      <c r="I15" s="1703"/>
      <c r="J15" s="1703"/>
      <c r="K15" s="1703"/>
      <c r="L15" s="1703"/>
      <c r="M15" s="1703"/>
      <c r="N15" s="1703"/>
      <c r="O15" s="1703"/>
      <c r="P15" s="1703"/>
      <c r="Q15" s="1703"/>
      <c r="R15" s="1703"/>
      <c r="S15" s="1703"/>
      <c r="T15" s="1703"/>
      <c r="U15" s="1703"/>
      <c r="V15" s="1704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5">
        <v>19.788066629695813</v>
      </c>
      <c r="H16" s="1025">
        <v>61.5</v>
      </c>
      <c r="I16" s="1025">
        <v>92.2</v>
      </c>
      <c r="J16" s="1025">
        <v>26.541192998484835</v>
      </c>
      <c r="K16" s="600">
        <v>61.37</v>
      </c>
      <c r="L16" s="600">
        <v>91.3</v>
      </c>
      <c r="M16" s="1177">
        <v>26.752288825942884</v>
      </c>
      <c r="N16" s="1189">
        <v>61.12</v>
      </c>
      <c r="O16" s="1189">
        <v>91.8</v>
      </c>
      <c r="P16" s="1189">
        <v>22.051298758542448</v>
      </c>
      <c r="Q16" s="601">
        <v>61.08</v>
      </c>
      <c r="R16" s="601">
        <v>91.3</v>
      </c>
      <c r="S16" s="601">
        <v>17.855299278442043</v>
      </c>
      <c r="T16" s="599">
        <v>61.09</v>
      </c>
      <c r="U16" s="599">
        <v>90.5</v>
      </c>
      <c r="V16" s="1610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6">
        <v>19.349309987145297</v>
      </c>
      <c r="H17" s="1026">
        <v>57.72</v>
      </c>
      <c r="I17" s="1026">
        <v>94</v>
      </c>
      <c r="J17" s="1026">
        <v>58.465991713137186</v>
      </c>
      <c r="K17" s="609">
        <v>57.79</v>
      </c>
      <c r="L17" s="609">
        <v>93.3</v>
      </c>
      <c r="M17" s="1178">
        <v>58.766661831776943</v>
      </c>
      <c r="N17" s="1190">
        <v>57.82</v>
      </c>
      <c r="O17" s="1190">
        <v>92.2</v>
      </c>
      <c r="P17" s="1190">
        <v>64.090945677129056</v>
      </c>
      <c r="Q17" s="610">
        <v>57.69</v>
      </c>
      <c r="R17" s="610">
        <v>91.5</v>
      </c>
      <c r="S17" s="610">
        <v>65.294224744950782</v>
      </c>
      <c r="T17" s="608">
        <v>57.65</v>
      </c>
      <c r="U17" s="608">
        <v>91.3</v>
      </c>
      <c r="V17" s="1609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6">
        <v>20.195280759862129</v>
      </c>
      <c r="H18" s="1026">
        <v>53.26</v>
      </c>
      <c r="I18" s="1026">
        <v>95.5</v>
      </c>
      <c r="J18" s="1026">
        <v>13.713490752959343</v>
      </c>
      <c r="K18" s="609">
        <v>53.23</v>
      </c>
      <c r="L18" s="609">
        <v>95.1</v>
      </c>
      <c r="M18" s="1178">
        <v>13.002983765983622</v>
      </c>
      <c r="N18" s="1190">
        <v>53.26</v>
      </c>
      <c r="O18" s="1190">
        <v>94.6</v>
      </c>
      <c r="P18" s="1190">
        <v>12.381268134134142</v>
      </c>
      <c r="Q18" s="610">
        <v>53.26</v>
      </c>
      <c r="R18" s="610">
        <v>93.4</v>
      </c>
      <c r="S18" s="610">
        <v>15.061017247147451</v>
      </c>
      <c r="T18" s="608">
        <v>53.18</v>
      </c>
      <c r="U18" s="608">
        <v>93.8</v>
      </c>
      <c r="V18" s="1609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6">
        <v>22.31696716409677</v>
      </c>
      <c r="H19" s="1026">
        <v>48.38</v>
      </c>
      <c r="I19" s="1026">
        <v>96.4</v>
      </c>
      <c r="J19" s="1026">
        <v>1.1960960850557216</v>
      </c>
      <c r="K19" s="609">
        <v>48.33</v>
      </c>
      <c r="L19" s="609">
        <v>96.6</v>
      </c>
      <c r="M19" s="1178">
        <v>1.3648857513147343</v>
      </c>
      <c r="N19" s="1190">
        <v>48.25</v>
      </c>
      <c r="O19" s="1190">
        <v>96</v>
      </c>
      <c r="P19" s="1190">
        <v>1.3388500707159365</v>
      </c>
      <c r="Q19" s="610">
        <v>48.28</v>
      </c>
      <c r="R19" s="610">
        <v>94.7</v>
      </c>
      <c r="S19" s="610">
        <v>1.6369728979349001</v>
      </c>
      <c r="T19" s="608">
        <v>48.2</v>
      </c>
      <c r="U19" s="608">
        <v>95</v>
      </c>
      <c r="V19" s="1609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6">
        <v>25.742066197898804</v>
      </c>
      <c r="H20" s="1026">
        <v>43.35</v>
      </c>
      <c r="I20" s="1026">
        <v>97.2</v>
      </c>
      <c r="J20" s="1026">
        <v>7.5406227584442848E-2</v>
      </c>
      <c r="K20" s="609">
        <v>43.38</v>
      </c>
      <c r="L20" s="609">
        <v>98.1</v>
      </c>
      <c r="M20" s="1178">
        <v>0.10540300734963523</v>
      </c>
      <c r="N20" s="1190">
        <v>43.35</v>
      </c>
      <c r="O20" s="1190">
        <v>96.5</v>
      </c>
      <c r="P20" s="1190">
        <v>0.13269299318137392</v>
      </c>
      <c r="Q20" s="610">
        <v>43.43</v>
      </c>
      <c r="R20" s="610">
        <v>95.8</v>
      </c>
      <c r="S20" s="610">
        <v>0.14736130767849487</v>
      </c>
      <c r="T20" s="608">
        <v>43.4</v>
      </c>
      <c r="U20" s="608">
        <v>96.7</v>
      </c>
      <c r="V20" s="1609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6">
        <v>15.17200074967857</v>
      </c>
      <c r="H21" s="1026">
        <v>36.22</v>
      </c>
      <c r="I21" s="1026">
        <v>98.6</v>
      </c>
      <c r="J21" s="1026">
        <v>7.8222227784691747E-3</v>
      </c>
      <c r="K21" s="609">
        <v>37.39</v>
      </c>
      <c r="L21" s="609">
        <v>98.1</v>
      </c>
      <c r="M21" s="1178">
        <v>7.776817632179675E-3</v>
      </c>
      <c r="N21" s="1190">
        <v>38.39</v>
      </c>
      <c r="O21" s="1190">
        <v>93.4</v>
      </c>
      <c r="P21" s="1190">
        <v>4.9443662970529278E-3</v>
      </c>
      <c r="Q21" s="610">
        <v>38.92</v>
      </c>
      <c r="R21" s="610">
        <v>95</v>
      </c>
      <c r="S21" s="610">
        <v>5.1245238463259457E-3</v>
      </c>
      <c r="T21" s="608">
        <v>38.86</v>
      </c>
      <c r="U21" s="608">
        <v>97.4</v>
      </c>
      <c r="V21" s="1609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7">
        <v>19.594951414400342</v>
      </c>
      <c r="H22" s="1027">
        <v>57.99</v>
      </c>
      <c r="I22" s="1027">
        <v>93.8</v>
      </c>
      <c r="J22" s="1027">
        <v>100</v>
      </c>
      <c r="K22" s="620">
        <v>58.01</v>
      </c>
      <c r="L22" s="620">
        <v>93.1</v>
      </c>
      <c r="M22" s="1179">
        <v>100</v>
      </c>
      <c r="N22" s="1191">
        <v>57.84</v>
      </c>
      <c r="O22" s="1191">
        <v>92.5</v>
      </c>
      <c r="P22" s="1191">
        <v>100</v>
      </c>
      <c r="Q22" s="621">
        <v>57.45</v>
      </c>
      <c r="R22" s="621">
        <v>91.8</v>
      </c>
      <c r="S22" s="621">
        <v>100</v>
      </c>
      <c r="T22" s="619">
        <v>57.2</v>
      </c>
      <c r="U22" s="619">
        <v>91.7</v>
      </c>
      <c r="V22" s="1608">
        <v>100</v>
      </c>
    </row>
    <row r="23" spans="1:22" ht="15" thickBot="1">
      <c r="A23" s="1709" t="s">
        <v>47</v>
      </c>
      <c r="B23" s="1703"/>
      <c r="C23" s="1703"/>
      <c r="D23" s="1703"/>
      <c r="E23" s="1703"/>
      <c r="F23" s="1703"/>
      <c r="G23" s="1703"/>
      <c r="H23" s="1703"/>
      <c r="I23" s="1703"/>
      <c r="J23" s="1703"/>
      <c r="K23" s="1703"/>
      <c r="L23" s="1703"/>
      <c r="M23" s="1703"/>
      <c r="N23" s="1703"/>
      <c r="O23" s="1703"/>
      <c r="P23" s="1703"/>
      <c r="Q23" s="1703"/>
      <c r="R23" s="1703"/>
      <c r="S23" s="1703"/>
      <c r="T23" s="1703"/>
      <c r="U23" s="1703"/>
      <c r="V23" s="1704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5">
        <v>19.74485799039612</v>
      </c>
      <c r="H24" s="1025">
        <v>61.49</v>
      </c>
      <c r="I24" s="1025">
        <v>93.8</v>
      </c>
      <c r="J24" s="1025">
        <v>33.289620012123528</v>
      </c>
      <c r="K24" s="600">
        <v>61.49</v>
      </c>
      <c r="L24" s="600">
        <v>93.2</v>
      </c>
      <c r="M24" s="1177">
        <v>31.483889726549226</v>
      </c>
      <c r="N24" s="1189">
        <v>61.2</v>
      </c>
      <c r="O24" s="1189">
        <v>92.2</v>
      </c>
      <c r="P24" s="1189">
        <v>23.182592123585568</v>
      </c>
      <c r="Q24" s="601">
        <v>60.99</v>
      </c>
      <c r="R24" s="601">
        <v>90</v>
      </c>
      <c r="S24" s="601">
        <v>13.302401505313224</v>
      </c>
      <c r="T24" s="599">
        <v>60.98</v>
      </c>
      <c r="U24" s="599">
        <v>90.3</v>
      </c>
      <c r="V24" s="1610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6">
        <v>18.550183153609822</v>
      </c>
      <c r="H25" s="1026">
        <v>57.71</v>
      </c>
      <c r="I25" s="1026">
        <v>96.2</v>
      </c>
      <c r="J25" s="1026">
        <v>53.501463732711407</v>
      </c>
      <c r="K25" s="609">
        <v>57.05</v>
      </c>
      <c r="L25" s="609">
        <v>95.6</v>
      </c>
      <c r="M25" s="1178">
        <v>52.829976489621124</v>
      </c>
      <c r="N25" s="1190">
        <v>57.03</v>
      </c>
      <c r="O25" s="1190">
        <v>94.1</v>
      </c>
      <c r="P25" s="1190">
        <v>60.757096738872498</v>
      </c>
      <c r="Q25" s="610">
        <v>57</v>
      </c>
      <c r="R25" s="610">
        <v>92.3</v>
      </c>
      <c r="S25" s="610">
        <v>64.26939638708744</v>
      </c>
      <c r="T25" s="608">
        <v>57.19</v>
      </c>
      <c r="U25" s="608">
        <v>92.5</v>
      </c>
      <c r="V25" s="1609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6">
        <v>17.830290262298803</v>
      </c>
      <c r="H26" s="1026">
        <v>53.22</v>
      </c>
      <c r="I26" s="1026">
        <v>97.5</v>
      </c>
      <c r="J26" s="1026">
        <v>11.782641700711997</v>
      </c>
      <c r="K26" s="609">
        <v>53.17</v>
      </c>
      <c r="L26" s="609">
        <v>97.2</v>
      </c>
      <c r="M26" s="1178">
        <v>13.744186303292475</v>
      </c>
      <c r="N26" s="1190">
        <v>53.27</v>
      </c>
      <c r="O26" s="1190">
        <v>95.4</v>
      </c>
      <c r="P26" s="1190">
        <v>14.090088153873017</v>
      </c>
      <c r="Q26" s="610">
        <v>53.3</v>
      </c>
      <c r="R26" s="610">
        <v>94</v>
      </c>
      <c r="S26" s="610">
        <v>19.379721693959851</v>
      </c>
      <c r="T26" s="608">
        <v>53.21</v>
      </c>
      <c r="U26" s="608">
        <v>93.8</v>
      </c>
      <c r="V26" s="1609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6">
        <v>18.412252955026524</v>
      </c>
      <c r="H27" s="1026">
        <v>48.39</v>
      </c>
      <c r="I27" s="1026">
        <v>97.9</v>
      </c>
      <c r="J27" s="1026">
        <v>1.3107684554251573</v>
      </c>
      <c r="K27" s="609">
        <v>48.33</v>
      </c>
      <c r="L27" s="609">
        <v>96.9</v>
      </c>
      <c r="M27" s="1178">
        <v>1.7641372050825603</v>
      </c>
      <c r="N27" s="1190">
        <v>48.3</v>
      </c>
      <c r="O27" s="1190">
        <v>96.1</v>
      </c>
      <c r="P27" s="1190">
        <v>1.7814148662020648</v>
      </c>
      <c r="Q27" s="610">
        <v>48.26</v>
      </c>
      <c r="R27" s="610">
        <v>94.8</v>
      </c>
      <c r="S27" s="610">
        <v>2.7848093631769189</v>
      </c>
      <c r="T27" s="608">
        <v>48.26</v>
      </c>
      <c r="U27" s="608">
        <v>94.7</v>
      </c>
      <c r="V27" s="1609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6">
        <v>19.1707821672519</v>
      </c>
      <c r="H28" s="1026">
        <v>43.49</v>
      </c>
      <c r="I28" s="1026">
        <v>99.2</v>
      </c>
      <c r="J28" s="1026">
        <v>0.10120742472621923</v>
      </c>
      <c r="K28" s="609">
        <v>43.53</v>
      </c>
      <c r="L28" s="609">
        <v>98.3</v>
      </c>
      <c r="M28" s="1178">
        <v>0.15666770130327407</v>
      </c>
      <c r="N28" s="1190">
        <v>43.45</v>
      </c>
      <c r="O28" s="1190">
        <v>97.6</v>
      </c>
      <c r="P28" s="1190">
        <v>0.18013804545641418</v>
      </c>
      <c r="Q28" s="610">
        <v>43.51</v>
      </c>
      <c r="R28" s="610">
        <v>96.9</v>
      </c>
      <c r="S28" s="610">
        <v>0.25281542624407466</v>
      </c>
      <c r="T28" s="608">
        <v>43.53</v>
      </c>
      <c r="U28" s="608">
        <v>96.9</v>
      </c>
      <c r="V28" s="1609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6">
        <v>12.183881104738587</v>
      </c>
      <c r="H29" s="1026">
        <v>36.97</v>
      </c>
      <c r="I29" s="1026">
        <v>100.7</v>
      </c>
      <c r="J29" s="1026">
        <v>1.4298674301689405E-2</v>
      </c>
      <c r="K29" s="609">
        <v>37.549999999999997</v>
      </c>
      <c r="L29" s="609">
        <v>97.6</v>
      </c>
      <c r="M29" s="1178">
        <v>2.1142574151342391E-2</v>
      </c>
      <c r="N29" s="1190">
        <v>37.58</v>
      </c>
      <c r="O29" s="1190">
        <v>95.2</v>
      </c>
      <c r="P29" s="1190">
        <v>8.6700720104431628E-3</v>
      </c>
      <c r="Q29" s="610">
        <v>37.869999999999997</v>
      </c>
      <c r="R29" s="610">
        <v>98.4</v>
      </c>
      <c r="S29" s="610">
        <v>1.0855624218495572E-2</v>
      </c>
      <c r="T29" s="608">
        <v>37.659999999999997</v>
      </c>
      <c r="U29" s="608">
        <v>98.6</v>
      </c>
      <c r="V29" s="1609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7">
        <v>19.163923455710847</v>
      </c>
      <c r="H30" s="1027">
        <v>58.3</v>
      </c>
      <c r="I30" s="1027">
        <v>95.6</v>
      </c>
      <c r="J30" s="1027">
        <v>100</v>
      </c>
      <c r="K30" s="620">
        <v>57.74</v>
      </c>
      <c r="L30" s="620">
        <v>95.1</v>
      </c>
      <c r="M30" s="1179">
        <v>100</v>
      </c>
      <c r="N30" s="1191">
        <v>57.28</v>
      </c>
      <c r="O30" s="1191">
        <v>93.9</v>
      </c>
      <c r="P30" s="1191">
        <v>100</v>
      </c>
      <c r="Q30" s="621">
        <v>56.53</v>
      </c>
      <c r="R30" s="621">
        <v>92.4</v>
      </c>
      <c r="S30" s="621">
        <v>100</v>
      </c>
      <c r="T30" s="619">
        <v>56.53</v>
      </c>
      <c r="U30" s="619">
        <v>92.5</v>
      </c>
      <c r="V30" s="1608">
        <v>100</v>
      </c>
    </row>
    <row r="31" spans="1:22" ht="15" thickBot="1">
      <c r="A31" s="1709" t="s">
        <v>188</v>
      </c>
      <c r="B31" s="1703"/>
      <c r="C31" s="1703"/>
      <c r="D31" s="1703"/>
      <c r="E31" s="1703"/>
      <c r="F31" s="1703"/>
      <c r="G31" s="1703"/>
      <c r="H31" s="1703"/>
      <c r="I31" s="1703"/>
      <c r="J31" s="1703"/>
      <c r="K31" s="1703"/>
      <c r="L31" s="1703"/>
      <c r="M31" s="1703"/>
      <c r="N31" s="1703"/>
      <c r="O31" s="1703"/>
      <c r="P31" s="1703"/>
      <c r="Q31" s="1703"/>
      <c r="R31" s="1703"/>
      <c r="S31" s="1703"/>
      <c r="T31" s="1703"/>
      <c r="U31" s="1703"/>
      <c r="V31" s="1704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5">
        <v>19.470345131751493</v>
      </c>
      <c r="H32" s="1025">
        <v>61.28</v>
      </c>
      <c r="I32" s="1025">
        <v>93.8</v>
      </c>
      <c r="J32" s="1025">
        <v>29.549734328435445</v>
      </c>
      <c r="K32" s="600">
        <v>61.3</v>
      </c>
      <c r="L32" s="600">
        <v>93.6</v>
      </c>
      <c r="M32" s="1177">
        <v>28.780334124930107</v>
      </c>
      <c r="N32" s="1189">
        <v>61.27</v>
      </c>
      <c r="O32" s="1189">
        <v>92.6</v>
      </c>
      <c r="P32" s="1189">
        <v>25.578114675719345</v>
      </c>
      <c r="Q32" s="601">
        <v>61.27</v>
      </c>
      <c r="R32" s="601">
        <v>91.3</v>
      </c>
      <c r="S32" s="601">
        <v>25.101632736077967</v>
      </c>
      <c r="T32" s="599">
        <v>61.28</v>
      </c>
      <c r="U32" s="599">
        <v>90.8</v>
      </c>
      <c r="V32" s="1610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6">
        <v>18.470307143319179</v>
      </c>
      <c r="H33" s="1026">
        <v>57.85</v>
      </c>
      <c r="I33" s="1026">
        <v>96</v>
      </c>
      <c r="J33" s="1026">
        <v>56.250773258316499</v>
      </c>
      <c r="K33" s="609">
        <v>57.85</v>
      </c>
      <c r="L33" s="609">
        <v>94.9</v>
      </c>
      <c r="M33" s="1178">
        <v>56.187774269631355</v>
      </c>
      <c r="N33" s="1190">
        <v>57.79</v>
      </c>
      <c r="O33" s="1190">
        <v>93.8</v>
      </c>
      <c r="P33" s="1190">
        <v>57.970012489916414</v>
      </c>
      <c r="Q33" s="610">
        <v>57.75</v>
      </c>
      <c r="R33" s="610">
        <v>93.1</v>
      </c>
      <c r="S33" s="610">
        <v>56.206188276474521</v>
      </c>
      <c r="T33" s="608">
        <v>57.69</v>
      </c>
      <c r="U33" s="608">
        <v>93.2</v>
      </c>
      <c r="V33" s="1609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6">
        <v>18.273152125626922</v>
      </c>
      <c r="H34" s="1026">
        <v>53.17</v>
      </c>
      <c r="I34" s="1026">
        <v>97</v>
      </c>
      <c r="J34" s="1026">
        <v>12.214635339610348</v>
      </c>
      <c r="K34" s="609">
        <v>53.14</v>
      </c>
      <c r="L34" s="609">
        <v>95.9</v>
      </c>
      <c r="M34" s="1178">
        <v>12.740748069089086</v>
      </c>
      <c r="N34" s="1190">
        <v>53.14</v>
      </c>
      <c r="O34" s="1190">
        <v>95.5</v>
      </c>
      <c r="P34" s="1190">
        <v>14.080049869583291</v>
      </c>
      <c r="Q34" s="610">
        <v>53.1</v>
      </c>
      <c r="R34" s="610">
        <v>94.2</v>
      </c>
      <c r="S34" s="610">
        <v>15.652110956080096</v>
      </c>
      <c r="T34" s="608">
        <v>53.07</v>
      </c>
      <c r="U34" s="608">
        <v>94.7</v>
      </c>
      <c r="V34" s="1609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6">
        <v>18.997334857873092</v>
      </c>
      <c r="H35" s="1026">
        <v>48.16</v>
      </c>
      <c r="I35" s="1026">
        <v>98.3</v>
      </c>
      <c r="J35" s="1026">
        <v>1.8154105972259138</v>
      </c>
      <c r="K35" s="609">
        <v>48.11</v>
      </c>
      <c r="L35" s="609">
        <v>97.5</v>
      </c>
      <c r="M35" s="1178">
        <v>2.0843985155229063</v>
      </c>
      <c r="N35" s="1190">
        <v>48.09</v>
      </c>
      <c r="O35" s="1190">
        <v>97.2</v>
      </c>
      <c r="P35" s="1190">
        <v>2.1515266028913729</v>
      </c>
      <c r="Q35" s="610">
        <v>48.06</v>
      </c>
      <c r="R35" s="610">
        <v>95.8</v>
      </c>
      <c r="S35" s="610">
        <v>2.7111688455174043</v>
      </c>
      <c r="T35" s="608">
        <v>48.03</v>
      </c>
      <c r="U35" s="608">
        <v>96.5</v>
      </c>
      <c r="V35" s="1609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6">
        <v>21.496345932438178</v>
      </c>
      <c r="H36" s="1026">
        <v>43.43</v>
      </c>
      <c r="I36" s="1026">
        <v>100.6</v>
      </c>
      <c r="J36" s="1026">
        <v>0.16441294699034928</v>
      </c>
      <c r="K36" s="609">
        <v>43.34</v>
      </c>
      <c r="L36" s="609">
        <v>100</v>
      </c>
      <c r="M36" s="1178">
        <v>0.20062254619528747</v>
      </c>
      <c r="N36" s="1190">
        <v>43.26</v>
      </c>
      <c r="O36" s="1190">
        <v>99.6</v>
      </c>
      <c r="P36" s="1190">
        <v>0.21272944534952171</v>
      </c>
      <c r="Q36" s="610">
        <v>43.26</v>
      </c>
      <c r="R36" s="610">
        <v>98.5</v>
      </c>
      <c r="S36" s="610">
        <v>0.31613493445870783</v>
      </c>
      <c r="T36" s="608">
        <v>43.17</v>
      </c>
      <c r="U36" s="608">
        <v>98.6</v>
      </c>
      <c r="V36" s="1609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6">
        <v>22.018913995050802</v>
      </c>
      <c r="H37" s="1026">
        <v>38.119999999999997</v>
      </c>
      <c r="I37" s="1026">
        <v>101.6</v>
      </c>
      <c r="J37" s="1026">
        <v>5.0335294214498916E-3</v>
      </c>
      <c r="K37" s="609">
        <v>37.79</v>
      </c>
      <c r="L37" s="609">
        <v>99.8</v>
      </c>
      <c r="M37" s="1178">
        <v>6.1224746312628147E-3</v>
      </c>
      <c r="N37" s="1190">
        <v>37.25</v>
      </c>
      <c r="O37" s="1190">
        <v>97.3</v>
      </c>
      <c r="P37" s="1190">
        <v>7.5669165400634453E-3</v>
      </c>
      <c r="Q37" s="610">
        <v>38.04</v>
      </c>
      <c r="R37" s="610">
        <v>100.2</v>
      </c>
      <c r="S37" s="610">
        <v>1.27642513913034E-2</v>
      </c>
      <c r="T37" s="608">
        <v>38.090000000000003</v>
      </c>
      <c r="U37" s="608">
        <v>101.1</v>
      </c>
      <c r="V37" s="1609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7">
        <v>18.861690819880614</v>
      </c>
      <c r="H38" s="1027">
        <v>58.1</v>
      </c>
      <c r="I38" s="1027">
        <v>95.5</v>
      </c>
      <c r="J38" s="1027">
        <v>100</v>
      </c>
      <c r="K38" s="620">
        <v>58.01</v>
      </c>
      <c r="L38" s="620">
        <v>94.7</v>
      </c>
      <c r="M38" s="1179">
        <v>100</v>
      </c>
      <c r="N38" s="1191">
        <v>57.78</v>
      </c>
      <c r="O38" s="1191">
        <v>93.8</v>
      </c>
      <c r="P38" s="1191">
        <v>100</v>
      </c>
      <c r="Q38" s="621">
        <v>57.59</v>
      </c>
      <c r="R38" s="621">
        <v>92.9</v>
      </c>
      <c r="S38" s="621">
        <v>100</v>
      </c>
      <c r="T38" s="619">
        <v>57.39</v>
      </c>
      <c r="U38" s="619">
        <v>93</v>
      </c>
      <c r="V38" s="1608">
        <v>100</v>
      </c>
    </row>
    <row r="39" spans="1:22" ht="15" thickBot="1">
      <c r="A39" s="1709" t="s">
        <v>48</v>
      </c>
      <c r="B39" s="1703"/>
      <c r="C39" s="1703"/>
      <c r="D39" s="1703"/>
      <c r="E39" s="1703"/>
      <c r="F39" s="1703"/>
      <c r="G39" s="1703"/>
      <c r="H39" s="1703"/>
      <c r="I39" s="1703"/>
      <c r="J39" s="1703"/>
      <c r="K39" s="1703"/>
      <c r="L39" s="1703"/>
      <c r="M39" s="1703"/>
      <c r="N39" s="1703"/>
      <c r="O39" s="1703"/>
      <c r="P39" s="1703"/>
      <c r="Q39" s="1703"/>
      <c r="R39" s="1703"/>
      <c r="S39" s="1703"/>
      <c r="T39" s="1703"/>
      <c r="U39" s="1703"/>
      <c r="V39" s="1704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5">
        <v>21.625257622047691</v>
      </c>
      <c r="H40" s="1025">
        <v>61.53</v>
      </c>
      <c r="I40" s="1025">
        <v>93.1</v>
      </c>
      <c r="J40" s="1025">
        <v>27.035714101010377</v>
      </c>
      <c r="K40" s="600">
        <v>61.47</v>
      </c>
      <c r="L40" s="600">
        <v>92.8</v>
      </c>
      <c r="M40" s="1177">
        <v>24.294937116591694</v>
      </c>
      <c r="N40" s="1189">
        <v>61.45</v>
      </c>
      <c r="O40" s="1189">
        <v>91.9</v>
      </c>
      <c r="P40" s="1189">
        <v>22.671592808147569</v>
      </c>
      <c r="Q40" s="601">
        <v>61.36</v>
      </c>
      <c r="R40" s="601">
        <v>90.1</v>
      </c>
      <c r="S40" s="601">
        <v>18.887947853859394</v>
      </c>
      <c r="T40" s="599">
        <v>61.33</v>
      </c>
      <c r="U40" s="599">
        <v>90.2</v>
      </c>
      <c r="V40" s="1610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6">
        <v>20.675893019406836</v>
      </c>
      <c r="H41" s="1026">
        <v>57.87</v>
      </c>
      <c r="I41" s="1026">
        <v>95.1</v>
      </c>
      <c r="J41" s="1026">
        <v>57.341823268899581</v>
      </c>
      <c r="K41" s="609">
        <v>57.83</v>
      </c>
      <c r="L41" s="609">
        <v>94.7</v>
      </c>
      <c r="M41" s="1178">
        <v>58.052104116893169</v>
      </c>
      <c r="N41" s="1190">
        <v>57.83</v>
      </c>
      <c r="O41" s="1190">
        <v>93.7</v>
      </c>
      <c r="P41" s="1190">
        <v>58.438750843004051</v>
      </c>
      <c r="Q41" s="610">
        <v>57.77</v>
      </c>
      <c r="R41" s="610">
        <v>92</v>
      </c>
      <c r="S41" s="610">
        <v>58.896158799305674</v>
      </c>
      <c r="T41" s="608">
        <v>57.73</v>
      </c>
      <c r="U41" s="608">
        <v>92.4</v>
      </c>
      <c r="V41" s="1609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6">
        <v>20.740737253782978</v>
      </c>
      <c r="H42" s="1026">
        <v>53.41</v>
      </c>
      <c r="I42" s="1026">
        <v>96.9</v>
      </c>
      <c r="J42" s="1026">
        <v>13.596402386571485</v>
      </c>
      <c r="K42" s="609">
        <v>53.4</v>
      </c>
      <c r="L42" s="609">
        <v>96.5</v>
      </c>
      <c r="M42" s="1178">
        <v>14.978940057935425</v>
      </c>
      <c r="N42" s="1190">
        <v>53.4</v>
      </c>
      <c r="O42" s="1190">
        <v>95.4</v>
      </c>
      <c r="P42" s="1190">
        <v>16.264195712408362</v>
      </c>
      <c r="Q42" s="610">
        <v>53.38</v>
      </c>
      <c r="R42" s="610">
        <v>93.7</v>
      </c>
      <c r="S42" s="610">
        <v>19.002341683893299</v>
      </c>
      <c r="T42" s="608">
        <v>53.33</v>
      </c>
      <c r="U42" s="608">
        <v>94.1</v>
      </c>
      <c r="V42" s="1609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6">
        <v>20.919624359491028</v>
      </c>
      <c r="H43" s="1026">
        <v>48.48</v>
      </c>
      <c r="I43" s="1026">
        <v>98.6</v>
      </c>
      <c r="J43" s="1026">
        <v>1.7721077646320589</v>
      </c>
      <c r="K43" s="609">
        <v>48.48</v>
      </c>
      <c r="L43" s="609">
        <v>97.6</v>
      </c>
      <c r="M43" s="1178">
        <v>2.3851979006587287</v>
      </c>
      <c r="N43" s="1190">
        <v>48.53</v>
      </c>
      <c r="O43" s="1190">
        <v>98</v>
      </c>
      <c r="P43" s="1190">
        <v>2.2801489622413476</v>
      </c>
      <c r="Q43" s="610">
        <v>48.6</v>
      </c>
      <c r="R43" s="610">
        <v>95.5</v>
      </c>
      <c r="S43" s="610">
        <v>2.7285275124746402</v>
      </c>
      <c r="T43" s="608">
        <v>48.51</v>
      </c>
      <c r="U43" s="608">
        <v>96.3</v>
      </c>
      <c r="V43" s="1609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6">
        <v>17.598493792481001</v>
      </c>
      <c r="H44" s="1026">
        <v>43.48</v>
      </c>
      <c r="I44" s="1026">
        <v>104.6</v>
      </c>
      <c r="J44" s="1026">
        <v>0.23970872932824669</v>
      </c>
      <c r="K44" s="609">
        <v>43.55</v>
      </c>
      <c r="L44" s="609">
        <v>102.7</v>
      </c>
      <c r="M44" s="1178">
        <v>0.26910352910746815</v>
      </c>
      <c r="N44" s="1190">
        <v>43.69</v>
      </c>
      <c r="O44" s="1190">
        <v>102.6</v>
      </c>
      <c r="P44" s="1190">
        <v>0.30791027197456977</v>
      </c>
      <c r="Q44" s="610">
        <v>43.77</v>
      </c>
      <c r="R44" s="610">
        <v>101.4</v>
      </c>
      <c r="S44" s="610">
        <v>0.38390436618920398</v>
      </c>
      <c r="T44" s="608">
        <v>43.77</v>
      </c>
      <c r="U44" s="608">
        <v>102.8</v>
      </c>
      <c r="V44" s="1609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6">
        <v>17.648202945317689</v>
      </c>
      <c r="H45" s="1026">
        <v>38.46</v>
      </c>
      <c r="I45" s="1026">
        <v>79.5</v>
      </c>
      <c r="J45" s="1026">
        <v>1.4243749558249825E-2</v>
      </c>
      <c r="K45" s="609">
        <v>38.44</v>
      </c>
      <c r="L45" s="609">
        <v>89.8</v>
      </c>
      <c r="M45" s="1178">
        <v>1.9717278813520433E-2</v>
      </c>
      <c r="N45" s="1190">
        <v>38.75</v>
      </c>
      <c r="O45" s="1190">
        <v>104.7</v>
      </c>
      <c r="P45" s="1190">
        <v>3.7401402224103493E-2</v>
      </c>
      <c r="Q45" s="610">
        <v>38.78</v>
      </c>
      <c r="R45" s="610">
        <v>90.4</v>
      </c>
      <c r="S45" s="610">
        <v>0.10111978427779354</v>
      </c>
      <c r="T45" s="608">
        <v>38.74</v>
      </c>
      <c r="U45" s="608">
        <v>92.4</v>
      </c>
      <c r="V45" s="1609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7">
        <v>21.20653111140884</v>
      </c>
      <c r="H46" s="1027">
        <v>58.05</v>
      </c>
      <c r="I46" s="1027">
        <v>94.9</v>
      </c>
      <c r="J46" s="1027">
        <v>100</v>
      </c>
      <c r="K46" s="620">
        <v>57.79</v>
      </c>
      <c r="L46" s="620">
        <v>94.6</v>
      </c>
      <c r="M46" s="1179">
        <v>100</v>
      </c>
      <c r="N46" s="1191">
        <v>57.67</v>
      </c>
      <c r="O46" s="1191">
        <v>93.7</v>
      </c>
      <c r="P46" s="1191">
        <v>100</v>
      </c>
      <c r="Q46" s="621">
        <v>57.29</v>
      </c>
      <c r="R46" s="621">
        <v>92.1</v>
      </c>
      <c r="S46" s="621">
        <v>100</v>
      </c>
      <c r="T46" s="619">
        <v>57.03</v>
      </c>
      <c r="U46" s="619">
        <v>92.5</v>
      </c>
      <c r="V46" s="1608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15" sqref="Y15"/>
    </sheetView>
  </sheetViews>
  <sheetFormatPr defaultRowHeight="12.75"/>
  <cols>
    <col min="1" max="1" width="2.5703125" style="1122" customWidth="1"/>
    <col min="2" max="2" width="6.42578125" style="1122" customWidth="1"/>
    <col min="3" max="3" width="14.85546875" style="1122" customWidth="1"/>
    <col min="4" max="5" width="12" style="1122" customWidth="1"/>
    <col min="6" max="6" width="11.5703125" style="1122" customWidth="1"/>
    <col min="7" max="7" width="12" style="1122" customWidth="1"/>
    <col min="8" max="8" width="13.7109375" style="1122" customWidth="1"/>
    <col min="9" max="10" width="12" style="1122" customWidth="1"/>
    <col min="11" max="11" width="12.28515625" style="1122" customWidth="1"/>
    <col min="12" max="12" width="11" style="1122" customWidth="1"/>
    <col min="13" max="13" width="6.7109375" style="1122" customWidth="1"/>
    <col min="14" max="14" width="13.42578125" style="1122" customWidth="1"/>
    <col min="15" max="15" width="58.140625" style="1122" customWidth="1"/>
    <col min="16" max="16" width="12.5703125" style="1122" customWidth="1"/>
    <col min="17" max="18" width="10" style="1122" customWidth="1"/>
    <col min="19" max="19" width="12" style="1122" customWidth="1"/>
    <col min="20" max="21" width="10" style="1122" customWidth="1"/>
    <col min="22" max="22" width="9.140625" style="1122"/>
    <col min="23" max="23" width="9.140625" style="1122" customWidth="1"/>
    <col min="24" max="16384" width="9.140625" style="1122"/>
  </cols>
  <sheetData>
    <row r="1" spans="2:24" ht="27" customHeight="1">
      <c r="B1" s="1121"/>
      <c r="C1" s="1119" t="s">
        <v>569</v>
      </c>
      <c r="N1" s="1667"/>
      <c r="O1" s="1667"/>
      <c r="P1" s="1667"/>
      <c r="Q1" s="1667"/>
      <c r="R1" s="1667"/>
      <c r="S1" s="1667"/>
      <c r="T1" s="1667"/>
      <c r="U1" s="1667"/>
      <c r="V1" s="489"/>
      <c r="W1" s="489"/>
    </row>
    <row r="2" spans="2:24" ht="25.5">
      <c r="C2" s="1674" t="s">
        <v>456</v>
      </c>
      <c r="D2" s="1675"/>
      <c r="E2" s="489"/>
      <c r="F2" s="489"/>
      <c r="G2" s="489"/>
      <c r="H2" s="489"/>
      <c r="I2" s="512"/>
      <c r="J2" s="512"/>
      <c r="K2" s="512"/>
      <c r="L2" s="489"/>
      <c r="N2" s="1468"/>
      <c r="O2" s="1428"/>
      <c r="P2" s="1795"/>
      <c r="Q2" s="1795"/>
      <c r="R2" s="1795"/>
      <c r="S2" s="1795"/>
      <c r="T2" s="1795"/>
      <c r="U2" s="1795"/>
      <c r="V2" s="1676"/>
      <c r="W2" s="489"/>
      <c r="X2" s="489"/>
    </row>
    <row r="3" spans="2:24" ht="51.75" customHeight="1">
      <c r="B3" s="1124"/>
      <c r="C3" s="492" t="s">
        <v>586</v>
      </c>
      <c r="D3" s="492"/>
      <c r="E3" s="492"/>
      <c r="F3" s="492"/>
      <c r="G3" s="492"/>
      <c r="H3" s="492"/>
      <c r="I3" s="492"/>
      <c r="J3" s="492"/>
      <c r="K3" s="492"/>
      <c r="L3" s="493"/>
      <c r="N3" s="1469"/>
      <c r="O3" s="1677"/>
      <c r="P3" s="1429"/>
      <c r="Q3" s="1429"/>
      <c r="R3" s="1429"/>
      <c r="S3" s="1429"/>
      <c r="T3" s="1429"/>
      <c r="U3" s="1429"/>
      <c r="W3" s="1678"/>
      <c r="X3" s="1679"/>
    </row>
    <row r="4" spans="2:24" ht="16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  <c r="N4" s="1470"/>
      <c r="O4" s="1680"/>
      <c r="P4" s="1423"/>
      <c r="Q4" s="1423"/>
      <c r="R4" s="1423"/>
      <c r="S4" s="1423"/>
      <c r="T4" s="1423"/>
      <c r="U4" s="1423"/>
      <c r="W4" s="1681"/>
      <c r="X4" s="1682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  <c r="N5" s="1422"/>
      <c r="O5" s="1422"/>
      <c r="P5" s="1422"/>
      <c r="Q5" s="1422"/>
      <c r="R5" s="1422"/>
      <c r="S5" s="1422"/>
      <c r="T5" s="1422"/>
      <c r="U5" s="1422"/>
      <c r="W5" s="1681"/>
      <c r="X5" s="1682"/>
    </row>
    <row r="6" spans="2:24" ht="16.5" thickBot="1">
      <c r="C6" s="499" t="s">
        <v>508</v>
      </c>
      <c r="D6" s="500"/>
      <c r="E6" s="501"/>
      <c r="F6" s="502"/>
      <c r="G6" s="502"/>
      <c r="H6" s="499" t="s">
        <v>587</v>
      </c>
      <c r="I6" s="500"/>
      <c r="J6" s="501"/>
      <c r="K6" s="502"/>
      <c r="L6" s="502"/>
      <c r="N6" s="1422"/>
      <c r="O6" s="1422"/>
      <c r="P6" s="1422"/>
      <c r="Q6" s="1422"/>
      <c r="R6" s="1422"/>
      <c r="S6" s="1422"/>
      <c r="T6" s="1422"/>
      <c r="U6" s="1422"/>
      <c r="W6" s="1681"/>
      <c r="X6" s="1682"/>
    </row>
    <row r="7" spans="2:24" ht="29.25" thickBot="1">
      <c r="C7" s="503" t="s">
        <v>206</v>
      </c>
      <c r="D7" s="504" t="s">
        <v>203</v>
      </c>
      <c r="E7" s="505" t="s">
        <v>207</v>
      </c>
      <c r="F7" s="1140" t="s">
        <v>169</v>
      </c>
      <c r="G7" s="1165" t="s">
        <v>457</v>
      </c>
      <c r="H7" s="507" t="s">
        <v>206</v>
      </c>
      <c r="I7" s="504" t="s">
        <v>203</v>
      </c>
      <c r="J7" s="505" t="s">
        <v>207</v>
      </c>
      <c r="K7" s="1140" t="s">
        <v>169</v>
      </c>
      <c r="L7" s="1165" t="s">
        <v>457</v>
      </c>
      <c r="W7" s="1678"/>
      <c r="X7" s="1679"/>
    </row>
    <row r="8" spans="2:24" ht="16.5" thickBot="1">
      <c r="C8" s="508" t="s">
        <v>166</v>
      </c>
      <c r="D8" s="155">
        <v>13830.486000000001</v>
      </c>
      <c r="E8" s="1101">
        <v>58880.383999999998</v>
      </c>
      <c r="F8" s="1101">
        <v>10208.053</v>
      </c>
      <c r="G8" s="1136">
        <v>140.02000000000001</v>
      </c>
      <c r="H8" s="1167" t="s">
        <v>166</v>
      </c>
      <c r="I8" s="155">
        <v>12246.77</v>
      </c>
      <c r="J8" s="1101">
        <v>52600.783000000003</v>
      </c>
      <c r="K8" s="1101">
        <v>8435.2000000000007</v>
      </c>
      <c r="L8" s="1136">
        <v>95.113</v>
      </c>
      <c r="N8" s="1433" t="s">
        <v>588</v>
      </c>
      <c r="O8" s="1433"/>
      <c r="P8" s="1433"/>
      <c r="Q8" s="1433"/>
      <c r="R8" s="1433"/>
      <c r="S8" s="1433"/>
      <c r="T8" s="1433"/>
      <c r="U8" s="1433"/>
      <c r="V8" s="1433"/>
      <c r="W8" s="1681"/>
      <c r="X8" s="1682"/>
    </row>
    <row r="9" spans="2:24" ht="19.5" thickBot="1">
      <c r="C9" s="1104" t="s">
        <v>134</v>
      </c>
      <c r="D9" s="1105">
        <v>5314.7269999999999</v>
      </c>
      <c r="E9" s="1102">
        <v>22736.815999999999</v>
      </c>
      <c r="F9" s="1102">
        <v>4444.54</v>
      </c>
      <c r="G9" s="1137">
        <v>37.651000000000003</v>
      </c>
      <c r="H9" s="1138" t="s">
        <v>134</v>
      </c>
      <c r="I9" s="1105">
        <v>6983.152</v>
      </c>
      <c r="J9" s="1102">
        <v>30004.014999999999</v>
      </c>
      <c r="K9" s="1102">
        <v>4993.5860000000002</v>
      </c>
      <c r="L9" s="1137">
        <v>41.301000000000002</v>
      </c>
      <c r="N9" s="1434"/>
      <c r="O9" s="1434"/>
      <c r="P9" s="490"/>
      <c r="Q9" s="490"/>
      <c r="R9" s="1435"/>
      <c r="S9" s="489"/>
      <c r="T9" s="489"/>
      <c r="U9" s="1434"/>
      <c r="V9" s="491"/>
      <c r="W9" s="1681"/>
      <c r="X9" s="1682"/>
    </row>
    <row r="10" spans="2:24" ht="21" thickBot="1">
      <c r="C10" s="157" t="s">
        <v>115</v>
      </c>
      <c r="D10" s="158">
        <v>3731.9989999999998</v>
      </c>
      <c r="E10" s="1106">
        <v>15806.865</v>
      </c>
      <c r="F10" s="1106">
        <v>3121.07</v>
      </c>
      <c r="G10" s="1139">
        <v>31.683</v>
      </c>
      <c r="H10" s="175" t="s">
        <v>108</v>
      </c>
      <c r="I10" s="158">
        <v>2580.6419999999998</v>
      </c>
      <c r="J10" s="1106">
        <v>11077.752</v>
      </c>
      <c r="K10" s="1106">
        <v>1135.296</v>
      </c>
      <c r="L10" s="1139">
        <v>39.286000000000001</v>
      </c>
      <c r="N10" s="1436"/>
      <c r="O10" s="1436" t="s">
        <v>205</v>
      </c>
      <c r="P10" s="1437"/>
      <c r="Q10" s="1437"/>
      <c r="R10" s="1437"/>
      <c r="S10" s="1437"/>
      <c r="T10" s="1437"/>
      <c r="U10" s="1438"/>
      <c r="V10" s="489"/>
      <c r="W10" s="1681"/>
      <c r="X10" s="1682"/>
    </row>
    <row r="11" spans="2:24" ht="19.5" thickBot="1">
      <c r="C11" s="157" t="s">
        <v>108</v>
      </c>
      <c r="D11" s="158">
        <v>2475</v>
      </c>
      <c r="E11" s="1106">
        <v>10550.897999999999</v>
      </c>
      <c r="F11" s="1106">
        <v>1414.74</v>
      </c>
      <c r="G11" s="1139">
        <v>47.4</v>
      </c>
      <c r="H11" s="175" t="s">
        <v>548</v>
      </c>
      <c r="I11" s="158">
        <v>2185.5970000000002</v>
      </c>
      <c r="J11" s="1106">
        <v>9386.3909999999996</v>
      </c>
      <c r="K11" s="1106">
        <v>1959.0540000000001</v>
      </c>
      <c r="L11" s="1139">
        <v>12.271000000000001</v>
      </c>
      <c r="N11" s="1439"/>
      <c r="O11" s="1440"/>
      <c r="P11" s="1796" t="s">
        <v>516</v>
      </c>
      <c r="Q11" s="1797"/>
      <c r="R11" s="1798"/>
      <c r="S11" s="1796" t="s">
        <v>589</v>
      </c>
      <c r="T11" s="1797"/>
      <c r="U11" s="1798"/>
      <c r="V11" s="1675"/>
      <c r="W11" s="1678"/>
      <c r="X11" s="1679"/>
    </row>
    <row r="12" spans="2:24" ht="38.25" customHeight="1" thickBot="1">
      <c r="C12" s="157" t="s">
        <v>113</v>
      </c>
      <c r="D12" s="158">
        <v>1411.6379999999999</v>
      </c>
      <c r="E12" s="1106">
        <v>5949.5230000000001</v>
      </c>
      <c r="F12" s="1106">
        <v>873.48900000000003</v>
      </c>
      <c r="G12" s="1139">
        <v>13.907999999999999</v>
      </c>
      <c r="H12" s="175" t="s">
        <v>113</v>
      </c>
      <c r="I12" s="158">
        <v>429.08699999999999</v>
      </c>
      <c r="J12" s="1106">
        <v>1838.5920000000001</v>
      </c>
      <c r="K12" s="1106">
        <v>339.66199999999998</v>
      </c>
      <c r="L12" s="1139">
        <v>2.1680000000000001</v>
      </c>
      <c r="N12" s="1441" t="s">
        <v>517</v>
      </c>
      <c r="O12" s="1442" t="s">
        <v>518</v>
      </c>
      <c r="P12" s="1443" t="s">
        <v>203</v>
      </c>
      <c r="Q12" s="1140" t="s">
        <v>519</v>
      </c>
      <c r="R12" s="1444" t="s">
        <v>457</v>
      </c>
      <c r="S12" s="1445" t="s">
        <v>203</v>
      </c>
      <c r="T12" s="1140" t="s">
        <v>519</v>
      </c>
      <c r="U12" s="1444" t="s">
        <v>457</v>
      </c>
      <c r="V12" s="1675"/>
      <c r="W12" s="1681"/>
      <c r="X12" s="1682"/>
    </row>
    <row r="13" spans="2:24" ht="16.5" thickBot="1">
      <c r="C13" s="173" t="s">
        <v>168</v>
      </c>
      <c r="D13" s="176">
        <v>493.98200000000003</v>
      </c>
      <c r="E13" s="1107">
        <v>2108.576</v>
      </c>
      <c r="F13" s="1107">
        <v>256.60399999999998</v>
      </c>
      <c r="G13" s="1141">
        <v>8.4239999999999995</v>
      </c>
      <c r="H13" s="175" t="s">
        <v>403</v>
      </c>
      <c r="I13" s="158">
        <v>68.292000000000002</v>
      </c>
      <c r="J13" s="1106">
        <v>294.03300000000002</v>
      </c>
      <c r="K13" s="1106">
        <v>7.6020000000000003</v>
      </c>
      <c r="L13" s="1139">
        <v>8.6999999999999994E-2</v>
      </c>
      <c r="N13" s="1446" t="s">
        <v>520</v>
      </c>
      <c r="O13" s="1447" t="s">
        <v>521</v>
      </c>
      <c r="P13" s="1448">
        <v>427169.641</v>
      </c>
      <c r="Q13" s="1449">
        <v>243397.83799999999</v>
      </c>
      <c r="R13" s="1450">
        <v>7613.9040000000005</v>
      </c>
      <c r="S13" s="1451">
        <v>494200.20299999998</v>
      </c>
      <c r="T13" s="1449">
        <v>211203.54199999999</v>
      </c>
      <c r="U13" s="1450">
        <v>6979.9560000000001</v>
      </c>
      <c r="V13" s="1675"/>
      <c r="W13" s="1681"/>
      <c r="X13" s="1682"/>
    </row>
    <row r="14" spans="2:24" ht="16.5" thickBot="1">
      <c r="C14" s="157" t="s">
        <v>403</v>
      </c>
      <c r="D14" s="158">
        <v>343.45100000000002</v>
      </c>
      <c r="E14" s="1106">
        <v>1473.865</v>
      </c>
      <c r="F14" s="1106">
        <v>46.984000000000002</v>
      </c>
      <c r="G14" s="1139">
        <v>0.52500000000000002</v>
      </c>
      <c r="H14" s="175"/>
      <c r="I14" s="158"/>
      <c r="J14" s="1106"/>
      <c r="K14" s="1106"/>
      <c r="L14" s="1139"/>
      <c r="N14" s="1452" t="s">
        <v>522</v>
      </c>
      <c r="O14" s="1453" t="s">
        <v>523</v>
      </c>
      <c r="P14" s="1454">
        <v>361940.55200000003</v>
      </c>
      <c r="Q14" s="1455">
        <v>200210.1</v>
      </c>
      <c r="R14" s="1456">
        <v>6808.174</v>
      </c>
      <c r="S14" s="1457">
        <v>438923.12900000002</v>
      </c>
      <c r="T14" s="1455">
        <v>183141.89600000001</v>
      </c>
      <c r="U14" s="1456">
        <v>6316.6670000000004</v>
      </c>
      <c r="V14" s="1675"/>
      <c r="W14" s="1681"/>
      <c r="X14" s="1682"/>
    </row>
    <row r="15" spans="2:24" ht="16.5" thickBot="1">
      <c r="C15" s="178" t="s">
        <v>438</v>
      </c>
      <c r="D15" s="179">
        <v>59.689</v>
      </c>
      <c r="E15" s="1168">
        <v>253.84100000000001</v>
      </c>
      <c r="F15" s="1168">
        <v>50.625999999999998</v>
      </c>
      <c r="G15" s="1430">
        <v>0.42899999999999999</v>
      </c>
      <c r="H15" s="1683"/>
      <c r="I15" s="179"/>
      <c r="J15" s="1168"/>
      <c r="K15" s="1168"/>
      <c r="L15" s="1430"/>
      <c r="N15" s="1458" t="s">
        <v>524</v>
      </c>
      <c r="O15" s="1459" t="s">
        <v>525</v>
      </c>
      <c r="P15" s="1460">
        <v>25089.562000000002</v>
      </c>
      <c r="Q15" s="1461">
        <v>21198.098999999998</v>
      </c>
      <c r="R15" s="1462">
        <v>231.923</v>
      </c>
      <c r="S15" s="1463">
        <v>15354.477999999999</v>
      </c>
      <c r="T15" s="1461">
        <v>10215.983</v>
      </c>
      <c r="U15" s="1462">
        <v>96.730999999999995</v>
      </c>
      <c r="V15" s="1675"/>
      <c r="W15" s="1681"/>
      <c r="X15" s="1682"/>
    </row>
    <row r="16" spans="2:24" ht="15.75">
      <c r="C16" s="516" t="s">
        <v>511</v>
      </c>
      <c r="D16" s="517"/>
      <c r="E16" s="517"/>
      <c r="F16" s="517"/>
      <c r="G16" s="1362"/>
      <c r="H16" s="1670" t="s">
        <v>577</v>
      </c>
      <c r="I16" s="517"/>
      <c r="J16" s="517"/>
      <c r="K16" s="517"/>
      <c r="L16" s="1362"/>
      <c r="N16" s="1464" t="s">
        <v>526</v>
      </c>
      <c r="O16" s="1464"/>
      <c r="P16" s="1422"/>
      <c r="Q16" s="1422"/>
      <c r="R16" s="1422"/>
      <c r="S16" s="1423"/>
      <c r="T16" s="1423"/>
    </row>
    <row r="17" spans="2:46" ht="15.75">
      <c r="O17" s="1465"/>
      <c r="P17" s="1422"/>
      <c r="Q17" s="1422"/>
      <c r="R17" s="1422"/>
      <c r="S17" s="1423"/>
      <c r="T17" s="1423"/>
      <c r="U17" s="1423"/>
      <c r="V17" s="1146"/>
    </row>
    <row r="18" spans="2:46" ht="15.75">
      <c r="O18" s="1465"/>
      <c r="P18" s="1422"/>
      <c r="Q18" s="1422"/>
      <c r="R18" s="1422"/>
      <c r="S18" s="1684"/>
      <c r="T18" s="1684"/>
    </row>
    <row r="19" spans="2:46" ht="25.5">
      <c r="C19" s="1674" t="s">
        <v>458</v>
      </c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1422"/>
      <c r="Q19" s="1422"/>
      <c r="R19" s="1422"/>
      <c r="S19" s="1685"/>
      <c r="T19" s="1685"/>
      <c r="U19" s="1421"/>
      <c r="V19" s="1421"/>
      <c r="W19" s="1421"/>
      <c r="X19" s="1421"/>
      <c r="Y19" s="1421"/>
      <c r="Z19" s="1421"/>
      <c r="AA19" s="1421"/>
      <c r="AB19" s="1424"/>
      <c r="AC19" s="1424"/>
      <c r="AD19" s="1424"/>
      <c r="AE19" s="1424"/>
      <c r="AF19" s="1425"/>
      <c r="AG19" s="1425"/>
      <c r="AH19" s="1425"/>
      <c r="AI19" s="1425"/>
      <c r="AJ19" s="1425"/>
      <c r="AK19" s="1425"/>
      <c r="AL19" s="1425"/>
      <c r="AM19" s="1425"/>
      <c r="AN19" s="1425"/>
      <c r="AO19" s="1425"/>
      <c r="AP19" s="1425"/>
      <c r="AQ19" s="1425"/>
      <c r="AR19" s="1425"/>
      <c r="AS19" s="1425"/>
      <c r="AT19" s="1425"/>
    </row>
    <row r="20" spans="2:46" ht="18.75">
      <c r="C20" s="492" t="s">
        <v>590</v>
      </c>
      <c r="D20" s="494"/>
      <c r="E20" s="494"/>
      <c r="F20" s="494"/>
      <c r="G20" s="494"/>
      <c r="H20" s="494"/>
      <c r="I20" s="494"/>
      <c r="J20" s="494"/>
      <c r="K20" s="494"/>
      <c r="L20" s="495"/>
      <c r="M20" s="489"/>
      <c r="N20" s="489"/>
      <c r="O20" s="489"/>
      <c r="P20" s="489"/>
      <c r="Q20" s="489"/>
      <c r="R20" s="489"/>
      <c r="S20" s="1426"/>
      <c r="T20" s="1426"/>
      <c r="U20" s="1466"/>
      <c r="V20" s="1466"/>
      <c r="W20" s="1467"/>
      <c r="X20" s="1424"/>
      <c r="Y20" s="1424"/>
      <c r="Z20" s="1426"/>
      <c r="AA20" s="1427"/>
      <c r="AB20" s="1424"/>
      <c r="AC20" s="1424"/>
      <c r="AD20" s="1424"/>
      <c r="AE20" s="1424"/>
      <c r="AF20" s="1425"/>
      <c r="AG20" s="1425"/>
      <c r="AH20" s="1425"/>
      <c r="AI20" s="1425"/>
      <c r="AJ20" s="1425"/>
      <c r="AK20" s="1425"/>
      <c r="AL20" s="1425"/>
      <c r="AM20" s="1425"/>
      <c r="AN20" s="1425"/>
      <c r="AO20" s="1425"/>
      <c r="AP20" s="1425"/>
      <c r="AQ20" s="1425"/>
      <c r="AR20" s="1425"/>
      <c r="AS20" s="1425"/>
      <c r="AT20" s="1425"/>
    </row>
    <row r="21" spans="2:46" ht="21" thickBot="1"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1080"/>
      <c r="O21" s="1080"/>
      <c r="P21" s="1080"/>
      <c r="Q21" s="1080"/>
      <c r="R21" s="1080"/>
      <c r="S21" s="1684"/>
      <c r="T21" s="1684"/>
      <c r="X21" s="1684"/>
      <c r="Y21" s="1684"/>
      <c r="Z21" s="1667"/>
      <c r="AA21" s="1424"/>
      <c r="AB21" s="1424"/>
      <c r="AC21" s="1424"/>
      <c r="AD21" s="1424"/>
      <c r="AE21" s="1424"/>
      <c r="AF21" s="1425"/>
      <c r="AG21" s="1425"/>
      <c r="AH21" s="1425"/>
      <c r="AI21" s="1425"/>
      <c r="AJ21" s="1425"/>
      <c r="AK21" s="1425"/>
      <c r="AL21" s="1425"/>
      <c r="AM21" s="1425"/>
      <c r="AN21" s="1425"/>
      <c r="AO21" s="1425"/>
      <c r="AP21" s="1425"/>
      <c r="AQ21" s="1425"/>
      <c r="AR21" s="1425"/>
      <c r="AS21" s="1425"/>
      <c r="AT21" s="1425"/>
    </row>
    <row r="22" spans="2:46" ht="21" thickBot="1">
      <c r="C22" s="496" t="s">
        <v>205</v>
      </c>
      <c r="D22" s="497"/>
      <c r="E22" s="497"/>
      <c r="F22" s="497"/>
      <c r="G22" s="497"/>
      <c r="H22" s="497"/>
      <c r="I22" s="497"/>
      <c r="J22" s="497"/>
      <c r="K22" s="497"/>
      <c r="L22" s="498"/>
      <c r="M22" s="489"/>
      <c r="N22" s="1080"/>
      <c r="O22" s="1080"/>
      <c r="P22" s="1080"/>
      <c r="Q22" s="1080"/>
      <c r="R22" s="1080"/>
      <c r="S22" s="1685"/>
      <c r="T22" s="1685"/>
      <c r="U22" s="1421"/>
      <c r="V22" s="1421"/>
      <c r="W22" s="1421"/>
      <c r="X22" s="1685"/>
      <c r="Y22" s="1685"/>
      <c r="Z22" s="1428"/>
      <c r="AA22" s="1686"/>
      <c r="AB22" s="1424"/>
      <c r="AC22" s="1424"/>
      <c r="AD22" s="1424"/>
      <c r="AE22" s="1424"/>
      <c r="AF22" s="1425"/>
      <c r="AG22" s="1425"/>
      <c r="AH22" s="1425"/>
      <c r="AI22" s="1425"/>
      <c r="AJ22" s="1425"/>
      <c r="AK22" s="1425"/>
      <c r="AL22" s="1425"/>
      <c r="AM22" s="1425"/>
      <c r="AN22" s="1425"/>
      <c r="AO22" s="1425"/>
      <c r="AP22" s="1425"/>
      <c r="AQ22" s="1425"/>
      <c r="AR22" s="1425"/>
      <c r="AS22" s="1425"/>
      <c r="AT22" s="1425"/>
    </row>
    <row r="23" spans="2:46" ht="16.5" thickBot="1">
      <c r="C23" s="499" t="s">
        <v>508</v>
      </c>
      <c r="D23" s="500"/>
      <c r="E23" s="501"/>
      <c r="F23" s="502"/>
      <c r="G23" s="502"/>
      <c r="H23" s="499" t="s">
        <v>587</v>
      </c>
      <c r="I23" s="500"/>
      <c r="J23" s="501"/>
      <c r="K23" s="502"/>
      <c r="L23" s="502"/>
      <c r="M23" s="489"/>
      <c r="N23" s="1793"/>
      <c r="O23" s="1793"/>
      <c r="P23" s="1793"/>
      <c r="Q23" s="1793"/>
      <c r="R23" s="1793"/>
      <c r="S23" s="1684"/>
      <c r="T23" s="1684"/>
      <c r="X23" s="1684"/>
      <c r="Y23" s="1684"/>
      <c r="Z23" s="1082"/>
      <c r="AA23" s="1424"/>
      <c r="AB23" s="1424"/>
      <c r="AC23" s="1424"/>
      <c r="AD23" s="1424"/>
      <c r="AE23" s="1424"/>
      <c r="AF23" s="1425"/>
      <c r="AG23" s="1425"/>
      <c r="AH23" s="1425"/>
      <c r="AI23" s="1425"/>
      <c r="AJ23" s="1425"/>
      <c r="AK23" s="1425"/>
      <c r="AL23" s="1425"/>
      <c r="AM23" s="1425"/>
      <c r="AN23" s="1425"/>
      <c r="AO23" s="1425"/>
      <c r="AP23" s="1425"/>
      <c r="AQ23" s="1425"/>
      <c r="AR23" s="1425"/>
      <c r="AS23" s="1425"/>
      <c r="AT23" s="1425"/>
    </row>
    <row r="24" spans="2:46" ht="29.25" thickBot="1">
      <c r="B24" s="1420"/>
      <c r="C24" s="503" t="s">
        <v>206</v>
      </c>
      <c r="D24" s="504" t="s">
        <v>203</v>
      </c>
      <c r="E24" s="505" t="s">
        <v>207</v>
      </c>
      <c r="F24" s="1140" t="s">
        <v>169</v>
      </c>
      <c r="G24" s="1166" t="s">
        <v>457</v>
      </c>
      <c r="H24" s="503" t="s">
        <v>206</v>
      </c>
      <c r="I24" s="504" t="s">
        <v>203</v>
      </c>
      <c r="J24" s="505" t="s">
        <v>207</v>
      </c>
      <c r="K24" s="1140" t="s">
        <v>169</v>
      </c>
      <c r="L24" s="1165" t="s">
        <v>457</v>
      </c>
      <c r="M24" s="489"/>
      <c r="N24" s="1792"/>
      <c r="O24" s="1792"/>
      <c r="P24" s="1792"/>
      <c r="Q24" s="1792"/>
      <c r="R24" s="1792"/>
      <c r="S24" s="1685"/>
      <c r="T24" s="1685"/>
      <c r="U24" s="1421"/>
      <c r="V24" s="1421"/>
      <c r="W24" s="1421"/>
      <c r="X24" s="1685"/>
      <c r="Y24" s="1685"/>
      <c r="Z24" s="1082"/>
      <c r="AA24" s="1424"/>
      <c r="AB24" s="1424"/>
      <c r="AC24" s="1424"/>
      <c r="AD24" s="1424"/>
      <c r="AE24" s="1424"/>
      <c r="AF24" s="1425"/>
      <c r="AG24" s="1425"/>
      <c r="AH24" s="1425"/>
      <c r="AI24" s="1425"/>
      <c r="AJ24" s="1425"/>
      <c r="AK24" s="1425"/>
      <c r="AL24" s="1425"/>
      <c r="AM24" s="1425"/>
      <c r="AN24" s="1425"/>
      <c r="AO24" s="1425"/>
      <c r="AP24" s="1425"/>
      <c r="AQ24" s="1425"/>
      <c r="AR24" s="1425"/>
      <c r="AS24" s="1425"/>
      <c r="AT24" s="1425"/>
    </row>
    <row r="25" spans="2:46" ht="21" thickBot="1">
      <c r="C25" s="508" t="s">
        <v>166</v>
      </c>
      <c r="D25" s="155">
        <v>427169.641</v>
      </c>
      <c r="E25" s="1101">
        <v>1814168.311</v>
      </c>
      <c r="F25" s="1101">
        <v>243397.83799999999</v>
      </c>
      <c r="G25" s="1136">
        <v>7613.9040000000005</v>
      </c>
      <c r="H25" s="508" t="s">
        <v>166</v>
      </c>
      <c r="I25" s="155">
        <v>494200.20299999998</v>
      </c>
      <c r="J25" s="1101">
        <v>2123477.4939999999</v>
      </c>
      <c r="K25" s="1101">
        <v>211203.54199999999</v>
      </c>
      <c r="L25" s="1136">
        <v>6979.9560000000001</v>
      </c>
      <c r="M25" s="489"/>
      <c r="N25" s="1080"/>
      <c r="O25" s="1080"/>
      <c r="P25" s="1080"/>
      <c r="Q25" s="1080"/>
      <c r="R25" s="1080"/>
      <c r="S25" s="1684"/>
      <c r="T25" s="1684"/>
      <c r="X25" s="1684"/>
      <c r="Y25" s="1684"/>
      <c r="Z25" s="1667"/>
      <c r="AA25" s="1080"/>
      <c r="AB25" s="1424"/>
      <c r="AC25" s="1424"/>
      <c r="AD25" s="1424"/>
      <c r="AE25" s="1424"/>
      <c r="AF25" s="1425"/>
      <c r="AG25" s="1425"/>
      <c r="AH25" s="1425"/>
      <c r="AI25" s="1425"/>
      <c r="AJ25" s="1425"/>
      <c r="AK25" s="1425"/>
      <c r="AL25" s="1425"/>
      <c r="AM25" s="1425"/>
      <c r="AN25" s="1425"/>
      <c r="AO25" s="1425"/>
      <c r="AP25" s="1425"/>
      <c r="AQ25" s="1425"/>
      <c r="AR25" s="1425"/>
      <c r="AS25" s="1425"/>
      <c r="AT25" s="1425"/>
    </row>
    <row r="26" spans="2:46" ht="18.75">
      <c r="C26" s="1110" t="s">
        <v>106</v>
      </c>
      <c r="D26" s="1111">
        <v>345855.85399999999</v>
      </c>
      <c r="E26" s="1108">
        <v>1468823.514</v>
      </c>
      <c r="F26" s="1108">
        <v>192353.87599999999</v>
      </c>
      <c r="G26" s="1142">
        <v>6451.1750000000002</v>
      </c>
      <c r="H26" s="1110" t="s">
        <v>106</v>
      </c>
      <c r="I26" s="1111">
        <v>443138.25599999999</v>
      </c>
      <c r="J26" s="1108">
        <v>1904109.328</v>
      </c>
      <c r="K26" s="1108">
        <v>185186.84099999999</v>
      </c>
      <c r="L26" s="1142">
        <v>6357.933</v>
      </c>
      <c r="M26" s="489"/>
      <c r="N26" s="1080"/>
      <c r="O26" s="1080"/>
      <c r="P26" s="1080"/>
      <c r="Q26" s="1080"/>
      <c r="R26" s="1080"/>
      <c r="S26" s="1685"/>
      <c r="T26" s="1685"/>
      <c r="U26" s="1421"/>
      <c r="V26" s="1421"/>
      <c r="W26" s="1421"/>
      <c r="X26" s="1685"/>
      <c r="Y26" s="1685"/>
      <c r="Z26" s="1428"/>
      <c r="AA26" s="1080"/>
      <c r="AB26" s="1424"/>
      <c r="AC26" s="1424"/>
      <c r="AD26" s="1424"/>
      <c r="AE26" s="1424"/>
      <c r="AF26" s="1425"/>
      <c r="AG26" s="1425"/>
      <c r="AH26" s="1425"/>
      <c r="AI26" s="1425"/>
      <c r="AJ26" s="1425"/>
      <c r="AK26" s="1425"/>
      <c r="AL26" s="1425"/>
      <c r="AM26" s="1425"/>
      <c r="AN26" s="1425"/>
      <c r="AO26" s="1425"/>
      <c r="AP26" s="1425"/>
      <c r="AQ26" s="1425"/>
      <c r="AR26" s="1425"/>
      <c r="AS26" s="1425"/>
      <c r="AT26" s="1425"/>
    </row>
    <row r="27" spans="2:46" ht="14.25">
      <c r="C27" s="157" t="s">
        <v>108</v>
      </c>
      <c r="D27" s="158">
        <v>42253.144999999997</v>
      </c>
      <c r="E27" s="1106">
        <v>179005.56299999999</v>
      </c>
      <c r="F27" s="1106">
        <v>25497.525000000001</v>
      </c>
      <c r="G27" s="1139">
        <v>670.75099999999998</v>
      </c>
      <c r="H27" s="157" t="s">
        <v>108</v>
      </c>
      <c r="I27" s="158">
        <v>25838.953000000001</v>
      </c>
      <c r="J27" s="1106">
        <v>111048.727</v>
      </c>
      <c r="K27" s="1106">
        <v>12344.393</v>
      </c>
      <c r="L27" s="1139">
        <v>311.68</v>
      </c>
      <c r="M27" s="489"/>
      <c r="N27" s="1793"/>
      <c r="O27" s="1793"/>
      <c r="P27" s="1793"/>
      <c r="Q27" s="1793"/>
      <c r="R27" s="1793"/>
      <c r="S27" s="1469"/>
      <c r="T27" s="1429"/>
      <c r="U27" s="1429"/>
      <c r="V27" s="1429"/>
      <c r="W27" s="1429"/>
      <c r="X27" s="1429"/>
      <c r="Y27" s="1429"/>
      <c r="Z27" s="1082"/>
      <c r="AA27" s="1668"/>
      <c r="AB27" s="1424"/>
      <c r="AC27" s="1424"/>
      <c r="AD27" s="1424"/>
      <c r="AE27" s="1424"/>
      <c r="AF27" s="1425"/>
      <c r="AG27" s="1425"/>
      <c r="AH27" s="1425"/>
      <c r="AI27" s="1425"/>
      <c r="AJ27" s="1425"/>
      <c r="AK27" s="1425"/>
      <c r="AL27" s="1425"/>
      <c r="AM27" s="1425"/>
      <c r="AN27" s="1425"/>
      <c r="AO27" s="1425"/>
      <c r="AP27" s="1425"/>
      <c r="AQ27" s="1425"/>
      <c r="AR27" s="1425"/>
      <c r="AS27" s="1425"/>
      <c r="AT27" s="1425"/>
    </row>
    <row r="28" spans="2:46" ht="15.75">
      <c r="C28" s="157" t="s">
        <v>129</v>
      </c>
      <c r="D28" s="158">
        <v>14329.052</v>
      </c>
      <c r="E28" s="1106">
        <v>60982.538999999997</v>
      </c>
      <c r="F28" s="1106">
        <v>13396.602999999999</v>
      </c>
      <c r="G28" s="1139">
        <v>127.095</v>
      </c>
      <c r="H28" s="157" t="s">
        <v>548</v>
      </c>
      <c r="I28" s="158">
        <v>12870.532999999999</v>
      </c>
      <c r="J28" s="1106">
        <v>55237.180999999997</v>
      </c>
      <c r="K28" s="1106">
        <v>5150.192</v>
      </c>
      <c r="L28" s="1139">
        <v>190.43100000000001</v>
      </c>
      <c r="M28" s="489"/>
      <c r="N28" s="1792"/>
      <c r="O28" s="1792"/>
      <c r="P28" s="1792"/>
      <c r="Q28" s="1792"/>
      <c r="R28" s="1792"/>
      <c r="S28" s="1470"/>
      <c r="T28" s="1423"/>
      <c r="U28" s="1423"/>
      <c r="V28" s="1423"/>
      <c r="W28" s="1423"/>
      <c r="X28" s="1423"/>
      <c r="Y28" s="1423"/>
      <c r="Z28" s="1082"/>
      <c r="AA28" s="1666"/>
      <c r="AB28" s="1424"/>
      <c r="AC28" s="1424"/>
      <c r="AD28" s="1424"/>
      <c r="AE28" s="1424"/>
      <c r="AF28" s="1425"/>
      <c r="AG28" s="1425"/>
      <c r="AH28" s="1425"/>
      <c r="AI28" s="1425"/>
      <c r="AJ28" s="1425"/>
      <c r="AK28" s="1425"/>
      <c r="AL28" s="1425"/>
      <c r="AM28" s="1425"/>
      <c r="AN28" s="1425"/>
      <c r="AO28" s="1425"/>
      <c r="AP28" s="1425"/>
      <c r="AQ28" s="1425"/>
      <c r="AR28" s="1425"/>
      <c r="AS28" s="1425"/>
      <c r="AT28" s="1425"/>
    </row>
    <row r="29" spans="2:46" ht="20.25">
      <c r="C29" s="157" t="s">
        <v>115</v>
      </c>
      <c r="D29" s="158">
        <v>13168.181</v>
      </c>
      <c r="E29" s="1106">
        <v>56089.569000000003</v>
      </c>
      <c r="F29" s="1106">
        <v>6680.6310000000003</v>
      </c>
      <c r="G29" s="1139">
        <v>253</v>
      </c>
      <c r="H29" s="157" t="s">
        <v>129</v>
      </c>
      <c r="I29" s="158">
        <v>7602.4110000000001</v>
      </c>
      <c r="J29" s="1106">
        <v>32699.34</v>
      </c>
      <c r="K29" s="1106">
        <v>5888.0529999999999</v>
      </c>
      <c r="L29" s="1139">
        <v>57.857999999999997</v>
      </c>
      <c r="M29" s="489"/>
      <c r="N29" s="1080"/>
      <c r="O29" s="1080"/>
      <c r="P29" s="1080"/>
      <c r="Q29" s="1080"/>
      <c r="R29" s="1080"/>
      <c r="S29" s="1794"/>
      <c r="T29" s="1794"/>
      <c r="U29" s="1794"/>
      <c r="V29" s="1794"/>
      <c r="W29" s="1794"/>
      <c r="X29" s="1794"/>
      <c r="Y29" s="1794"/>
      <c r="Z29" s="1667"/>
      <c r="AA29" s="1080"/>
      <c r="AB29" s="1424"/>
      <c r="AC29" s="1424"/>
      <c r="AD29" s="1424"/>
      <c r="AE29" s="1424"/>
      <c r="AF29" s="1425"/>
      <c r="AG29" s="1425"/>
      <c r="AH29" s="1425"/>
      <c r="AI29" s="1425"/>
      <c r="AJ29" s="1425"/>
      <c r="AK29" s="1425"/>
      <c r="AL29" s="1425"/>
      <c r="AM29" s="1425"/>
      <c r="AN29" s="1425"/>
      <c r="AO29" s="1425"/>
      <c r="AP29" s="1425"/>
      <c r="AQ29" s="1425"/>
      <c r="AR29" s="1425"/>
      <c r="AS29" s="1425"/>
      <c r="AT29" s="1425"/>
    </row>
    <row r="30" spans="2:46" ht="18.75">
      <c r="C30" s="173" t="s">
        <v>168</v>
      </c>
      <c r="D30" s="176">
        <v>5183.9390000000003</v>
      </c>
      <c r="E30" s="1107">
        <v>22262.727999999999</v>
      </c>
      <c r="F30" s="1107">
        <v>2345.6559999999999</v>
      </c>
      <c r="G30" s="1141">
        <v>16.954000000000001</v>
      </c>
      <c r="H30" s="173" t="s">
        <v>134</v>
      </c>
      <c r="I30" s="176">
        <v>1550.5329999999999</v>
      </c>
      <c r="J30" s="1107">
        <v>6643.1319999999996</v>
      </c>
      <c r="K30" s="1107">
        <v>784.71299999999997</v>
      </c>
      <c r="L30" s="1141">
        <v>23.922999999999998</v>
      </c>
      <c r="M30" s="489"/>
      <c r="N30" s="1080"/>
      <c r="O30" s="1080"/>
      <c r="P30" s="1080"/>
      <c r="Q30" s="1080"/>
      <c r="R30" s="1080"/>
      <c r="S30" s="1468"/>
      <c r="T30" s="1795"/>
      <c r="U30" s="1795"/>
      <c r="V30" s="1795"/>
      <c r="W30" s="1795"/>
      <c r="X30" s="1795"/>
      <c r="Y30" s="1795"/>
      <c r="Z30" s="1428"/>
      <c r="AA30" s="1080"/>
    </row>
    <row r="31" spans="2:46" ht="14.25">
      <c r="C31" s="157" t="s">
        <v>134</v>
      </c>
      <c r="D31" s="158">
        <v>2267.6039999999998</v>
      </c>
      <c r="E31" s="1106">
        <v>9582.723</v>
      </c>
      <c r="F31" s="1106">
        <v>1396.08</v>
      </c>
      <c r="G31" s="1139">
        <v>48.435000000000002</v>
      </c>
      <c r="H31" s="157" t="s">
        <v>168</v>
      </c>
      <c r="I31" s="158">
        <v>1441.3209999999999</v>
      </c>
      <c r="J31" s="1106">
        <v>6189.2110000000002</v>
      </c>
      <c r="K31" s="1106">
        <v>1088.5260000000001</v>
      </c>
      <c r="L31" s="1139">
        <v>11.211</v>
      </c>
      <c r="M31" s="489"/>
      <c r="N31" s="1793"/>
      <c r="O31" s="1793"/>
      <c r="P31" s="1793"/>
      <c r="Q31" s="1793"/>
      <c r="R31" s="1793"/>
      <c r="S31" s="1469"/>
      <c r="T31" s="1429"/>
      <c r="U31" s="1429"/>
      <c r="V31" s="1429"/>
      <c r="W31" s="1429"/>
      <c r="X31" s="1429"/>
      <c r="Y31" s="1429"/>
      <c r="Z31" s="1082"/>
      <c r="AA31" s="1668"/>
    </row>
    <row r="32" spans="2:46" ht="15.75">
      <c r="C32" s="1110" t="s">
        <v>131</v>
      </c>
      <c r="D32" s="1111">
        <v>2123.3440000000001</v>
      </c>
      <c r="E32" s="1108">
        <v>8959.3019999999997</v>
      </c>
      <c r="F32" s="1108">
        <v>941.78499999999997</v>
      </c>
      <c r="G32" s="1142">
        <v>35.341999999999999</v>
      </c>
      <c r="H32" s="1110" t="s">
        <v>131</v>
      </c>
      <c r="I32" s="1111">
        <v>1010.658</v>
      </c>
      <c r="J32" s="1108">
        <v>4342.9579999999996</v>
      </c>
      <c r="K32" s="1108">
        <v>454.67899999999997</v>
      </c>
      <c r="L32" s="1142">
        <v>15.974</v>
      </c>
      <c r="M32" s="489"/>
      <c r="N32" s="1792"/>
      <c r="O32" s="1792"/>
      <c r="P32" s="1792"/>
      <c r="Q32" s="1792"/>
      <c r="R32" s="1792"/>
      <c r="S32" s="1470"/>
      <c r="T32" s="1423"/>
      <c r="U32" s="1423"/>
      <c r="V32" s="1423"/>
      <c r="W32" s="1423"/>
      <c r="X32" s="1423"/>
      <c r="Y32" s="1423"/>
      <c r="Z32" s="1082"/>
      <c r="AA32" s="1666"/>
    </row>
    <row r="33" spans="3:27" ht="20.25">
      <c r="C33" s="157" t="s">
        <v>111</v>
      </c>
      <c r="D33" s="158">
        <v>1822.1569999999999</v>
      </c>
      <c r="E33" s="1106">
        <v>7749.2240000000002</v>
      </c>
      <c r="F33" s="1106">
        <v>634.78200000000004</v>
      </c>
      <c r="G33" s="1139">
        <v>7.2640000000000002</v>
      </c>
      <c r="H33" s="157" t="s">
        <v>130</v>
      </c>
      <c r="I33" s="158">
        <v>658.26099999999997</v>
      </c>
      <c r="J33" s="1106">
        <v>2824.6350000000002</v>
      </c>
      <c r="K33" s="1106">
        <v>273.72500000000002</v>
      </c>
      <c r="L33" s="1139">
        <v>9.5459999999999994</v>
      </c>
      <c r="M33" s="489"/>
      <c r="N33" s="1080"/>
      <c r="O33" s="1080"/>
      <c r="P33" s="1080"/>
      <c r="Q33" s="1080"/>
      <c r="R33" s="1080"/>
      <c r="S33" s="1794"/>
      <c r="T33" s="1794"/>
      <c r="U33" s="1794"/>
      <c r="V33" s="1794"/>
      <c r="W33" s="1794"/>
      <c r="X33" s="1794"/>
      <c r="Y33" s="1794"/>
      <c r="Z33" s="1667"/>
      <c r="AA33" s="1080"/>
    </row>
    <row r="34" spans="3:27" ht="18.75">
      <c r="C34" s="1110" t="s">
        <v>130</v>
      </c>
      <c r="D34" s="1111">
        <v>78.828000000000003</v>
      </c>
      <c r="E34" s="1108">
        <v>336.589</v>
      </c>
      <c r="F34" s="1108">
        <v>71.138000000000005</v>
      </c>
      <c r="G34" s="1142">
        <v>1.5629999999999999</v>
      </c>
      <c r="H34" s="1110" t="s">
        <v>104</v>
      </c>
      <c r="I34" s="1111">
        <v>89.277000000000001</v>
      </c>
      <c r="J34" s="1108">
        <v>382.98200000000003</v>
      </c>
      <c r="K34" s="1108">
        <v>32.42</v>
      </c>
      <c r="L34" s="1142">
        <v>1.4</v>
      </c>
      <c r="M34" s="489"/>
      <c r="N34" s="1080"/>
      <c r="O34" s="1080"/>
      <c r="P34" s="1080"/>
      <c r="Q34" s="1080"/>
      <c r="R34" s="1080"/>
      <c r="S34" s="1468"/>
      <c r="T34" s="1795"/>
      <c r="U34" s="1795"/>
      <c r="V34" s="1795"/>
      <c r="W34" s="1795"/>
      <c r="X34" s="1795"/>
      <c r="Y34" s="1795"/>
      <c r="Z34" s="1428"/>
      <c r="AA34" s="1080"/>
    </row>
    <row r="35" spans="3:27" ht="14.25">
      <c r="C35" s="1110" t="s">
        <v>119</v>
      </c>
      <c r="D35" s="1111">
        <v>55.77</v>
      </c>
      <c r="E35" s="1108">
        <v>239.792</v>
      </c>
      <c r="F35" s="1108">
        <v>63.941000000000003</v>
      </c>
      <c r="G35" s="1142">
        <v>2.1800000000000002</v>
      </c>
      <c r="H35" s="1110"/>
      <c r="I35" s="1111"/>
      <c r="J35" s="1108"/>
      <c r="K35" s="1108"/>
      <c r="L35" s="1142"/>
      <c r="M35" s="489"/>
      <c r="N35" s="1793"/>
      <c r="O35" s="1793"/>
      <c r="P35" s="1793"/>
      <c r="Q35" s="1793"/>
      <c r="R35" s="1793"/>
      <c r="S35" s="1469"/>
      <c r="T35" s="1429"/>
      <c r="U35" s="1429"/>
      <c r="V35" s="1429"/>
      <c r="W35" s="1429"/>
      <c r="X35" s="1429"/>
      <c r="Y35" s="1429"/>
      <c r="Z35" s="1082"/>
      <c r="AA35" s="1668"/>
    </row>
    <row r="36" spans="3:27" ht="16.5" thickBot="1">
      <c r="C36" s="178" t="s">
        <v>114</v>
      </c>
      <c r="D36" s="179">
        <v>31.766999999999999</v>
      </c>
      <c r="E36" s="1168">
        <v>136.768</v>
      </c>
      <c r="F36" s="1168">
        <v>15.821</v>
      </c>
      <c r="G36" s="1430">
        <v>0.14499999999999999</v>
      </c>
      <c r="H36" s="178"/>
      <c r="I36" s="179"/>
      <c r="J36" s="1168"/>
      <c r="K36" s="1168"/>
      <c r="L36" s="1430"/>
      <c r="M36" s="489"/>
      <c r="N36" s="1792"/>
      <c r="O36" s="1792"/>
      <c r="P36" s="1792"/>
      <c r="Q36" s="1792"/>
      <c r="R36" s="1792"/>
      <c r="S36" s="1470"/>
      <c r="T36" s="1423"/>
      <c r="U36" s="1423"/>
      <c r="V36" s="1423"/>
      <c r="W36" s="1423"/>
      <c r="X36" s="1423"/>
      <c r="Y36" s="1423"/>
      <c r="Z36" s="1082"/>
      <c r="AA36" s="1666"/>
    </row>
    <row r="37" spans="3:27" ht="15">
      <c r="C37" s="516" t="s">
        <v>511</v>
      </c>
      <c r="H37" s="1670" t="s">
        <v>577</v>
      </c>
      <c r="I37" s="1144"/>
      <c r="J37" s="1144"/>
      <c r="K37" s="1144"/>
      <c r="L37" s="1431"/>
      <c r="O37" s="1687"/>
      <c r="P37" s="1687"/>
      <c r="Q37" s="1687"/>
      <c r="R37" s="1687"/>
      <c r="S37" s="1465"/>
      <c r="T37" s="1687"/>
      <c r="U37" s="1688"/>
      <c r="V37" s="1688"/>
    </row>
    <row r="38" spans="3:27" ht="15.75">
      <c r="O38" s="1687"/>
      <c r="P38" s="1422"/>
      <c r="Q38" s="1422"/>
      <c r="R38" s="1422"/>
      <c r="S38" s="1465"/>
      <c r="T38" s="1687"/>
      <c r="U38" s="1688"/>
      <c r="V38" s="1688"/>
    </row>
    <row r="39" spans="3:27" ht="15.75">
      <c r="O39" s="1687"/>
      <c r="P39" s="1422"/>
      <c r="Q39" s="1422"/>
      <c r="R39" s="1422"/>
      <c r="S39" s="1465"/>
      <c r="T39" s="1687"/>
      <c r="U39" s="1689"/>
      <c r="V39" s="1689"/>
    </row>
    <row r="40" spans="3:27" ht="15">
      <c r="O40" s="1687"/>
      <c r="P40" s="1687"/>
      <c r="Q40" s="1687"/>
      <c r="R40" s="1687"/>
      <c r="S40" s="1465"/>
      <c r="T40" s="1687"/>
      <c r="U40" s="1689"/>
      <c r="V40" s="1689"/>
    </row>
    <row r="41" spans="3:27" ht="15.75">
      <c r="O41" s="1687"/>
      <c r="P41" s="1422"/>
      <c r="Q41" s="1422"/>
      <c r="R41" s="1422"/>
      <c r="S41" s="1465"/>
      <c r="T41" s="1465"/>
      <c r="U41" s="1146"/>
      <c r="V41" s="1146"/>
    </row>
    <row r="42" spans="3:27" ht="15.75">
      <c r="O42" s="1687"/>
      <c r="P42" s="1422"/>
      <c r="Q42" s="1422"/>
      <c r="R42" s="1422"/>
      <c r="S42" s="1465"/>
      <c r="T42" s="1465"/>
    </row>
    <row r="43" spans="3:27">
      <c r="O43" s="1465"/>
      <c r="P43" s="1465"/>
      <c r="Q43" s="1465"/>
      <c r="R43" s="1465"/>
      <c r="S43" s="1465"/>
      <c r="T43" s="1465"/>
    </row>
    <row r="44" spans="3:27" ht="15">
      <c r="O44" s="1687"/>
      <c r="P44" s="1687"/>
      <c r="Q44" s="1687"/>
      <c r="R44" s="1687"/>
      <c r="S44" s="1465"/>
      <c r="T44" s="1465"/>
    </row>
    <row r="45" spans="3:27" ht="15">
      <c r="O45" s="1687"/>
      <c r="P45" s="1687"/>
      <c r="Q45" s="1687"/>
      <c r="R45" s="1687"/>
      <c r="S45" s="1465"/>
      <c r="T45" s="1465"/>
    </row>
    <row r="46" spans="3:27" ht="15">
      <c r="O46" s="1687"/>
      <c r="P46" s="1471"/>
      <c r="Q46" s="1471"/>
      <c r="R46" s="1471"/>
      <c r="S46" s="1465"/>
      <c r="T46" s="1465"/>
    </row>
    <row r="47" spans="3:27" ht="15">
      <c r="O47" s="1687"/>
      <c r="P47" s="1471"/>
      <c r="Q47" s="1471"/>
      <c r="R47" s="1471"/>
      <c r="S47" s="1465"/>
      <c r="T47" s="1465"/>
    </row>
    <row r="48" spans="3:27">
      <c r="O48" s="1465"/>
      <c r="P48" s="1465"/>
      <c r="Q48" s="1465"/>
      <c r="R48" s="1465"/>
      <c r="S48" s="1465"/>
      <c r="T48" s="1465"/>
    </row>
    <row r="49" spans="15:20" ht="15">
      <c r="O49" s="1687"/>
      <c r="P49" s="1687"/>
      <c r="Q49" s="1687"/>
      <c r="R49" s="1687"/>
      <c r="S49" s="1465"/>
      <c r="T49" s="1465"/>
    </row>
    <row r="50" spans="15:20" ht="15">
      <c r="O50" s="1687"/>
      <c r="P50" s="1687"/>
      <c r="Q50" s="1687"/>
      <c r="R50" s="1687"/>
      <c r="S50" s="1465"/>
      <c r="T50" s="1465"/>
    </row>
    <row r="51" spans="15:20" ht="15">
      <c r="O51" s="1687"/>
      <c r="P51" s="1471"/>
      <c r="Q51" s="1471"/>
      <c r="R51" s="1471"/>
      <c r="S51" s="1465"/>
      <c r="T51" s="1465"/>
    </row>
    <row r="52" spans="15:20" ht="15">
      <c r="O52" s="1687"/>
      <c r="P52" s="1471"/>
      <c r="Q52" s="1471"/>
      <c r="R52" s="1471"/>
      <c r="S52" s="1465"/>
      <c r="T52" s="1465"/>
    </row>
    <row r="53" spans="15:20">
      <c r="O53" s="1465"/>
      <c r="P53" s="1465"/>
      <c r="Q53" s="1465"/>
      <c r="R53" s="1465"/>
      <c r="S53" s="1465"/>
      <c r="T53" s="1465"/>
    </row>
    <row r="54" spans="15:20">
      <c r="O54" s="1465"/>
      <c r="P54" s="1465"/>
      <c r="Q54" s="1465"/>
      <c r="R54" s="1465"/>
      <c r="S54" s="1465"/>
      <c r="T54" s="1465"/>
    </row>
    <row r="55" spans="15:20">
      <c r="O55" s="1465"/>
      <c r="P55" s="1465"/>
      <c r="Q55" s="1465"/>
      <c r="R55" s="1465"/>
      <c r="S55" s="1465"/>
      <c r="T55" s="1465"/>
    </row>
    <row r="56" spans="15:20">
      <c r="O56" s="1465"/>
      <c r="P56" s="1465"/>
      <c r="Q56" s="1465"/>
      <c r="R56" s="1465"/>
      <c r="S56" s="1465"/>
      <c r="T56" s="1465"/>
    </row>
    <row r="57" spans="15:20">
      <c r="O57" s="1465"/>
      <c r="P57" s="1465"/>
      <c r="Q57" s="1465"/>
      <c r="R57" s="1465"/>
      <c r="S57" s="1465"/>
      <c r="T57" s="1465"/>
    </row>
    <row r="58" spans="15:20">
      <c r="O58" s="1465"/>
      <c r="P58" s="1465"/>
      <c r="Q58" s="1465"/>
      <c r="R58" s="1465"/>
      <c r="S58" s="1465"/>
      <c r="T58" s="1465"/>
    </row>
    <row r="59" spans="15:20">
      <c r="O59" s="1465"/>
      <c r="P59" s="1465"/>
      <c r="Q59" s="1465"/>
      <c r="R59" s="1465"/>
      <c r="S59" s="1465"/>
      <c r="T59" s="1465"/>
    </row>
    <row r="60" spans="15:20">
      <c r="O60" s="1465"/>
      <c r="P60" s="1465"/>
      <c r="Q60" s="1465"/>
      <c r="R60" s="1465"/>
      <c r="S60" s="1465"/>
      <c r="T60" s="1465"/>
    </row>
    <row r="61" spans="15:20">
      <c r="O61" s="1465"/>
      <c r="P61" s="1465"/>
      <c r="Q61" s="1465"/>
      <c r="R61" s="1465"/>
      <c r="S61" s="1465"/>
      <c r="T61" s="1465"/>
    </row>
    <row r="62" spans="15:20">
      <c r="O62" s="1465"/>
      <c r="P62" s="1465"/>
      <c r="Q62" s="1465"/>
      <c r="R62" s="1465"/>
      <c r="S62" s="1465"/>
      <c r="T62" s="1465"/>
    </row>
    <row r="63" spans="15:20">
      <c r="O63" s="1465"/>
      <c r="P63" s="1465"/>
      <c r="Q63" s="1465"/>
      <c r="R63" s="1465"/>
      <c r="S63" s="1465"/>
      <c r="T63" s="1465"/>
    </row>
    <row r="64" spans="15:20">
      <c r="O64" s="1465"/>
      <c r="P64" s="1465"/>
      <c r="Q64" s="1465"/>
      <c r="R64" s="1465"/>
      <c r="S64" s="1465"/>
      <c r="T64" s="1465"/>
    </row>
    <row r="65" spans="15:20">
      <c r="O65" s="1465"/>
      <c r="P65" s="1465"/>
      <c r="Q65" s="1465"/>
      <c r="R65" s="1465"/>
      <c r="S65" s="1465"/>
      <c r="T65" s="1465"/>
    </row>
    <row r="66" spans="15:20">
      <c r="O66" s="1465"/>
      <c r="P66" s="1465"/>
      <c r="Q66" s="1465"/>
      <c r="R66" s="1465"/>
      <c r="S66" s="1465"/>
      <c r="T66" s="1465"/>
    </row>
    <row r="67" spans="15:20">
      <c r="O67" s="1465"/>
      <c r="P67" s="1465"/>
      <c r="Q67" s="1465"/>
      <c r="R67" s="1465"/>
      <c r="S67" s="1465"/>
      <c r="T67" s="1465"/>
    </row>
    <row r="68" spans="15:20">
      <c r="O68" s="1465"/>
      <c r="P68" s="1465"/>
      <c r="Q68" s="1465"/>
      <c r="R68" s="1465"/>
      <c r="S68" s="1465"/>
      <c r="T68" s="1465"/>
    </row>
    <row r="69" spans="15:20">
      <c r="O69" s="1465"/>
      <c r="P69" s="1465"/>
      <c r="Q69" s="1465"/>
      <c r="R69" s="1465"/>
      <c r="S69" s="1465"/>
      <c r="T69" s="1465"/>
    </row>
    <row r="70" spans="15:20">
      <c r="O70" s="1465"/>
      <c r="P70" s="1465"/>
      <c r="Q70" s="1465"/>
      <c r="R70" s="1465"/>
      <c r="S70" s="1465"/>
      <c r="T70" s="1465"/>
    </row>
    <row r="71" spans="15:20">
      <c r="O71" s="1465"/>
      <c r="P71" s="1465"/>
      <c r="Q71" s="1465"/>
      <c r="R71" s="1465"/>
      <c r="S71" s="1465"/>
      <c r="T71" s="1465"/>
    </row>
    <row r="72" spans="15:20">
      <c r="O72" s="1465"/>
      <c r="P72" s="1465"/>
      <c r="Q72" s="1465"/>
      <c r="R72" s="1465"/>
      <c r="S72" s="1465"/>
      <c r="T72" s="1465"/>
    </row>
    <row r="73" spans="15:20">
      <c r="O73" s="1465"/>
      <c r="P73" s="1465"/>
      <c r="Q73" s="1465"/>
      <c r="R73" s="1465"/>
      <c r="S73" s="1465"/>
      <c r="T73" s="1465"/>
    </row>
    <row r="74" spans="15:20">
      <c r="O74" s="1465"/>
      <c r="P74" s="1465"/>
      <c r="Q74" s="1465"/>
      <c r="R74" s="1465"/>
      <c r="S74" s="1465"/>
      <c r="T74" s="1465"/>
    </row>
    <row r="75" spans="15:20">
      <c r="O75" s="1465"/>
      <c r="P75" s="1465"/>
      <c r="Q75" s="1465"/>
      <c r="R75" s="1465"/>
      <c r="S75" s="1465"/>
      <c r="T75" s="1465"/>
    </row>
    <row r="76" spans="15:20">
      <c r="O76" s="1465"/>
      <c r="P76" s="1465"/>
      <c r="Q76" s="1465"/>
      <c r="R76" s="1465"/>
      <c r="S76" s="1465"/>
      <c r="T76" s="1465"/>
    </row>
    <row r="77" spans="15:20">
      <c r="O77" s="1465"/>
      <c r="P77" s="1465"/>
      <c r="Q77" s="1465"/>
      <c r="R77" s="1465"/>
      <c r="S77" s="1465"/>
      <c r="T77" s="1465"/>
    </row>
    <row r="78" spans="15:20">
      <c r="O78" s="1465"/>
      <c r="P78" s="1465"/>
      <c r="Q78" s="1465"/>
      <c r="R78" s="1465"/>
      <c r="S78" s="1465"/>
      <c r="T78" s="1465"/>
    </row>
    <row r="79" spans="15:20">
      <c r="O79" s="1465"/>
      <c r="P79" s="1465"/>
      <c r="Q79" s="1465"/>
      <c r="R79" s="1465"/>
      <c r="S79" s="1465"/>
      <c r="T79" s="1465"/>
    </row>
    <row r="80" spans="15:20">
      <c r="O80" s="1465"/>
      <c r="P80" s="1465"/>
      <c r="Q80" s="1465"/>
      <c r="R80" s="1465"/>
      <c r="S80" s="1465"/>
      <c r="T80" s="1465"/>
    </row>
    <row r="81" spans="15:20">
      <c r="O81" s="1465"/>
      <c r="P81" s="1465"/>
      <c r="Q81" s="1465"/>
      <c r="R81" s="1465"/>
      <c r="S81" s="1465"/>
      <c r="T81" s="1465"/>
    </row>
    <row r="82" spans="15:20">
      <c r="O82" s="1465"/>
      <c r="P82" s="1465"/>
      <c r="Q82" s="1465"/>
      <c r="R82" s="1465"/>
      <c r="S82" s="1465"/>
      <c r="T82" s="1465"/>
    </row>
    <row r="83" spans="15:20">
      <c r="O83" s="1465"/>
      <c r="P83" s="1465"/>
      <c r="Q83" s="1465"/>
      <c r="R83" s="1465"/>
      <c r="S83" s="1465"/>
      <c r="T83" s="1465"/>
    </row>
    <row r="84" spans="15:20">
      <c r="O84" s="1465"/>
      <c r="P84" s="1465"/>
      <c r="Q84" s="1465"/>
      <c r="R84" s="1465"/>
      <c r="S84" s="1465"/>
      <c r="T84" s="1465"/>
    </row>
    <row r="85" spans="15:20">
      <c r="O85" s="1465"/>
      <c r="P85" s="1465"/>
      <c r="Q85" s="1465"/>
      <c r="R85" s="1465"/>
      <c r="S85" s="1465"/>
      <c r="T85" s="1465"/>
    </row>
    <row r="86" spans="15:20">
      <c r="O86" s="1465"/>
      <c r="P86" s="1465"/>
      <c r="Q86" s="1465"/>
      <c r="R86" s="1465"/>
      <c r="S86" s="1465"/>
      <c r="T86" s="1465"/>
    </row>
    <row r="87" spans="15:20">
      <c r="O87" s="1465"/>
      <c r="P87" s="1465"/>
      <c r="Q87" s="1465"/>
      <c r="R87" s="1465"/>
      <c r="S87" s="1465"/>
      <c r="T87" s="1465"/>
    </row>
    <row r="88" spans="15:20">
      <c r="O88" s="1465"/>
      <c r="P88" s="1465"/>
      <c r="Q88" s="1465"/>
      <c r="R88" s="1465"/>
      <c r="S88" s="1465"/>
      <c r="T88" s="1465"/>
    </row>
    <row r="89" spans="15:20">
      <c r="O89" s="1465"/>
      <c r="P89" s="1465"/>
      <c r="Q89" s="1465"/>
      <c r="R89" s="1465"/>
      <c r="S89" s="1465"/>
      <c r="T89" s="1465"/>
    </row>
    <row r="90" spans="15:20">
      <c r="O90" s="1465"/>
      <c r="P90" s="1465"/>
      <c r="Q90" s="1465"/>
      <c r="R90" s="1465"/>
      <c r="S90" s="1465"/>
      <c r="T90" s="1465"/>
    </row>
    <row r="91" spans="15:20">
      <c r="O91" s="1465"/>
      <c r="P91" s="1465"/>
      <c r="Q91" s="1465"/>
      <c r="R91" s="1465"/>
      <c r="S91" s="1465"/>
      <c r="T91" s="1465"/>
    </row>
    <row r="92" spans="15:20">
      <c r="O92" s="1465"/>
      <c r="P92" s="1465"/>
      <c r="Q92" s="1465"/>
      <c r="R92" s="1465"/>
      <c r="S92" s="1465"/>
      <c r="T92" s="1465"/>
    </row>
    <row r="93" spans="15:20">
      <c r="O93" s="1465"/>
      <c r="P93" s="1465"/>
      <c r="Q93" s="1465"/>
      <c r="R93" s="1465"/>
      <c r="S93" s="1465"/>
      <c r="T93" s="1465"/>
    </row>
    <row r="94" spans="15:20">
      <c r="O94" s="1465"/>
      <c r="P94" s="1465"/>
      <c r="Q94" s="1465"/>
      <c r="R94" s="1465"/>
      <c r="S94" s="1465"/>
      <c r="T94" s="1465"/>
    </row>
    <row r="95" spans="15:20">
      <c r="O95" s="1465"/>
      <c r="P95" s="1465"/>
      <c r="Q95" s="1465"/>
      <c r="R95" s="1465"/>
      <c r="S95" s="1465"/>
      <c r="T95" s="1465"/>
    </row>
    <row r="96" spans="15:20">
      <c r="O96" s="1465"/>
      <c r="P96" s="1465"/>
      <c r="Q96" s="1465"/>
      <c r="R96" s="1465"/>
      <c r="S96" s="1465"/>
      <c r="T96" s="1465"/>
    </row>
    <row r="97" spans="15:20">
      <c r="O97" s="1465"/>
      <c r="P97" s="1465"/>
      <c r="Q97" s="1465"/>
      <c r="R97" s="1465"/>
      <c r="S97" s="1465"/>
      <c r="T97" s="1465"/>
    </row>
    <row r="98" spans="15:20">
      <c r="O98" s="1465"/>
      <c r="P98" s="1465"/>
      <c r="Q98" s="1465"/>
      <c r="R98" s="1465"/>
      <c r="S98" s="1465"/>
      <c r="T98" s="1465"/>
    </row>
    <row r="99" spans="15:20">
      <c r="O99" s="1465"/>
      <c r="P99" s="1465"/>
      <c r="Q99" s="1465"/>
      <c r="R99" s="1465"/>
      <c r="S99" s="1465"/>
      <c r="T99" s="1465"/>
    </row>
    <row r="100" spans="15:20">
      <c r="O100" s="1465"/>
      <c r="P100" s="1465"/>
      <c r="Q100" s="1465"/>
      <c r="R100" s="1465"/>
      <c r="S100" s="1465"/>
      <c r="T100" s="1465"/>
    </row>
    <row r="101" spans="15:20">
      <c r="O101" s="1465"/>
      <c r="P101" s="1465"/>
      <c r="Q101" s="1465"/>
      <c r="R101" s="1465"/>
      <c r="S101" s="1465"/>
      <c r="T101" s="1465"/>
    </row>
    <row r="102" spans="15:20">
      <c r="O102" s="1465"/>
      <c r="P102" s="1465"/>
      <c r="Q102" s="1465"/>
      <c r="R102" s="1465"/>
      <c r="S102" s="1465"/>
      <c r="T102" s="1465"/>
    </row>
    <row r="103" spans="15:20">
      <c r="O103" s="1465"/>
      <c r="P103" s="1465"/>
      <c r="Q103" s="1465"/>
      <c r="R103" s="1465"/>
      <c r="S103" s="1465"/>
      <c r="T103" s="1465"/>
    </row>
    <row r="104" spans="15:20">
      <c r="O104" s="1465"/>
      <c r="P104" s="1465"/>
      <c r="Q104" s="1465"/>
      <c r="R104" s="1465"/>
      <c r="S104" s="1465"/>
      <c r="T104" s="1465"/>
    </row>
    <row r="105" spans="15:20">
      <c r="O105" s="1465"/>
      <c r="P105" s="1465"/>
      <c r="Q105" s="1465"/>
      <c r="R105" s="1465"/>
      <c r="S105" s="1465"/>
      <c r="T105" s="1465"/>
    </row>
    <row r="106" spans="15:20">
      <c r="O106" s="1465"/>
      <c r="P106" s="1465"/>
      <c r="Q106" s="1465"/>
      <c r="R106" s="1465"/>
      <c r="S106" s="1465"/>
      <c r="T106" s="1465"/>
    </row>
    <row r="107" spans="15:20">
      <c r="O107" s="1465"/>
      <c r="P107" s="1465"/>
      <c r="Q107" s="1465"/>
      <c r="R107" s="1465"/>
      <c r="S107" s="1465"/>
      <c r="T107" s="1465"/>
    </row>
    <row r="108" spans="15:20">
      <c r="O108" s="1465"/>
      <c r="P108" s="1465"/>
      <c r="Q108" s="1465"/>
      <c r="R108" s="1465"/>
      <c r="S108" s="1465"/>
      <c r="T108" s="1465"/>
    </row>
    <row r="109" spans="15:20">
      <c r="O109" s="1465"/>
      <c r="P109" s="1465"/>
      <c r="Q109" s="1465"/>
      <c r="R109" s="1465"/>
      <c r="S109" s="1465"/>
      <c r="T109" s="1465"/>
    </row>
    <row r="110" spans="15:20">
      <c r="O110" s="1465"/>
      <c r="P110" s="1465"/>
      <c r="Q110" s="1465"/>
      <c r="R110" s="1465"/>
      <c r="S110" s="1465"/>
      <c r="T110" s="1465"/>
    </row>
    <row r="111" spans="15:20">
      <c r="O111" s="1465"/>
      <c r="P111" s="1465"/>
      <c r="Q111" s="1465"/>
      <c r="R111" s="1465"/>
      <c r="S111" s="1465"/>
      <c r="T111" s="1465"/>
    </row>
    <row r="112" spans="15:20">
      <c r="O112" s="1465"/>
      <c r="P112" s="1465"/>
      <c r="Q112" s="1465"/>
      <c r="R112" s="1465"/>
      <c r="S112" s="1465"/>
      <c r="T112" s="1465"/>
    </row>
    <row r="113" spans="15:20">
      <c r="O113" s="1465"/>
      <c r="P113" s="1465"/>
      <c r="Q113" s="1465"/>
      <c r="R113" s="1465"/>
      <c r="S113" s="1465"/>
      <c r="T113" s="1465"/>
    </row>
    <row r="114" spans="15:20">
      <c r="O114" s="1465"/>
      <c r="P114" s="1465"/>
      <c r="Q114" s="1465"/>
      <c r="R114" s="1465"/>
      <c r="S114" s="1465"/>
      <c r="T114" s="1465"/>
    </row>
    <row r="115" spans="15:20">
      <c r="O115" s="1465"/>
      <c r="P115" s="1465"/>
      <c r="Q115" s="1465"/>
      <c r="R115" s="1465"/>
      <c r="S115" s="1465"/>
      <c r="T115" s="1465"/>
    </row>
    <row r="116" spans="15:20">
      <c r="O116" s="1465"/>
      <c r="P116" s="1465"/>
      <c r="Q116" s="1465"/>
      <c r="R116" s="1465"/>
      <c r="S116" s="1465"/>
      <c r="T116" s="1465"/>
    </row>
    <row r="117" spans="15:20">
      <c r="O117" s="1465"/>
      <c r="P117" s="1465"/>
      <c r="Q117" s="1465"/>
      <c r="R117" s="1465"/>
      <c r="S117" s="1465"/>
      <c r="T117" s="1465"/>
    </row>
    <row r="118" spans="15:20">
      <c r="O118" s="1465"/>
      <c r="P118" s="1465"/>
      <c r="Q118" s="1465"/>
      <c r="R118" s="1465"/>
      <c r="S118" s="1465"/>
      <c r="T118" s="1465"/>
    </row>
    <row r="119" spans="15:20">
      <c r="O119" s="1465"/>
      <c r="P119" s="1465"/>
      <c r="Q119" s="1465"/>
      <c r="R119" s="1465"/>
      <c r="S119" s="1465"/>
      <c r="T119" s="1465"/>
    </row>
    <row r="120" spans="15:20">
      <c r="O120" s="1465"/>
      <c r="P120" s="1465"/>
      <c r="Q120" s="1465"/>
      <c r="R120" s="1465"/>
      <c r="S120" s="1465"/>
      <c r="T120" s="1465"/>
    </row>
    <row r="121" spans="15:20">
      <c r="O121" s="1465"/>
      <c r="P121" s="1465"/>
      <c r="Q121" s="1465"/>
      <c r="R121" s="1465"/>
      <c r="S121" s="1465"/>
      <c r="T121" s="1465"/>
    </row>
    <row r="122" spans="15:20">
      <c r="O122" s="1465"/>
      <c r="P122" s="1465"/>
      <c r="Q122" s="1465"/>
      <c r="R122" s="1465"/>
      <c r="S122" s="1465"/>
      <c r="T122" s="1465"/>
    </row>
    <row r="123" spans="15:20">
      <c r="O123" s="1465"/>
      <c r="P123" s="1465"/>
      <c r="Q123" s="1465"/>
      <c r="R123" s="1465"/>
      <c r="S123" s="1465"/>
      <c r="T123" s="1465"/>
    </row>
    <row r="124" spans="15:20">
      <c r="O124" s="1465"/>
      <c r="P124" s="1465"/>
      <c r="Q124" s="1465"/>
      <c r="R124" s="1465"/>
      <c r="S124" s="1465"/>
      <c r="T124" s="1465"/>
    </row>
    <row r="125" spans="15:20">
      <c r="O125" s="1465"/>
      <c r="P125" s="1465"/>
      <c r="Q125" s="1465"/>
      <c r="R125" s="1465"/>
      <c r="S125" s="1465"/>
      <c r="T125" s="1465"/>
    </row>
    <row r="126" spans="15:20">
      <c r="O126" s="1465"/>
      <c r="P126" s="1465"/>
      <c r="Q126" s="1465"/>
      <c r="R126" s="1465"/>
      <c r="S126" s="1465"/>
      <c r="T126" s="1465"/>
    </row>
    <row r="127" spans="15:20">
      <c r="O127" s="1465"/>
      <c r="P127" s="1465"/>
      <c r="Q127" s="1465"/>
      <c r="R127" s="1465"/>
      <c r="S127" s="1465"/>
      <c r="T127" s="1465"/>
    </row>
    <row r="128" spans="15:20">
      <c r="O128" s="1465"/>
      <c r="P128" s="1465"/>
      <c r="Q128" s="1465"/>
      <c r="R128" s="1465"/>
      <c r="S128" s="1465"/>
      <c r="T128" s="1465"/>
    </row>
    <row r="129" spans="15:20">
      <c r="O129" s="1465"/>
      <c r="P129" s="1465"/>
      <c r="Q129" s="1465"/>
      <c r="R129" s="1465"/>
      <c r="S129" s="1465"/>
      <c r="T129" s="1465"/>
    </row>
    <row r="130" spans="15:20">
      <c r="O130" s="1465"/>
      <c r="P130" s="1465"/>
      <c r="Q130" s="1465"/>
      <c r="R130" s="1465"/>
      <c r="S130" s="1465"/>
      <c r="T130" s="1465"/>
    </row>
    <row r="131" spans="15:20">
      <c r="O131" s="1465"/>
      <c r="P131" s="1465"/>
      <c r="Q131" s="1465"/>
      <c r="R131" s="1465"/>
      <c r="S131" s="1465"/>
      <c r="T131" s="1465"/>
    </row>
    <row r="132" spans="15:20">
      <c r="O132" s="1465"/>
      <c r="P132" s="1465"/>
      <c r="Q132" s="1465"/>
      <c r="R132" s="1465"/>
      <c r="S132" s="1465"/>
      <c r="T132" s="1465"/>
    </row>
    <row r="133" spans="15:20">
      <c r="O133" s="1465"/>
      <c r="P133" s="1465"/>
      <c r="Q133" s="1465"/>
      <c r="R133" s="1465"/>
      <c r="S133" s="1465"/>
      <c r="T133" s="1465"/>
    </row>
    <row r="134" spans="15:20">
      <c r="O134" s="1465"/>
      <c r="P134" s="1465"/>
      <c r="Q134" s="1465"/>
      <c r="R134" s="1465"/>
      <c r="S134" s="1465"/>
      <c r="T134" s="1465"/>
    </row>
    <row r="135" spans="15:20">
      <c r="O135" s="1465"/>
      <c r="P135" s="1465"/>
      <c r="Q135" s="1465"/>
      <c r="R135" s="1465"/>
      <c r="S135" s="1465"/>
      <c r="T135" s="1465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22" customWidth="1"/>
    <col min="2" max="2" width="21.28515625" style="1122" customWidth="1"/>
    <col min="3" max="4" width="11.140625" style="1122" customWidth="1"/>
    <col min="5" max="5" width="13.5703125" style="1122" customWidth="1"/>
    <col min="6" max="6" width="21.5703125" style="1122" customWidth="1"/>
    <col min="7" max="7" width="10.28515625" style="1122" customWidth="1"/>
    <col min="8" max="8" width="10.85546875" style="1122" customWidth="1"/>
    <col min="9" max="9" width="12.42578125" style="1122" customWidth="1"/>
    <col min="10" max="10" width="7.140625" style="1122" customWidth="1"/>
    <col min="11" max="11" width="26.140625" style="1122" customWidth="1"/>
    <col min="12" max="12" width="10.7109375" style="1122" customWidth="1"/>
    <col min="13" max="13" width="10.140625" style="1122" customWidth="1"/>
    <col min="14" max="14" width="13.140625" style="1122" customWidth="1"/>
    <col min="15" max="15" width="18.7109375" style="1122" customWidth="1"/>
    <col min="16" max="16" width="10.85546875" style="1122" customWidth="1"/>
    <col min="17" max="17" width="10.5703125" style="1122" customWidth="1"/>
    <col min="18" max="18" width="13.28515625" style="1122" customWidth="1"/>
    <col min="19" max="19" width="6.7109375" style="1122" customWidth="1"/>
    <col min="20" max="235" width="9.140625" style="1122" customWidth="1"/>
    <col min="236" max="236" width="2.5703125" style="1122" customWidth="1"/>
    <col min="237" max="237" width="21.28515625" style="1122" customWidth="1"/>
    <col min="238" max="238" width="11.140625" style="1122" customWidth="1"/>
    <col min="239" max="239" width="10.28515625" style="1122" customWidth="1"/>
    <col min="240" max="240" width="9.85546875" style="1122" customWidth="1"/>
    <col min="241" max="241" width="21.5703125" style="1122" customWidth="1"/>
    <col min="242" max="242" width="10.7109375" style="1122" customWidth="1"/>
    <col min="243" max="16384" width="9.7109375" style="1122"/>
  </cols>
  <sheetData>
    <row r="1" spans="2:19" ht="28.5" customHeight="1">
      <c r="B1" s="1119" t="s">
        <v>569</v>
      </c>
      <c r="C1" s="1120"/>
      <c r="D1" s="1120"/>
      <c r="E1" s="1120"/>
      <c r="F1" s="1120"/>
      <c r="G1" s="1120"/>
      <c r="H1" s="1120"/>
      <c r="I1" s="1120"/>
      <c r="J1" s="487"/>
      <c r="K1" s="488"/>
    </row>
    <row r="2" spans="2:19" ht="18.75" customHeight="1">
      <c r="G2" s="1123"/>
      <c r="H2" s="1123"/>
    </row>
    <row r="3" spans="2:19" ht="29.25" customHeight="1">
      <c r="B3" s="1124" t="s">
        <v>570</v>
      </c>
      <c r="C3" s="1124"/>
      <c r="D3" s="1124"/>
      <c r="E3" s="1124"/>
      <c r="F3" s="1124"/>
      <c r="G3" s="1124"/>
      <c r="H3" s="1124"/>
      <c r="I3" s="1124"/>
      <c r="J3" s="1124"/>
      <c r="K3" s="1124" t="s">
        <v>571</v>
      </c>
      <c r="L3" s="1124"/>
      <c r="M3" s="1124"/>
      <c r="N3" s="1124"/>
      <c r="O3" s="1124"/>
      <c r="P3" s="1124"/>
      <c r="Q3" s="1124"/>
      <c r="R3" s="1124"/>
      <c r="S3" s="1124"/>
    </row>
    <row r="4" spans="2:19" ht="13.5" thickBot="1"/>
    <row r="5" spans="2:19" ht="21" thickBot="1">
      <c r="B5" s="1125" t="s">
        <v>165</v>
      </c>
      <c r="C5" s="1126"/>
      <c r="D5" s="1126"/>
      <c r="E5" s="1126"/>
      <c r="F5" s="1126"/>
      <c r="G5" s="1126"/>
      <c r="H5" s="1126"/>
      <c r="I5" s="1127"/>
      <c r="K5" s="1125" t="s">
        <v>205</v>
      </c>
      <c r="L5" s="1126"/>
      <c r="M5" s="1126"/>
      <c r="N5" s="1127"/>
      <c r="O5" s="1126"/>
      <c r="P5" s="1126"/>
      <c r="Q5" s="1126"/>
      <c r="R5" s="1127"/>
    </row>
    <row r="6" spans="2:19" ht="16.5" thickBot="1">
      <c r="B6" s="1128" t="s">
        <v>572</v>
      </c>
      <c r="C6" s="1129"/>
      <c r="D6" s="1130"/>
      <c r="E6" s="1131"/>
      <c r="F6" s="1128" t="s">
        <v>573</v>
      </c>
      <c r="G6" s="1129"/>
      <c r="H6" s="1130"/>
      <c r="I6" s="1131"/>
      <c r="K6" s="1128" t="s">
        <v>572</v>
      </c>
      <c r="L6" s="1129"/>
      <c r="M6" s="1130"/>
      <c r="N6" s="1131"/>
      <c r="O6" s="1128" t="s">
        <v>573</v>
      </c>
      <c r="P6" s="1129"/>
      <c r="Q6" s="1130"/>
      <c r="R6" s="1131"/>
    </row>
    <row r="7" spans="2:19" ht="43.5" thickBot="1">
      <c r="B7" s="1132" t="s">
        <v>206</v>
      </c>
      <c r="C7" s="1133" t="s">
        <v>203</v>
      </c>
      <c r="D7" s="505" t="s">
        <v>207</v>
      </c>
      <c r="E7" s="1414" t="s">
        <v>169</v>
      </c>
      <c r="F7" s="1134" t="s">
        <v>206</v>
      </c>
      <c r="G7" s="1133" t="s">
        <v>203</v>
      </c>
      <c r="H7" s="505" t="s">
        <v>207</v>
      </c>
      <c r="I7" s="1414" t="s">
        <v>169</v>
      </c>
      <c r="K7" s="1415" t="s">
        <v>206</v>
      </c>
      <c r="L7" s="1416" t="s">
        <v>203</v>
      </c>
      <c r="M7" s="1100" t="s">
        <v>207</v>
      </c>
      <c r="N7" s="1417" t="s">
        <v>169</v>
      </c>
      <c r="O7" s="1418" t="s">
        <v>206</v>
      </c>
      <c r="P7" s="1416" t="s">
        <v>203</v>
      </c>
      <c r="Q7" s="1100" t="s">
        <v>207</v>
      </c>
      <c r="R7" s="1417" t="s">
        <v>169</v>
      </c>
    </row>
    <row r="8" spans="2:19" ht="15" thickBot="1">
      <c r="B8" s="1135" t="s">
        <v>166</v>
      </c>
      <c r="C8" s="155">
        <v>874683.59299999999</v>
      </c>
      <c r="D8" s="1101">
        <v>3719576.7319999998</v>
      </c>
      <c r="E8" s="156">
        <v>509095.51500000001</v>
      </c>
      <c r="F8" s="1135" t="s">
        <v>166</v>
      </c>
      <c r="G8" s="155">
        <v>851231.83299999998</v>
      </c>
      <c r="H8" s="1101">
        <v>3658212.34</v>
      </c>
      <c r="I8" s="156">
        <v>445057.21299999999</v>
      </c>
      <c r="K8" s="1135" t="s">
        <v>166</v>
      </c>
      <c r="L8" s="155">
        <v>1423439.135</v>
      </c>
      <c r="M8" s="1101">
        <v>6054258.0219999999</v>
      </c>
      <c r="N8" s="1101">
        <v>766040.35699999996</v>
      </c>
      <c r="O8" s="1135" t="s">
        <v>166</v>
      </c>
      <c r="P8" s="155">
        <v>1465679.6569999999</v>
      </c>
      <c r="Q8" s="1101">
        <v>6297321.8899999997</v>
      </c>
      <c r="R8" s="156">
        <v>662468.098</v>
      </c>
    </row>
    <row r="9" spans="2:19">
      <c r="B9" s="1104" t="s">
        <v>344</v>
      </c>
      <c r="C9" s="1105">
        <v>148821.42000000001</v>
      </c>
      <c r="D9" s="1102">
        <v>631221.28599999996</v>
      </c>
      <c r="E9" s="1103">
        <v>60852.258999999998</v>
      </c>
      <c r="F9" s="1104" t="s">
        <v>344</v>
      </c>
      <c r="G9" s="1105">
        <v>101618.056</v>
      </c>
      <c r="H9" s="1102">
        <v>436501.87099999998</v>
      </c>
      <c r="I9" s="1103">
        <v>41338.300999999999</v>
      </c>
      <c r="K9" s="1104" t="s">
        <v>108</v>
      </c>
      <c r="L9" s="1105">
        <v>399393.20400000003</v>
      </c>
      <c r="M9" s="1102">
        <v>1698088.2339999999</v>
      </c>
      <c r="N9" s="1102">
        <v>179608.66800000001</v>
      </c>
      <c r="O9" s="1104" t="s">
        <v>108</v>
      </c>
      <c r="P9" s="1105">
        <v>408802.652</v>
      </c>
      <c r="Q9" s="1102">
        <v>1756277.777</v>
      </c>
      <c r="R9" s="1103">
        <v>154181.97700000001</v>
      </c>
    </row>
    <row r="10" spans="2:19">
      <c r="B10" s="157" t="s">
        <v>113</v>
      </c>
      <c r="C10" s="158">
        <v>90788.865999999995</v>
      </c>
      <c r="D10" s="1106">
        <v>386238.65600000002</v>
      </c>
      <c r="E10" s="159">
        <v>64090.822</v>
      </c>
      <c r="F10" s="157" t="s">
        <v>108</v>
      </c>
      <c r="G10" s="158">
        <v>92716.392000000007</v>
      </c>
      <c r="H10" s="1106">
        <v>398445.94900000002</v>
      </c>
      <c r="I10" s="159">
        <v>66657.91</v>
      </c>
      <c r="K10" s="157" t="s">
        <v>104</v>
      </c>
      <c r="L10" s="158">
        <v>348500.83299999998</v>
      </c>
      <c r="M10" s="1106">
        <v>1483008.5179999999</v>
      </c>
      <c r="N10" s="1106">
        <v>218182.79399999999</v>
      </c>
      <c r="O10" s="157" t="s">
        <v>104</v>
      </c>
      <c r="P10" s="158">
        <v>364333.9</v>
      </c>
      <c r="Q10" s="1106">
        <v>1565565.1780000001</v>
      </c>
      <c r="R10" s="159">
        <v>191974.158</v>
      </c>
    </row>
    <row r="11" spans="2:19">
      <c r="B11" s="157" t="s">
        <v>108</v>
      </c>
      <c r="C11" s="158">
        <v>83656.417000000001</v>
      </c>
      <c r="D11" s="1106">
        <v>355702.42700000003</v>
      </c>
      <c r="E11" s="159">
        <v>72943.593999999997</v>
      </c>
      <c r="F11" s="157" t="s">
        <v>168</v>
      </c>
      <c r="G11" s="158">
        <v>79362.928</v>
      </c>
      <c r="H11" s="1106">
        <v>341055.10499999998</v>
      </c>
      <c r="I11" s="159">
        <v>27819.894</v>
      </c>
      <c r="K11" s="157" t="s">
        <v>106</v>
      </c>
      <c r="L11" s="158">
        <v>212005.902</v>
      </c>
      <c r="M11" s="1106">
        <v>902019.505</v>
      </c>
      <c r="N11" s="1106">
        <v>136170.28899999999</v>
      </c>
      <c r="O11" s="157" t="s">
        <v>106</v>
      </c>
      <c r="P11" s="158">
        <v>201657.348</v>
      </c>
      <c r="Q11" s="1106">
        <v>866248.63300000003</v>
      </c>
      <c r="R11" s="159">
        <v>103838.921</v>
      </c>
    </row>
    <row r="12" spans="2:19">
      <c r="B12" s="157" t="s">
        <v>168</v>
      </c>
      <c r="C12" s="158">
        <v>79873.856</v>
      </c>
      <c r="D12" s="1106">
        <v>340023.804</v>
      </c>
      <c r="E12" s="159">
        <v>31428.188999999998</v>
      </c>
      <c r="F12" s="157" t="s">
        <v>113</v>
      </c>
      <c r="G12" s="158">
        <v>73838.638000000006</v>
      </c>
      <c r="H12" s="1106">
        <v>317247.23800000001</v>
      </c>
      <c r="I12" s="159">
        <v>42227.955000000002</v>
      </c>
      <c r="K12" s="157" t="s">
        <v>110</v>
      </c>
      <c r="L12" s="158">
        <v>172430.573</v>
      </c>
      <c r="M12" s="1106">
        <v>733990.39099999995</v>
      </c>
      <c r="N12" s="1106">
        <v>72389.31</v>
      </c>
      <c r="O12" s="157" t="s">
        <v>110</v>
      </c>
      <c r="P12" s="158">
        <v>196643.73800000001</v>
      </c>
      <c r="Q12" s="1106">
        <v>845089.38800000004</v>
      </c>
      <c r="R12" s="159">
        <v>74137.289999999994</v>
      </c>
    </row>
    <row r="13" spans="2:19">
      <c r="B13" s="173" t="s">
        <v>134</v>
      </c>
      <c r="C13" s="176">
        <v>72818.967999999993</v>
      </c>
      <c r="D13" s="1107">
        <v>309756.63900000002</v>
      </c>
      <c r="E13" s="177">
        <v>35778.728000000003</v>
      </c>
      <c r="F13" s="173" t="s">
        <v>134</v>
      </c>
      <c r="G13" s="176">
        <v>65187.307000000001</v>
      </c>
      <c r="H13" s="1107">
        <v>280136.15100000001</v>
      </c>
      <c r="I13" s="177">
        <v>28594.398000000001</v>
      </c>
      <c r="K13" s="173" t="s">
        <v>548</v>
      </c>
      <c r="L13" s="176">
        <v>131996.08499999999</v>
      </c>
      <c r="M13" s="1107">
        <v>561285.16099999996</v>
      </c>
      <c r="N13" s="1107">
        <v>86982.243000000002</v>
      </c>
      <c r="O13" s="173" t="s">
        <v>548</v>
      </c>
      <c r="P13" s="176">
        <v>127701.448</v>
      </c>
      <c r="Q13" s="1107">
        <v>548489.74600000004</v>
      </c>
      <c r="R13" s="177">
        <v>66832.048999999999</v>
      </c>
    </row>
    <row r="14" spans="2:19">
      <c r="B14" s="157" t="s">
        <v>129</v>
      </c>
      <c r="C14" s="158">
        <v>44772.324000000001</v>
      </c>
      <c r="D14" s="1106">
        <v>190560.69200000001</v>
      </c>
      <c r="E14" s="159">
        <v>23831.492999999999</v>
      </c>
      <c r="F14" s="157" t="s">
        <v>167</v>
      </c>
      <c r="G14" s="158">
        <v>50299.807999999997</v>
      </c>
      <c r="H14" s="1106">
        <v>216237.09899999999</v>
      </c>
      <c r="I14" s="159">
        <v>19403.620999999999</v>
      </c>
      <c r="K14" s="157" t="s">
        <v>167</v>
      </c>
      <c r="L14" s="158">
        <v>70925.441999999995</v>
      </c>
      <c r="M14" s="1106">
        <v>301640.74599999998</v>
      </c>
      <c r="N14" s="1106">
        <v>29259.974999999999</v>
      </c>
      <c r="O14" s="157" t="s">
        <v>167</v>
      </c>
      <c r="P14" s="158">
        <v>56475.313000000002</v>
      </c>
      <c r="Q14" s="1106">
        <v>242631.08499999999</v>
      </c>
      <c r="R14" s="159">
        <v>23039.345000000001</v>
      </c>
    </row>
    <row r="15" spans="2:19">
      <c r="B15" s="1110" t="s">
        <v>131</v>
      </c>
      <c r="C15" s="1111">
        <v>38815.466</v>
      </c>
      <c r="D15" s="1108">
        <v>165124.54999999999</v>
      </c>
      <c r="E15" s="1109">
        <v>20511.111000000001</v>
      </c>
      <c r="F15" s="1110" t="s">
        <v>131</v>
      </c>
      <c r="G15" s="1111">
        <v>49130.678999999996</v>
      </c>
      <c r="H15" s="1108">
        <v>211118.51</v>
      </c>
      <c r="I15" s="1109">
        <v>23108.716</v>
      </c>
      <c r="K15" s="1110" t="s">
        <v>111</v>
      </c>
      <c r="L15" s="1111">
        <v>25108.25</v>
      </c>
      <c r="M15" s="1108">
        <v>106592.167</v>
      </c>
      <c r="N15" s="1108">
        <v>16155.031000000001</v>
      </c>
      <c r="O15" s="1110" t="s">
        <v>111</v>
      </c>
      <c r="P15" s="1111">
        <v>42590.678</v>
      </c>
      <c r="Q15" s="1108">
        <v>183066.05100000001</v>
      </c>
      <c r="R15" s="1109">
        <v>21855.571</v>
      </c>
    </row>
    <row r="16" spans="2:19">
      <c r="B16" s="157" t="s">
        <v>167</v>
      </c>
      <c r="C16" s="158">
        <v>38038.379000000001</v>
      </c>
      <c r="D16" s="1106">
        <v>161666.59400000001</v>
      </c>
      <c r="E16" s="159">
        <v>16118.418</v>
      </c>
      <c r="F16" s="157" t="s">
        <v>152</v>
      </c>
      <c r="G16" s="158">
        <v>45451.023999999998</v>
      </c>
      <c r="H16" s="1106">
        <v>195309.49799999999</v>
      </c>
      <c r="I16" s="159">
        <v>22189.505000000001</v>
      </c>
      <c r="K16" s="157" t="s">
        <v>119</v>
      </c>
      <c r="L16" s="158">
        <v>20906.485000000001</v>
      </c>
      <c r="M16" s="1106">
        <v>88831.148000000001</v>
      </c>
      <c r="N16" s="1106">
        <v>6113.5659999999998</v>
      </c>
      <c r="O16" s="157" t="s">
        <v>119</v>
      </c>
      <c r="P16" s="158">
        <v>18763.399000000001</v>
      </c>
      <c r="Q16" s="1106">
        <v>80643.684999999998</v>
      </c>
      <c r="R16" s="159">
        <v>5428.5429999999997</v>
      </c>
    </row>
    <row r="17" spans="2:18">
      <c r="B17" s="157" t="s">
        <v>152</v>
      </c>
      <c r="C17" s="158">
        <v>36040.762000000002</v>
      </c>
      <c r="D17" s="1106">
        <v>153269.182</v>
      </c>
      <c r="E17" s="159">
        <v>20499.131000000001</v>
      </c>
      <c r="F17" s="157" t="s">
        <v>548</v>
      </c>
      <c r="G17" s="158">
        <v>39660.875999999997</v>
      </c>
      <c r="H17" s="1106">
        <v>170473.30600000001</v>
      </c>
      <c r="I17" s="159">
        <v>21114.558000000001</v>
      </c>
      <c r="K17" s="157" t="s">
        <v>113</v>
      </c>
      <c r="L17" s="158">
        <v>11125.956</v>
      </c>
      <c r="M17" s="1106">
        <v>47009.684999999998</v>
      </c>
      <c r="N17" s="1106">
        <v>3941.2240000000002</v>
      </c>
      <c r="O17" s="157" t="s">
        <v>131</v>
      </c>
      <c r="P17" s="158">
        <v>18399.255000000001</v>
      </c>
      <c r="Q17" s="1106">
        <v>78995.13</v>
      </c>
      <c r="R17" s="159">
        <v>8000.6679999999997</v>
      </c>
    </row>
    <row r="18" spans="2:18">
      <c r="B18" s="157" t="s">
        <v>115</v>
      </c>
      <c r="C18" s="158">
        <v>31052.289000000001</v>
      </c>
      <c r="D18" s="1106">
        <v>132356.75200000001</v>
      </c>
      <c r="E18" s="159">
        <v>17640.874</v>
      </c>
      <c r="F18" s="157" t="s">
        <v>129</v>
      </c>
      <c r="G18" s="158">
        <v>37954.879999999997</v>
      </c>
      <c r="H18" s="1106">
        <v>163170.08100000001</v>
      </c>
      <c r="I18" s="159">
        <v>17549.813999999998</v>
      </c>
      <c r="K18" s="157" t="s">
        <v>131</v>
      </c>
      <c r="L18" s="158">
        <v>10371.798000000001</v>
      </c>
      <c r="M18" s="1106">
        <v>43892.031999999999</v>
      </c>
      <c r="N18" s="1106">
        <v>5733.9880000000003</v>
      </c>
      <c r="O18" s="157" t="s">
        <v>118</v>
      </c>
      <c r="P18" s="158">
        <v>6093.2550000000001</v>
      </c>
      <c r="Q18" s="1106">
        <v>26166.800999999999</v>
      </c>
      <c r="R18" s="159">
        <v>2201.471</v>
      </c>
    </row>
    <row r="19" spans="2:18">
      <c r="B19" s="173" t="s">
        <v>110</v>
      </c>
      <c r="C19" s="176">
        <v>22815.286</v>
      </c>
      <c r="D19" s="1107">
        <v>96921.040999999997</v>
      </c>
      <c r="E19" s="177">
        <v>12132.378000000001</v>
      </c>
      <c r="F19" s="173" t="s">
        <v>186</v>
      </c>
      <c r="G19" s="176">
        <v>24498.891</v>
      </c>
      <c r="H19" s="1107">
        <v>105296.742</v>
      </c>
      <c r="I19" s="177">
        <v>21983.106</v>
      </c>
      <c r="K19" s="173" t="s">
        <v>118</v>
      </c>
      <c r="L19" s="176">
        <v>7485.6940000000004</v>
      </c>
      <c r="M19" s="1107">
        <v>31827.067999999999</v>
      </c>
      <c r="N19" s="1107">
        <v>5057.0129999999999</v>
      </c>
      <c r="O19" s="173" t="s">
        <v>113</v>
      </c>
      <c r="P19" s="176">
        <v>5926.1490000000003</v>
      </c>
      <c r="Q19" s="1107">
        <v>25540.498</v>
      </c>
      <c r="R19" s="177">
        <v>2311.2800000000002</v>
      </c>
    </row>
    <row r="20" spans="2:18">
      <c r="B20" s="157" t="s">
        <v>186</v>
      </c>
      <c r="C20" s="158">
        <v>18599.031999999999</v>
      </c>
      <c r="D20" s="1106">
        <v>78901.582999999999</v>
      </c>
      <c r="E20" s="159">
        <v>18650.976999999999</v>
      </c>
      <c r="F20" s="157" t="s">
        <v>403</v>
      </c>
      <c r="G20" s="158">
        <v>18867.606</v>
      </c>
      <c r="H20" s="1106">
        <v>81101.399000000005</v>
      </c>
      <c r="I20" s="159">
        <v>11992.467000000001</v>
      </c>
      <c r="K20" s="157" t="s">
        <v>112</v>
      </c>
      <c r="L20" s="158">
        <v>5082.3649999999998</v>
      </c>
      <c r="M20" s="1106">
        <v>21581.413</v>
      </c>
      <c r="N20" s="1106">
        <v>2081.2330000000002</v>
      </c>
      <c r="O20" s="157" t="s">
        <v>129</v>
      </c>
      <c r="P20" s="158">
        <v>5389.4489999999996</v>
      </c>
      <c r="Q20" s="1106">
        <v>23193.428</v>
      </c>
      <c r="R20" s="159">
        <v>2760.3580000000002</v>
      </c>
    </row>
    <row r="21" spans="2:18">
      <c r="B21" s="1110" t="s">
        <v>130</v>
      </c>
      <c r="C21" s="1111">
        <v>16009.181</v>
      </c>
      <c r="D21" s="1108">
        <v>68082.676000000007</v>
      </c>
      <c r="E21" s="1109">
        <v>7450.7380000000003</v>
      </c>
      <c r="F21" s="1110" t="s">
        <v>126</v>
      </c>
      <c r="G21" s="1111">
        <v>17098.080999999998</v>
      </c>
      <c r="H21" s="1108">
        <v>73476.210000000006</v>
      </c>
      <c r="I21" s="1109">
        <v>6968.5889999999999</v>
      </c>
      <c r="K21" s="1110" t="s">
        <v>129</v>
      </c>
      <c r="L21" s="1111">
        <v>3305.4670000000001</v>
      </c>
      <c r="M21" s="1108">
        <v>14136.394</v>
      </c>
      <c r="N21" s="1108">
        <v>1775.35</v>
      </c>
      <c r="O21" s="1110" t="s">
        <v>112</v>
      </c>
      <c r="P21" s="1111">
        <v>4401.7719999999999</v>
      </c>
      <c r="Q21" s="1108">
        <v>18890.296999999999</v>
      </c>
      <c r="R21" s="1109">
        <v>1621.3810000000001</v>
      </c>
    </row>
    <row r="22" spans="2:18">
      <c r="B22" s="157" t="s">
        <v>403</v>
      </c>
      <c r="C22" s="158">
        <v>14761.888000000001</v>
      </c>
      <c r="D22" s="1106">
        <v>63224.57</v>
      </c>
      <c r="E22" s="159">
        <v>10624.343000000001</v>
      </c>
      <c r="F22" s="157" t="s">
        <v>292</v>
      </c>
      <c r="G22" s="158">
        <v>14644.992</v>
      </c>
      <c r="H22" s="1106">
        <v>63057.72</v>
      </c>
      <c r="I22" s="159">
        <v>13680.683999999999</v>
      </c>
      <c r="K22" s="157" t="s">
        <v>117</v>
      </c>
      <c r="L22" s="158">
        <v>1413.0719999999999</v>
      </c>
      <c r="M22" s="1106">
        <v>6023.4040000000005</v>
      </c>
      <c r="N22" s="1106">
        <v>573.12099999999998</v>
      </c>
      <c r="O22" s="157" t="s">
        <v>134</v>
      </c>
      <c r="P22" s="158">
        <v>2606.1799999999998</v>
      </c>
      <c r="Q22" s="1106">
        <v>11195.732</v>
      </c>
      <c r="R22" s="159">
        <v>1232.289</v>
      </c>
    </row>
    <row r="23" spans="2:18">
      <c r="B23" s="1110" t="s">
        <v>276</v>
      </c>
      <c r="C23" s="1111">
        <v>14526.447</v>
      </c>
      <c r="D23" s="1108">
        <v>61449.995000000003</v>
      </c>
      <c r="E23" s="1109">
        <v>5499.54</v>
      </c>
      <c r="F23" s="1110" t="s">
        <v>110</v>
      </c>
      <c r="G23" s="1111">
        <v>14638.333000000001</v>
      </c>
      <c r="H23" s="1108">
        <v>62919.324000000001</v>
      </c>
      <c r="I23" s="1109">
        <v>6540.5649999999996</v>
      </c>
      <c r="K23" s="157" t="s">
        <v>116</v>
      </c>
      <c r="L23" s="158">
        <v>1019.82</v>
      </c>
      <c r="M23" s="1106">
        <v>4332.9470000000001</v>
      </c>
      <c r="N23" s="1106">
        <v>582.50800000000004</v>
      </c>
      <c r="O23" s="157" t="s">
        <v>168</v>
      </c>
      <c r="P23" s="158">
        <v>1651.5719999999999</v>
      </c>
      <c r="Q23" s="1106">
        <v>7092.4960000000001</v>
      </c>
      <c r="R23" s="159">
        <v>1213.7929999999999</v>
      </c>
    </row>
    <row r="24" spans="2:18">
      <c r="B24" s="157" t="s">
        <v>126</v>
      </c>
      <c r="C24" s="158">
        <v>14518.287</v>
      </c>
      <c r="D24" s="1106">
        <v>61648.531999999999</v>
      </c>
      <c r="E24" s="159">
        <v>6916.415</v>
      </c>
      <c r="F24" s="157" t="s">
        <v>106</v>
      </c>
      <c r="G24" s="158">
        <v>13778.468999999999</v>
      </c>
      <c r="H24" s="1106">
        <v>59249.741999999998</v>
      </c>
      <c r="I24" s="159">
        <v>6265.7709999999997</v>
      </c>
      <c r="K24" s="173" t="s">
        <v>168</v>
      </c>
      <c r="L24" s="158">
        <v>1008.859</v>
      </c>
      <c r="M24" s="1106">
        <v>4280.4679999999998</v>
      </c>
      <c r="N24" s="1106">
        <v>795.94399999999996</v>
      </c>
      <c r="O24" s="173" t="s">
        <v>117</v>
      </c>
      <c r="P24" s="158">
        <v>1616.1579999999999</v>
      </c>
      <c r="Q24" s="1106">
        <v>6953.5249999999996</v>
      </c>
      <c r="R24" s="159">
        <v>600.90899999999999</v>
      </c>
    </row>
    <row r="25" spans="2:18">
      <c r="B25" s="157" t="s">
        <v>252</v>
      </c>
      <c r="C25" s="158">
        <v>14186.404</v>
      </c>
      <c r="D25" s="1106">
        <v>60552.466999999997</v>
      </c>
      <c r="E25" s="159">
        <v>7736.8909999999996</v>
      </c>
      <c r="F25" s="157" t="s">
        <v>130</v>
      </c>
      <c r="G25" s="158">
        <v>13702.221</v>
      </c>
      <c r="H25" s="1106">
        <v>58923.006999999998</v>
      </c>
      <c r="I25" s="159">
        <v>6191.6360000000004</v>
      </c>
      <c r="K25" s="1110" t="s">
        <v>126</v>
      </c>
      <c r="L25" s="1111">
        <v>484.60899999999998</v>
      </c>
      <c r="M25" s="1108">
        <v>2064.64</v>
      </c>
      <c r="N25" s="1108">
        <v>220.82900000000001</v>
      </c>
      <c r="O25" s="1110" t="s">
        <v>574</v>
      </c>
      <c r="P25" s="1111">
        <v>716.19600000000003</v>
      </c>
      <c r="Q25" s="1108">
        <v>3069.904</v>
      </c>
      <c r="R25" s="1109">
        <v>387.83800000000002</v>
      </c>
    </row>
    <row r="26" spans="2:18">
      <c r="B26" s="157" t="s">
        <v>292</v>
      </c>
      <c r="C26" s="158">
        <v>12485.079</v>
      </c>
      <c r="D26" s="1106">
        <v>53406.925999999999</v>
      </c>
      <c r="E26" s="159">
        <v>13584.303</v>
      </c>
      <c r="F26" s="157" t="s">
        <v>252</v>
      </c>
      <c r="G26" s="158">
        <v>12337.132</v>
      </c>
      <c r="H26" s="1106">
        <v>52990.788</v>
      </c>
      <c r="I26" s="159">
        <v>5614.6130000000003</v>
      </c>
      <c r="K26" s="157" t="s">
        <v>138</v>
      </c>
      <c r="L26" s="158">
        <v>379.46</v>
      </c>
      <c r="M26" s="1106">
        <v>1585.788</v>
      </c>
      <c r="N26" s="1106">
        <v>144.67099999999999</v>
      </c>
      <c r="O26" s="157" t="s">
        <v>138</v>
      </c>
      <c r="P26" s="158">
        <v>687.91600000000005</v>
      </c>
      <c r="Q26" s="1106">
        <v>2949.3960000000002</v>
      </c>
      <c r="R26" s="159">
        <v>191.80699999999999</v>
      </c>
    </row>
    <row r="27" spans="2:18">
      <c r="B27" s="173" t="s">
        <v>112</v>
      </c>
      <c r="C27" s="176">
        <v>11348.663</v>
      </c>
      <c r="D27" s="1107">
        <v>48423.374000000003</v>
      </c>
      <c r="E27" s="177">
        <v>4186.3760000000002</v>
      </c>
      <c r="F27" s="173" t="s">
        <v>153</v>
      </c>
      <c r="G27" s="176">
        <v>10561.558000000001</v>
      </c>
      <c r="H27" s="1107">
        <v>45390.400999999998</v>
      </c>
      <c r="I27" s="177">
        <v>5126.3100000000004</v>
      </c>
      <c r="K27" s="157" t="s">
        <v>420</v>
      </c>
      <c r="L27" s="158">
        <v>218.59</v>
      </c>
      <c r="M27" s="1106">
        <v>910.43600000000004</v>
      </c>
      <c r="N27" s="1106">
        <v>78.995999999999995</v>
      </c>
      <c r="O27" s="157" t="s">
        <v>575</v>
      </c>
      <c r="P27" s="158">
        <v>416.60399999999998</v>
      </c>
      <c r="Q27" s="1106">
        <v>1795.4780000000001</v>
      </c>
      <c r="R27" s="159">
        <v>205.108</v>
      </c>
    </row>
    <row r="28" spans="2:18">
      <c r="B28" s="157" t="s">
        <v>106</v>
      </c>
      <c r="C28" s="158">
        <v>8807.5010000000002</v>
      </c>
      <c r="D28" s="1106">
        <v>37397.216999999997</v>
      </c>
      <c r="E28" s="159">
        <v>5118.9769999999999</v>
      </c>
      <c r="F28" s="157" t="s">
        <v>112</v>
      </c>
      <c r="G28" s="158">
        <v>10543.725</v>
      </c>
      <c r="H28" s="1106">
        <v>45248.86</v>
      </c>
      <c r="I28" s="159">
        <v>3646.4609999999998</v>
      </c>
      <c r="K28" s="157" t="s">
        <v>134</v>
      </c>
      <c r="L28" s="158">
        <v>151.066</v>
      </c>
      <c r="M28" s="1106">
        <v>631.05899999999997</v>
      </c>
      <c r="N28" s="1106">
        <v>119.04600000000001</v>
      </c>
      <c r="O28" s="157" t="s">
        <v>126</v>
      </c>
      <c r="P28" s="158">
        <v>338.279</v>
      </c>
      <c r="Q28" s="1106">
        <v>1454.806</v>
      </c>
      <c r="R28" s="159">
        <v>138.97900000000001</v>
      </c>
    </row>
    <row r="29" spans="2:18">
      <c r="B29" s="1110" t="s">
        <v>119</v>
      </c>
      <c r="C29" s="1111">
        <v>8172.0280000000002</v>
      </c>
      <c r="D29" s="1108">
        <v>34702.025000000001</v>
      </c>
      <c r="E29" s="1109">
        <v>7096.5</v>
      </c>
      <c r="F29" s="1110" t="s">
        <v>415</v>
      </c>
      <c r="G29" s="1111">
        <v>7922.4049999999997</v>
      </c>
      <c r="H29" s="1108">
        <v>34029.72</v>
      </c>
      <c r="I29" s="1109">
        <v>2704.009</v>
      </c>
      <c r="K29" s="173" t="s">
        <v>128</v>
      </c>
      <c r="L29" s="176">
        <v>93.313000000000002</v>
      </c>
      <c r="M29" s="1107">
        <v>391.68099999999998</v>
      </c>
      <c r="N29" s="1107">
        <v>58.460999999999999</v>
      </c>
      <c r="O29" s="173" t="s">
        <v>116</v>
      </c>
      <c r="P29" s="176">
        <v>275.78899999999999</v>
      </c>
      <c r="Q29" s="1107">
        <v>1184.7570000000001</v>
      </c>
      <c r="R29" s="177">
        <v>227.21199999999999</v>
      </c>
    </row>
    <row r="30" spans="2:18">
      <c r="B30" s="157" t="s">
        <v>153</v>
      </c>
      <c r="C30" s="158">
        <v>7329.7529999999997</v>
      </c>
      <c r="D30" s="1106">
        <v>31220.117999999999</v>
      </c>
      <c r="E30" s="159">
        <v>4394.1629999999996</v>
      </c>
      <c r="F30" s="157" t="s">
        <v>276</v>
      </c>
      <c r="G30" s="158">
        <v>7698.5339999999997</v>
      </c>
      <c r="H30" s="1106">
        <v>33079.328999999998</v>
      </c>
      <c r="I30" s="159">
        <v>2896.5189999999998</v>
      </c>
      <c r="K30" s="157" t="s">
        <v>509</v>
      </c>
      <c r="L30" s="158">
        <v>17.117000000000001</v>
      </c>
      <c r="M30" s="1106">
        <v>71.847999999999999</v>
      </c>
      <c r="N30" s="1106">
        <v>6.0279999999999996</v>
      </c>
      <c r="O30" s="157" t="s">
        <v>576</v>
      </c>
      <c r="P30" s="158">
        <v>86.683000000000007</v>
      </c>
      <c r="Q30" s="1106">
        <v>371.55700000000002</v>
      </c>
      <c r="R30" s="159">
        <v>23.414999999999999</v>
      </c>
    </row>
    <row r="31" spans="2:18">
      <c r="B31" s="1110" t="s">
        <v>104</v>
      </c>
      <c r="C31" s="1111">
        <v>5885.9129999999996</v>
      </c>
      <c r="D31" s="1108">
        <v>25030.976999999999</v>
      </c>
      <c r="E31" s="1109">
        <v>5101.6930000000002</v>
      </c>
      <c r="F31" s="1110" t="s">
        <v>119</v>
      </c>
      <c r="G31" s="1111">
        <v>7120.26</v>
      </c>
      <c r="H31" s="1108">
        <v>30602.377</v>
      </c>
      <c r="I31" s="1109">
        <v>4952.7139999999999</v>
      </c>
      <c r="K31" s="157" t="s">
        <v>130</v>
      </c>
      <c r="L31" s="158">
        <v>13.003</v>
      </c>
      <c r="M31" s="1106">
        <v>54.042999999999999</v>
      </c>
      <c r="N31" s="1106">
        <v>9.14</v>
      </c>
      <c r="O31" s="157" t="s">
        <v>153</v>
      </c>
      <c r="P31" s="158">
        <v>42.122999999999998</v>
      </c>
      <c r="Q31" s="1106">
        <v>182.89599999999999</v>
      </c>
      <c r="R31" s="159">
        <v>20.943000000000001</v>
      </c>
    </row>
    <row r="32" spans="2:18">
      <c r="B32" s="157" t="s">
        <v>291</v>
      </c>
      <c r="C32" s="158">
        <v>5353.9430000000002</v>
      </c>
      <c r="D32" s="1106">
        <v>22687.804</v>
      </c>
      <c r="E32" s="159">
        <v>2810.355</v>
      </c>
      <c r="F32" s="157" t="s">
        <v>104</v>
      </c>
      <c r="G32" s="158">
        <v>7029.43</v>
      </c>
      <c r="H32" s="1106">
        <v>30201.774000000001</v>
      </c>
      <c r="I32" s="159">
        <v>5606.3639999999996</v>
      </c>
      <c r="K32" s="157" t="s">
        <v>510</v>
      </c>
      <c r="L32" s="158">
        <v>1.4370000000000001</v>
      </c>
      <c r="M32" s="1106">
        <v>6.1829999999999998</v>
      </c>
      <c r="N32" s="1106">
        <v>0.89400000000000002</v>
      </c>
      <c r="O32" s="157" t="s">
        <v>130</v>
      </c>
      <c r="P32" s="158">
        <v>41.323999999999998</v>
      </c>
      <c r="Q32" s="1106">
        <v>177.21</v>
      </c>
      <c r="R32" s="159">
        <v>16.611000000000001</v>
      </c>
    </row>
    <row r="33" spans="2:19">
      <c r="B33" s="157" t="s">
        <v>422</v>
      </c>
      <c r="C33" s="158">
        <v>3816.5140000000001</v>
      </c>
      <c r="D33" s="1106">
        <v>16298.424000000001</v>
      </c>
      <c r="E33" s="159">
        <v>2094.02</v>
      </c>
      <c r="F33" s="157" t="s">
        <v>422</v>
      </c>
      <c r="G33" s="158">
        <v>5466.6859999999997</v>
      </c>
      <c r="H33" s="1106">
        <v>23537.417000000001</v>
      </c>
      <c r="I33" s="159">
        <v>2342.819</v>
      </c>
      <c r="K33" s="174" t="s">
        <v>421</v>
      </c>
      <c r="L33" s="1113">
        <v>0.73499999999999999</v>
      </c>
      <c r="M33" s="1112">
        <v>3.0630000000000002</v>
      </c>
      <c r="N33" s="1112">
        <v>3.5000000000000003E-2</v>
      </c>
      <c r="O33" s="173" t="s">
        <v>252</v>
      </c>
      <c r="P33" s="176">
        <v>14.625999999999999</v>
      </c>
      <c r="Q33" s="1107">
        <v>62.691000000000003</v>
      </c>
      <c r="R33" s="177">
        <v>20.94</v>
      </c>
    </row>
    <row r="34" spans="2:19" ht="13.5" thickBot="1">
      <c r="B34" s="157" t="s">
        <v>430</v>
      </c>
      <c r="C34" s="158">
        <v>3166.9279999999999</v>
      </c>
      <c r="D34" s="1106">
        <v>13444.130999999999</v>
      </c>
      <c r="E34" s="159">
        <v>1772.7929999999999</v>
      </c>
      <c r="F34" s="157" t="s">
        <v>291</v>
      </c>
      <c r="G34" s="158">
        <v>3154.5509999999999</v>
      </c>
      <c r="H34" s="1106">
        <v>13537.269</v>
      </c>
      <c r="I34" s="159">
        <v>1748.059</v>
      </c>
      <c r="K34" s="1116"/>
      <c r="L34" s="1117"/>
      <c r="M34" s="1114"/>
      <c r="N34" s="1114"/>
      <c r="O34" s="157" t="s">
        <v>421</v>
      </c>
      <c r="P34" s="158">
        <v>5.399</v>
      </c>
      <c r="Q34" s="1106">
        <v>23.155000000000001</v>
      </c>
      <c r="R34" s="159">
        <v>3.383</v>
      </c>
    </row>
    <row r="35" spans="2:19">
      <c r="B35" s="173" t="s">
        <v>427</v>
      </c>
      <c r="C35" s="176">
        <v>2709.8620000000001</v>
      </c>
      <c r="D35" s="1107">
        <v>11542.204</v>
      </c>
      <c r="E35" s="177">
        <v>7551.6170000000002</v>
      </c>
      <c r="F35" s="173" t="s">
        <v>426</v>
      </c>
      <c r="G35" s="176">
        <v>3092.96</v>
      </c>
      <c r="H35" s="1107">
        <v>13303.299000000001</v>
      </c>
      <c r="I35" s="177">
        <v>4031.1640000000002</v>
      </c>
      <c r="K35" s="516" t="s">
        <v>511</v>
      </c>
      <c r="L35" s="1419"/>
      <c r="M35" s="1419"/>
      <c r="N35" s="1419"/>
      <c r="O35" s="157" t="s">
        <v>510</v>
      </c>
      <c r="P35" s="158">
        <v>2.3860000000000001</v>
      </c>
      <c r="Q35" s="1106">
        <v>10.308</v>
      </c>
      <c r="R35" s="159">
        <v>1.8580000000000001</v>
      </c>
    </row>
    <row r="36" spans="2:19" ht="13.5" thickBot="1">
      <c r="B36" s="157" t="s">
        <v>111</v>
      </c>
      <c r="C36" s="158">
        <v>2699.143</v>
      </c>
      <c r="D36" s="1106">
        <v>11457.317999999999</v>
      </c>
      <c r="E36" s="159">
        <v>1264.8710000000001</v>
      </c>
      <c r="F36" s="157" t="s">
        <v>116</v>
      </c>
      <c r="G36" s="158">
        <v>2758.5659999999998</v>
      </c>
      <c r="H36" s="1106">
        <v>11856.241</v>
      </c>
      <c r="I36" s="159">
        <v>1421.125</v>
      </c>
      <c r="L36" s="795"/>
      <c r="M36" s="795"/>
      <c r="N36" s="795"/>
      <c r="O36" s="1116" t="s">
        <v>186</v>
      </c>
      <c r="P36" s="1117">
        <v>6.6000000000000003E-2</v>
      </c>
      <c r="Q36" s="1114">
        <v>0.28199999999999997</v>
      </c>
      <c r="R36" s="1115">
        <v>1E-3</v>
      </c>
    </row>
    <row r="37" spans="2:19" ht="15">
      <c r="B37" s="173" t="s">
        <v>426</v>
      </c>
      <c r="C37" s="176">
        <v>2573.8510000000001</v>
      </c>
      <c r="D37" s="1107">
        <v>10939.797</v>
      </c>
      <c r="E37" s="177">
        <v>3397.42</v>
      </c>
      <c r="F37" s="173" t="s">
        <v>111</v>
      </c>
      <c r="G37" s="176">
        <v>2416.6889999999999</v>
      </c>
      <c r="H37" s="1107">
        <v>10397.634</v>
      </c>
      <c r="I37" s="177">
        <v>1039.5889999999999</v>
      </c>
      <c r="K37" s="1669"/>
      <c r="L37" s="1669"/>
      <c r="M37" s="1669"/>
      <c r="N37" s="1669"/>
      <c r="O37" s="1670" t="s">
        <v>577</v>
      </c>
      <c r="P37" s="1671"/>
      <c r="Q37" s="1671"/>
      <c r="R37" s="795"/>
      <c r="S37" s="1146"/>
    </row>
    <row r="38" spans="2:19" ht="15">
      <c r="B38" s="157" t="s">
        <v>424</v>
      </c>
      <c r="C38" s="158">
        <v>2560.0749999999998</v>
      </c>
      <c r="D38" s="1106">
        <v>10898.509</v>
      </c>
      <c r="E38" s="159">
        <v>1262.047</v>
      </c>
      <c r="F38" s="157" t="s">
        <v>427</v>
      </c>
      <c r="G38" s="158">
        <v>2255.1579999999999</v>
      </c>
      <c r="H38" s="1106">
        <v>9693.4699999999993</v>
      </c>
      <c r="I38" s="159">
        <v>6185.4719999999998</v>
      </c>
      <c r="K38" s="1669"/>
      <c r="L38" s="1671"/>
      <c r="M38" s="1671"/>
      <c r="N38" s="1671"/>
      <c r="O38" s="516"/>
      <c r="P38" s="795"/>
      <c r="Q38" s="795"/>
      <c r="R38" s="795"/>
      <c r="S38" s="1146"/>
    </row>
    <row r="39" spans="2:19" ht="15">
      <c r="B39" s="1110" t="s">
        <v>415</v>
      </c>
      <c r="C39" s="1111">
        <v>2310.6439999999998</v>
      </c>
      <c r="D39" s="1108">
        <v>9852.2690000000002</v>
      </c>
      <c r="E39" s="1109">
        <v>905.17399999999998</v>
      </c>
      <c r="F39" s="1110" t="s">
        <v>512</v>
      </c>
      <c r="G39" s="1111">
        <v>2013.39</v>
      </c>
      <c r="H39" s="1108">
        <v>8677.6849999999995</v>
      </c>
      <c r="I39" s="1109">
        <v>1080.605</v>
      </c>
      <c r="K39" s="1669"/>
      <c r="L39" s="1671"/>
      <c r="M39" s="1671"/>
      <c r="N39" s="1672"/>
      <c r="O39" s="1672"/>
      <c r="P39" s="1672"/>
      <c r="Q39" s="1672"/>
      <c r="R39" s="1672"/>
      <c r="S39" s="1146"/>
    </row>
    <row r="40" spans="2:19" ht="15">
      <c r="B40" s="173" t="s">
        <v>116</v>
      </c>
      <c r="C40" s="176">
        <v>1896.1089999999999</v>
      </c>
      <c r="D40" s="1107">
        <v>8090.9129999999996</v>
      </c>
      <c r="E40" s="177">
        <v>1050.8710000000001</v>
      </c>
      <c r="F40" s="173" t="s">
        <v>138</v>
      </c>
      <c r="G40" s="176">
        <v>1886.1880000000001</v>
      </c>
      <c r="H40" s="1107">
        <v>8107.7790000000005</v>
      </c>
      <c r="I40" s="177">
        <v>884.09199999999998</v>
      </c>
      <c r="K40" s="1669"/>
      <c r="L40" s="1671"/>
      <c r="M40" s="1671"/>
      <c r="N40" s="1672"/>
      <c r="O40" s="1673"/>
      <c r="P40" s="1673"/>
      <c r="Q40" s="1673"/>
      <c r="R40" s="1673"/>
      <c r="S40" s="1146"/>
    </row>
    <row r="41" spans="2:19" ht="15">
      <c r="B41" s="157" t="s">
        <v>428</v>
      </c>
      <c r="C41" s="158">
        <v>1878.481</v>
      </c>
      <c r="D41" s="1106">
        <v>8050.3429999999998</v>
      </c>
      <c r="E41" s="159">
        <v>2615.19</v>
      </c>
      <c r="F41" s="157" t="s">
        <v>424</v>
      </c>
      <c r="G41" s="158">
        <v>1767.6959999999999</v>
      </c>
      <c r="H41" s="1106">
        <v>7586.9549999999999</v>
      </c>
      <c r="I41" s="159">
        <v>771.56399999999996</v>
      </c>
      <c r="K41" s="1669"/>
      <c r="L41" s="1671"/>
      <c r="M41" s="1671"/>
      <c r="N41" s="1672"/>
      <c r="O41" s="1673"/>
      <c r="P41" s="1673"/>
      <c r="Q41" s="1673"/>
      <c r="R41" s="1673"/>
      <c r="S41" s="1146"/>
    </row>
    <row r="42" spans="2:19" ht="15">
      <c r="B42" s="1110" t="s">
        <v>429</v>
      </c>
      <c r="C42" s="1111">
        <v>1762.07</v>
      </c>
      <c r="D42" s="1108">
        <v>7531.0349999999999</v>
      </c>
      <c r="E42" s="1109">
        <v>3922.8240000000001</v>
      </c>
      <c r="F42" s="1110" t="s">
        <v>109</v>
      </c>
      <c r="G42" s="1111">
        <v>1203.375</v>
      </c>
      <c r="H42" s="1108">
        <v>5171.4690000000001</v>
      </c>
      <c r="I42" s="1109">
        <v>483.37700000000001</v>
      </c>
      <c r="K42" s="1669"/>
      <c r="L42" s="1671"/>
      <c r="M42" s="1671"/>
      <c r="N42" s="1672"/>
      <c r="O42" s="1673"/>
      <c r="P42" s="1673"/>
      <c r="Q42" s="1673"/>
      <c r="R42" s="1673"/>
      <c r="S42" s="1146"/>
    </row>
    <row r="43" spans="2:19" ht="15">
      <c r="B43" s="157" t="s">
        <v>431</v>
      </c>
      <c r="C43" s="158">
        <v>1541.309</v>
      </c>
      <c r="D43" s="1106">
        <v>6550.6459999999997</v>
      </c>
      <c r="E43" s="159">
        <v>840.62099999999998</v>
      </c>
      <c r="F43" s="157" t="s">
        <v>431</v>
      </c>
      <c r="G43" s="158">
        <v>1156.3599999999999</v>
      </c>
      <c r="H43" s="1106">
        <v>4987.491</v>
      </c>
      <c r="I43" s="159">
        <v>530.50400000000002</v>
      </c>
      <c r="K43" s="1669"/>
      <c r="L43" s="1671"/>
      <c r="M43" s="1671"/>
      <c r="N43" s="1672"/>
      <c r="O43" s="1673"/>
      <c r="P43" s="1673"/>
      <c r="Q43" s="1673"/>
      <c r="R43" s="1673"/>
      <c r="S43" s="1146"/>
    </row>
    <row r="44" spans="2:19" ht="15">
      <c r="B44" s="157" t="s">
        <v>512</v>
      </c>
      <c r="C44" s="158">
        <v>1383.222</v>
      </c>
      <c r="D44" s="1106">
        <v>5952.5709999999999</v>
      </c>
      <c r="E44" s="159">
        <v>779.37199999999996</v>
      </c>
      <c r="F44" s="157" t="s">
        <v>436</v>
      </c>
      <c r="G44" s="158">
        <v>937.95299999999997</v>
      </c>
      <c r="H44" s="1106">
        <v>4035.8029999999999</v>
      </c>
      <c r="I44" s="159">
        <v>2836.105</v>
      </c>
      <c r="K44" s="1669"/>
      <c r="L44" s="1671"/>
      <c r="M44" s="1671"/>
      <c r="N44" s="1672"/>
      <c r="O44" s="1673"/>
      <c r="P44" s="1673"/>
      <c r="Q44" s="1673"/>
      <c r="R44" s="1673"/>
      <c r="S44" s="1146"/>
    </row>
    <row r="45" spans="2:19" ht="15">
      <c r="B45" s="157" t="s">
        <v>109</v>
      </c>
      <c r="C45" s="158">
        <v>782.07799999999997</v>
      </c>
      <c r="D45" s="1106">
        <v>3310.2150000000001</v>
      </c>
      <c r="E45" s="159">
        <v>380.87599999999998</v>
      </c>
      <c r="F45" s="157" t="s">
        <v>428</v>
      </c>
      <c r="G45" s="158">
        <v>893.74400000000003</v>
      </c>
      <c r="H45" s="1106">
        <v>3838.2860000000001</v>
      </c>
      <c r="I45" s="159">
        <v>1595.98</v>
      </c>
      <c r="K45" s="1669"/>
      <c r="L45" s="1671"/>
      <c r="M45" s="1671"/>
      <c r="N45" s="1672"/>
      <c r="O45" s="1673"/>
      <c r="P45" s="1673"/>
      <c r="Q45" s="1673"/>
      <c r="R45" s="1673"/>
      <c r="S45" s="1146"/>
    </row>
    <row r="46" spans="2:19" ht="15">
      <c r="B46" s="173" t="s">
        <v>436</v>
      </c>
      <c r="C46" s="176">
        <v>652.87199999999996</v>
      </c>
      <c r="D46" s="1107">
        <v>2785.9960000000001</v>
      </c>
      <c r="E46" s="177">
        <v>2081.06</v>
      </c>
      <c r="F46" s="173" t="s">
        <v>439</v>
      </c>
      <c r="G46" s="176">
        <v>758.21199999999999</v>
      </c>
      <c r="H46" s="1107">
        <v>3251.7649999999999</v>
      </c>
      <c r="I46" s="177">
        <v>354.33100000000002</v>
      </c>
      <c r="K46" s="1669"/>
      <c r="L46" s="1671"/>
      <c r="M46" s="1671"/>
      <c r="N46" s="1672"/>
      <c r="O46" s="1673"/>
      <c r="P46" s="1673"/>
      <c r="Q46" s="1673"/>
      <c r="R46" s="1673"/>
      <c r="S46" s="1146"/>
    </row>
    <row r="47" spans="2:19" ht="15">
      <c r="B47" s="157" t="s">
        <v>138</v>
      </c>
      <c r="C47" s="158">
        <v>635.53</v>
      </c>
      <c r="D47" s="1106">
        <v>2694.846</v>
      </c>
      <c r="E47" s="159">
        <v>374.37900000000002</v>
      </c>
      <c r="F47" s="157" t="s">
        <v>429</v>
      </c>
      <c r="G47" s="158">
        <v>704.45699999999999</v>
      </c>
      <c r="H47" s="1106">
        <v>3030.172</v>
      </c>
      <c r="I47" s="159">
        <v>2355.64</v>
      </c>
      <c r="K47" s="1669"/>
      <c r="L47" s="1671"/>
      <c r="M47" s="1671"/>
      <c r="N47" s="1672"/>
      <c r="O47" s="1673"/>
      <c r="P47" s="1673"/>
      <c r="Q47" s="1673"/>
      <c r="R47" s="1673"/>
      <c r="S47" s="1146"/>
    </row>
    <row r="48" spans="2:19" ht="15">
      <c r="B48" s="1110" t="s">
        <v>434</v>
      </c>
      <c r="C48" s="1111">
        <v>623.59</v>
      </c>
      <c r="D48" s="1108">
        <v>2663.692</v>
      </c>
      <c r="E48" s="1109">
        <v>840.86300000000006</v>
      </c>
      <c r="F48" s="1110" t="s">
        <v>128</v>
      </c>
      <c r="G48" s="1111">
        <v>636.64300000000003</v>
      </c>
      <c r="H48" s="1108">
        <v>2733.0709999999999</v>
      </c>
      <c r="I48" s="1109">
        <v>290.863</v>
      </c>
      <c r="K48" s="1669"/>
      <c r="L48" s="1671"/>
      <c r="M48" s="1671"/>
      <c r="N48" s="1672"/>
      <c r="O48" s="1673"/>
      <c r="P48" s="1673"/>
      <c r="Q48" s="1673"/>
      <c r="R48" s="1673"/>
      <c r="S48" s="1146"/>
    </row>
    <row r="49" spans="2:19" ht="15">
      <c r="B49" s="157" t="s">
        <v>437</v>
      </c>
      <c r="C49" s="158">
        <v>556.76599999999996</v>
      </c>
      <c r="D49" s="1106">
        <v>2340.297</v>
      </c>
      <c r="E49" s="159">
        <v>164.12799999999999</v>
      </c>
      <c r="F49" s="157" t="s">
        <v>445</v>
      </c>
      <c r="G49" s="158">
        <v>619.85</v>
      </c>
      <c r="H49" s="1106">
        <v>2669.5149999999999</v>
      </c>
      <c r="I49" s="159">
        <v>224.03</v>
      </c>
      <c r="K49" s="1669"/>
      <c r="L49" s="1671"/>
      <c r="M49" s="1671"/>
      <c r="N49" s="1672"/>
      <c r="O49" s="1673"/>
      <c r="P49" s="1673"/>
      <c r="Q49" s="1673"/>
      <c r="R49" s="1673"/>
      <c r="S49" s="1146"/>
    </row>
    <row r="50" spans="2:19" ht="15">
      <c r="B50" s="157" t="s">
        <v>435</v>
      </c>
      <c r="C50" s="158">
        <v>540.39499999999998</v>
      </c>
      <c r="D50" s="1106">
        <v>2286.9650000000001</v>
      </c>
      <c r="E50" s="159">
        <v>439.08100000000002</v>
      </c>
      <c r="F50" s="157" t="s">
        <v>437</v>
      </c>
      <c r="G50" s="158">
        <v>562.00400000000002</v>
      </c>
      <c r="H50" s="1106">
        <v>2425.5709999999999</v>
      </c>
      <c r="I50" s="159">
        <v>142.84299999999999</v>
      </c>
      <c r="K50" s="1669"/>
      <c r="L50" s="1671"/>
      <c r="M50" s="1671"/>
      <c r="N50" s="1672"/>
      <c r="O50" s="1673"/>
      <c r="P50" s="1673"/>
      <c r="Q50" s="1673"/>
      <c r="R50" s="1673"/>
      <c r="S50" s="1146"/>
    </row>
    <row r="51" spans="2:19" ht="15">
      <c r="B51" s="157" t="s">
        <v>432</v>
      </c>
      <c r="C51" s="158">
        <v>454.14400000000001</v>
      </c>
      <c r="D51" s="1106">
        <v>1945.9639999999999</v>
      </c>
      <c r="E51" s="159">
        <v>386.51499999999999</v>
      </c>
      <c r="F51" s="157" t="s">
        <v>432</v>
      </c>
      <c r="G51" s="158">
        <v>506.584</v>
      </c>
      <c r="H51" s="1106">
        <v>2181.1439999999998</v>
      </c>
      <c r="I51" s="159">
        <v>407.58</v>
      </c>
      <c r="K51" s="1669"/>
      <c r="L51" s="1671"/>
      <c r="M51" s="1671"/>
      <c r="N51" s="1672"/>
      <c r="O51" s="1673"/>
      <c r="P51" s="1673"/>
      <c r="Q51" s="1673"/>
      <c r="R51" s="1673"/>
      <c r="S51" s="1146"/>
    </row>
    <row r="52" spans="2:19" ht="15">
      <c r="B52" s="173" t="s">
        <v>128</v>
      </c>
      <c r="C52" s="176">
        <v>429.05399999999997</v>
      </c>
      <c r="D52" s="1107">
        <v>1825.8530000000001</v>
      </c>
      <c r="E52" s="177">
        <v>199.44399999999999</v>
      </c>
      <c r="F52" s="173" t="s">
        <v>434</v>
      </c>
      <c r="G52" s="176">
        <v>504.464</v>
      </c>
      <c r="H52" s="1107">
        <v>2169.029</v>
      </c>
      <c r="I52" s="177">
        <v>756.55499999999995</v>
      </c>
      <c r="K52" s="1669"/>
      <c r="L52" s="1671"/>
      <c r="M52" s="1671"/>
      <c r="N52" s="1672"/>
      <c r="O52" s="1673"/>
      <c r="P52" s="1673"/>
      <c r="Q52" s="1673"/>
      <c r="R52" s="1673"/>
      <c r="S52" s="1146"/>
    </row>
    <row r="53" spans="2:19" ht="15">
      <c r="B53" s="157" t="s">
        <v>442</v>
      </c>
      <c r="C53" s="158">
        <v>299.10500000000002</v>
      </c>
      <c r="D53" s="1106">
        <v>1280.712</v>
      </c>
      <c r="E53" s="159">
        <v>176</v>
      </c>
      <c r="F53" s="157" t="s">
        <v>118</v>
      </c>
      <c r="G53" s="158">
        <v>337.63299999999998</v>
      </c>
      <c r="H53" s="1106">
        <v>1446.0219999999999</v>
      </c>
      <c r="I53" s="159">
        <v>122.03100000000001</v>
      </c>
      <c r="K53" s="1669"/>
      <c r="L53" s="1671"/>
      <c r="M53" s="1671"/>
      <c r="N53" s="1672"/>
      <c r="O53" s="1673"/>
      <c r="P53" s="1673"/>
      <c r="Q53" s="1673"/>
      <c r="R53" s="1673"/>
      <c r="S53" s="1146"/>
    </row>
    <row r="54" spans="2:19" ht="15">
      <c r="B54" s="1110" t="s">
        <v>439</v>
      </c>
      <c r="C54" s="1111">
        <v>256.93900000000002</v>
      </c>
      <c r="D54" s="1108">
        <v>1099.652</v>
      </c>
      <c r="E54" s="1109">
        <v>169.40700000000001</v>
      </c>
      <c r="F54" s="1110" t="s">
        <v>430</v>
      </c>
      <c r="G54" s="1111">
        <v>220.374</v>
      </c>
      <c r="H54" s="1108">
        <v>944.21600000000001</v>
      </c>
      <c r="I54" s="1109">
        <v>120.643</v>
      </c>
      <c r="K54" s="1669"/>
      <c r="L54" s="1671"/>
      <c r="M54" s="1671"/>
      <c r="N54" s="1672"/>
      <c r="O54" s="1673"/>
      <c r="P54" s="1673"/>
      <c r="Q54" s="1673"/>
      <c r="R54" s="1673"/>
      <c r="S54" s="1146"/>
    </row>
    <row r="55" spans="2:19" ht="15">
      <c r="B55" s="157" t="s">
        <v>451</v>
      </c>
      <c r="C55" s="158">
        <v>189.13</v>
      </c>
      <c r="D55" s="1106">
        <v>812.04899999999998</v>
      </c>
      <c r="E55" s="159">
        <v>243</v>
      </c>
      <c r="F55" s="157" t="s">
        <v>448</v>
      </c>
      <c r="G55" s="158">
        <v>178.04300000000001</v>
      </c>
      <c r="H55" s="1106">
        <v>761.64499999999998</v>
      </c>
      <c r="I55" s="159">
        <v>64.474000000000004</v>
      </c>
      <c r="K55" s="1669"/>
      <c r="L55" s="1671"/>
      <c r="M55" s="1671"/>
      <c r="N55" s="1672"/>
      <c r="O55" s="1673"/>
      <c r="P55" s="1673"/>
      <c r="Q55" s="1673"/>
      <c r="R55" s="1673"/>
      <c r="S55" s="1146"/>
    </row>
    <row r="56" spans="2:19" ht="15">
      <c r="B56" s="157" t="s">
        <v>423</v>
      </c>
      <c r="C56" s="158">
        <v>188.36699999999999</v>
      </c>
      <c r="D56" s="1106">
        <v>799.02300000000002</v>
      </c>
      <c r="E56" s="159">
        <v>107.69799999999999</v>
      </c>
      <c r="F56" s="157" t="s">
        <v>443</v>
      </c>
      <c r="G56" s="158">
        <v>164.71899999999999</v>
      </c>
      <c r="H56" s="1106">
        <v>712.31700000000001</v>
      </c>
      <c r="I56" s="159">
        <v>73.748000000000005</v>
      </c>
      <c r="K56" s="1669"/>
      <c r="L56" s="1671"/>
      <c r="M56" s="1671"/>
      <c r="N56" s="1672"/>
      <c r="O56" s="1673"/>
      <c r="P56" s="1673"/>
      <c r="Q56" s="1673"/>
      <c r="R56" s="1673"/>
      <c r="S56" s="1146"/>
    </row>
    <row r="57" spans="2:19" ht="15">
      <c r="B57" s="157" t="s">
        <v>421</v>
      </c>
      <c r="C57" s="158">
        <v>174.84</v>
      </c>
      <c r="D57" s="1106">
        <v>750.47500000000002</v>
      </c>
      <c r="E57" s="159">
        <v>174.005</v>
      </c>
      <c r="F57" s="157" t="s">
        <v>578</v>
      </c>
      <c r="G57" s="158">
        <v>161.59</v>
      </c>
      <c r="H57" s="1106">
        <v>697.22400000000005</v>
      </c>
      <c r="I57" s="159">
        <v>72.397000000000006</v>
      </c>
      <c r="K57" s="1669"/>
      <c r="L57" s="1671"/>
      <c r="M57" s="1671"/>
      <c r="N57" s="1672"/>
      <c r="O57" s="1673"/>
      <c r="P57" s="1673"/>
      <c r="Q57" s="1673"/>
      <c r="R57" s="1673"/>
      <c r="S57" s="1146"/>
    </row>
    <row r="58" spans="2:19" ht="15">
      <c r="B58" s="173" t="s">
        <v>446</v>
      </c>
      <c r="C58" s="176">
        <v>157.51599999999999</v>
      </c>
      <c r="D58" s="1107">
        <v>675.59400000000005</v>
      </c>
      <c r="E58" s="177">
        <v>243.71</v>
      </c>
      <c r="F58" s="173" t="s">
        <v>449</v>
      </c>
      <c r="G58" s="176">
        <v>154.79599999999999</v>
      </c>
      <c r="H58" s="1107">
        <v>662.05200000000002</v>
      </c>
      <c r="I58" s="177">
        <v>149.84700000000001</v>
      </c>
      <c r="K58" s="1669"/>
      <c r="L58" s="1671"/>
      <c r="M58" s="1671"/>
      <c r="N58" s="1672"/>
      <c r="O58" s="1673"/>
      <c r="P58" s="1673"/>
      <c r="Q58" s="1673"/>
      <c r="R58" s="1673"/>
      <c r="S58" s="1146"/>
    </row>
    <row r="59" spans="2:19" ht="15">
      <c r="B59" s="157" t="s">
        <v>440</v>
      </c>
      <c r="C59" s="158">
        <v>148.64599999999999</v>
      </c>
      <c r="D59" s="1106">
        <v>621.702</v>
      </c>
      <c r="E59" s="159">
        <v>50.024000000000001</v>
      </c>
      <c r="F59" s="157" t="s">
        <v>421</v>
      </c>
      <c r="G59" s="158">
        <v>150.904</v>
      </c>
      <c r="H59" s="1106">
        <v>649.95399999999995</v>
      </c>
      <c r="I59" s="159">
        <v>145.66399999999999</v>
      </c>
      <c r="K59" s="1669"/>
      <c r="L59" s="1671"/>
      <c r="M59" s="1671"/>
      <c r="N59" s="1672"/>
      <c r="O59" s="1673"/>
      <c r="P59" s="1673"/>
      <c r="Q59" s="1673"/>
      <c r="R59" s="1673"/>
      <c r="S59" s="1146"/>
    </row>
    <row r="60" spans="2:19" ht="15">
      <c r="B60" s="1110" t="s">
        <v>445</v>
      </c>
      <c r="C60" s="1111">
        <v>114.25</v>
      </c>
      <c r="D60" s="1108">
        <v>491.68700000000001</v>
      </c>
      <c r="E60" s="1109">
        <v>50</v>
      </c>
      <c r="F60" s="1110" t="s">
        <v>579</v>
      </c>
      <c r="G60" s="1111">
        <v>102.70099999999999</v>
      </c>
      <c r="H60" s="1108">
        <v>439.17500000000001</v>
      </c>
      <c r="I60" s="1109">
        <v>48</v>
      </c>
      <c r="K60" s="1669"/>
      <c r="L60" s="1671"/>
      <c r="M60" s="1671"/>
      <c r="N60" s="1672"/>
      <c r="O60" s="1673"/>
      <c r="P60" s="1673"/>
      <c r="Q60" s="1673"/>
      <c r="R60" s="1673"/>
      <c r="S60" s="1146"/>
    </row>
    <row r="61" spans="2:19" ht="15">
      <c r="B61" s="157" t="s">
        <v>118</v>
      </c>
      <c r="C61" s="158">
        <v>112.301</v>
      </c>
      <c r="D61" s="1106">
        <v>478.32900000000001</v>
      </c>
      <c r="E61" s="159">
        <v>46.462000000000003</v>
      </c>
      <c r="F61" s="157" t="s">
        <v>580</v>
      </c>
      <c r="G61" s="158">
        <v>97.510999999999996</v>
      </c>
      <c r="H61" s="1106">
        <v>417</v>
      </c>
      <c r="I61" s="159">
        <v>36.216000000000001</v>
      </c>
      <c r="K61" s="1669"/>
      <c r="L61" s="1671"/>
      <c r="M61" s="1671"/>
      <c r="N61" s="1672"/>
      <c r="O61" s="1673"/>
      <c r="P61" s="1673"/>
      <c r="Q61" s="1673"/>
      <c r="R61" s="1673"/>
      <c r="S61" s="1146"/>
    </row>
    <row r="62" spans="2:19" ht="15">
      <c r="B62" s="157" t="s">
        <v>443</v>
      </c>
      <c r="C62" s="158">
        <v>106.30800000000001</v>
      </c>
      <c r="D62" s="1106">
        <v>457.86500000000001</v>
      </c>
      <c r="E62" s="159">
        <v>48.851999999999997</v>
      </c>
      <c r="F62" s="157" t="s">
        <v>404</v>
      </c>
      <c r="G62" s="158">
        <v>90.063999999999993</v>
      </c>
      <c r="H62" s="1106">
        <v>385.23599999999999</v>
      </c>
      <c r="I62" s="159">
        <v>21.074999999999999</v>
      </c>
      <c r="K62" s="1669"/>
      <c r="L62" s="1671"/>
      <c r="M62" s="1671"/>
      <c r="N62" s="1672"/>
      <c r="O62" s="1673"/>
      <c r="P62" s="1673"/>
      <c r="Q62" s="1673"/>
      <c r="R62" s="1673"/>
    </row>
    <row r="63" spans="2:19" ht="15">
      <c r="B63" s="157" t="s">
        <v>448</v>
      </c>
      <c r="C63" s="158">
        <v>96.126999999999995</v>
      </c>
      <c r="D63" s="1106">
        <v>408.351</v>
      </c>
      <c r="E63" s="159">
        <v>49.119</v>
      </c>
      <c r="F63" s="157" t="s">
        <v>438</v>
      </c>
      <c r="G63" s="158">
        <v>87.561999999999998</v>
      </c>
      <c r="H63" s="1106">
        <v>376.22399999999999</v>
      </c>
      <c r="I63" s="159">
        <v>61.061999999999998</v>
      </c>
      <c r="K63" s="1669"/>
      <c r="L63" s="1671"/>
      <c r="M63" s="1671"/>
      <c r="N63" s="1672"/>
      <c r="O63" s="1673"/>
      <c r="P63" s="1673"/>
      <c r="Q63" s="1673"/>
      <c r="R63" s="1673"/>
    </row>
    <row r="64" spans="2:19" ht="15">
      <c r="B64" s="173" t="s">
        <v>444</v>
      </c>
      <c r="C64" s="176">
        <v>95.22</v>
      </c>
      <c r="D64" s="1107">
        <v>408.95699999999999</v>
      </c>
      <c r="E64" s="177">
        <v>80.641000000000005</v>
      </c>
      <c r="F64" s="173" t="s">
        <v>444</v>
      </c>
      <c r="G64" s="176">
        <v>58.383000000000003</v>
      </c>
      <c r="H64" s="1107">
        <v>250.81200000000001</v>
      </c>
      <c r="I64" s="177">
        <v>69.97</v>
      </c>
      <c r="K64" s="1669"/>
      <c r="L64" s="1671"/>
      <c r="M64" s="1671"/>
      <c r="N64" s="1672"/>
      <c r="O64" s="1673"/>
      <c r="P64" s="1673"/>
      <c r="Q64" s="1673"/>
      <c r="R64" s="1673"/>
    </row>
    <row r="65" spans="2:18" ht="15">
      <c r="B65" s="157" t="s">
        <v>441</v>
      </c>
      <c r="C65" s="158">
        <v>77.873999999999995</v>
      </c>
      <c r="D65" s="1106">
        <v>334.26600000000002</v>
      </c>
      <c r="E65" s="159">
        <v>126.71</v>
      </c>
      <c r="F65" s="157" t="s">
        <v>117</v>
      </c>
      <c r="G65" s="158">
        <v>57.478999999999999</v>
      </c>
      <c r="H65" s="1106">
        <v>245.79900000000001</v>
      </c>
      <c r="I65" s="159">
        <v>15.813000000000001</v>
      </c>
      <c r="K65" s="1669"/>
      <c r="L65" s="1671"/>
      <c r="M65" s="1671"/>
      <c r="N65" s="1672"/>
      <c r="O65" s="1673"/>
      <c r="P65" s="1673"/>
      <c r="Q65" s="1673"/>
      <c r="R65" s="1673"/>
    </row>
    <row r="66" spans="2:18" ht="15">
      <c r="B66" s="1110" t="s">
        <v>447</v>
      </c>
      <c r="C66" s="1111">
        <v>55.789000000000001</v>
      </c>
      <c r="D66" s="1108">
        <v>240.846</v>
      </c>
      <c r="E66" s="1109">
        <v>20.5</v>
      </c>
      <c r="F66" s="1110" t="s">
        <v>513</v>
      </c>
      <c r="G66" s="1111">
        <v>50.851999999999997</v>
      </c>
      <c r="H66" s="1108">
        <v>217.899</v>
      </c>
      <c r="I66" s="1109">
        <v>50</v>
      </c>
      <c r="K66" s="1669"/>
      <c r="L66" s="1671"/>
      <c r="M66" s="1671"/>
      <c r="N66" s="1671"/>
      <c r="O66" s="1146"/>
    </row>
    <row r="67" spans="2:18" ht="15">
      <c r="B67" s="173" t="s">
        <v>455</v>
      </c>
      <c r="C67" s="176">
        <v>39.715000000000003</v>
      </c>
      <c r="D67" s="1107">
        <v>170.506</v>
      </c>
      <c r="E67" s="177">
        <v>42.220999999999997</v>
      </c>
      <c r="F67" s="173" t="s">
        <v>433</v>
      </c>
      <c r="G67" s="176">
        <v>46.65</v>
      </c>
      <c r="H67" s="1107">
        <v>202.32599999999999</v>
      </c>
      <c r="I67" s="177">
        <v>20</v>
      </c>
      <c r="K67" s="1669"/>
      <c r="L67" s="1671"/>
      <c r="M67" s="1671"/>
      <c r="N67" s="1671"/>
      <c r="O67" s="1146"/>
    </row>
    <row r="68" spans="2:18" ht="15">
      <c r="B68" s="157" t="s">
        <v>438</v>
      </c>
      <c r="C68" s="158">
        <v>26.983000000000001</v>
      </c>
      <c r="D68" s="1106">
        <v>115.01900000000001</v>
      </c>
      <c r="E68" s="159">
        <v>48.225999999999999</v>
      </c>
      <c r="F68" s="157" t="s">
        <v>423</v>
      </c>
      <c r="G68" s="158">
        <v>42.795000000000002</v>
      </c>
      <c r="H68" s="1106">
        <v>183.45</v>
      </c>
      <c r="I68" s="159">
        <v>20</v>
      </c>
      <c r="K68" s="1669"/>
      <c r="L68" s="1671"/>
      <c r="M68" s="1671"/>
      <c r="N68" s="1671"/>
      <c r="O68" s="1146"/>
    </row>
    <row r="69" spans="2:18" ht="15">
      <c r="B69" s="1110" t="s">
        <v>513</v>
      </c>
      <c r="C69" s="1111">
        <v>24.824999999999999</v>
      </c>
      <c r="D69" s="1108">
        <v>106.59099999999999</v>
      </c>
      <c r="E69" s="1109">
        <v>25</v>
      </c>
      <c r="F69" s="1110" t="s">
        <v>581</v>
      </c>
      <c r="G69" s="1111">
        <v>37.598999999999997</v>
      </c>
      <c r="H69" s="1108">
        <v>161.09800000000001</v>
      </c>
      <c r="I69" s="1109">
        <v>20.099</v>
      </c>
      <c r="K69" s="1669"/>
      <c r="L69" s="1671"/>
      <c r="M69" s="1671"/>
      <c r="N69" s="1671"/>
      <c r="O69" s="1146"/>
    </row>
    <row r="70" spans="2:18" ht="15">
      <c r="B70" s="157" t="s">
        <v>450</v>
      </c>
      <c r="C70" s="158">
        <v>19.664999999999999</v>
      </c>
      <c r="D70" s="1106">
        <v>84.697000000000003</v>
      </c>
      <c r="E70" s="159">
        <v>27</v>
      </c>
      <c r="F70" s="157" t="s">
        <v>441</v>
      </c>
      <c r="G70" s="158">
        <v>30.18</v>
      </c>
      <c r="H70" s="1106">
        <v>130.71600000000001</v>
      </c>
      <c r="I70" s="159">
        <v>53.99</v>
      </c>
      <c r="K70" s="1669"/>
      <c r="L70" s="1671"/>
      <c r="M70" s="1671"/>
      <c r="N70" s="1671"/>
      <c r="O70" s="1146"/>
    </row>
    <row r="71" spans="2:18" ht="15">
      <c r="B71" s="157" t="s">
        <v>117</v>
      </c>
      <c r="C71" s="158">
        <v>11.532999999999999</v>
      </c>
      <c r="D71" s="1106">
        <v>48.067</v>
      </c>
      <c r="E71" s="159">
        <v>5</v>
      </c>
      <c r="F71" s="157" t="s">
        <v>132</v>
      </c>
      <c r="G71" s="158">
        <v>28.006</v>
      </c>
      <c r="H71" s="1106">
        <v>120.667</v>
      </c>
      <c r="I71" s="159">
        <v>10.17</v>
      </c>
      <c r="K71" s="1669"/>
      <c r="L71" s="1671"/>
      <c r="M71" s="1671"/>
      <c r="N71" s="1671"/>
      <c r="O71" s="1146"/>
    </row>
    <row r="72" spans="2:18" ht="15">
      <c r="B72" s="157" t="s">
        <v>132</v>
      </c>
      <c r="C72" s="158">
        <v>10.19</v>
      </c>
      <c r="D72" s="1106">
        <v>42.704999999999998</v>
      </c>
      <c r="E72" s="159">
        <v>3.28</v>
      </c>
      <c r="F72" s="157" t="s">
        <v>582</v>
      </c>
      <c r="G72" s="158">
        <v>26.27</v>
      </c>
      <c r="H72" s="1106">
        <v>112.378</v>
      </c>
      <c r="I72" s="159">
        <v>27</v>
      </c>
      <c r="K72" s="1669"/>
      <c r="L72" s="1671"/>
      <c r="M72" s="1671"/>
      <c r="N72" s="1671"/>
      <c r="O72" s="1146"/>
    </row>
    <row r="73" spans="2:18" ht="15">
      <c r="B73" s="173" t="s">
        <v>404</v>
      </c>
      <c r="C73" s="176">
        <v>9.8640000000000008</v>
      </c>
      <c r="D73" s="1107">
        <v>42.459000000000003</v>
      </c>
      <c r="E73" s="177">
        <v>4.6619999999999999</v>
      </c>
      <c r="F73" s="173" t="s">
        <v>442</v>
      </c>
      <c r="G73" s="176">
        <v>24</v>
      </c>
      <c r="H73" s="1107">
        <v>102.41500000000001</v>
      </c>
      <c r="I73" s="177">
        <v>25</v>
      </c>
      <c r="K73" s="1669"/>
      <c r="L73" s="1671"/>
      <c r="M73" s="1671"/>
      <c r="N73" s="1671"/>
      <c r="O73" s="1146"/>
    </row>
    <row r="74" spans="2:18" ht="15">
      <c r="B74" s="157" t="s">
        <v>452</v>
      </c>
      <c r="C74" s="158">
        <v>6.69</v>
      </c>
      <c r="D74" s="1106">
        <v>28.881</v>
      </c>
      <c r="E74" s="159">
        <v>25.73</v>
      </c>
      <c r="F74" s="157" t="s">
        <v>446</v>
      </c>
      <c r="G74" s="158">
        <v>22.138999999999999</v>
      </c>
      <c r="H74" s="1106">
        <v>94.900999999999996</v>
      </c>
      <c r="I74" s="159">
        <v>47.61</v>
      </c>
      <c r="K74" s="1669"/>
      <c r="L74" s="1671"/>
      <c r="M74" s="1671"/>
      <c r="N74" s="1671"/>
      <c r="O74" s="1146"/>
    </row>
    <row r="75" spans="2:18" ht="15">
      <c r="B75" s="1110" t="s">
        <v>420</v>
      </c>
      <c r="C75" s="1111">
        <v>3.7069999999999999</v>
      </c>
      <c r="D75" s="1108">
        <v>15.824999999999999</v>
      </c>
      <c r="E75" s="1109">
        <v>1.091</v>
      </c>
      <c r="F75" s="1110" t="s">
        <v>435</v>
      </c>
      <c r="G75" s="1111">
        <v>20.335999999999999</v>
      </c>
      <c r="H75" s="1108">
        <v>87.242000000000004</v>
      </c>
      <c r="I75" s="1109">
        <v>5.7670000000000003</v>
      </c>
      <c r="K75" s="1669"/>
      <c r="L75" s="1671"/>
      <c r="M75" s="1671"/>
      <c r="N75" s="1671"/>
      <c r="O75" s="1146"/>
    </row>
    <row r="76" spans="2:18" ht="15">
      <c r="B76" s="157" t="s">
        <v>454</v>
      </c>
      <c r="C76" s="158">
        <v>3.4369999999999998</v>
      </c>
      <c r="D76" s="1106">
        <v>14.382999999999999</v>
      </c>
      <c r="E76" s="159">
        <v>1.179</v>
      </c>
      <c r="F76" s="157" t="s">
        <v>575</v>
      </c>
      <c r="G76" s="158">
        <v>14.7</v>
      </c>
      <c r="H76" s="1106">
        <v>63.01</v>
      </c>
      <c r="I76" s="159">
        <v>10</v>
      </c>
      <c r="K76" s="1669"/>
      <c r="L76" s="1671"/>
      <c r="M76" s="1671"/>
      <c r="N76" s="1671"/>
      <c r="O76" s="1146"/>
    </row>
    <row r="77" spans="2:18" ht="15">
      <c r="B77" s="157" t="s">
        <v>453</v>
      </c>
      <c r="C77" s="158">
        <v>2.9580000000000002</v>
      </c>
      <c r="D77" s="1106">
        <v>12.699</v>
      </c>
      <c r="E77" s="159">
        <v>0.39400000000000002</v>
      </c>
      <c r="F77" s="1110" t="s">
        <v>452</v>
      </c>
      <c r="G77" s="1111">
        <v>12.348000000000001</v>
      </c>
      <c r="H77" s="1108">
        <v>53.268999999999998</v>
      </c>
      <c r="I77" s="1109">
        <v>40.44</v>
      </c>
      <c r="K77" s="1669"/>
      <c r="L77" s="1671"/>
      <c r="M77" s="1671"/>
      <c r="N77" s="1671"/>
      <c r="O77" s="1146"/>
    </row>
    <row r="78" spans="2:18" ht="15">
      <c r="B78" s="157" t="s">
        <v>514</v>
      </c>
      <c r="C78" s="158">
        <v>0.56699999999999995</v>
      </c>
      <c r="D78" s="1106">
        <v>2.4409999999999998</v>
      </c>
      <c r="E78" s="159">
        <v>0.22</v>
      </c>
      <c r="F78" s="1110" t="s">
        <v>583</v>
      </c>
      <c r="G78" s="1111">
        <v>12.006</v>
      </c>
      <c r="H78" s="1108">
        <v>51.462000000000003</v>
      </c>
      <c r="I78" s="1109">
        <v>2.64</v>
      </c>
      <c r="K78" s="1669"/>
      <c r="L78" s="1671"/>
      <c r="M78" s="1671"/>
      <c r="N78" s="1671"/>
      <c r="O78" s="1146"/>
    </row>
    <row r="79" spans="2:18" ht="15.75" thickBot="1">
      <c r="B79" s="1116" t="s">
        <v>515</v>
      </c>
      <c r="C79" s="1117">
        <v>0.25800000000000001</v>
      </c>
      <c r="D79" s="1114">
        <v>1.0760000000000001</v>
      </c>
      <c r="E79" s="1115">
        <v>3.95</v>
      </c>
      <c r="F79" s="157" t="s">
        <v>454</v>
      </c>
      <c r="G79" s="158">
        <v>10.385999999999999</v>
      </c>
      <c r="H79" s="1106">
        <v>44.805</v>
      </c>
      <c r="I79" s="159">
        <v>3.7930000000000001</v>
      </c>
      <c r="K79" s="1669"/>
      <c r="L79" s="1671"/>
      <c r="M79" s="1671"/>
      <c r="N79" s="1671"/>
      <c r="O79" s="1146"/>
    </row>
    <row r="80" spans="2:18" ht="15">
      <c r="B80" s="516" t="s">
        <v>511</v>
      </c>
      <c r="F80" s="1110" t="s">
        <v>450</v>
      </c>
      <c r="G80" s="1111">
        <v>10.301</v>
      </c>
      <c r="H80" s="1108">
        <v>43.959000000000003</v>
      </c>
      <c r="I80" s="1109">
        <v>21.24</v>
      </c>
      <c r="K80" s="1669"/>
      <c r="L80" s="1671"/>
      <c r="M80" s="1671"/>
      <c r="N80" s="1671"/>
      <c r="O80" s="1146"/>
    </row>
    <row r="81" spans="3:14" ht="15">
      <c r="C81" s="1144"/>
      <c r="D81" s="1144"/>
      <c r="E81" s="1144"/>
      <c r="F81" s="1110" t="s">
        <v>584</v>
      </c>
      <c r="G81" s="1111">
        <v>7.4180000000000001</v>
      </c>
      <c r="H81" s="1108">
        <v>31.834</v>
      </c>
      <c r="I81" s="1109">
        <v>15</v>
      </c>
      <c r="K81" s="1669"/>
      <c r="L81" s="1671"/>
      <c r="M81" s="1671"/>
      <c r="N81" s="1671"/>
    </row>
    <row r="82" spans="3:14" ht="15">
      <c r="F82" s="1110" t="s">
        <v>585</v>
      </c>
      <c r="G82" s="1111">
        <v>7.1349999999999998</v>
      </c>
      <c r="H82" s="1108">
        <v>30.521000000000001</v>
      </c>
      <c r="I82" s="1109">
        <v>25</v>
      </c>
      <c r="K82" s="1669"/>
      <c r="L82" s="1671"/>
      <c r="M82" s="1671"/>
      <c r="N82" s="1671"/>
    </row>
    <row r="83" spans="3:14" ht="15">
      <c r="F83" s="157" t="s">
        <v>453</v>
      </c>
      <c r="G83" s="158">
        <v>5.0419999999999998</v>
      </c>
      <c r="H83" s="1106">
        <v>21.568999999999999</v>
      </c>
      <c r="I83" s="159">
        <v>0.72699999999999998</v>
      </c>
      <c r="K83" s="1669"/>
      <c r="L83" s="1671"/>
      <c r="M83" s="1671"/>
      <c r="N83" s="1671"/>
    </row>
    <row r="84" spans="3:14" ht="15">
      <c r="F84" s="1110" t="s">
        <v>420</v>
      </c>
      <c r="G84" s="1111">
        <v>4.1120000000000001</v>
      </c>
      <c r="H84" s="1108">
        <v>17.690000000000001</v>
      </c>
      <c r="I84" s="1109">
        <v>1.0129999999999999</v>
      </c>
      <c r="K84" s="1669"/>
      <c r="L84" s="1671"/>
      <c r="M84" s="1671"/>
      <c r="N84" s="1671"/>
    </row>
    <row r="85" spans="3:14" ht="15.75" thickBot="1">
      <c r="F85" s="1116" t="s">
        <v>114</v>
      </c>
      <c r="G85" s="1117">
        <v>4.3999999999999997E-2</v>
      </c>
      <c r="H85" s="1114">
        <v>0.187</v>
      </c>
      <c r="I85" s="1115">
        <v>7.0000000000000001E-3</v>
      </c>
      <c r="K85" s="1669"/>
      <c r="L85" s="1671"/>
      <c r="M85" s="1671"/>
      <c r="N85" s="1671"/>
    </row>
    <row r="86" spans="3:14" ht="15">
      <c r="F86" s="1670" t="s">
        <v>577</v>
      </c>
      <c r="K86" s="1669"/>
      <c r="L86" s="1671"/>
      <c r="M86" s="1671"/>
      <c r="N86" s="1671"/>
    </row>
    <row r="87" spans="3:14" ht="15">
      <c r="K87" s="1669"/>
      <c r="L87" s="1671"/>
      <c r="M87" s="1671"/>
      <c r="N87" s="1671"/>
    </row>
    <row r="88" spans="3:14" ht="15">
      <c r="K88" s="1669"/>
      <c r="L88" s="1671"/>
      <c r="M88" s="1671"/>
      <c r="N88" s="1671"/>
    </row>
    <row r="89" spans="3:14" ht="15">
      <c r="K89" s="1669"/>
      <c r="L89" s="1671"/>
      <c r="M89" s="1671"/>
      <c r="N89" s="1671"/>
    </row>
    <row r="90" spans="3:14" ht="15">
      <c r="K90" s="1669"/>
      <c r="L90" s="1671"/>
      <c r="M90" s="1671"/>
      <c r="N90" s="1671"/>
    </row>
    <row r="91" spans="3:14" ht="15">
      <c r="K91" s="1669"/>
      <c r="L91" s="1671"/>
      <c r="M91" s="1671"/>
      <c r="N91" s="1671"/>
    </row>
    <row r="92" spans="3:14" ht="15">
      <c r="K92" s="1669"/>
      <c r="L92" s="1671"/>
      <c r="M92" s="1671"/>
      <c r="N92" s="1671"/>
    </row>
    <row r="93" spans="3:14" ht="15">
      <c r="K93" s="1669"/>
      <c r="L93" s="1671"/>
      <c r="M93" s="1671"/>
      <c r="N93" s="1671"/>
    </row>
    <row r="94" spans="3:14" ht="15">
      <c r="K94" s="1669"/>
      <c r="L94" s="1671"/>
      <c r="M94" s="1671"/>
      <c r="N94" s="1671"/>
    </row>
    <row r="95" spans="3:14" ht="15">
      <c r="K95" s="1669"/>
      <c r="L95" s="1671"/>
      <c r="M95" s="1671"/>
      <c r="N95" s="1671"/>
    </row>
    <row r="96" spans="3:14" ht="15">
      <c r="K96" s="1669"/>
      <c r="L96" s="1671"/>
      <c r="M96" s="1671"/>
      <c r="N96" s="1671"/>
    </row>
    <row r="97" spans="11:14" ht="15">
      <c r="K97" s="1669"/>
      <c r="L97" s="1671"/>
      <c r="M97" s="1671"/>
      <c r="N97" s="1671"/>
    </row>
    <row r="98" spans="11:14" ht="15">
      <c r="K98" s="1669"/>
      <c r="L98" s="1671"/>
      <c r="M98" s="1671"/>
      <c r="N98" s="1671"/>
    </row>
    <row r="99" spans="11:14" ht="15">
      <c r="K99" s="1669"/>
      <c r="L99" s="1671"/>
      <c r="M99" s="1671"/>
      <c r="N99" s="1671"/>
    </row>
    <row r="100" spans="11:14" ht="15">
      <c r="K100" s="1669"/>
      <c r="L100" s="1671"/>
      <c r="M100" s="1671"/>
      <c r="N100" s="1671"/>
    </row>
    <row r="101" spans="11:14" ht="15">
      <c r="K101" s="1669"/>
      <c r="L101" s="1671"/>
      <c r="M101" s="1671"/>
      <c r="N101" s="1671"/>
    </row>
    <row r="102" spans="11:14" ht="15">
      <c r="K102" s="1669"/>
      <c r="L102" s="1671"/>
      <c r="M102" s="1671"/>
      <c r="N102" s="1671"/>
    </row>
    <row r="103" spans="11:14" ht="15">
      <c r="K103" s="1669"/>
      <c r="L103" s="1671"/>
      <c r="M103" s="1671"/>
      <c r="N103" s="1671"/>
    </row>
    <row r="104" spans="11:14" ht="15">
      <c r="K104" s="1669"/>
      <c r="L104" s="1671"/>
      <c r="M104" s="1671"/>
      <c r="N104" s="1671"/>
    </row>
    <row r="105" spans="11:14" ht="15">
      <c r="K105" s="1669"/>
      <c r="L105" s="1671"/>
      <c r="M105" s="1671"/>
      <c r="N105" s="1671"/>
    </row>
    <row r="106" spans="11:14" ht="15">
      <c r="K106" s="1669"/>
      <c r="L106" s="1671"/>
      <c r="M106" s="1671"/>
      <c r="N106" s="167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zoomScaleNormal="100" workbookViewId="0">
      <selection activeCell="G29" sqref="G29"/>
    </sheetView>
  </sheetViews>
  <sheetFormatPr defaultRowHeight="12.75"/>
  <cols>
    <col min="1" max="1" width="18" style="275" customWidth="1"/>
    <col min="2" max="5" width="14.5703125" style="275" customWidth="1"/>
    <col min="6" max="8" width="9.140625" style="275"/>
    <col min="9" max="9" width="17" style="275" customWidth="1"/>
    <col min="10" max="10" width="15" style="275" customWidth="1"/>
    <col min="11" max="11" width="17.5703125" style="275" customWidth="1"/>
    <col min="12" max="12" width="15.85546875" style="275" customWidth="1"/>
    <col min="13" max="13" width="17.7109375" style="275" customWidth="1"/>
    <col min="14" max="15" width="9.140625" style="275"/>
    <col min="16" max="16" width="18.5703125" style="275" customWidth="1"/>
    <col min="17" max="17" width="13.85546875" style="275" customWidth="1"/>
    <col min="18" max="18" width="17.7109375" style="275" customWidth="1"/>
    <col min="19" max="19" width="13.85546875" style="275" customWidth="1"/>
    <col min="20" max="20" width="18.42578125" style="275" customWidth="1"/>
    <col min="21" max="21" width="13.85546875" style="275" customWidth="1"/>
    <col min="22" max="22" width="22.7109375" style="275" customWidth="1"/>
    <col min="23" max="23" width="18.42578125" style="275" customWidth="1"/>
    <col min="24" max="30" width="16.5703125" style="275" customWidth="1"/>
    <col min="31" max="31" width="18.140625" style="275" customWidth="1"/>
    <col min="32" max="38" width="16.5703125" style="275" customWidth="1"/>
    <col min="39" max="39" width="18.5703125" style="275" customWidth="1"/>
    <col min="40" max="45" width="16.5703125" style="275" customWidth="1"/>
    <col min="46" max="46" width="18" style="275" customWidth="1"/>
    <col min="47" max="49" width="16.5703125" style="275" customWidth="1"/>
    <col min="50" max="50" width="18.85546875" style="275" customWidth="1"/>
    <col min="51" max="54" width="16.5703125" style="275" customWidth="1"/>
    <col min="55" max="16384" width="9.140625" style="275"/>
  </cols>
  <sheetData>
    <row r="1" spans="1:54" ht="18">
      <c r="AS1" s="274"/>
      <c r="AT1" s="274"/>
      <c r="AU1" s="274"/>
      <c r="AV1" s="274"/>
    </row>
    <row r="3" spans="1:54" ht="18.75">
      <c r="A3" s="295" t="s">
        <v>271</v>
      </c>
      <c r="I3" s="295" t="s">
        <v>271</v>
      </c>
      <c r="P3" s="295" t="s">
        <v>271</v>
      </c>
      <c r="W3" s="295" t="s">
        <v>271</v>
      </c>
      <c r="AE3" s="295" t="s">
        <v>271</v>
      </c>
      <c r="AM3" s="295" t="s">
        <v>271</v>
      </c>
      <c r="AT3" s="295" t="s">
        <v>271</v>
      </c>
      <c r="AX3" s="295" t="s">
        <v>271</v>
      </c>
    </row>
    <row r="5" spans="1:54" ht="23.25" customHeight="1">
      <c r="A5" s="296" t="s">
        <v>552</v>
      </c>
      <c r="B5" s="296"/>
      <c r="C5" s="296"/>
      <c r="I5" s="296" t="s">
        <v>472</v>
      </c>
      <c r="J5" s="296"/>
      <c r="K5" s="296"/>
      <c r="P5" s="296" t="s">
        <v>553</v>
      </c>
      <c r="Q5" s="296"/>
      <c r="R5" s="296"/>
      <c r="W5" s="296" t="s">
        <v>461</v>
      </c>
      <c r="X5" s="296"/>
      <c r="Y5" s="296"/>
      <c r="AE5" s="296" t="s">
        <v>462</v>
      </c>
      <c r="AF5" s="296"/>
      <c r="AG5" s="296"/>
      <c r="AM5" s="273" t="s">
        <v>328</v>
      </c>
      <c r="AN5" s="274"/>
      <c r="AO5" s="274"/>
      <c r="AP5" s="273"/>
      <c r="AQ5" s="274"/>
      <c r="AR5" s="274"/>
      <c r="AT5" s="273" t="s">
        <v>327</v>
      </c>
      <c r="AU5" s="274"/>
      <c r="AV5" s="274"/>
      <c r="AX5" s="296" t="s">
        <v>273</v>
      </c>
      <c r="AY5" s="296"/>
      <c r="AZ5" s="297"/>
    </row>
    <row r="6" spans="1:54" ht="15" customHeight="1">
      <c r="A6" s="298"/>
      <c r="B6" s="298"/>
      <c r="C6" s="298"/>
      <c r="I6" s="298"/>
      <c r="J6" s="298"/>
      <c r="K6" s="298"/>
      <c r="P6" s="298"/>
      <c r="Q6" s="298"/>
      <c r="R6" s="298"/>
      <c r="W6" s="298"/>
      <c r="X6" s="298"/>
      <c r="Y6" s="298"/>
      <c r="AE6" s="298"/>
      <c r="AF6" s="298"/>
      <c r="AG6" s="298"/>
      <c r="AM6" s="274"/>
      <c r="AN6" s="274"/>
      <c r="AO6" s="274"/>
      <c r="AT6" s="274"/>
      <c r="AU6" s="274"/>
      <c r="AV6" s="274"/>
      <c r="AX6" s="298"/>
      <c r="AY6" s="298"/>
      <c r="AZ6"/>
    </row>
    <row r="7" spans="1:54" ht="15" customHeight="1">
      <c r="A7" s="1625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I7" s="1323" t="s">
        <v>265</v>
      </c>
      <c r="J7" s="312" t="s">
        <v>266</v>
      </c>
      <c r="K7" s="312" t="s">
        <v>266</v>
      </c>
      <c r="L7" s="312" t="s">
        <v>298</v>
      </c>
      <c r="M7" s="312" t="s">
        <v>299</v>
      </c>
      <c r="P7" s="1072" t="s">
        <v>265</v>
      </c>
      <c r="Q7" s="312" t="s">
        <v>266</v>
      </c>
      <c r="R7" s="312" t="s">
        <v>266</v>
      </c>
      <c r="S7" s="312" t="s">
        <v>298</v>
      </c>
      <c r="T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847" t="s">
        <v>265</v>
      </c>
      <c r="AF7" s="312" t="s">
        <v>266</v>
      </c>
      <c r="AG7" s="312" t="s">
        <v>266</v>
      </c>
      <c r="AH7" s="312" t="s">
        <v>298</v>
      </c>
      <c r="AI7" s="312" t="s">
        <v>299</v>
      </c>
      <c r="AM7" s="1808" t="s">
        <v>265</v>
      </c>
      <c r="AN7" s="1811" t="s">
        <v>266</v>
      </c>
      <c r="AO7" s="1811" t="s">
        <v>266</v>
      </c>
      <c r="AT7" s="1808" t="s">
        <v>265</v>
      </c>
      <c r="AU7" s="1811" t="s">
        <v>266</v>
      </c>
      <c r="AV7" s="1811" t="s">
        <v>266</v>
      </c>
      <c r="AW7" s="276"/>
      <c r="AX7" s="1801" t="s">
        <v>265</v>
      </c>
      <c r="AY7" s="1804" t="s">
        <v>266</v>
      </c>
      <c r="AZ7"/>
    </row>
    <row r="8" spans="1:54" ht="15" customHeight="1">
      <c r="A8" s="1626"/>
      <c r="B8" s="307"/>
      <c r="C8" s="464"/>
      <c r="D8"/>
      <c r="I8" s="1324"/>
      <c r="J8" s="307"/>
      <c r="K8" s="464"/>
      <c r="L8"/>
      <c r="P8" s="1073"/>
      <c r="Q8" s="307"/>
      <c r="R8" s="464"/>
      <c r="S8"/>
      <c r="W8" s="848"/>
      <c r="X8" s="307"/>
      <c r="Y8" s="464"/>
      <c r="Z8"/>
      <c r="AE8" s="848"/>
      <c r="AF8" s="307"/>
      <c r="AG8" s="464"/>
      <c r="AH8"/>
      <c r="AM8" s="1809"/>
      <c r="AN8" s="1812"/>
      <c r="AO8" s="1812"/>
      <c r="AT8" s="1809"/>
      <c r="AU8" s="1812"/>
      <c r="AV8" s="1812"/>
      <c r="AX8" s="1802"/>
      <c r="AY8" s="1805"/>
      <c r="AZ8"/>
    </row>
    <row r="9" spans="1:54" ht="15" customHeight="1">
      <c r="A9" s="1626"/>
      <c r="B9" s="313" t="s">
        <v>267</v>
      </c>
      <c r="C9" s="313" t="s">
        <v>300</v>
      </c>
      <c r="D9"/>
      <c r="I9" s="1324"/>
      <c r="J9" s="313" t="s">
        <v>267</v>
      </c>
      <c r="K9" s="313" t="s">
        <v>300</v>
      </c>
      <c r="L9"/>
      <c r="P9" s="1073"/>
      <c r="Q9" s="313" t="s">
        <v>267</v>
      </c>
      <c r="R9" s="313" t="s">
        <v>300</v>
      </c>
      <c r="S9"/>
      <c r="W9" s="848"/>
      <c r="X9" s="313" t="s">
        <v>267</v>
      </c>
      <c r="Y9" s="313" t="s">
        <v>300</v>
      </c>
      <c r="Z9"/>
      <c r="AE9" s="848"/>
      <c r="AF9" s="313" t="s">
        <v>267</v>
      </c>
      <c r="AG9" s="1799" t="s">
        <v>321</v>
      </c>
      <c r="AH9"/>
      <c r="AM9" s="1809"/>
      <c r="AN9" s="1813" t="s">
        <v>267</v>
      </c>
      <c r="AO9" s="1799" t="s">
        <v>321</v>
      </c>
      <c r="AQ9" s="481"/>
      <c r="AR9" s="481"/>
      <c r="AT9" s="1809"/>
      <c r="AU9" s="1813" t="s">
        <v>267</v>
      </c>
      <c r="AV9" s="1799" t="s">
        <v>321</v>
      </c>
      <c r="AX9" s="1802"/>
      <c r="AY9" s="1806" t="s">
        <v>267</v>
      </c>
      <c r="AZ9"/>
    </row>
    <row r="10" spans="1:54" ht="15" customHeight="1">
      <c r="A10" s="1627"/>
      <c r="B10" s="314"/>
      <c r="C10" s="314"/>
      <c r="D10"/>
      <c r="I10" s="1325"/>
      <c r="J10" s="314"/>
      <c r="K10" s="314"/>
      <c r="L10"/>
      <c r="P10" s="1074"/>
      <c r="Q10" s="314"/>
      <c r="R10" s="314"/>
      <c r="S10"/>
      <c r="W10" s="849"/>
      <c r="X10" s="314"/>
      <c r="Y10" s="314"/>
      <c r="Z10"/>
      <c r="AE10" s="849"/>
      <c r="AF10" s="314"/>
      <c r="AG10" s="1800"/>
      <c r="AH10"/>
      <c r="AM10" s="1810"/>
      <c r="AN10" s="1814"/>
      <c r="AO10" s="1800"/>
      <c r="AQ10" s="480"/>
      <c r="AR10" s="480"/>
      <c r="AT10" s="1810"/>
      <c r="AU10" s="1814"/>
      <c r="AV10" s="1800"/>
      <c r="AX10" s="1803"/>
      <c r="AY10" s="1807"/>
      <c r="AZ10"/>
    </row>
    <row r="11" spans="1:54" ht="15" customHeight="1">
      <c r="A11" s="1626"/>
      <c r="B11" s="307"/>
      <c r="C11" s="464"/>
      <c r="D11"/>
      <c r="I11" s="1324"/>
      <c r="J11" s="307"/>
      <c r="K11" s="464"/>
      <c r="L11"/>
      <c r="P11" s="1073"/>
      <c r="Q11" s="307"/>
      <c r="R11" s="464"/>
      <c r="S11"/>
      <c r="W11" s="848"/>
      <c r="X11" s="307"/>
      <c r="Y11" s="464"/>
      <c r="Z11"/>
      <c r="AE11" s="848"/>
      <c r="AF11" s="307"/>
      <c r="AG11" s="464"/>
      <c r="AH11"/>
      <c r="AM11" s="850"/>
      <c r="AN11" s="851"/>
      <c r="AO11" s="471"/>
      <c r="AT11" s="850"/>
      <c r="AU11" s="851"/>
      <c r="AV11" s="471"/>
      <c r="AX11" s="848"/>
      <c r="AY11" s="859"/>
      <c r="AZ11"/>
    </row>
    <row r="12" spans="1:54" ht="15" customHeight="1">
      <c r="A12"/>
      <c r="B12" s="308" t="s">
        <v>268</v>
      </c>
      <c r="C12" s="465"/>
      <c r="D12"/>
      <c r="I12"/>
      <c r="J12" s="308" t="s">
        <v>268</v>
      </c>
      <c r="K12" s="465"/>
      <c r="L12"/>
      <c r="P12"/>
      <c r="Q12" s="308" t="s">
        <v>268</v>
      </c>
      <c r="R12" s="465"/>
      <c r="S12"/>
      <c r="W12"/>
      <c r="X12" s="308" t="s">
        <v>268</v>
      </c>
      <c r="Y12" s="465"/>
      <c r="Z12"/>
      <c r="AE12"/>
      <c r="AF12" s="308" t="s">
        <v>268</v>
      </c>
      <c r="AG12" s="465"/>
      <c r="AH12"/>
      <c r="AN12" s="277" t="s">
        <v>268</v>
      </c>
      <c r="AO12" s="472"/>
      <c r="AU12" s="277" t="s">
        <v>268</v>
      </c>
      <c r="AV12" s="472"/>
      <c r="AX12"/>
      <c r="AY12" s="857" t="s">
        <v>268</v>
      </c>
      <c r="AZ12"/>
    </row>
    <row r="13" spans="1:54" ht="15" customHeight="1">
      <c r="A13"/>
      <c r="B13" s="308"/>
      <c r="C13" s="465"/>
      <c r="D13"/>
      <c r="I13"/>
      <c r="J13" s="308"/>
      <c r="K13" s="465"/>
      <c r="L13"/>
      <c r="P13"/>
      <c r="Q13" s="308"/>
      <c r="R13" s="465"/>
      <c r="S13"/>
      <c r="V13" s="839"/>
      <c r="W13"/>
      <c r="X13" s="308"/>
      <c r="Y13" s="465"/>
      <c r="Z13"/>
      <c r="AE13"/>
      <c r="AF13" s="308"/>
      <c r="AG13" s="465"/>
      <c r="AH13"/>
      <c r="AN13" s="277"/>
      <c r="AO13" s="472"/>
      <c r="AU13" s="277"/>
      <c r="AV13" s="472"/>
      <c r="AX13"/>
      <c r="AY13" s="857"/>
      <c r="AZ13"/>
      <c r="BB13" s="228"/>
    </row>
    <row r="14" spans="1:54" ht="15" customHeight="1">
      <c r="A14" s="299" t="s">
        <v>231</v>
      </c>
      <c r="B14" s="1335"/>
      <c r="C14" s="852"/>
      <c r="D14" s="463">
        <f>((B14-J14)/J14)*100</f>
        <v>-100</v>
      </c>
      <c r="E14" s="463">
        <f>((C14-K14)/K14)*100</f>
        <v>-100</v>
      </c>
      <c r="I14" s="299" t="s">
        <v>231</v>
      </c>
      <c r="J14" s="1335">
        <v>1977986</v>
      </c>
      <c r="K14" s="852">
        <f>J14</f>
        <v>1977986</v>
      </c>
      <c r="L14" s="463">
        <f>((J14-Q14)/Q14)*100</f>
        <v>-1.8268865204085378</v>
      </c>
      <c r="M14" s="463">
        <f>((K14-R14)/R14)*100</f>
        <v>-1.8268865204085378</v>
      </c>
      <c r="P14" s="299" t="s">
        <v>231</v>
      </c>
      <c r="Q14" s="1192">
        <v>2014794</v>
      </c>
      <c r="R14" s="852">
        <f>Q14</f>
        <v>2014794</v>
      </c>
      <c r="S14" s="463">
        <f>((Q14-X14)/X14)*100</f>
        <v>13.329343432582114</v>
      </c>
      <c r="T14" s="463">
        <f t="shared" ref="T14:T25" si="0">((R14-Y14)/Y14)*100</f>
        <v>13.329343432582114</v>
      </c>
      <c r="W14" s="299" t="s">
        <v>231</v>
      </c>
      <c r="X14" s="1069">
        <v>1777822</v>
      </c>
      <c r="Y14" s="852">
        <f>X14</f>
        <v>1777822</v>
      </c>
      <c r="Z14" s="463">
        <f t="shared" ref="Z14:Z25" si="1">((X14-AF14)/AF14)*100</f>
        <v>-0.1505193479142399</v>
      </c>
      <c r="AA14" s="463">
        <f t="shared" ref="AA14:AA25" si="2">((Y14-AG14)/AG14)*100</f>
        <v>-0.1505193479142399</v>
      </c>
      <c r="AB14" s="481"/>
      <c r="AC14" s="481"/>
      <c r="AE14" s="299" t="s">
        <v>231</v>
      </c>
      <c r="AF14" s="854">
        <v>1780502</v>
      </c>
      <c r="AG14" s="852">
        <v>1780502</v>
      </c>
      <c r="AH14" s="463">
        <f t="shared" ref="AH14:AH25" si="3">((AF14-AN14)/AN14)*100</f>
        <v>0.43762663983068062</v>
      </c>
      <c r="AI14" s="463">
        <f t="shared" ref="AI14:AI25" si="4">((AG14-AO14)/AO14)*100</f>
        <v>0.43762663983068062</v>
      </c>
      <c r="AM14" s="278" t="s">
        <v>231</v>
      </c>
      <c r="AN14" s="279">
        <v>1772744</v>
      </c>
      <c r="AO14" s="466">
        <v>1772744</v>
      </c>
      <c r="AT14" s="278" t="s">
        <v>231</v>
      </c>
      <c r="AU14" s="279">
        <v>1664436</v>
      </c>
      <c r="AV14" s="466">
        <f>AU14</f>
        <v>1664436</v>
      </c>
      <c r="AX14" s="299" t="s">
        <v>231</v>
      </c>
      <c r="AY14" s="279">
        <v>1596479</v>
      </c>
      <c r="AZ14"/>
    </row>
    <row r="15" spans="1:54" ht="15" customHeight="1">
      <c r="A15" s="299" t="s">
        <v>232</v>
      </c>
      <c r="B15" s="1336"/>
      <c r="C15" s="852"/>
      <c r="D15" s="463">
        <f t="shared" ref="D15:D25" si="5">((B15-J15)/J15)*100</f>
        <v>-100</v>
      </c>
      <c r="E15" s="463">
        <f t="shared" ref="E15:E25" si="6">((C15-K15)/K15)*100</f>
        <v>-100</v>
      </c>
      <c r="I15" s="299" t="s">
        <v>232</v>
      </c>
      <c r="J15" s="1336">
        <v>1777837</v>
      </c>
      <c r="K15" s="852">
        <f>J15+J14</f>
        <v>3755823</v>
      </c>
      <c r="L15" s="463">
        <f t="shared" ref="L15:L42" si="7">((J15-Q15)/Q15)*100</f>
        <v>5.7655228704705683</v>
      </c>
      <c r="M15" s="463">
        <f t="shared" ref="M15:M42" si="8">((K15-R15)/R15)*100</f>
        <v>1.6263691186311076</v>
      </c>
      <c r="P15" s="299" t="s">
        <v>232</v>
      </c>
      <c r="Q15" s="1192">
        <v>1680923</v>
      </c>
      <c r="R15" s="852">
        <f t="shared" ref="R15:R25" si="9">R14+Q15</f>
        <v>3695717</v>
      </c>
      <c r="S15" s="463">
        <f t="shared" ref="S15:S25" si="10">((Q15-X15)/X15)*100</f>
        <v>-1.887683392635344</v>
      </c>
      <c r="T15" s="463">
        <f t="shared" si="0"/>
        <v>5.8615284756663115</v>
      </c>
      <c r="W15" s="299" t="s">
        <v>232</v>
      </c>
      <c r="X15" s="1069">
        <v>1713264</v>
      </c>
      <c r="Y15" s="852">
        <f t="shared" ref="Y15:Y25" si="11">Y14+X15</f>
        <v>3491086</v>
      </c>
      <c r="Z15" s="463">
        <f t="shared" si="1"/>
        <v>-4.2313922822284651</v>
      </c>
      <c r="AA15" s="463">
        <f t="shared" si="2"/>
        <v>-2.1957918611870015</v>
      </c>
      <c r="AE15" s="299" t="s">
        <v>232</v>
      </c>
      <c r="AF15" s="854">
        <v>1788962</v>
      </c>
      <c r="AG15" s="852">
        <v>3569464</v>
      </c>
      <c r="AH15" s="463">
        <f t="shared" si="3"/>
        <v>13.021432199599204</v>
      </c>
      <c r="AI15" s="463">
        <f t="shared" si="4"/>
        <v>6.3734728495325426</v>
      </c>
      <c r="AM15" s="278" t="s">
        <v>232</v>
      </c>
      <c r="AN15" s="279">
        <v>1582852</v>
      </c>
      <c r="AO15" s="466">
        <v>3355596</v>
      </c>
      <c r="AQ15" s="481"/>
      <c r="AR15" s="481"/>
      <c r="AT15" s="278" t="s">
        <v>232</v>
      </c>
      <c r="AU15" s="279">
        <v>1622510</v>
      </c>
      <c r="AV15" s="466">
        <f>AU14+AU15</f>
        <v>3286946</v>
      </c>
      <c r="AX15" s="299" t="s">
        <v>232</v>
      </c>
      <c r="AY15" s="279">
        <v>1461448</v>
      </c>
      <c r="AZ15"/>
    </row>
    <row r="16" spans="1:54" ht="15" customHeight="1">
      <c r="A16" s="299" t="s">
        <v>233</v>
      </c>
      <c r="B16" s="1192"/>
      <c r="C16" s="852"/>
      <c r="D16" s="463">
        <f t="shared" si="5"/>
        <v>-100</v>
      </c>
      <c r="E16" s="463">
        <f t="shared" si="6"/>
        <v>-100</v>
      </c>
      <c r="I16" s="299" t="s">
        <v>233</v>
      </c>
      <c r="J16" s="1192">
        <v>1899147</v>
      </c>
      <c r="K16" s="852">
        <f>K15+J16</f>
        <v>5654970</v>
      </c>
      <c r="L16" s="463">
        <f t="shared" si="7"/>
        <v>-14.635832465449067</v>
      </c>
      <c r="M16" s="463">
        <f t="shared" si="8"/>
        <v>-4.4845380675472715</v>
      </c>
      <c r="P16" s="299" t="s">
        <v>233</v>
      </c>
      <c r="Q16" s="1192">
        <v>2224759</v>
      </c>
      <c r="R16" s="852">
        <f t="shared" si="9"/>
        <v>5920476</v>
      </c>
      <c r="S16" s="463">
        <f t="shared" si="10"/>
        <v>10.82683784501392</v>
      </c>
      <c r="T16" s="463">
        <f t="shared" si="0"/>
        <v>7.6742860104701185</v>
      </c>
      <c r="W16" s="299" t="s">
        <v>233</v>
      </c>
      <c r="X16" s="1069">
        <v>2007419</v>
      </c>
      <c r="Y16" s="852">
        <f t="shared" si="11"/>
        <v>5498505</v>
      </c>
      <c r="Z16" s="463">
        <f t="shared" si="1"/>
        <v>2.4734489896450422</v>
      </c>
      <c r="AA16" s="463">
        <f t="shared" si="2"/>
        <v>-0.54127492638505448</v>
      </c>
      <c r="AE16" s="299" t="s">
        <v>233</v>
      </c>
      <c r="AF16" s="854">
        <v>1958965</v>
      </c>
      <c r="AG16" s="852">
        <v>5528429</v>
      </c>
      <c r="AH16" s="463">
        <f t="shared" si="3"/>
        <v>-4.6831619480988351</v>
      </c>
      <c r="AI16" s="463">
        <f t="shared" si="4"/>
        <v>2.1737780480186886</v>
      </c>
      <c r="AM16" s="278" t="s">
        <v>233</v>
      </c>
      <c r="AN16" s="280">
        <v>2055214</v>
      </c>
      <c r="AO16" s="473">
        <v>5410810</v>
      </c>
      <c r="AT16" s="278" t="s">
        <v>233</v>
      </c>
      <c r="AU16" s="280">
        <v>1661575</v>
      </c>
      <c r="AV16" s="473">
        <f t="shared" ref="AV16:AV25" si="12">AV15+AU16</f>
        <v>4948521</v>
      </c>
      <c r="AX16" s="299" t="s">
        <v>233</v>
      </c>
      <c r="AY16" s="280">
        <v>1675553</v>
      </c>
      <c r="AZ16"/>
    </row>
    <row r="17" spans="1:52" ht="15" customHeight="1">
      <c r="A17" s="299" t="s">
        <v>222</v>
      </c>
      <c r="B17" s="1192"/>
      <c r="C17" s="852"/>
      <c r="D17" s="463">
        <f t="shared" si="5"/>
        <v>-100</v>
      </c>
      <c r="E17" s="463">
        <f t="shared" si="6"/>
        <v>-100</v>
      </c>
      <c r="I17" s="299" t="s">
        <v>222</v>
      </c>
      <c r="J17" s="1192">
        <v>1824203</v>
      </c>
      <c r="K17" s="852">
        <f t="shared" ref="K17:K25" si="13">K16+J17</f>
        <v>7479173</v>
      </c>
      <c r="L17" s="463">
        <f t="shared" si="7"/>
        <v>0.66984352106574541</v>
      </c>
      <c r="M17" s="463">
        <f t="shared" si="8"/>
        <v>-3.2766460598139728</v>
      </c>
      <c r="P17" s="299" t="s">
        <v>222</v>
      </c>
      <c r="Q17" s="1192">
        <v>1812065</v>
      </c>
      <c r="R17" s="852">
        <f t="shared" si="9"/>
        <v>7732541</v>
      </c>
      <c r="S17" s="463">
        <f t="shared" si="10"/>
        <v>2.416015662532117</v>
      </c>
      <c r="T17" s="463">
        <f t="shared" si="0"/>
        <v>6.3941843382812156</v>
      </c>
      <c r="W17" s="299" t="s">
        <v>222</v>
      </c>
      <c r="X17" s="1069">
        <v>1769318</v>
      </c>
      <c r="Y17" s="852">
        <f t="shared" si="11"/>
        <v>7267823</v>
      </c>
      <c r="Z17" s="463">
        <f t="shared" si="1"/>
        <v>-0.66283986965534114</v>
      </c>
      <c r="AA17" s="463">
        <f t="shared" si="2"/>
        <v>-0.57089674293352821</v>
      </c>
      <c r="AE17" s="299" t="s">
        <v>222</v>
      </c>
      <c r="AF17" s="854">
        <v>1781124</v>
      </c>
      <c r="AG17" s="852">
        <v>7309553</v>
      </c>
      <c r="AH17" s="463">
        <f t="shared" si="3"/>
        <v>11.976643084682021</v>
      </c>
      <c r="AI17" s="463">
        <f t="shared" si="4"/>
        <v>4.4008431990545933</v>
      </c>
      <c r="AM17" s="278" t="s">
        <v>222</v>
      </c>
      <c r="AN17" s="280">
        <v>1590621</v>
      </c>
      <c r="AO17" s="473">
        <v>7001431</v>
      </c>
      <c r="AT17" s="278" t="s">
        <v>222</v>
      </c>
      <c r="AU17" s="280">
        <v>1824649</v>
      </c>
      <c r="AV17" s="473">
        <f t="shared" si="12"/>
        <v>6773170</v>
      </c>
      <c r="AX17" s="299" t="s">
        <v>222</v>
      </c>
      <c r="AY17" s="280">
        <v>1480531</v>
      </c>
      <c r="AZ17"/>
    </row>
    <row r="18" spans="1:52" ht="15" customHeight="1">
      <c r="A18" s="299" t="s">
        <v>223</v>
      </c>
      <c r="B18" s="1192"/>
      <c r="C18" s="852"/>
      <c r="D18" s="463">
        <f t="shared" si="5"/>
        <v>-100</v>
      </c>
      <c r="E18" s="463">
        <f t="shared" si="6"/>
        <v>-100</v>
      </c>
      <c r="I18" s="299" t="s">
        <v>223</v>
      </c>
      <c r="J18" s="1192">
        <v>1698533</v>
      </c>
      <c r="K18" s="852">
        <f t="shared" si="13"/>
        <v>9177706</v>
      </c>
      <c r="L18" s="463">
        <f t="shared" si="7"/>
        <v>-8.4977217802975211</v>
      </c>
      <c r="M18" s="463">
        <f t="shared" si="8"/>
        <v>-4.2873806617397463</v>
      </c>
      <c r="P18" s="299" t="s">
        <v>223</v>
      </c>
      <c r="Q18" s="1192">
        <v>1856274</v>
      </c>
      <c r="R18" s="852">
        <f t="shared" si="9"/>
        <v>9588815</v>
      </c>
      <c r="S18" s="463">
        <f t="shared" si="10"/>
        <v>4.7729567632644372</v>
      </c>
      <c r="T18" s="463">
        <f t="shared" si="0"/>
        <v>6.0764304885627949</v>
      </c>
      <c r="W18" s="299" t="s">
        <v>223</v>
      </c>
      <c r="X18" s="1069">
        <v>1771711</v>
      </c>
      <c r="Y18" s="852">
        <f t="shared" si="11"/>
        <v>9039534</v>
      </c>
      <c r="Z18" s="463">
        <f t="shared" si="1"/>
        <v>-0.73741941303386849</v>
      </c>
      <c r="AA18" s="463">
        <f t="shared" si="2"/>
        <v>-0.60357849962163634</v>
      </c>
      <c r="AE18" s="299" t="s">
        <v>223</v>
      </c>
      <c r="AF18" s="854">
        <v>1784873</v>
      </c>
      <c r="AG18" s="852">
        <v>9094426</v>
      </c>
      <c r="AH18" s="463">
        <f t="shared" si="3"/>
        <v>2.2487737867047661</v>
      </c>
      <c r="AI18" s="463">
        <f t="shared" si="4"/>
        <v>3.9713622274209279</v>
      </c>
      <c r="AK18" s="481"/>
      <c r="AM18" s="278" t="s">
        <v>223</v>
      </c>
      <c r="AN18" s="279">
        <v>1745618</v>
      </c>
      <c r="AO18" s="466">
        <v>8747049</v>
      </c>
      <c r="AT18" s="278" t="s">
        <v>223</v>
      </c>
      <c r="AU18" s="279">
        <v>1637642</v>
      </c>
      <c r="AV18" s="466">
        <f t="shared" si="12"/>
        <v>8410812</v>
      </c>
      <c r="AX18" s="299" t="s">
        <v>223</v>
      </c>
      <c r="AY18" s="279">
        <v>1528627</v>
      </c>
      <c r="AZ18"/>
    </row>
    <row r="19" spans="1:52" ht="15" customHeight="1">
      <c r="A19" s="299" t="s">
        <v>224</v>
      </c>
      <c r="B19" s="1193"/>
      <c r="C19" s="852"/>
      <c r="D19" s="463">
        <f t="shared" si="5"/>
        <v>-100</v>
      </c>
      <c r="E19" s="463">
        <f t="shared" si="6"/>
        <v>-100</v>
      </c>
      <c r="I19" s="299" t="s">
        <v>224</v>
      </c>
      <c r="J19" s="1193">
        <v>1573868</v>
      </c>
      <c r="K19" s="852">
        <f t="shared" si="13"/>
        <v>10751574</v>
      </c>
      <c r="L19" s="463">
        <f t="shared" si="7"/>
        <v>-12.131258102300299</v>
      </c>
      <c r="M19" s="463">
        <f t="shared" si="8"/>
        <v>-5.5219726795485364</v>
      </c>
      <c r="P19" s="299" t="s">
        <v>224</v>
      </c>
      <c r="Q19" s="1193">
        <v>1791158</v>
      </c>
      <c r="R19" s="852">
        <f t="shared" si="9"/>
        <v>11379973</v>
      </c>
      <c r="S19" s="463">
        <f t="shared" si="10"/>
        <v>4.0136071013366692</v>
      </c>
      <c r="T19" s="463">
        <f t="shared" si="0"/>
        <v>5.7463423572904189</v>
      </c>
      <c r="W19" s="299" t="s">
        <v>224</v>
      </c>
      <c r="X19" s="1070">
        <v>1722042</v>
      </c>
      <c r="Y19" s="852">
        <f t="shared" si="11"/>
        <v>10761576</v>
      </c>
      <c r="Z19" s="463">
        <f t="shared" si="1"/>
        <v>-1.5661574182838973</v>
      </c>
      <c r="AA19" s="463">
        <f t="shared" si="2"/>
        <v>-0.75887135096732561</v>
      </c>
      <c r="AE19" s="299" t="s">
        <v>224</v>
      </c>
      <c r="AF19" s="855">
        <v>1749441</v>
      </c>
      <c r="AG19" s="852">
        <v>10843867</v>
      </c>
      <c r="AH19" s="463">
        <f t="shared" si="3"/>
        <v>-3.2799718859552629E-2</v>
      </c>
      <c r="AI19" s="463">
        <f t="shared" si="4"/>
        <v>3.303809522357871</v>
      </c>
      <c r="AM19" s="278" t="s">
        <v>224</v>
      </c>
      <c r="AN19" s="279">
        <v>1750015</v>
      </c>
      <c r="AO19" s="466">
        <v>10497064</v>
      </c>
      <c r="AT19" s="278" t="s">
        <v>224</v>
      </c>
      <c r="AU19" s="279">
        <v>1549232</v>
      </c>
      <c r="AV19" s="466">
        <f t="shared" si="12"/>
        <v>9960044</v>
      </c>
      <c r="AX19" s="299" t="s">
        <v>224</v>
      </c>
      <c r="AY19" s="279">
        <v>1412417</v>
      </c>
      <c r="AZ19"/>
    </row>
    <row r="20" spans="1:52" ht="15" customHeight="1">
      <c r="A20" s="299" t="s">
        <v>225</v>
      </c>
      <c r="B20" s="1192"/>
      <c r="C20" s="852"/>
      <c r="D20" s="463">
        <f t="shared" si="5"/>
        <v>-100</v>
      </c>
      <c r="E20" s="463">
        <f t="shared" si="6"/>
        <v>-100</v>
      </c>
      <c r="I20" s="299" t="s">
        <v>225</v>
      </c>
      <c r="J20" s="1192">
        <v>1737213</v>
      </c>
      <c r="K20" s="852">
        <f t="shared" si="13"/>
        <v>12488787</v>
      </c>
      <c r="L20" s="463">
        <f t="shared" si="7"/>
        <v>-5.4519300789273455</v>
      </c>
      <c r="M20" s="463">
        <f t="shared" si="8"/>
        <v>-5.5122358407606233</v>
      </c>
      <c r="P20" s="299" t="s">
        <v>225</v>
      </c>
      <c r="Q20" s="1192">
        <v>1837386</v>
      </c>
      <c r="R20" s="852">
        <f t="shared" si="9"/>
        <v>13217359</v>
      </c>
      <c r="S20" s="463">
        <f t="shared" si="10"/>
        <v>2.2812784422221046</v>
      </c>
      <c r="T20" s="463">
        <f t="shared" si="0"/>
        <v>5.25066887742544</v>
      </c>
      <c r="W20" s="299" t="s">
        <v>225</v>
      </c>
      <c r="X20" s="1069">
        <v>1796405</v>
      </c>
      <c r="Y20" s="852">
        <f t="shared" si="11"/>
        <v>12557981</v>
      </c>
      <c r="Z20" s="463">
        <f t="shared" si="1"/>
        <v>8.3930134851297922</v>
      </c>
      <c r="AA20" s="463">
        <f t="shared" si="2"/>
        <v>0.45441332150084462</v>
      </c>
      <c r="AE20" s="299" t="s">
        <v>225</v>
      </c>
      <c r="AF20" s="854">
        <v>1657307</v>
      </c>
      <c r="AG20" s="852">
        <v>12501174</v>
      </c>
      <c r="AH20" s="463">
        <f t="shared" si="3"/>
        <v>-5.8338129786628379</v>
      </c>
      <c r="AI20" s="463">
        <f t="shared" si="4"/>
        <v>1.9917443396838308</v>
      </c>
      <c r="AM20" s="278" t="s">
        <v>225</v>
      </c>
      <c r="AN20" s="279">
        <v>1759981</v>
      </c>
      <c r="AO20" s="466">
        <v>12257045</v>
      </c>
      <c r="AT20" s="278" t="s">
        <v>225</v>
      </c>
      <c r="AU20" s="279">
        <v>1661369</v>
      </c>
      <c r="AV20" s="466">
        <f t="shared" si="12"/>
        <v>11621413</v>
      </c>
      <c r="AX20" s="299" t="s">
        <v>225</v>
      </c>
      <c r="AY20" s="279">
        <v>1616596</v>
      </c>
      <c r="AZ20"/>
    </row>
    <row r="21" spans="1:52" ht="15" customHeight="1">
      <c r="A21" s="299" t="s">
        <v>226</v>
      </c>
      <c r="B21" s="1192"/>
      <c r="C21" s="852"/>
      <c r="D21" s="463">
        <f t="shared" si="5"/>
        <v>-100</v>
      </c>
      <c r="E21" s="463">
        <f t="shared" si="6"/>
        <v>-100</v>
      </c>
      <c r="I21" s="299" t="s">
        <v>226</v>
      </c>
      <c r="J21" s="1192">
        <v>1653131</v>
      </c>
      <c r="K21" s="852">
        <f t="shared" si="13"/>
        <v>14141918</v>
      </c>
      <c r="L21" s="463">
        <f t="shared" si="7"/>
        <v>-7.8257179880054695</v>
      </c>
      <c r="M21" s="463">
        <f t="shared" si="8"/>
        <v>-5.7886489119898199</v>
      </c>
      <c r="P21" s="299" t="s">
        <v>226</v>
      </c>
      <c r="Q21" s="1192">
        <v>1793484</v>
      </c>
      <c r="R21" s="852">
        <f t="shared" si="9"/>
        <v>15010843</v>
      </c>
      <c r="S21" s="463">
        <f t="shared" si="10"/>
        <v>-0.70335978314549763</v>
      </c>
      <c r="T21" s="463">
        <f t="shared" si="0"/>
        <v>4.5019938153052923</v>
      </c>
      <c r="W21" s="299" t="s">
        <v>226</v>
      </c>
      <c r="X21" s="1069">
        <v>1806188</v>
      </c>
      <c r="Y21" s="852">
        <f t="shared" si="11"/>
        <v>14364169</v>
      </c>
      <c r="Z21" s="463">
        <f t="shared" si="1"/>
        <v>-1.3030898316152424</v>
      </c>
      <c r="AA21" s="463">
        <f t="shared" si="2"/>
        <v>0.22998757467007844</v>
      </c>
      <c r="AB21" s="481"/>
      <c r="AC21" s="481"/>
      <c r="AE21" s="299" t="s">
        <v>226</v>
      </c>
      <c r="AF21" s="854">
        <v>1830035</v>
      </c>
      <c r="AG21" s="852">
        <v>14331209</v>
      </c>
      <c r="AH21" s="463">
        <f t="shared" si="3"/>
        <v>11.430071052056332</v>
      </c>
      <c r="AI21" s="463">
        <f t="shared" si="4"/>
        <v>3.106955556665119</v>
      </c>
      <c r="AM21" s="278" t="s">
        <v>226</v>
      </c>
      <c r="AN21" s="279">
        <v>1642317</v>
      </c>
      <c r="AO21" s="466">
        <v>13899362</v>
      </c>
      <c r="AT21" s="278" t="s">
        <v>226</v>
      </c>
      <c r="AU21" s="279">
        <v>1616455</v>
      </c>
      <c r="AV21" s="466">
        <f t="shared" si="12"/>
        <v>13237868</v>
      </c>
      <c r="AX21" s="299" t="s">
        <v>226</v>
      </c>
      <c r="AY21" s="279">
        <v>1506040</v>
      </c>
      <c r="AZ21"/>
    </row>
    <row r="22" spans="1:52" ht="15" customHeight="1">
      <c r="A22" s="299" t="s">
        <v>227</v>
      </c>
      <c r="B22" s="1192"/>
      <c r="C22" s="852"/>
      <c r="D22" s="463">
        <f t="shared" si="5"/>
        <v>-100</v>
      </c>
      <c r="E22" s="463">
        <f t="shared" si="6"/>
        <v>-100</v>
      </c>
      <c r="I22" s="299" t="s">
        <v>227</v>
      </c>
      <c r="J22" s="1192">
        <v>1733672</v>
      </c>
      <c r="K22" s="852">
        <f t="shared" si="13"/>
        <v>15875590</v>
      </c>
      <c r="L22" s="463">
        <f t="shared" si="7"/>
        <v>-2.0744487962593721</v>
      </c>
      <c r="M22" s="463">
        <f t="shared" si="8"/>
        <v>-5.3968058738921627</v>
      </c>
      <c r="P22" s="299" t="s">
        <v>227</v>
      </c>
      <c r="Q22" s="1192">
        <v>1770398</v>
      </c>
      <c r="R22" s="852">
        <f t="shared" si="9"/>
        <v>16781241</v>
      </c>
      <c r="S22" s="463">
        <f t="shared" si="10"/>
        <v>-2.6304760794312698</v>
      </c>
      <c r="T22" s="463">
        <f t="shared" si="0"/>
        <v>3.7006017959640709</v>
      </c>
      <c r="W22" s="299" t="s">
        <v>227</v>
      </c>
      <c r="X22" s="1069">
        <v>1818226</v>
      </c>
      <c r="Y22" s="852">
        <f t="shared" si="11"/>
        <v>16182395</v>
      </c>
      <c r="Z22" s="463">
        <f t="shared" si="1"/>
        <v>2.7644612544748979</v>
      </c>
      <c r="AA22" s="463">
        <f t="shared" si="2"/>
        <v>0.50850522060680881</v>
      </c>
      <c r="AE22" s="299" t="s">
        <v>227</v>
      </c>
      <c r="AF22" s="854">
        <v>1769314</v>
      </c>
      <c r="AG22" s="852">
        <v>16100523</v>
      </c>
      <c r="AH22" s="463">
        <f t="shared" si="3"/>
        <v>1.6044801403948836</v>
      </c>
      <c r="AI22" s="463">
        <f t="shared" si="4"/>
        <v>2.9396762402996894</v>
      </c>
      <c r="AM22" s="278" t="s">
        <v>227</v>
      </c>
      <c r="AN22" s="279">
        <v>1741374</v>
      </c>
      <c r="AO22" s="466">
        <v>15640736</v>
      </c>
      <c r="AQ22" s="481"/>
      <c r="AT22" s="278" t="s">
        <v>227</v>
      </c>
      <c r="AU22" s="279">
        <v>1815073</v>
      </c>
      <c r="AV22" s="466">
        <f t="shared" si="12"/>
        <v>15052941</v>
      </c>
      <c r="AX22" s="299" t="s">
        <v>227</v>
      </c>
      <c r="AY22" s="279">
        <v>1547153</v>
      </c>
      <c r="AZ22"/>
    </row>
    <row r="23" spans="1:52" ht="15" customHeight="1">
      <c r="A23" s="299" t="s">
        <v>228</v>
      </c>
      <c r="B23" s="1192"/>
      <c r="C23" s="852"/>
      <c r="D23" s="463">
        <f t="shared" si="5"/>
        <v>-100</v>
      </c>
      <c r="E23" s="463">
        <f t="shared" si="6"/>
        <v>-100</v>
      </c>
      <c r="I23" s="299" t="s">
        <v>228</v>
      </c>
      <c r="J23" s="1192">
        <v>1885677</v>
      </c>
      <c r="K23" s="852">
        <f t="shared" si="13"/>
        <v>17761267</v>
      </c>
      <c r="L23" s="463">
        <f t="shared" si="7"/>
        <v>-8.9965513147569567</v>
      </c>
      <c r="M23" s="463">
        <f t="shared" si="8"/>
        <v>-5.7924393747843546</v>
      </c>
      <c r="P23" s="299" t="s">
        <v>228</v>
      </c>
      <c r="Q23" s="1192">
        <v>2072094</v>
      </c>
      <c r="R23" s="852">
        <f t="shared" si="9"/>
        <v>18853335</v>
      </c>
      <c r="S23" s="463">
        <f t="shared" si="10"/>
        <v>3.5894723475649077</v>
      </c>
      <c r="T23" s="463">
        <f t="shared" si="0"/>
        <v>3.6883763452149458</v>
      </c>
      <c r="W23" s="299" t="s">
        <v>228</v>
      </c>
      <c r="X23" s="1069">
        <v>2000294</v>
      </c>
      <c r="Y23" s="852">
        <f t="shared" si="11"/>
        <v>18182689</v>
      </c>
      <c r="Z23" s="463">
        <f t="shared" si="1"/>
        <v>6.2222203341047475</v>
      </c>
      <c r="AA23" s="463">
        <f t="shared" si="2"/>
        <v>1.1068056559168067</v>
      </c>
      <c r="AE23" s="299" t="s">
        <v>228</v>
      </c>
      <c r="AF23" s="854">
        <v>1883122</v>
      </c>
      <c r="AG23" s="852">
        <v>17983645</v>
      </c>
      <c r="AH23" s="463">
        <f t="shared" si="3"/>
        <v>0.73494837601497398</v>
      </c>
      <c r="AI23" s="463">
        <f t="shared" si="4"/>
        <v>2.7042991541062626</v>
      </c>
      <c r="AJ23" s="481"/>
      <c r="AM23" s="278" t="s">
        <v>228</v>
      </c>
      <c r="AN23" s="279">
        <v>1869383</v>
      </c>
      <c r="AO23" s="466">
        <v>17510119</v>
      </c>
      <c r="AT23" s="278" t="s">
        <v>228</v>
      </c>
      <c r="AU23" s="279">
        <v>1908090</v>
      </c>
      <c r="AV23" s="466">
        <f t="shared" si="12"/>
        <v>16961031</v>
      </c>
      <c r="AX23" s="299" t="s">
        <v>228</v>
      </c>
      <c r="AY23" s="279">
        <v>1711834</v>
      </c>
      <c r="AZ23"/>
    </row>
    <row r="24" spans="1:52" ht="15" customHeight="1">
      <c r="A24" s="299" t="s">
        <v>229</v>
      </c>
      <c r="B24" s="1192"/>
      <c r="C24" s="852"/>
      <c r="D24" s="463">
        <f t="shared" si="5"/>
        <v>-100</v>
      </c>
      <c r="E24" s="463">
        <f t="shared" si="6"/>
        <v>-100</v>
      </c>
      <c r="I24" s="299" t="s">
        <v>229</v>
      </c>
      <c r="J24" s="1192">
        <v>1776996</v>
      </c>
      <c r="K24" s="852">
        <f t="shared" si="13"/>
        <v>19538263</v>
      </c>
      <c r="L24" s="463">
        <f t="shared" si="7"/>
        <v>-9.311305338345635</v>
      </c>
      <c r="M24" s="463">
        <f t="shared" si="8"/>
        <v>-6.1237275306937597</v>
      </c>
      <c r="P24" s="299" t="s">
        <v>229</v>
      </c>
      <c r="Q24" s="1192">
        <v>1959446</v>
      </c>
      <c r="R24" s="852">
        <f t="shared" si="9"/>
        <v>20812781</v>
      </c>
      <c r="S24" s="463">
        <f t="shared" si="10"/>
        <v>-1.417027778574379</v>
      </c>
      <c r="T24" s="463">
        <f t="shared" si="0"/>
        <v>3.1852823210363748</v>
      </c>
      <c r="W24" s="299" t="s">
        <v>229</v>
      </c>
      <c r="X24" s="1069">
        <v>1987611</v>
      </c>
      <c r="Y24" s="852">
        <f t="shared" si="11"/>
        <v>20170300</v>
      </c>
      <c r="Z24" s="463">
        <f t="shared" si="1"/>
        <v>7.6206312524771667</v>
      </c>
      <c r="AA24" s="463">
        <f t="shared" si="2"/>
        <v>1.7134554209464981</v>
      </c>
      <c r="AE24" s="299" t="s">
        <v>229</v>
      </c>
      <c r="AF24" s="854">
        <v>1846868</v>
      </c>
      <c r="AG24" s="852">
        <v>19830513</v>
      </c>
      <c r="AH24" s="463">
        <f t="shared" si="3"/>
        <v>2.3776369530415042</v>
      </c>
      <c r="AI24" s="482">
        <f t="shared" si="4"/>
        <v>2.673788236000703</v>
      </c>
      <c r="AM24" s="278" t="s">
        <v>229</v>
      </c>
      <c r="AN24" s="279">
        <v>1803976</v>
      </c>
      <c r="AO24" s="466">
        <v>19314095</v>
      </c>
      <c r="AQ24" s="839"/>
      <c r="AT24" s="278" t="s">
        <v>229</v>
      </c>
      <c r="AU24" s="279">
        <v>1683989</v>
      </c>
      <c r="AV24" s="466">
        <f t="shared" si="12"/>
        <v>18645020</v>
      </c>
      <c r="AX24" s="299" t="s">
        <v>229</v>
      </c>
      <c r="AY24" s="279">
        <v>1587171</v>
      </c>
      <c r="AZ24"/>
    </row>
    <row r="25" spans="1:52" ht="15" customHeight="1">
      <c r="A25" s="299" t="s">
        <v>230</v>
      </c>
      <c r="B25" s="1069"/>
      <c r="C25" s="852"/>
      <c r="D25" s="463">
        <f t="shared" si="5"/>
        <v>-100</v>
      </c>
      <c r="E25" s="463">
        <f t="shared" si="6"/>
        <v>-100</v>
      </c>
      <c r="I25" s="299" t="s">
        <v>230</v>
      </c>
      <c r="J25" s="1069">
        <v>1827080</v>
      </c>
      <c r="K25" s="852">
        <f t="shared" si="13"/>
        <v>21365343</v>
      </c>
      <c r="L25" s="463">
        <f t="shared" si="7"/>
        <v>-1.945126022098143</v>
      </c>
      <c r="M25" s="463">
        <f t="shared" si="8"/>
        <v>-5.7803666017598703</v>
      </c>
      <c r="P25" s="299" t="s">
        <v>230</v>
      </c>
      <c r="Q25" s="1069">
        <v>1863324</v>
      </c>
      <c r="R25" s="852">
        <f t="shared" si="9"/>
        <v>22676105</v>
      </c>
      <c r="S25" s="463">
        <f t="shared" si="10"/>
        <v>-2.8840455755816956</v>
      </c>
      <c r="T25" s="463">
        <f t="shared" si="0"/>
        <v>2.6580971968846518</v>
      </c>
      <c r="W25" s="299" t="s">
        <v>230</v>
      </c>
      <c r="X25" s="1069">
        <v>1918659</v>
      </c>
      <c r="Y25" s="852">
        <f t="shared" si="11"/>
        <v>22088959</v>
      </c>
      <c r="Z25" s="463">
        <f t="shared" si="1"/>
        <v>-2.2537594923424447</v>
      </c>
      <c r="AA25" s="463">
        <f t="shared" si="2"/>
        <v>1.3561346592325543</v>
      </c>
      <c r="AE25" s="299" t="s">
        <v>230</v>
      </c>
      <c r="AF25" s="279">
        <v>1962898</v>
      </c>
      <c r="AG25" s="852">
        <v>21793411</v>
      </c>
      <c r="AH25" s="482">
        <f t="shared" si="3"/>
        <v>0.72667579052483744</v>
      </c>
      <c r="AI25" s="482">
        <f t="shared" si="4"/>
        <v>2.4953355225682072</v>
      </c>
      <c r="AJ25" s="743"/>
      <c r="AK25" s="306"/>
      <c r="AM25" s="278" t="s">
        <v>230</v>
      </c>
      <c r="AN25" s="279">
        <v>1948737</v>
      </c>
      <c r="AO25" s="466">
        <v>21262832</v>
      </c>
      <c r="AT25" s="278" t="s">
        <v>230</v>
      </c>
      <c r="AU25" s="279">
        <v>1877577</v>
      </c>
      <c r="AV25" s="466">
        <f t="shared" si="12"/>
        <v>20522597</v>
      </c>
      <c r="AX25" s="299" t="s">
        <v>230</v>
      </c>
      <c r="AY25" s="279">
        <v>1661623</v>
      </c>
      <c r="AZ25"/>
    </row>
    <row r="26" spans="1:52" ht="15" customHeight="1">
      <c r="A26" s="300"/>
      <c r="B26" s="309"/>
      <c r="C26" s="466"/>
      <c r="D26" s="463"/>
      <c r="E26" s="463"/>
      <c r="I26" s="300"/>
      <c r="J26" s="309"/>
      <c r="K26" s="466"/>
      <c r="L26" s="463"/>
      <c r="M26" s="463"/>
      <c r="P26" s="300"/>
      <c r="Q26" s="309"/>
      <c r="R26" s="466"/>
      <c r="S26" s="463"/>
      <c r="T26" s="463"/>
      <c r="W26" s="300"/>
      <c r="X26" s="309"/>
      <c r="Y26" s="466"/>
      <c r="Z26" s="463"/>
      <c r="AA26" s="463"/>
      <c r="AE26" s="300"/>
      <c r="AF26" s="309"/>
      <c r="AG26" s="466"/>
      <c r="AH26" s="482"/>
      <c r="AI26" s="482"/>
      <c r="AJ26" s="481"/>
      <c r="AK26" s="481"/>
      <c r="AM26" s="281"/>
      <c r="AN26" s="282"/>
      <c r="AO26" s="474"/>
      <c r="AT26" s="281"/>
      <c r="AU26" s="282"/>
      <c r="AV26" s="474"/>
      <c r="AX26" s="300"/>
      <c r="AY26" s="282"/>
      <c r="AZ26"/>
    </row>
    <row r="27" spans="1:52" ht="15" customHeight="1">
      <c r="A27" s="301" t="s">
        <v>473</v>
      </c>
      <c r="B27" s="284">
        <f>SUM(B14:B25)</f>
        <v>0</v>
      </c>
      <c r="C27" s="466"/>
      <c r="D27" s="463"/>
      <c r="E27" s="463"/>
      <c r="I27" s="301" t="s">
        <v>473</v>
      </c>
      <c r="J27" s="284">
        <f>SUM(J14:J25)</f>
        <v>21365343</v>
      </c>
      <c r="K27" s="466"/>
      <c r="L27" s="463"/>
      <c r="M27" s="463"/>
      <c r="P27" s="301" t="s">
        <v>413</v>
      </c>
      <c r="Q27" s="284">
        <f>SUM(Q14:Q25)</f>
        <v>22676105</v>
      </c>
      <c r="R27" s="466"/>
      <c r="S27" s="463"/>
      <c r="T27" s="463"/>
      <c r="W27" s="301" t="s">
        <v>347</v>
      </c>
      <c r="X27" s="284">
        <f>SUM(X14:X25)</f>
        <v>22088959</v>
      </c>
      <c r="Y27" s="466">
        <f>X27</f>
        <v>22088959</v>
      </c>
      <c r="Z27" s="463"/>
      <c r="AA27" s="463"/>
      <c r="AB27" s="306">
        <f>Y27/1000</f>
        <v>22088.958999999999</v>
      </c>
      <c r="AC27" s="838" t="s">
        <v>274</v>
      </c>
      <c r="AE27" s="301" t="s">
        <v>329</v>
      </c>
      <c r="AF27" s="284">
        <f>SUM(AF14:AF25)</f>
        <v>21793411</v>
      </c>
      <c r="AG27" s="466">
        <f>AF27</f>
        <v>21793411</v>
      </c>
      <c r="AH27" s="482">
        <f>((AF27-AN27)/AN27)*100</f>
        <v>2.4953355225682072</v>
      </c>
      <c r="AI27" s="482"/>
      <c r="AJ27" s="306">
        <f>AG27/1000</f>
        <v>21793.411</v>
      </c>
      <c r="AK27" s="306" t="s">
        <v>274</v>
      </c>
      <c r="AM27" s="283" t="s">
        <v>275</v>
      </c>
      <c r="AN27" s="284">
        <f>SUM(AN14:AN25)</f>
        <v>21262832</v>
      </c>
      <c r="AO27" s="467"/>
      <c r="AQ27" s="306">
        <f>AN27/1000</f>
        <v>21262.831999999999</v>
      </c>
      <c r="AR27" s="838" t="s">
        <v>274</v>
      </c>
      <c r="AT27" s="283" t="s">
        <v>269</v>
      </c>
      <c r="AU27" s="284">
        <f>SUM(AU14:AU25)</f>
        <v>20522597</v>
      </c>
      <c r="AV27" s="467"/>
      <c r="AX27" s="301" t="s">
        <v>272</v>
      </c>
      <c r="AY27" s="284">
        <f>SUM(AY14:AY25)</f>
        <v>18785472</v>
      </c>
      <c r="AZ27"/>
    </row>
    <row r="28" spans="1:52" ht="15" customHeight="1">
      <c r="A28" s="2"/>
      <c r="B28" s="310"/>
      <c r="C28" s="2"/>
      <c r="D28" s="463"/>
      <c r="E28" s="463"/>
      <c r="I28" s="2"/>
      <c r="J28" s="310"/>
      <c r="K28" s="2"/>
      <c r="L28" s="463"/>
      <c r="M28" s="463"/>
      <c r="P28" s="2"/>
      <c r="Q28" s="310"/>
      <c r="R28" s="2"/>
      <c r="S28" s="463"/>
      <c r="T28" s="463"/>
      <c r="W28" s="2"/>
      <c r="X28" s="310"/>
      <c r="Y28" s="2"/>
      <c r="Z28" s="463"/>
      <c r="AA28" s="463"/>
      <c r="AE28" s="2"/>
      <c r="AF28" s="310"/>
      <c r="AG28" s="2"/>
      <c r="AH28" s="463"/>
      <c r="AI28" s="463"/>
      <c r="AM28" s="285"/>
      <c r="AN28" s="286"/>
      <c r="AO28" s="469"/>
      <c r="AT28" s="285"/>
      <c r="AU28" s="286"/>
      <c r="AV28" s="469"/>
      <c r="AX28" s="2"/>
      <c r="AY28" s="858"/>
      <c r="AZ28"/>
    </row>
    <row r="29" spans="1:52" ht="15" customHeight="1">
      <c r="A29" s="2"/>
      <c r="B29" s="308" t="s">
        <v>270</v>
      </c>
      <c r="C29" s="465"/>
      <c r="D29" s="463"/>
      <c r="E29" s="463"/>
      <c r="I29" s="2"/>
      <c r="J29" s="308" t="s">
        <v>270</v>
      </c>
      <c r="K29" s="465"/>
      <c r="L29" s="463"/>
      <c r="M29" s="463"/>
      <c r="P29" s="2"/>
      <c r="Q29" s="308" t="s">
        <v>270</v>
      </c>
      <c r="R29" s="465"/>
      <c r="S29" s="463"/>
      <c r="T29" s="463"/>
      <c r="W29" s="2"/>
      <c r="X29" s="308" t="s">
        <v>270</v>
      </c>
      <c r="Y29" s="465"/>
      <c r="Z29" s="463"/>
      <c r="AA29" s="463"/>
      <c r="AE29" s="2"/>
      <c r="AF29" s="308" t="s">
        <v>270</v>
      </c>
      <c r="AG29" s="465"/>
      <c r="AH29" s="463"/>
      <c r="AI29" s="463"/>
      <c r="AM29" s="285"/>
      <c r="AN29" s="287" t="s">
        <v>270</v>
      </c>
      <c r="AO29" s="475"/>
      <c r="AT29" s="285"/>
      <c r="AU29" s="287" t="s">
        <v>270</v>
      </c>
      <c r="AV29" s="475"/>
      <c r="AX29" s="2"/>
      <c r="AY29" s="857" t="s">
        <v>270</v>
      </c>
      <c r="AZ29"/>
    </row>
    <row r="30" spans="1:52" ht="15" customHeight="1">
      <c r="A30"/>
      <c r="B30" s="311"/>
      <c r="C30" s="468"/>
      <c r="D30" s="463"/>
      <c r="E30" s="463"/>
      <c r="I30"/>
      <c r="J30" s="311"/>
      <c r="K30" s="468"/>
      <c r="L30" s="463"/>
      <c r="M30" s="463"/>
      <c r="P30"/>
      <c r="Q30" s="311"/>
      <c r="R30" s="468"/>
      <c r="S30" s="463"/>
      <c r="T30" s="463"/>
      <c r="W30"/>
      <c r="X30" s="311"/>
      <c r="Y30" s="468"/>
      <c r="Z30" s="463"/>
      <c r="AA30" s="463"/>
      <c r="AE30"/>
      <c r="AF30" s="311"/>
      <c r="AG30" s="468"/>
      <c r="AH30" s="463"/>
      <c r="AI30" s="463"/>
      <c r="AN30" s="288"/>
      <c r="AO30" s="476"/>
      <c r="AU30" s="288"/>
      <c r="AV30" s="476"/>
      <c r="AX30"/>
      <c r="AY30" s="856"/>
      <c r="AZ30"/>
    </row>
    <row r="31" spans="1:52" ht="15" customHeight="1">
      <c r="A31" s="302" t="s">
        <v>231</v>
      </c>
      <c r="B31" s="1337"/>
      <c r="C31" s="852"/>
      <c r="D31" s="463">
        <f t="shared" ref="D31:D42" si="14">((B31-J31)/J31)*100</f>
        <v>-100</v>
      </c>
      <c r="E31" s="463">
        <f t="shared" ref="E31:E42" si="15">((C31-K31)/K31)*100</f>
        <v>-100</v>
      </c>
      <c r="I31" s="302" t="s">
        <v>231</v>
      </c>
      <c r="J31" s="1337">
        <v>189452909</v>
      </c>
      <c r="K31" s="852">
        <f>J31</f>
        <v>189452909</v>
      </c>
      <c r="L31" s="463">
        <f t="shared" si="7"/>
        <v>1.000986777017369</v>
      </c>
      <c r="M31" s="463">
        <f t="shared" si="8"/>
        <v>1.000986777017369</v>
      </c>
      <c r="P31" s="302" t="s">
        <v>231</v>
      </c>
      <c r="Q31" s="1192">
        <v>187575305</v>
      </c>
      <c r="R31" s="852">
        <f>Q31</f>
        <v>187575305</v>
      </c>
      <c r="S31" s="463">
        <f>((Q31-X31)/X31)*100</f>
        <v>21.434013372629099</v>
      </c>
      <c r="T31" s="463">
        <f>((R31-Y31)/Y31)*100</f>
        <v>21.434013372629099</v>
      </c>
      <c r="W31" s="302" t="s">
        <v>231</v>
      </c>
      <c r="X31" s="1069">
        <v>154466858</v>
      </c>
      <c r="Y31" s="852">
        <f>X31</f>
        <v>154466858</v>
      </c>
      <c r="Z31" s="463">
        <f t="shared" ref="Z31:Z42" si="16">((X31-AF31)/AF31)*100</f>
        <v>-5.7973652608719597</v>
      </c>
      <c r="AA31" s="463">
        <f t="shared" ref="AA31:AA42" si="17">((Y31-AG31)/AG31)*100</f>
        <v>-5.7973652608719597</v>
      </c>
      <c r="AB31" s="481"/>
      <c r="AC31" s="481"/>
      <c r="AE31" s="302" t="s">
        <v>231</v>
      </c>
      <c r="AF31" s="854">
        <v>163972970</v>
      </c>
      <c r="AG31" s="852">
        <f>AF31</f>
        <v>163972970</v>
      </c>
      <c r="AH31" s="463">
        <f t="shared" ref="AH31:AH42" si="18">((AF31-AN31)/AN31)*100</f>
        <v>8.1166556859620744</v>
      </c>
      <c r="AI31" s="463">
        <f t="shared" ref="AI31:AI42" si="19">((AG31-AO31)/AO31)*100</f>
        <v>8.1166556859620744</v>
      </c>
      <c r="AM31" s="289" t="s">
        <v>231</v>
      </c>
      <c r="AN31" s="279">
        <v>151663006</v>
      </c>
      <c r="AO31" s="466">
        <v>151663006</v>
      </c>
      <c r="AT31" s="289" t="s">
        <v>231</v>
      </c>
      <c r="AU31" s="279">
        <v>145263905</v>
      </c>
      <c r="AV31" s="466">
        <f>AU31</f>
        <v>145263905</v>
      </c>
      <c r="AX31" s="302" t="s">
        <v>231</v>
      </c>
      <c r="AY31" s="279">
        <v>144544826</v>
      </c>
      <c r="AZ31"/>
    </row>
    <row r="32" spans="1:52" ht="15" customHeight="1">
      <c r="A32" s="303" t="s">
        <v>232</v>
      </c>
      <c r="B32" s="1336"/>
      <c r="C32" s="852"/>
      <c r="D32" s="463">
        <f t="shared" si="14"/>
        <v>-100</v>
      </c>
      <c r="E32" s="463">
        <f t="shared" si="15"/>
        <v>-100</v>
      </c>
      <c r="I32" s="303" t="s">
        <v>232</v>
      </c>
      <c r="J32" s="1336">
        <v>167507348</v>
      </c>
      <c r="K32" s="852">
        <f>K31+J32</f>
        <v>356960257</v>
      </c>
      <c r="L32" s="463">
        <f t="shared" si="7"/>
        <v>7.0192474394196678</v>
      </c>
      <c r="M32" s="463">
        <f t="shared" si="8"/>
        <v>3.7385442640608106</v>
      </c>
      <c r="P32" s="303" t="s">
        <v>232</v>
      </c>
      <c r="Q32" s="1192">
        <v>156520768</v>
      </c>
      <c r="R32" s="852">
        <f t="shared" ref="R32:R42" si="20">R31+Q32</f>
        <v>344096073</v>
      </c>
      <c r="S32" s="463">
        <f t="shared" ref="S32:S42" si="21">((Q32-X32)/X32)*100</f>
        <v>4.0355581849537234</v>
      </c>
      <c r="T32" s="463">
        <f t="shared" ref="T32:T42" si="22">((R32-Y32)/Y32)*100</f>
        <v>12.849406336968885</v>
      </c>
      <c r="W32" s="303" t="s">
        <v>232</v>
      </c>
      <c r="X32" s="1069">
        <v>150449299</v>
      </c>
      <c r="Y32" s="852">
        <f t="shared" ref="Y32:Y42" si="23">Y31+X32</f>
        <v>304916157</v>
      </c>
      <c r="Z32" s="463">
        <f t="shared" si="16"/>
        <v>-7.3601574124820797</v>
      </c>
      <c r="AA32" s="463">
        <f t="shared" si="17"/>
        <v>-6.5750010603589137</v>
      </c>
      <c r="AE32" s="303" t="s">
        <v>232</v>
      </c>
      <c r="AF32" s="854">
        <v>162402369</v>
      </c>
      <c r="AG32" s="852">
        <f t="shared" ref="AG32:AG42" si="24">AG31+AF32</f>
        <v>326375339</v>
      </c>
      <c r="AH32" s="463">
        <f t="shared" si="18"/>
        <v>16.200455512020216</v>
      </c>
      <c r="AI32" s="463">
        <f t="shared" si="19"/>
        <v>11.993474116587558</v>
      </c>
      <c r="AM32" s="290" t="s">
        <v>232</v>
      </c>
      <c r="AN32" s="279">
        <v>139760527</v>
      </c>
      <c r="AO32" s="466">
        <v>291423533</v>
      </c>
      <c r="AT32" s="290" t="s">
        <v>232</v>
      </c>
      <c r="AU32" s="279">
        <v>145635767</v>
      </c>
      <c r="AV32" s="466">
        <f>AU31+AU32</f>
        <v>290899672</v>
      </c>
      <c r="AX32" s="303" t="s">
        <v>232</v>
      </c>
      <c r="AY32" s="279">
        <v>130552137</v>
      </c>
      <c r="AZ32"/>
    </row>
    <row r="33" spans="1:52" ht="15" customHeight="1">
      <c r="A33" s="303" t="s">
        <v>233</v>
      </c>
      <c r="B33" s="1193"/>
      <c r="C33" s="852"/>
      <c r="D33" s="463">
        <f t="shared" si="14"/>
        <v>-100</v>
      </c>
      <c r="E33" s="463">
        <f t="shared" si="15"/>
        <v>-100</v>
      </c>
      <c r="I33" s="303" t="s">
        <v>233</v>
      </c>
      <c r="J33" s="1193">
        <v>177200950</v>
      </c>
      <c r="K33" s="852">
        <f t="shared" ref="K33:K42" si="25">K32+J33</f>
        <v>534161207</v>
      </c>
      <c r="L33" s="463">
        <f t="shared" si="7"/>
        <v>-10.341212396056322</v>
      </c>
      <c r="M33" s="463">
        <f t="shared" si="8"/>
        <v>-1.3981200343266527</v>
      </c>
      <c r="P33" s="303" t="s">
        <v>233</v>
      </c>
      <c r="Q33" s="1193">
        <v>197639244</v>
      </c>
      <c r="R33" s="852">
        <f t="shared" si="20"/>
        <v>541735317</v>
      </c>
      <c r="S33" s="463">
        <f t="shared" si="21"/>
        <v>12.61810586972098</v>
      </c>
      <c r="T33" s="463">
        <f t="shared" si="22"/>
        <v>12.764911862127622</v>
      </c>
      <c r="W33" s="303" t="s">
        <v>233</v>
      </c>
      <c r="X33" s="1070">
        <v>175495088</v>
      </c>
      <c r="Y33" s="852">
        <f t="shared" si="23"/>
        <v>480411245</v>
      </c>
      <c r="Z33" s="463">
        <f t="shared" si="16"/>
        <v>4.9824347207530257</v>
      </c>
      <c r="AA33" s="463">
        <f t="shared" si="17"/>
        <v>-2.6604122352973518</v>
      </c>
      <c r="AE33" s="303" t="s">
        <v>233</v>
      </c>
      <c r="AF33" s="855">
        <v>167166144</v>
      </c>
      <c r="AG33" s="852">
        <f t="shared" si="24"/>
        <v>493541483</v>
      </c>
      <c r="AH33" s="463">
        <f t="shared" si="18"/>
        <v>-6.3349603515207829</v>
      </c>
      <c r="AI33" s="463">
        <f t="shared" si="19"/>
        <v>5.0321062013434439</v>
      </c>
      <c r="AM33" s="290" t="s">
        <v>233</v>
      </c>
      <c r="AN33" s="279">
        <v>178472293</v>
      </c>
      <c r="AO33" s="466">
        <v>469895826</v>
      </c>
      <c r="AT33" s="290" t="s">
        <v>233</v>
      </c>
      <c r="AU33" s="279">
        <v>149875335</v>
      </c>
      <c r="AV33" s="466">
        <f t="shared" ref="AV33:AV42" si="26">AV32+AU33</f>
        <v>440775007</v>
      </c>
      <c r="AX33" s="303" t="s">
        <v>233</v>
      </c>
      <c r="AY33" s="279">
        <v>148471573</v>
      </c>
      <c r="AZ33"/>
    </row>
    <row r="34" spans="1:52" ht="15" customHeight="1">
      <c r="A34" s="303" t="s">
        <v>222</v>
      </c>
      <c r="B34" s="1192"/>
      <c r="C34" s="852"/>
      <c r="D34" s="463">
        <f t="shared" si="14"/>
        <v>-100</v>
      </c>
      <c r="E34" s="463">
        <f t="shared" si="15"/>
        <v>-100</v>
      </c>
      <c r="I34" s="303" t="s">
        <v>222</v>
      </c>
      <c r="J34" s="1192">
        <v>168872461</v>
      </c>
      <c r="K34" s="852">
        <f t="shared" si="25"/>
        <v>703033668</v>
      </c>
      <c r="L34" s="463">
        <f t="shared" si="7"/>
        <v>0.27207317509015316</v>
      </c>
      <c r="M34" s="463">
        <f t="shared" si="8"/>
        <v>-1.0020283501742551</v>
      </c>
      <c r="P34" s="303" t="s">
        <v>222</v>
      </c>
      <c r="Q34" s="1192">
        <v>168414251</v>
      </c>
      <c r="R34" s="852">
        <f t="shared" si="20"/>
        <v>710149568</v>
      </c>
      <c r="S34" s="463">
        <f t="shared" si="21"/>
        <v>4.4969756673011467</v>
      </c>
      <c r="T34" s="463">
        <f t="shared" si="22"/>
        <v>10.687977094072846</v>
      </c>
      <c r="W34" s="303" t="s">
        <v>222</v>
      </c>
      <c r="X34" s="1069">
        <v>161166627</v>
      </c>
      <c r="Y34" s="852">
        <f t="shared" si="23"/>
        <v>641577872</v>
      </c>
      <c r="Z34" s="463">
        <f t="shared" si="16"/>
        <v>-0.41179721687382631</v>
      </c>
      <c r="AA34" s="463">
        <f t="shared" si="17"/>
        <v>-2.1051568659211894</v>
      </c>
      <c r="AE34" s="303" t="s">
        <v>222</v>
      </c>
      <c r="AF34" s="854">
        <v>161833051</v>
      </c>
      <c r="AG34" s="852">
        <f t="shared" si="24"/>
        <v>655374534</v>
      </c>
      <c r="AH34" s="463">
        <f t="shared" si="18"/>
        <v>11.615928574877062</v>
      </c>
      <c r="AI34" s="463">
        <f t="shared" si="19"/>
        <v>6.5845788668759022</v>
      </c>
      <c r="AM34" s="290" t="s">
        <v>222</v>
      </c>
      <c r="AN34" s="280">
        <v>144991000</v>
      </c>
      <c r="AO34" s="473">
        <v>614886826</v>
      </c>
      <c r="AT34" s="290" t="s">
        <v>222</v>
      </c>
      <c r="AU34" s="280">
        <v>163172988</v>
      </c>
      <c r="AV34" s="473">
        <f t="shared" si="26"/>
        <v>603947995</v>
      </c>
      <c r="AX34" s="303" t="s">
        <v>222</v>
      </c>
      <c r="AY34" s="280">
        <v>132527931</v>
      </c>
      <c r="AZ34"/>
    </row>
    <row r="35" spans="1:52" ht="15" customHeight="1">
      <c r="A35" s="303" t="s">
        <v>223</v>
      </c>
      <c r="B35" s="1192"/>
      <c r="C35" s="852"/>
      <c r="D35" s="463">
        <f t="shared" si="14"/>
        <v>-100</v>
      </c>
      <c r="E35" s="463">
        <f t="shared" si="15"/>
        <v>-100</v>
      </c>
      <c r="I35" s="303" t="s">
        <v>223</v>
      </c>
      <c r="J35" s="1192">
        <v>154602861</v>
      </c>
      <c r="K35" s="852">
        <f t="shared" si="25"/>
        <v>857636529</v>
      </c>
      <c r="L35" s="463">
        <f t="shared" si="7"/>
        <v>-10.275806775758626</v>
      </c>
      <c r="M35" s="463">
        <f t="shared" si="8"/>
        <v>-2.8128278054037459</v>
      </c>
      <c r="P35" s="303" t="s">
        <v>223</v>
      </c>
      <c r="Q35" s="1192">
        <v>172309001</v>
      </c>
      <c r="R35" s="852">
        <f t="shared" si="20"/>
        <v>882458569</v>
      </c>
      <c r="S35" s="463">
        <f t="shared" si="21"/>
        <v>6.8675179434400064</v>
      </c>
      <c r="T35" s="463">
        <f t="shared" si="22"/>
        <v>9.9206811746057895</v>
      </c>
      <c r="W35" s="303" t="s">
        <v>223</v>
      </c>
      <c r="X35" s="1069">
        <v>161236084</v>
      </c>
      <c r="Y35" s="852">
        <f t="shared" si="23"/>
        <v>802813956</v>
      </c>
      <c r="Z35" s="463">
        <f t="shared" si="16"/>
        <v>-0.15067618998696397</v>
      </c>
      <c r="AA35" s="463">
        <f t="shared" si="17"/>
        <v>-1.7187862482571228</v>
      </c>
      <c r="AE35" s="303" t="s">
        <v>223</v>
      </c>
      <c r="AF35" s="854">
        <v>161479395</v>
      </c>
      <c r="AG35" s="852">
        <f t="shared" si="24"/>
        <v>816853929</v>
      </c>
      <c r="AH35" s="463">
        <f t="shared" si="18"/>
        <v>1.1314305939931864</v>
      </c>
      <c r="AI35" s="463">
        <f t="shared" si="19"/>
        <v>5.4604310815401975</v>
      </c>
      <c r="AM35" s="290" t="s">
        <v>223</v>
      </c>
      <c r="AN35" s="279">
        <v>159672808</v>
      </c>
      <c r="AO35" s="466">
        <v>774559634</v>
      </c>
      <c r="AT35" s="290" t="s">
        <v>223</v>
      </c>
      <c r="AU35" s="279">
        <v>147287789</v>
      </c>
      <c r="AV35" s="466">
        <f t="shared" si="26"/>
        <v>751235784</v>
      </c>
      <c r="AX35" s="303" t="s">
        <v>223</v>
      </c>
      <c r="AY35" s="279">
        <v>135253559</v>
      </c>
      <c r="AZ35"/>
    </row>
    <row r="36" spans="1:52" ht="15" customHeight="1">
      <c r="A36" s="303" t="s">
        <v>224</v>
      </c>
      <c r="B36" s="1192"/>
      <c r="C36" s="852"/>
      <c r="D36" s="463">
        <f t="shared" si="14"/>
        <v>-100</v>
      </c>
      <c r="E36" s="463">
        <f t="shared" si="15"/>
        <v>-100</v>
      </c>
      <c r="I36" s="303" t="s">
        <v>224</v>
      </c>
      <c r="J36" s="1192">
        <v>145207021</v>
      </c>
      <c r="K36" s="852">
        <f t="shared" si="25"/>
        <v>1002843550</v>
      </c>
      <c r="L36" s="463">
        <f t="shared" si="7"/>
        <v>-11.317879140395197</v>
      </c>
      <c r="M36" s="463">
        <f t="shared" si="8"/>
        <v>-4.1439406364696127</v>
      </c>
      <c r="P36" s="303" t="s">
        <v>224</v>
      </c>
      <c r="Q36" s="1192">
        <v>163738778</v>
      </c>
      <c r="R36" s="852">
        <f t="shared" si="20"/>
        <v>1046197347</v>
      </c>
      <c r="S36" s="463">
        <f t="shared" si="21"/>
        <v>4.7350665016026969</v>
      </c>
      <c r="T36" s="463">
        <f t="shared" si="22"/>
        <v>9.0754546989246929</v>
      </c>
      <c r="W36" s="303" t="s">
        <v>224</v>
      </c>
      <c r="X36" s="1069">
        <v>156336157</v>
      </c>
      <c r="Y36" s="852">
        <f t="shared" si="23"/>
        <v>959150113</v>
      </c>
      <c r="Z36" s="463">
        <f t="shared" si="16"/>
        <v>-0.69837297646285879</v>
      </c>
      <c r="AA36" s="463">
        <f t="shared" si="17"/>
        <v>-1.5538974658061977</v>
      </c>
      <c r="AE36" s="303" t="s">
        <v>224</v>
      </c>
      <c r="AF36" s="854">
        <v>157435645</v>
      </c>
      <c r="AG36" s="852">
        <f t="shared" si="24"/>
        <v>974289574</v>
      </c>
      <c r="AH36" s="463">
        <f t="shared" si="18"/>
        <v>-0.52414245508708868</v>
      </c>
      <c r="AI36" s="482">
        <f t="shared" si="19"/>
        <v>4.445074721179104</v>
      </c>
      <c r="AM36" s="290" t="s">
        <v>224</v>
      </c>
      <c r="AN36" s="279">
        <v>158265180</v>
      </c>
      <c r="AO36" s="466">
        <v>932824814</v>
      </c>
      <c r="AT36" s="290" t="s">
        <v>224</v>
      </c>
      <c r="AU36" s="279">
        <v>137904628</v>
      </c>
      <c r="AV36" s="466">
        <f t="shared" si="26"/>
        <v>889140412</v>
      </c>
      <c r="AX36" s="303" t="s">
        <v>224</v>
      </c>
      <c r="AY36" s="279">
        <v>124800121</v>
      </c>
      <c r="AZ36"/>
    </row>
    <row r="37" spans="1:52" ht="15" customHeight="1">
      <c r="A37" s="303" t="s">
        <v>225</v>
      </c>
      <c r="B37" s="1192"/>
      <c r="C37" s="852"/>
      <c r="D37" s="463">
        <f t="shared" si="14"/>
        <v>-100</v>
      </c>
      <c r="E37" s="463">
        <f t="shared" si="15"/>
        <v>-100</v>
      </c>
      <c r="I37" s="303" t="s">
        <v>225</v>
      </c>
      <c r="J37" s="1192">
        <v>154657527</v>
      </c>
      <c r="K37" s="852">
        <f t="shared" si="25"/>
        <v>1157501077</v>
      </c>
      <c r="L37" s="463">
        <f t="shared" si="7"/>
        <v>-3.3626251444647508</v>
      </c>
      <c r="M37" s="463">
        <f t="shared" si="8"/>
        <v>-4.0402785494813633</v>
      </c>
      <c r="P37" s="303" t="s">
        <v>225</v>
      </c>
      <c r="Q37" s="1192">
        <v>160039040</v>
      </c>
      <c r="R37" s="852">
        <f t="shared" si="20"/>
        <v>1206236387</v>
      </c>
      <c r="S37" s="463">
        <f t="shared" si="21"/>
        <v>-1.5832632295388844</v>
      </c>
      <c r="T37" s="463">
        <f t="shared" si="22"/>
        <v>7.5303406464581304</v>
      </c>
      <c r="W37" s="303" t="s">
        <v>225</v>
      </c>
      <c r="X37" s="1069">
        <v>162613642</v>
      </c>
      <c r="Y37" s="852">
        <f t="shared" si="23"/>
        <v>1121763755</v>
      </c>
      <c r="Z37" s="463">
        <f t="shared" si="16"/>
        <v>9.7539093175344167</v>
      </c>
      <c r="AA37" s="463">
        <f t="shared" si="17"/>
        <v>-6.1282730167799199E-2</v>
      </c>
      <c r="AE37" s="303" t="s">
        <v>225</v>
      </c>
      <c r="AF37" s="854">
        <v>148162050</v>
      </c>
      <c r="AG37" s="852">
        <f t="shared" si="24"/>
        <v>1122451624</v>
      </c>
      <c r="AH37" s="463">
        <f t="shared" si="18"/>
        <v>-5.8279669068189781</v>
      </c>
      <c r="AI37" s="482">
        <f t="shared" si="19"/>
        <v>2.962469929925025</v>
      </c>
      <c r="AM37" s="290" t="s">
        <v>225</v>
      </c>
      <c r="AN37" s="279">
        <v>157331264</v>
      </c>
      <c r="AO37" s="466">
        <v>1090156078</v>
      </c>
      <c r="AT37" s="290" t="s">
        <v>225</v>
      </c>
      <c r="AU37" s="279">
        <v>146654943</v>
      </c>
      <c r="AV37" s="466">
        <f t="shared" si="26"/>
        <v>1035795355</v>
      </c>
      <c r="AX37" s="303" t="s">
        <v>225</v>
      </c>
      <c r="AY37" s="279">
        <v>141780454</v>
      </c>
      <c r="AZ37"/>
    </row>
    <row r="38" spans="1:52" ht="15" customHeight="1">
      <c r="A38" s="303" t="s">
        <v>226</v>
      </c>
      <c r="B38" s="1194"/>
      <c r="C38" s="852"/>
      <c r="D38" s="463">
        <f t="shared" si="14"/>
        <v>-100</v>
      </c>
      <c r="E38" s="463">
        <f t="shared" si="15"/>
        <v>-100</v>
      </c>
      <c r="I38" s="303" t="s">
        <v>226</v>
      </c>
      <c r="J38" s="1194">
        <v>151222099</v>
      </c>
      <c r="K38" s="852">
        <f t="shared" si="25"/>
        <v>1308723176</v>
      </c>
      <c r="L38" s="463">
        <f t="shared" si="7"/>
        <v>-7.2502296294688904</v>
      </c>
      <c r="M38" s="463">
        <f t="shared" si="8"/>
        <v>-4.4224944332675804</v>
      </c>
      <c r="P38" s="303" t="s">
        <v>226</v>
      </c>
      <c r="Q38" s="1194">
        <v>163043098</v>
      </c>
      <c r="R38" s="852">
        <f t="shared" si="20"/>
        <v>1369279485</v>
      </c>
      <c r="S38" s="463">
        <f t="shared" si="21"/>
        <v>-8.3927817955294741E-3</v>
      </c>
      <c r="T38" s="463">
        <f t="shared" si="22"/>
        <v>6.5735987635652195</v>
      </c>
      <c r="W38" s="303" t="s">
        <v>226</v>
      </c>
      <c r="X38" s="1071">
        <v>163056783</v>
      </c>
      <c r="Y38" s="852">
        <f t="shared" si="23"/>
        <v>1284820538</v>
      </c>
      <c r="Z38" s="463">
        <f t="shared" si="16"/>
        <v>-0.24045363798662003</v>
      </c>
      <c r="AA38" s="463">
        <f t="shared" si="17"/>
        <v>-8.4056987298096394E-2</v>
      </c>
      <c r="AB38" s="481"/>
      <c r="AC38" s="481"/>
      <c r="AE38" s="303" t="s">
        <v>226</v>
      </c>
      <c r="AF38" s="853">
        <v>163449804</v>
      </c>
      <c r="AG38" s="852">
        <f t="shared" si="24"/>
        <v>1285901428</v>
      </c>
      <c r="AH38" s="463">
        <f t="shared" si="18"/>
        <v>11.967596778395528</v>
      </c>
      <c r="AI38" s="482">
        <f t="shared" si="19"/>
        <v>4.025916696389201</v>
      </c>
      <c r="AM38" s="290" t="s">
        <v>226</v>
      </c>
      <c r="AN38" s="279">
        <v>145979559</v>
      </c>
      <c r="AO38" s="466">
        <v>1236135637</v>
      </c>
      <c r="AT38" s="290" t="s">
        <v>226</v>
      </c>
      <c r="AU38" s="279">
        <v>143642198</v>
      </c>
      <c r="AV38" s="466">
        <f t="shared" si="26"/>
        <v>1179437553</v>
      </c>
      <c r="AX38" s="303" t="s">
        <v>226</v>
      </c>
      <c r="AY38" s="279">
        <v>131815930</v>
      </c>
      <c r="AZ38"/>
    </row>
    <row r="39" spans="1:52" ht="15" customHeight="1">
      <c r="A39" s="303" t="s">
        <v>227</v>
      </c>
      <c r="B39" s="1194"/>
      <c r="C39" s="852"/>
      <c r="D39" s="463">
        <f t="shared" si="14"/>
        <v>-100</v>
      </c>
      <c r="E39" s="463">
        <f t="shared" si="15"/>
        <v>-100</v>
      </c>
      <c r="I39" s="303" t="s">
        <v>227</v>
      </c>
      <c r="J39" s="1194">
        <v>158759806</v>
      </c>
      <c r="K39" s="852">
        <f t="shared" si="25"/>
        <v>1467482982</v>
      </c>
      <c r="L39" s="463">
        <f t="shared" si="7"/>
        <v>-1.8688226607986014</v>
      </c>
      <c r="M39" s="463">
        <f t="shared" si="8"/>
        <v>-4.1526548605503812</v>
      </c>
      <c r="P39" s="303" t="s">
        <v>227</v>
      </c>
      <c r="Q39" s="1194">
        <v>161783248</v>
      </c>
      <c r="R39" s="852">
        <f t="shared" si="20"/>
        <v>1531062733</v>
      </c>
      <c r="S39" s="463">
        <f t="shared" si="21"/>
        <v>-1.953369296820082</v>
      </c>
      <c r="T39" s="463">
        <f t="shared" si="22"/>
        <v>5.6031349688555352</v>
      </c>
      <c r="W39" s="303" t="s">
        <v>227</v>
      </c>
      <c r="X39" s="1071">
        <v>165006433</v>
      </c>
      <c r="Y39" s="852">
        <f t="shared" si="23"/>
        <v>1449826971</v>
      </c>
      <c r="Z39" s="463">
        <f t="shared" si="16"/>
        <v>3.8870022695465938</v>
      </c>
      <c r="AA39" s="463">
        <f t="shared" si="17"/>
        <v>0.35251727170151237</v>
      </c>
      <c r="AE39" s="303" t="s">
        <v>227</v>
      </c>
      <c r="AF39" s="853">
        <v>158832606</v>
      </c>
      <c r="AG39" s="852">
        <f t="shared" si="24"/>
        <v>1444734034</v>
      </c>
      <c r="AH39" s="463">
        <f t="shared" si="18"/>
        <v>1.4700704011090215</v>
      </c>
      <c r="AI39" s="482">
        <f t="shared" si="19"/>
        <v>3.7386474665963245</v>
      </c>
      <c r="AM39" s="290" t="s">
        <v>227</v>
      </c>
      <c r="AN39" s="279">
        <v>156531483</v>
      </c>
      <c r="AO39" s="466">
        <v>1392667120</v>
      </c>
      <c r="AT39" s="290" t="s">
        <v>227</v>
      </c>
      <c r="AU39" s="279">
        <v>162820378</v>
      </c>
      <c r="AV39" s="466">
        <f t="shared" si="26"/>
        <v>1342257931</v>
      </c>
      <c r="AX39" s="303" t="s">
        <v>227</v>
      </c>
      <c r="AY39" s="279">
        <v>128600790</v>
      </c>
      <c r="AZ39"/>
    </row>
    <row r="40" spans="1:52" ht="15" customHeight="1">
      <c r="A40" s="303" t="s">
        <v>228</v>
      </c>
      <c r="B40" s="1194"/>
      <c r="C40" s="852"/>
      <c r="D40" s="463">
        <f t="shared" si="14"/>
        <v>-100</v>
      </c>
      <c r="E40" s="463">
        <f t="shared" si="15"/>
        <v>-100</v>
      </c>
      <c r="I40" s="303" t="s">
        <v>228</v>
      </c>
      <c r="J40" s="1194">
        <v>177586311</v>
      </c>
      <c r="K40" s="852">
        <f t="shared" si="25"/>
        <v>1645069293</v>
      </c>
      <c r="L40" s="463">
        <f t="shared" si="7"/>
        <v>-8.3697109800737106</v>
      </c>
      <c r="M40" s="463">
        <f t="shared" si="8"/>
        <v>-4.626485782698615</v>
      </c>
      <c r="P40" s="303" t="s">
        <v>228</v>
      </c>
      <c r="Q40" s="1194">
        <v>193807433</v>
      </c>
      <c r="R40" s="852">
        <f t="shared" si="20"/>
        <v>1724870166</v>
      </c>
      <c r="S40" s="463">
        <f t="shared" si="21"/>
        <v>5.3958363519725703</v>
      </c>
      <c r="T40" s="463">
        <f t="shared" si="22"/>
        <v>5.5798021176011803</v>
      </c>
      <c r="W40" s="303" t="s">
        <v>228</v>
      </c>
      <c r="X40" s="1071">
        <v>183885284</v>
      </c>
      <c r="Y40" s="852">
        <f t="shared" si="23"/>
        <v>1633712255</v>
      </c>
      <c r="Z40" s="463">
        <f t="shared" si="16"/>
        <v>7.8220864030809825</v>
      </c>
      <c r="AA40" s="463">
        <f t="shared" si="17"/>
        <v>1.1411725455627488</v>
      </c>
      <c r="AE40" s="303" t="s">
        <v>228</v>
      </c>
      <c r="AF40" s="853">
        <v>170545099</v>
      </c>
      <c r="AG40" s="852">
        <f t="shared" si="24"/>
        <v>1615279133</v>
      </c>
      <c r="AH40" s="463">
        <f t="shared" si="18"/>
        <v>-8.2343186126247622E-2</v>
      </c>
      <c r="AI40" s="482">
        <f t="shared" si="19"/>
        <v>3.3214746598519951</v>
      </c>
      <c r="AM40" s="290" t="s">
        <v>228</v>
      </c>
      <c r="AN40" s="279">
        <v>170685647</v>
      </c>
      <c r="AO40" s="466">
        <v>1563352767</v>
      </c>
      <c r="AT40" s="290" t="s">
        <v>228</v>
      </c>
      <c r="AU40" s="279">
        <v>173818899</v>
      </c>
      <c r="AV40" s="466">
        <f t="shared" si="26"/>
        <v>1516076830</v>
      </c>
      <c r="AX40" s="303" t="s">
        <v>228</v>
      </c>
      <c r="AY40" s="279">
        <v>150851118</v>
      </c>
      <c r="AZ40"/>
    </row>
    <row r="41" spans="1:52" ht="15" customHeight="1">
      <c r="A41" s="303" t="s">
        <v>229</v>
      </c>
      <c r="B41" s="1194"/>
      <c r="C41" s="852"/>
      <c r="D41" s="463">
        <f t="shared" si="14"/>
        <v>-100</v>
      </c>
      <c r="E41" s="463">
        <f t="shared" si="15"/>
        <v>-100</v>
      </c>
      <c r="I41" s="303" t="s">
        <v>229</v>
      </c>
      <c r="J41" s="1194">
        <v>167655225</v>
      </c>
      <c r="K41" s="852">
        <f t="shared" si="25"/>
        <v>1812724518</v>
      </c>
      <c r="L41" s="463">
        <f t="shared" si="7"/>
        <v>-9.9614446675005013</v>
      </c>
      <c r="M41" s="463">
        <f t="shared" si="8"/>
        <v>-5.1462928163846939</v>
      </c>
      <c r="P41" s="303" t="s">
        <v>229</v>
      </c>
      <c r="Q41" s="1194">
        <v>186203815</v>
      </c>
      <c r="R41" s="852">
        <f t="shared" si="20"/>
        <v>1911073981</v>
      </c>
      <c r="S41" s="463">
        <f t="shared" si="21"/>
        <v>2.0355242605777613</v>
      </c>
      <c r="T41" s="463">
        <f t="shared" si="22"/>
        <v>5.223678385572577</v>
      </c>
      <c r="W41" s="303" t="s">
        <v>229</v>
      </c>
      <c r="X41" s="1071">
        <v>182489203</v>
      </c>
      <c r="Y41" s="852">
        <f t="shared" si="23"/>
        <v>1816201458</v>
      </c>
      <c r="Z41" s="463">
        <f t="shared" si="16"/>
        <v>7.9658113988599473</v>
      </c>
      <c r="AA41" s="463">
        <f t="shared" si="17"/>
        <v>1.7876624041250047</v>
      </c>
      <c r="AE41" s="303" t="s">
        <v>229</v>
      </c>
      <c r="AF41" s="853">
        <v>169024991</v>
      </c>
      <c r="AG41" s="852">
        <f t="shared" si="24"/>
        <v>1784304124</v>
      </c>
      <c r="AH41" s="463">
        <f t="shared" si="18"/>
        <v>1.3397332283616921</v>
      </c>
      <c r="AI41" s="482">
        <f t="shared" si="19"/>
        <v>3.1304294728698041</v>
      </c>
      <c r="AM41" s="290" t="s">
        <v>229</v>
      </c>
      <c r="AN41" s="279">
        <v>166790444</v>
      </c>
      <c r="AO41" s="466">
        <v>1730143211</v>
      </c>
      <c r="AQ41" s="305"/>
      <c r="AR41" s="305"/>
      <c r="AT41" s="290" t="s">
        <v>229</v>
      </c>
      <c r="AU41" s="279">
        <v>154339709</v>
      </c>
      <c r="AV41" s="466">
        <f t="shared" si="26"/>
        <v>1670416539</v>
      </c>
      <c r="AX41" s="303" t="s">
        <v>229</v>
      </c>
      <c r="AY41" s="279">
        <v>143678542</v>
      </c>
      <c r="AZ41"/>
    </row>
    <row r="42" spans="1:52" ht="15" customHeight="1">
      <c r="A42" s="303" t="s">
        <v>230</v>
      </c>
      <c r="B42" s="1071"/>
      <c r="C42" s="852"/>
      <c r="D42" s="463">
        <f t="shared" si="14"/>
        <v>-100</v>
      </c>
      <c r="E42" s="463">
        <f t="shared" si="15"/>
        <v>-100</v>
      </c>
      <c r="I42" s="303" t="s">
        <v>230</v>
      </c>
      <c r="J42" s="1071">
        <v>168147423</v>
      </c>
      <c r="K42" s="852">
        <f t="shared" si="25"/>
        <v>1980871941</v>
      </c>
      <c r="L42" s="463">
        <f t="shared" si="7"/>
        <v>-3.074051130279372</v>
      </c>
      <c r="M42" s="463">
        <f t="shared" si="8"/>
        <v>-4.9738371959887324</v>
      </c>
      <c r="P42" s="303" t="s">
        <v>230</v>
      </c>
      <c r="Q42" s="1071">
        <v>173480296</v>
      </c>
      <c r="R42" s="852">
        <f t="shared" si="20"/>
        <v>2084554277</v>
      </c>
      <c r="S42" s="463">
        <f t="shared" si="21"/>
        <v>-1.4631146190818614</v>
      </c>
      <c r="T42" s="463">
        <f t="shared" si="22"/>
        <v>4.6327651761999151</v>
      </c>
      <c r="W42" s="303" t="s">
        <v>230</v>
      </c>
      <c r="X42" s="1071">
        <v>176056200</v>
      </c>
      <c r="Y42" s="852">
        <f t="shared" si="23"/>
        <v>1992257658</v>
      </c>
      <c r="Z42" s="463">
        <f t="shared" si="16"/>
        <v>-2.5193359971720586</v>
      </c>
      <c r="AA42" s="463">
        <f t="shared" si="17"/>
        <v>1.3917812719728371</v>
      </c>
      <c r="AE42" s="303" t="s">
        <v>230</v>
      </c>
      <c r="AF42" s="279">
        <v>180606279</v>
      </c>
      <c r="AG42" s="852">
        <f t="shared" si="24"/>
        <v>1964910403</v>
      </c>
      <c r="AH42" s="482">
        <f t="shared" si="18"/>
        <v>1.6947482502270061</v>
      </c>
      <c r="AI42" s="482">
        <f t="shared" si="19"/>
        <v>2.9967781605246762</v>
      </c>
      <c r="AJ42" s="481"/>
      <c r="AM42" s="290" t="s">
        <v>230</v>
      </c>
      <c r="AN42" s="279">
        <v>177596466</v>
      </c>
      <c r="AO42" s="466">
        <v>1907739677</v>
      </c>
      <c r="AT42" s="290" t="s">
        <v>230</v>
      </c>
      <c r="AU42" s="279">
        <v>169546637</v>
      </c>
      <c r="AV42" s="466">
        <f t="shared" si="26"/>
        <v>1839963176</v>
      </c>
      <c r="AX42" s="303" t="s">
        <v>230</v>
      </c>
      <c r="AY42" s="279">
        <v>141830833</v>
      </c>
      <c r="AZ42"/>
    </row>
    <row r="43" spans="1:52" ht="15" customHeight="1">
      <c r="A43" s="2"/>
      <c r="B43" s="291"/>
      <c r="C43" s="469"/>
      <c r="D43" s="463"/>
      <c r="E43" s="463"/>
      <c r="I43" s="2"/>
      <c r="J43" s="291"/>
      <c r="K43" s="469"/>
      <c r="L43" s="463"/>
      <c r="M43" s="463"/>
      <c r="P43" s="2"/>
      <c r="Q43" s="291"/>
      <c r="R43" s="469"/>
      <c r="S43" s="463"/>
      <c r="W43" s="2"/>
      <c r="X43" s="291"/>
      <c r="Y43" s="469"/>
      <c r="Z43" s="463"/>
      <c r="AE43" s="2"/>
      <c r="AF43" s="291"/>
      <c r="AG43" s="469"/>
      <c r="AH43" s="482"/>
      <c r="AI43" s="840"/>
      <c r="AM43" s="285"/>
      <c r="AN43" s="291"/>
      <c r="AO43" s="469"/>
      <c r="AT43" s="285"/>
      <c r="AU43" s="291"/>
      <c r="AV43" s="469"/>
      <c r="AX43" s="2"/>
      <c r="AY43" s="291"/>
      <c r="AZ43"/>
    </row>
    <row r="44" spans="1:52" ht="15" customHeight="1">
      <c r="A44" s="301" t="s">
        <v>473</v>
      </c>
      <c r="B44" s="292">
        <f>SUM(B31:B42)</f>
        <v>0</v>
      </c>
      <c r="C44" s="470"/>
      <c r="D44" s="463"/>
      <c r="E44" s="463"/>
      <c r="I44" s="301" t="s">
        <v>473</v>
      </c>
      <c r="J44" s="292">
        <f>SUM(J31:J42)</f>
        <v>1980871941</v>
      </c>
      <c r="K44" s="470"/>
      <c r="L44" s="463"/>
      <c r="M44" s="463"/>
      <c r="P44" s="301" t="s">
        <v>413</v>
      </c>
      <c r="Q44" s="292">
        <f>SUM(Q31:Q42)</f>
        <v>2084554277</v>
      </c>
      <c r="R44" s="470"/>
      <c r="S44" s="463"/>
      <c r="W44" s="301" t="s">
        <v>347</v>
      </c>
      <c r="X44" s="292">
        <f>SUM(X31:X42)</f>
        <v>1992257658</v>
      </c>
      <c r="Y44" s="470"/>
      <c r="Z44" s="463"/>
      <c r="AB44" s="743">
        <f>X44/1000000</f>
        <v>1992.257658</v>
      </c>
      <c r="AC44" s="306" t="s">
        <v>277</v>
      </c>
      <c r="AE44" s="301" t="s">
        <v>329</v>
      </c>
      <c r="AF44" s="292">
        <f>SUM(AF31:AF42)</f>
        <v>1964910403</v>
      </c>
      <c r="AG44" s="470"/>
      <c r="AH44" s="482">
        <f>((AF44-AN44)/AN44)*100</f>
        <v>2.9967781605246762</v>
      </c>
      <c r="AI44" s="840"/>
      <c r="AJ44" s="743">
        <f>AF44/1000000</f>
        <v>1964.9104030000001</v>
      </c>
      <c r="AK44" s="306" t="s">
        <v>277</v>
      </c>
      <c r="AL44" s="481"/>
      <c r="AM44" s="283" t="s">
        <v>275</v>
      </c>
      <c r="AN44" s="292">
        <f>SUM(AN31:AN42)</f>
        <v>1907739677</v>
      </c>
      <c r="AO44" s="470"/>
      <c r="AQ44" s="743">
        <f>AN44/1000000</f>
        <v>1907.739677</v>
      </c>
      <c r="AR44" s="838" t="s">
        <v>277</v>
      </c>
      <c r="AT44" s="283" t="s">
        <v>269</v>
      </c>
      <c r="AU44" s="292">
        <f>SUM(AU31:AU42)</f>
        <v>1839963176</v>
      </c>
      <c r="AV44" s="470"/>
      <c r="AX44" s="301" t="s">
        <v>272</v>
      </c>
      <c r="AY44" s="292">
        <f>SUM(AY31:AY42)</f>
        <v>1654707814</v>
      </c>
      <c r="AZ44"/>
    </row>
    <row r="45" spans="1:52" ht="15" customHeight="1">
      <c r="AH45"/>
      <c r="AM45" s="293"/>
      <c r="AN45" s="294"/>
      <c r="AO45" s="294"/>
      <c r="AX45" s="285"/>
      <c r="AY45" s="285"/>
    </row>
    <row r="46" spans="1:52" ht="15" customHeight="1">
      <c r="AB46" s="481"/>
      <c r="AC46" s="481"/>
      <c r="AH46"/>
      <c r="AM46" s="285"/>
      <c r="AN46" s="285"/>
      <c r="AO46" s="285"/>
      <c r="AX46" s="285"/>
      <c r="AY46" s="285"/>
    </row>
    <row r="47" spans="1:52" ht="15" customHeight="1">
      <c r="K47" s="1357"/>
      <c r="L47" s="285"/>
      <c r="AG47" s="477"/>
      <c r="AM47" s="285"/>
      <c r="AN47" s="285"/>
      <c r="AO47" s="479"/>
      <c r="AX47" s="285"/>
      <c r="AY47" s="285"/>
    </row>
    <row r="48" spans="1:52" ht="15" customHeight="1">
      <c r="K48" s="1358"/>
      <c r="L48" s="285"/>
      <c r="Y48" s="480"/>
      <c r="AB48" s="481"/>
      <c r="AC48" s="481"/>
      <c r="AG48" s="305"/>
      <c r="AI48" s="481"/>
      <c r="AM48" s="285"/>
      <c r="AN48" s="285"/>
      <c r="AO48" s="478"/>
      <c r="AX48" s="285"/>
      <c r="AY48" s="285"/>
    </row>
    <row r="49" spans="11:51" ht="15" customHeight="1">
      <c r="K49" s="1359"/>
      <c r="L49" s="285"/>
      <c r="Y49" s="481"/>
      <c r="AI49" s="481"/>
      <c r="AM49" s="285"/>
      <c r="AN49" s="285"/>
      <c r="AO49" s="285"/>
      <c r="AX49" s="285"/>
      <c r="AY49" s="285"/>
    </row>
    <row r="50" spans="11:51" ht="15" customHeight="1">
      <c r="K50" s="1358"/>
      <c r="L50" s="285"/>
      <c r="AI50" s="481"/>
      <c r="AM50" s="285"/>
      <c r="AN50" s="285"/>
      <c r="AO50" s="285"/>
      <c r="AX50" s="285"/>
      <c r="AY50" s="285"/>
    </row>
    <row r="51" spans="11:51" ht="15" customHeight="1">
      <c r="K51" s="1358"/>
      <c r="L51" s="285"/>
      <c r="AM51" s="285"/>
      <c r="AN51" s="285"/>
      <c r="AO51" s="285"/>
    </row>
    <row r="52" spans="11:51" ht="15" customHeight="1">
      <c r="AM52" s="285"/>
      <c r="AN52" s="285"/>
      <c r="AO52" s="285"/>
    </row>
    <row r="53" spans="11:51" ht="15" customHeight="1">
      <c r="AI53" s="481"/>
      <c r="AJ53" s="477"/>
      <c r="AK53" s="477"/>
      <c r="AM53" s="285"/>
      <c r="AN53" s="285"/>
      <c r="AO53" s="285"/>
    </row>
    <row r="54" spans="11:51" ht="15" customHeight="1">
      <c r="AM54" s="285"/>
      <c r="AN54" s="285"/>
      <c r="AO54" s="285"/>
    </row>
    <row r="55" spans="11:51" ht="15" customHeight="1">
      <c r="AM55" s="285"/>
      <c r="AN55" s="285"/>
      <c r="AO55" s="285"/>
    </row>
    <row r="56" spans="11:51" ht="15" customHeight="1">
      <c r="AM56" s="285"/>
      <c r="AN56" s="285"/>
      <c r="AO56" s="285"/>
    </row>
    <row r="57" spans="11:51" ht="15" customHeight="1">
      <c r="AM57" s="285"/>
      <c r="AN57" s="285"/>
      <c r="AO57" s="285"/>
    </row>
    <row r="58" spans="11:51" ht="15" customHeight="1">
      <c r="AM58" s="285"/>
      <c r="AN58" s="285"/>
      <c r="AO58" s="285"/>
    </row>
    <row r="59" spans="11:51" ht="15" customHeight="1">
      <c r="AM59" s="285"/>
      <c r="AN59" s="285"/>
      <c r="AO59" s="285"/>
    </row>
    <row r="60" spans="11:51" ht="15" customHeight="1">
      <c r="AM60" s="285"/>
      <c r="AN60" s="285"/>
      <c r="AO60" s="285"/>
    </row>
    <row r="61" spans="11:51" ht="15" customHeight="1">
      <c r="AM61" s="285"/>
      <c r="AN61" s="285"/>
      <c r="AO61" s="285"/>
    </row>
    <row r="62" spans="11:51" ht="15" customHeight="1">
      <c r="AM62" s="285"/>
      <c r="AN62" s="285"/>
      <c r="AO62" s="285"/>
    </row>
    <row r="63" spans="11:51" ht="15" customHeight="1">
      <c r="AM63" s="285"/>
      <c r="AN63" s="285"/>
      <c r="AO63" s="285"/>
    </row>
    <row r="64" spans="11:51" ht="15" customHeight="1">
      <c r="AM64" s="285"/>
      <c r="AN64" s="285"/>
      <c r="AO64" s="285"/>
    </row>
    <row r="65" spans="39:41" ht="15" customHeight="1">
      <c r="AM65" s="285"/>
      <c r="AN65" s="285"/>
      <c r="AO65" s="285"/>
    </row>
    <row r="66" spans="39:41" ht="15" customHeight="1">
      <c r="AM66" s="285"/>
      <c r="AN66" s="285"/>
      <c r="AO66" s="285"/>
    </row>
    <row r="67" spans="39:41" ht="15" customHeight="1">
      <c r="AM67" s="285"/>
      <c r="AN67" s="285"/>
      <c r="AO67" s="285"/>
    </row>
    <row r="68" spans="39:41" ht="15" customHeight="1">
      <c r="AM68" s="285"/>
      <c r="AN68" s="285"/>
      <c r="AO68" s="285"/>
    </row>
    <row r="69" spans="39:41" ht="15" customHeight="1">
      <c r="AM69" s="285"/>
      <c r="AN69" s="285"/>
      <c r="AO69" s="285"/>
    </row>
    <row r="70" spans="39:41" ht="15" customHeight="1">
      <c r="AM70" s="285"/>
      <c r="AN70" s="285"/>
      <c r="AO70" s="285"/>
    </row>
    <row r="71" spans="39:41" ht="15" customHeight="1">
      <c r="AM71" s="285"/>
      <c r="AN71" s="285"/>
      <c r="AO71" s="285"/>
    </row>
    <row r="72" spans="39:41" ht="15" customHeight="1">
      <c r="AM72" s="285"/>
      <c r="AN72" s="285"/>
      <c r="AO72" s="285"/>
    </row>
    <row r="73" spans="39:41" ht="15" customHeight="1">
      <c r="AM73" s="285"/>
      <c r="AN73" s="285"/>
      <c r="AO73" s="285"/>
    </row>
    <row r="74" spans="39:41" ht="15" customHeight="1">
      <c r="AM74" s="285"/>
      <c r="AN74" s="285"/>
      <c r="AO74" s="285"/>
    </row>
    <row r="75" spans="39:41" ht="15" customHeight="1">
      <c r="AM75" s="285"/>
      <c r="AN75" s="285"/>
      <c r="AO75" s="285"/>
    </row>
    <row r="76" spans="39:41" ht="15" customHeight="1">
      <c r="AM76" s="285"/>
      <c r="AN76" s="285"/>
      <c r="AO76" s="285"/>
    </row>
    <row r="77" spans="39:41" ht="15" customHeight="1">
      <c r="AM77" s="285"/>
      <c r="AN77" s="285"/>
      <c r="AO77" s="285"/>
    </row>
    <row r="78" spans="39:41" ht="15" customHeight="1">
      <c r="AM78" s="285"/>
      <c r="AN78" s="285"/>
      <c r="AO78" s="285"/>
    </row>
    <row r="79" spans="39:41" ht="15" customHeight="1">
      <c r="AM79" s="285"/>
      <c r="AN79" s="285"/>
      <c r="AO79" s="285"/>
    </row>
    <row r="80" spans="39:41" ht="15" customHeight="1">
      <c r="AM80" s="285"/>
      <c r="AN80" s="285"/>
      <c r="AO80" s="285"/>
    </row>
    <row r="81" spans="39:41" ht="15" customHeight="1">
      <c r="AM81" s="285"/>
      <c r="AN81" s="285"/>
      <c r="AO81" s="285"/>
    </row>
    <row r="82" spans="39:41" ht="15" customHeight="1">
      <c r="AM82" s="285"/>
      <c r="AN82" s="285"/>
      <c r="AO82" s="285"/>
    </row>
    <row r="83" spans="39:41" ht="15" customHeight="1">
      <c r="AM83" s="285"/>
      <c r="AN83" s="285"/>
      <c r="AO83" s="285"/>
    </row>
    <row r="84" spans="39:41" ht="15" customHeight="1">
      <c r="AM84" s="285"/>
      <c r="AN84" s="285"/>
      <c r="AO84" s="285"/>
    </row>
    <row r="85" spans="39:41" ht="15" customHeight="1">
      <c r="AM85" s="285"/>
      <c r="AN85" s="285"/>
      <c r="AO85" s="285"/>
    </row>
    <row r="86" spans="39:41" ht="15" customHeight="1">
      <c r="AM86" s="285"/>
      <c r="AN86" s="285"/>
      <c r="AO86" s="285"/>
    </row>
    <row r="87" spans="39:41" ht="15" customHeight="1">
      <c r="AM87" s="285"/>
      <c r="AN87" s="285"/>
      <c r="AO87" s="285"/>
    </row>
    <row r="88" spans="39:41" ht="15" customHeight="1">
      <c r="AM88" s="285"/>
      <c r="AN88" s="285"/>
      <c r="AO88" s="285"/>
    </row>
    <row r="89" spans="39:41" ht="15" customHeight="1">
      <c r="AM89" s="285"/>
      <c r="AN89" s="285"/>
      <c r="AO89" s="285"/>
    </row>
    <row r="90" spans="39:41" ht="15" customHeight="1">
      <c r="AM90" s="285"/>
      <c r="AN90" s="285"/>
      <c r="AO90" s="285"/>
    </row>
    <row r="91" spans="39:41" ht="15" customHeight="1">
      <c r="AM91" s="285"/>
      <c r="AN91" s="285"/>
      <c r="AO91" s="285"/>
    </row>
    <row r="92" spans="39:41" ht="15" customHeight="1">
      <c r="AM92" s="285"/>
      <c r="AN92" s="285"/>
      <c r="AO92" s="285"/>
    </row>
    <row r="93" spans="39:41" ht="15" customHeight="1">
      <c r="AM93" s="285"/>
      <c r="AN93" s="285"/>
      <c r="AO93" s="285"/>
    </row>
    <row r="94" spans="39:41" ht="15" customHeight="1">
      <c r="AM94" s="285"/>
      <c r="AN94" s="285"/>
      <c r="AO94" s="285"/>
    </row>
    <row r="95" spans="39:41" ht="15" customHeight="1">
      <c r="AM95" s="285"/>
      <c r="AN95" s="285"/>
      <c r="AO95" s="285"/>
    </row>
    <row r="96" spans="39:41" ht="15" customHeight="1">
      <c r="AM96" s="285"/>
      <c r="AN96" s="285"/>
      <c r="AO96" s="285"/>
    </row>
    <row r="97" spans="39:41" ht="15" customHeight="1">
      <c r="AM97" s="285"/>
      <c r="AN97" s="285"/>
      <c r="AO97" s="285"/>
    </row>
    <row r="98" spans="39:41" ht="15" customHeight="1">
      <c r="AM98" s="285"/>
      <c r="AN98" s="285"/>
      <c r="AO98" s="285"/>
    </row>
    <row r="99" spans="39:41" ht="15" customHeight="1">
      <c r="AM99" s="285"/>
      <c r="AN99" s="285"/>
      <c r="AO99" s="285"/>
    </row>
    <row r="100" spans="39:41" ht="15" customHeight="1">
      <c r="AM100" s="285"/>
      <c r="AN100" s="285"/>
      <c r="AO100" s="285"/>
    </row>
    <row r="101" spans="39:41" ht="15" customHeight="1">
      <c r="AM101" s="285"/>
      <c r="AN101" s="285"/>
      <c r="AO101" s="285"/>
    </row>
    <row r="102" spans="39:41" ht="15" customHeight="1">
      <c r="AM102" s="285"/>
      <c r="AN102" s="285"/>
      <c r="AO102" s="285"/>
    </row>
    <row r="103" spans="39:41" ht="15" customHeight="1">
      <c r="AM103" s="285"/>
      <c r="AN103" s="285"/>
      <c r="AO103" s="285"/>
    </row>
    <row r="104" spans="39:41" ht="15" customHeight="1">
      <c r="AM104" s="285"/>
      <c r="AN104" s="285"/>
      <c r="AO104" s="285"/>
    </row>
    <row r="105" spans="39:41" ht="15" customHeight="1">
      <c r="AM105" s="285"/>
      <c r="AN105" s="285"/>
      <c r="AO105" s="285"/>
    </row>
    <row r="106" spans="39:41" ht="15" customHeight="1">
      <c r="AM106" s="285"/>
      <c r="AN106" s="285"/>
      <c r="AO106" s="285"/>
    </row>
    <row r="107" spans="39:41" ht="15" customHeight="1">
      <c r="AM107" s="285"/>
      <c r="AN107" s="285"/>
      <c r="AO107" s="285"/>
    </row>
    <row r="108" spans="39:41" ht="15" customHeight="1">
      <c r="AM108" s="285"/>
      <c r="AN108" s="285"/>
      <c r="AO108" s="285"/>
    </row>
    <row r="109" spans="39:41" ht="15" customHeight="1">
      <c r="AM109" s="285"/>
      <c r="AN109" s="285"/>
      <c r="AO109" s="285"/>
    </row>
    <row r="110" spans="39:41" ht="15" customHeight="1">
      <c r="AM110" s="285"/>
      <c r="AN110" s="285"/>
      <c r="AO110" s="285"/>
    </row>
    <row r="111" spans="39:41" ht="15" customHeight="1">
      <c r="AM111" s="285"/>
      <c r="AN111" s="285"/>
      <c r="AO111" s="285"/>
    </row>
    <row r="112" spans="39:41" ht="15" customHeight="1">
      <c r="AM112" s="285"/>
      <c r="AN112" s="285"/>
      <c r="AO112" s="285"/>
    </row>
    <row r="113" spans="39:41" ht="15" customHeight="1">
      <c r="AM113" s="285"/>
      <c r="AN113" s="285"/>
      <c r="AO113" s="285"/>
    </row>
    <row r="114" spans="39:41" ht="15" customHeight="1">
      <c r="AM114" s="285"/>
      <c r="AN114" s="285"/>
      <c r="AO114" s="285"/>
    </row>
    <row r="115" spans="39:41" ht="15" customHeight="1">
      <c r="AM115" s="285"/>
      <c r="AN115" s="285"/>
      <c r="AO115" s="285"/>
    </row>
    <row r="116" spans="39:41" ht="15" customHeight="1">
      <c r="AM116" s="285"/>
      <c r="AN116" s="285"/>
      <c r="AO116" s="285"/>
    </row>
    <row r="117" spans="39:41" ht="15" customHeight="1">
      <c r="AM117" s="285"/>
      <c r="AN117" s="285"/>
      <c r="AO117" s="285"/>
    </row>
    <row r="118" spans="39:41" ht="15" customHeight="1">
      <c r="AM118" s="285"/>
      <c r="AN118" s="285"/>
      <c r="AO118" s="285"/>
    </row>
    <row r="119" spans="39:41" ht="15" customHeight="1">
      <c r="AM119" s="285"/>
      <c r="AN119" s="285"/>
      <c r="AO119" s="285"/>
    </row>
    <row r="120" spans="39:41" ht="15" customHeight="1">
      <c r="AM120" s="285"/>
      <c r="AN120" s="285"/>
      <c r="AO120" s="285"/>
    </row>
    <row r="121" spans="39:41" ht="15" customHeight="1">
      <c r="AM121" s="285"/>
      <c r="AN121" s="285"/>
      <c r="AO121" s="285"/>
    </row>
    <row r="122" spans="39:41" ht="15" customHeight="1">
      <c r="AM122" s="285"/>
      <c r="AN122" s="285"/>
      <c r="AO122" s="285"/>
    </row>
    <row r="123" spans="39:41" ht="15" customHeight="1">
      <c r="AM123" s="285"/>
      <c r="AN123" s="285"/>
      <c r="AO123" s="285"/>
    </row>
    <row r="124" spans="39:41" ht="15" customHeight="1">
      <c r="AM124" s="285"/>
      <c r="AN124" s="285"/>
      <c r="AO124" s="285"/>
    </row>
    <row r="125" spans="39:41" ht="15" customHeight="1">
      <c r="AM125" s="285"/>
      <c r="AN125" s="285"/>
      <c r="AO125" s="285"/>
    </row>
    <row r="126" spans="39:41" ht="15" customHeight="1">
      <c r="AM126" s="285"/>
      <c r="AN126" s="285"/>
      <c r="AO126" s="285"/>
    </row>
    <row r="127" spans="39:41" ht="15" customHeight="1">
      <c r="AM127" s="285"/>
      <c r="AN127" s="285"/>
      <c r="AO127" s="285"/>
    </row>
    <row r="128" spans="39:41" ht="15" customHeight="1">
      <c r="AM128" s="285"/>
      <c r="AN128" s="285"/>
      <c r="AO128" s="285"/>
    </row>
    <row r="129" spans="39:41" ht="15" customHeight="1">
      <c r="AM129" s="285"/>
      <c r="AN129" s="285"/>
      <c r="AO129" s="285"/>
    </row>
    <row r="130" spans="39:41" ht="15" customHeight="1">
      <c r="AM130" s="285"/>
      <c r="AN130" s="285"/>
      <c r="AO130" s="285"/>
    </row>
    <row r="131" spans="39:41" ht="15" customHeight="1">
      <c r="AM131" s="285"/>
      <c r="AN131" s="285"/>
      <c r="AO131" s="285"/>
    </row>
    <row r="132" spans="39:41" ht="15" customHeight="1">
      <c r="AM132" s="285"/>
      <c r="AN132" s="285"/>
      <c r="AO132" s="285"/>
    </row>
    <row r="133" spans="39:41" ht="15" customHeight="1">
      <c r="AM133" s="285"/>
      <c r="AN133" s="285"/>
      <c r="AO133" s="285"/>
    </row>
    <row r="134" spans="39:41" ht="15" customHeight="1">
      <c r="AM134" s="285"/>
      <c r="AN134" s="285"/>
      <c r="AO134" s="285"/>
    </row>
    <row r="135" spans="39:41" ht="15" customHeight="1">
      <c r="AM135" s="285"/>
      <c r="AN135" s="285"/>
      <c r="AO135" s="285"/>
    </row>
    <row r="136" spans="39:41" ht="15" customHeight="1">
      <c r="AM136" s="285"/>
      <c r="AN136" s="285"/>
      <c r="AO136" s="285"/>
    </row>
    <row r="137" spans="39:41" ht="15" customHeight="1">
      <c r="AM137" s="285"/>
      <c r="AN137" s="285"/>
      <c r="AO137" s="285"/>
    </row>
    <row r="138" spans="39:41" ht="15" customHeight="1">
      <c r="AM138" s="285"/>
      <c r="AN138" s="285"/>
      <c r="AO138" s="285"/>
    </row>
    <row r="139" spans="39:41" ht="15" customHeight="1">
      <c r="AM139" s="285"/>
      <c r="AN139" s="285"/>
      <c r="AO139" s="285"/>
    </row>
    <row r="140" spans="39:41" ht="15" customHeight="1">
      <c r="AM140" s="285"/>
      <c r="AN140" s="285"/>
      <c r="AO140" s="285"/>
    </row>
    <row r="141" spans="39:41" ht="15" customHeight="1">
      <c r="AM141" s="285"/>
      <c r="AN141" s="285"/>
      <c r="AO141" s="285"/>
    </row>
    <row r="142" spans="39:41" ht="15" customHeight="1">
      <c r="AM142" s="285"/>
      <c r="AN142" s="285"/>
      <c r="AO142" s="285"/>
    </row>
    <row r="143" spans="39:41" ht="15" customHeight="1">
      <c r="AM143" s="285"/>
      <c r="AN143" s="285"/>
      <c r="AO143" s="285"/>
    </row>
    <row r="144" spans="39:41" ht="15" customHeight="1">
      <c r="AM144" s="285"/>
      <c r="AN144" s="285"/>
      <c r="AO144" s="285"/>
    </row>
    <row r="145" spans="39:41" ht="15" customHeight="1">
      <c r="AM145" s="285"/>
      <c r="AN145" s="285"/>
      <c r="AO145" s="285"/>
    </row>
    <row r="146" spans="39:41" ht="15" customHeight="1">
      <c r="AM146" s="285"/>
      <c r="AN146" s="285"/>
      <c r="AO146" s="285"/>
    </row>
    <row r="147" spans="39:41" ht="15" customHeight="1">
      <c r="AM147" s="285"/>
      <c r="AN147" s="285"/>
      <c r="AO147" s="285"/>
    </row>
    <row r="148" spans="39:41" ht="15" customHeight="1">
      <c r="AM148" s="285"/>
      <c r="AN148" s="285"/>
      <c r="AO148" s="285"/>
    </row>
    <row r="149" spans="39:41" ht="15" customHeight="1">
      <c r="AM149" s="285"/>
      <c r="AN149" s="285"/>
      <c r="AO149" s="285"/>
    </row>
    <row r="150" spans="39:41" ht="15" customHeight="1">
      <c r="AM150" s="285"/>
      <c r="AN150" s="285"/>
      <c r="AO150" s="285"/>
    </row>
    <row r="151" spans="39:41" ht="15" customHeight="1">
      <c r="AM151" s="285"/>
      <c r="AN151" s="285"/>
      <c r="AO151" s="285"/>
    </row>
    <row r="152" spans="39:41" ht="15" customHeight="1">
      <c r="AM152" s="285"/>
      <c r="AN152" s="285"/>
      <c r="AO152" s="285"/>
    </row>
    <row r="153" spans="39:41" ht="15" customHeight="1">
      <c r="AM153" s="285"/>
      <c r="AN153" s="285"/>
      <c r="AO153" s="285"/>
    </row>
    <row r="154" spans="39:41" ht="15" customHeight="1">
      <c r="AM154" s="285"/>
      <c r="AN154" s="285"/>
      <c r="AO154" s="285"/>
    </row>
    <row r="155" spans="39:41" ht="15" customHeight="1">
      <c r="AM155" s="285"/>
      <c r="AN155" s="285"/>
      <c r="AO155" s="285"/>
    </row>
    <row r="156" spans="39:41" ht="15" customHeight="1">
      <c r="AM156" s="285"/>
      <c r="AN156" s="285"/>
      <c r="AO156" s="285"/>
    </row>
    <row r="157" spans="39:41" ht="15" customHeight="1">
      <c r="AM157" s="285"/>
      <c r="AN157" s="285"/>
      <c r="AO157" s="285"/>
    </row>
    <row r="158" spans="39:41" ht="15" customHeight="1">
      <c r="AM158" s="285"/>
      <c r="AN158" s="285"/>
      <c r="AO158" s="285"/>
    </row>
    <row r="159" spans="39:41" ht="15" customHeight="1">
      <c r="AM159" s="285"/>
      <c r="AN159" s="285"/>
      <c r="AO159" s="285"/>
    </row>
    <row r="160" spans="39:41" ht="15" customHeight="1">
      <c r="AM160" s="285"/>
      <c r="AN160" s="285"/>
      <c r="AO160" s="285"/>
    </row>
    <row r="161" spans="39:41" ht="15" customHeight="1">
      <c r="AM161" s="285"/>
      <c r="AN161" s="285"/>
      <c r="AO161" s="285"/>
    </row>
    <row r="162" spans="39:41" ht="15" customHeight="1">
      <c r="AM162" s="285"/>
      <c r="AN162" s="285"/>
      <c r="AO162" s="285"/>
    </row>
    <row r="163" spans="39:41" ht="15" customHeight="1">
      <c r="AM163" s="285"/>
      <c r="AN163" s="285"/>
      <c r="AO163" s="285"/>
    </row>
    <row r="164" spans="39:41" ht="15" customHeight="1">
      <c r="AM164" s="285"/>
      <c r="AN164" s="285"/>
      <c r="AO164" s="285"/>
    </row>
    <row r="165" spans="39:41" ht="15" customHeight="1">
      <c r="AM165" s="285"/>
      <c r="AN165" s="285"/>
      <c r="AO165" s="285"/>
    </row>
    <row r="166" spans="39:41" ht="15" customHeight="1">
      <c r="AM166" s="285"/>
      <c r="AN166" s="285"/>
      <c r="AO166" s="285"/>
    </row>
    <row r="167" spans="39:41" ht="15" customHeight="1">
      <c r="AM167" s="285"/>
      <c r="AN167" s="285"/>
      <c r="AO167" s="285"/>
    </row>
    <row r="168" spans="39:41" ht="15" customHeight="1">
      <c r="AM168" s="285"/>
      <c r="AN168" s="285"/>
      <c r="AO168" s="285"/>
    </row>
    <row r="169" spans="39:41" ht="15" customHeight="1">
      <c r="AM169" s="285"/>
      <c r="AN169" s="285"/>
      <c r="AO169" s="285"/>
    </row>
    <row r="170" spans="39:41" ht="15" customHeight="1">
      <c r="AM170" s="285"/>
      <c r="AN170" s="285"/>
      <c r="AO170" s="285"/>
    </row>
    <row r="171" spans="39:41" ht="15" customHeight="1">
      <c r="AM171" s="285"/>
      <c r="AN171" s="285"/>
      <c r="AO171" s="285"/>
    </row>
    <row r="172" spans="39:41" ht="15" customHeight="1">
      <c r="AM172" s="285"/>
      <c r="AN172" s="285"/>
      <c r="AO172" s="285"/>
    </row>
    <row r="173" spans="39:41" ht="15" customHeight="1">
      <c r="AM173" s="285"/>
      <c r="AN173" s="285"/>
      <c r="AO173" s="285"/>
    </row>
    <row r="174" spans="39:41" ht="15" customHeight="1">
      <c r="AM174" s="285"/>
      <c r="AN174" s="285"/>
      <c r="AO174" s="285"/>
    </row>
    <row r="175" spans="39:41" ht="15" customHeight="1">
      <c r="AM175" s="285"/>
      <c r="AN175" s="285"/>
      <c r="AO175" s="285"/>
    </row>
    <row r="176" spans="39:41" ht="15" customHeight="1">
      <c r="AM176" s="285"/>
      <c r="AN176" s="285"/>
      <c r="AO176" s="285"/>
    </row>
    <row r="177" spans="39:41" ht="15" customHeight="1">
      <c r="AM177" s="285"/>
      <c r="AN177" s="285"/>
      <c r="AO177" s="285"/>
    </row>
    <row r="178" spans="39:41" ht="15" customHeight="1">
      <c r="AM178" s="285"/>
      <c r="AN178" s="285"/>
      <c r="AO178" s="285"/>
    </row>
    <row r="179" spans="39:41" ht="15" customHeight="1">
      <c r="AM179" s="285"/>
      <c r="AN179" s="285"/>
      <c r="AO179" s="285"/>
    </row>
    <row r="180" spans="39:41" ht="15" customHeight="1">
      <c r="AM180" s="285"/>
      <c r="AN180" s="285"/>
      <c r="AO180" s="285"/>
    </row>
    <row r="181" spans="39:41" ht="15" customHeight="1">
      <c r="AM181" s="285"/>
      <c r="AN181" s="285"/>
      <c r="AO181" s="285"/>
    </row>
    <row r="182" spans="39:41" ht="15" customHeight="1">
      <c r="AM182" s="285"/>
      <c r="AN182" s="285"/>
      <c r="AO182" s="285"/>
    </row>
    <row r="183" spans="39:41" ht="15" customHeight="1">
      <c r="AM183" s="285"/>
      <c r="AN183" s="285"/>
      <c r="AO183" s="285"/>
    </row>
    <row r="184" spans="39:41" ht="15" customHeight="1">
      <c r="AM184" s="285"/>
      <c r="AN184" s="285"/>
      <c r="AO184" s="285"/>
    </row>
    <row r="185" spans="39:41" ht="15" customHeight="1">
      <c r="AM185" s="285"/>
      <c r="AN185" s="285"/>
      <c r="AO185" s="285"/>
    </row>
    <row r="186" spans="39:41" ht="15" customHeight="1">
      <c r="AM186" s="285"/>
      <c r="AN186" s="285"/>
      <c r="AO186" s="285"/>
    </row>
    <row r="187" spans="39:41" ht="15" customHeight="1">
      <c r="AM187" s="285"/>
      <c r="AN187" s="285"/>
      <c r="AO187" s="285"/>
    </row>
    <row r="188" spans="39:41" ht="15" customHeight="1">
      <c r="AM188" s="285"/>
      <c r="AN188" s="285"/>
      <c r="AO188" s="285"/>
    </row>
    <row r="189" spans="39:41" ht="15" customHeight="1">
      <c r="AM189" s="285"/>
      <c r="AN189" s="285"/>
      <c r="AO189" s="285"/>
    </row>
    <row r="190" spans="39:41" ht="15" customHeight="1">
      <c r="AM190" s="285"/>
      <c r="AN190" s="285"/>
      <c r="AO190" s="285"/>
    </row>
    <row r="191" spans="39:41" ht="15" customHeight="1">
      <c r="AM191" s="285"/>
      <c r="AN191" s="285"/>
      <c r="AO191" s="285"/>
    </row>
    <row r="192" spans="39:41" ht="15" customHeight="1">
      <c r="AM192" s="285"/>
      <c r="AN192" s="285"/>
      <c r="AO192" s="285"/>
    </row>
    <row r="193" spans="39:41" ht="15" customHeight="1">
      <c r="AM193" s="285"/>
      <c r="AN193" s="285"/>
      <c r="AO193" s="285"/>
    </row>
    <row r="194" spans="39:41" ht="15" customHeight="1">
      <c r="AM194" s="285"/>
      <c r="AN194" s="285"/>
      <c r="AO194" s="285"/>
    </row>
    <row r="195" spans="39:41" ht="15" customHeight="1">
      <c r="AM195" s="285"/>
      <c r="AN195" s="285"/>
      <c r="AO195" s="285"/>
    </row>
    <row r="196" spans="39:41" ht="15" customHeight="1">
      <c r="AM196" s="285"/>
      <c r="AN196" s="285"/>
      <c r="AO196" s="285"/>
    </row>
    <row r="197" spans="39:41" ht="15" customHeight="1">
      <c r="AM197" s="285"/>
      <c r="AN197" s="285"/>
      <c r="AO197" s="285"/>
    </row>
    <row r="198" spans="39:41" ht="15" customHeight="1">
      <c r="AM198" s="285"/>
      <c r="AN198" s="285"/>
      <c r="AO198" s="285"/>
    </row>
    <row r="199" spans="39:41" ht="15" customHeight="1">
      <c r="AM199" s="285"/>
      <c r="AN199" s="285"/>
      <c r="AO199" s="285"/>
    </row>
    <row r="200" spans="39:41" ht="15" customHeight="1">
      <c r="AM200" s="285"/>
      <c r="AN200" s="285"/>
      <c r="AO200" s="285"/>
    </row>
    <row r="201" spans="39:41" ht="15" customHeight="1">
      <c r="AM201" s="285"/>
      <c r="AN201" s="285"/>
      <c r="AO201" s="285"/>
    </row>
    <row r="202" spans="39:41" ht="15" customHeight="1">
      <c r="AM202" s="285"/>
      <c r="AN202" s="285"/>
      <c r="AO202" s="285"/>
    </row>
    <row r="203" spans="39:41" ht="15" customHeight="1">
      <c r="AM203" s="285"/>
      <c r="AN203" s="285"/>
      <c r="AO203" s="285"/>
    </row>
    <row r="204" spans="39:41" ht="15" customHeight="1">
      <c r="AM204" s="285"/>
      <c r="AN204" s="285"/>
      <c r="AO204" s="285"/>
    </row>
    <row r="205" spans="39:41" ht="15" customHeight="1">
      <c r="AM205" s="285"/>
      <c r="AN205" s="285"/>
      <c r="AO205" s="285"/>
    </row>
    <row r="206" spans="39:41" ht="15" customHeight="1">
      <c r="AM206" s="285"/>
      <c r="AN206" s="285"/>
      <c r="AO206" s="285"/>
    </row>
    <row r="207" spans="39:41" ht="15" customHeight="1">
      <c r="AM207" s="285"/>
      <c r="AN207" s="285"/>
      <c r="AO207" s="285"/>
    </row>
    <row r="208" spans="39:41" ht="15" customHeight="1">
      <c r="AM208" s="285"/>
      <c r="AN208" s="285"/>
      <c r="AO208" s="285"/>
    </row>
    <row r="209" spans="39:41">
      <c r="AM209" s="285"/>
      <c r="AN209" s="285"/>
      <c r="AO209" s="285"/>
    </row>
    <row r="210" spans="39:41">
      <c r="AM210" s="285"/>
      <c r="AN210" s="285"/>
      <c r="AO210" s="285"/>
    </row>
    <row r="211" spans="39:41">
      <c r="AM211" s="285"/>
      <c r="AN211" s="285"/>
      <c r="AO211" s="285"/>
    </row>
    <row r="212" spans="39:41">
      <c r="AM212" s="285"/>
      <c r="AN212" s="285"/>
      <c r="AO212" s="285"/>
    </row>
    <row r="213" spans="39:41">
      <c r="AM213" s="285"/>
      <c r="AN213" s="285"/>
      <c r="AO213" s="285"/>
    </row>
    <row r="214" spans="39:41">
      <c r="AM214" s="285"/>
      <c r="AN214" s="285"/>
      <c r="AO214" s="285"/>
    </row>
    <row r="215" spans="39:41">
      <c r="AM215" s="285"/>
      <c r="AN215" s="285"/>
      <c r="AO215" s="285"/>
    </row>
    <row r="216" spans="39:41">
      <c r="AM216" s="285"/>
      <c r="AN216" s="285"/>
      <c r="AO216" s="285"/>
    </row>
    <row r="217" spans="39:41">
      <c r="AM217" s="285"/>
      <c r="AN217" s="285"/>
      <c r="AO217" s="285"/>
    </row>
    <row r="218" spans="39:41">
      <c r="AM218" s="285"/>
      <c r="AN218" s="285"/>
      <c r="AO218" s="285"/>
    </row>
    <row r="219" spans="39:41">
      <c r="AM219" s="285"/>
      <c r="AN219" s="285"/>
      <c r="AO219" s="285"/>
    </row>
    <row r="220" spans="39:41">
      <c r="AM220" s="285"/>
      <c r="AN220" s="285"/>
      <c r="AO220" s="285"/>
    </row>
    <row r="221" spans="39:41">
      <c r="AM221" s="285"/>
      <c r="AN221" s="285"/>
      <c r="AO221" s="285"/>
    </row>
    <row r="222" spans="39:41">
      <c r="AM222" s="285"/>
      <c r="AN222" s="285"/>
      <c r="AO222" s="285"/>
    </row>
    <row r="223" spans="39:41">
      <c r="AM223" s="285"/>
      <c r="AN223" s="285"/>
      <c r="AO223" s="285"/>
    </row>
    <row r="224" spans="39:41">
      <c r="AM224" s="285"/>
      <c r="AN224" s="285"/>
      <c r="AO224" s="285"/>
    </row>
    <row r="225" spans="39:41">
      <c r="AM225" s="285"/>
      <c r="AN225" s="285"/>
      <c r="AO225" s="285"/>
    </row>
    <row r="226" spans="39:41">
      <c r="AM226" s="285"/>
      <c r="AN226" s="285"/>
      <c r="AO226" s="285"/>
    </row>
    <row r="227" spans="39:41">
      <c r="AM227" s="285"/>
      <c r="AN227" s="285"/>
      <c r="AO227" s="285"/>
    </row>
    <row r="228" spans="39:41">
      <c r="AM228" s="285"/>
      <c r="AN228" s="285"/>
      <c r="AO228" s="285"/>
    </row>
    <row r="229" spans="39:41">
      <c r="AM229" s="285"/>
      <c r="AN229" s="285"/>
      <c r="AO229" s="285"/>
    </row>
    <row r="230" spans="39:41">
      <c r="AM230" s="285"/>
      <c r="AN230" s="285"/>
      <c r="AO230" s="285"/>
    </row>
    <row r="231" spans="39:41">
      <c r="AM231" s="285"/>
      <c r="AN231" s="285"/>
      <c r="AO231" s="285"/>
    </row>
    <row r="232" spans="39:41">
      <c r="AM232" s="285"/>
      <c r="AN232" s="285"/>
      <c r="AO232" s="285"/>
    </row>
    <row r="233" spans="39:41">
      <c r="AM233" s="285"/>
      <c r="AN233" s="285"/>
      <c r="AO233" s="285"/>
    </row>
    <row r="234" spans="39:41">
      <c r="AM234" s="285"/>
      <c r="AN234" s="285"/>
      <c r="AO234" s="285"/>
    </row>
    <row r="235" spans="39:41">
      <c r="AM235" s="285"/>
      <c r="AN235" s="285"/>
      <c r="AO235" s="285"/>
    </row>
    <row r="236" spans="39:41">
      <c r="AM236" s="285"/>
      <c r="AN236" s="285"/>
      <c r="AO236" s="285"/>
    </row>
    <row r="237" spans="39:41">
      <c r="AM237" s="285"/>
      <c r="AN237" s="285"/>
      <c r="AO237" s="285"/>
    </row>
    <row r="238" spans="39:41">
      <c r="AM238" s="285"/>
      <c r="AN238" s="285"/>
      <c r="AO238" s="285"/>
    </row>
    <row r="239" spans="39:41">
      <c r="AM239" s="285"/>
      <c r="AN239" s="285"/>
      <c r="AO239" s="285"/>
    </row>
    <row r="240" spans="39:41">
      <c r="AM240" s="285"/>
      <c r="AN240" s="285"/>
      <c r="AO240" s="285"/>
    </row>
    <row r="241" spans="39:41">
      <c r="AM241" s="285"/>
      <c r="AN241" s="285"/>
      <c r="AO241" s="285"/>
    </row>
    <row r="242" spans="39:41">
      <c r="AM242" s="285"/>
      <c r="AN242" s="285"/>
      <c r="AO242" s="285"/>
    </row>
    <row r="243" spans="39:41">
      <c r="AM243" s="285"/>
      <c r="AN243" s="285"/>
      <c r="AO243" s="285"/>
    </row>
    <row r="244" spans="39:41">
      <c r="AM244" s="285"/>
      <c r="AN244" s="285"/>
      <c r="AO244" s="285"/>
    </row>
    <row r="245" spans="39:41">
      <c r="AM245" s="285"/>
      <c r="AN245" s="285"/>
      <c r="AO245" s="285"/>
    </row>
    <row r="246" spans="39:41">
      <c r="AM246" s="285"/>
      <c r="AN246" s="285"/>
      <c r="AO246" s="285"/>
    </row>
    <row r="247" spans="39:41">
      <c r="AM247" s="285"/>
      <c r="AN247" s="285"/>
      <c r="AO247" s="285"/>
    </row>
    <row r="248" spans="39:41">
      <c r="AM248" s="285"/>
      <c r="AN248" s="285"/>
      <c r="AO248" s="285"/>
    </row>
    <row r="249" spans="39:41">
      <c r="AM249" s="285"/>
      <c r="AN249" s="285"/>
      <c r="AO249" s="285"/>
    </row>
    <row r="250" spans="39:41">
      <c r="AM250" s="285"/>
      <c r="AN250" s="285"/>
      <c r="AO250" s="285"/>
    </row>
    <row r="251" spans="39:41">
      <c r="AM251" s="285"/>
      <c r="AN251" s="285"/>
      <c r="AO251" s="285"/>
    </row>
    <row r="252" spans="39:41">
      <c r="AM252" s="285"/>
      <c r="AN252" s="285"/>
      <c r="AO252" s="285"/>
    </row>
    <row r="253" spans="39:41">
      <c r="AM253" s="285"/>
      <c r="AN253" s="285"/>
      <c r="AO253" s="285"/>
    </row>
    <row r="254" spans="39:41">
      <c r="AM254" s="285"/>
      <c r="AN254" s="285"/>
      <c r="AO254" s="285"/>
    </row>
    <row r="255" spans="39:41">
      <c r="AM255" s="285"/>
      <c r="AN255" s="285"/>
      <c r="AO255" s="285"/>
    </row>
    <row r="256" spans="39:41">
      <c r="AM256" s="285"/>
      <c r="AN256" s="285"/>
      <c r="AO256" s="285"/>
    </row>
    <row r="257" spans="39:41">
      <c r="AM257" s="285"/>
      <c r="AN257" s="285"/>
      <c r="AO257" s="285"/>
    </row>
    <row r="258" spans="39:41">
      <c r="AM258" s="285"/>
      <c r="AN258" s="285"/>
      <c r="AO258" s="285"/>
    </row>
    <row r="259" spans="39:41">
      <c r="AM259" s="285"/>
      <c r="AN259" s="285"/>
      <c r="AO259" s="285"/>
    </row>
    <row r="260" spans="39:41">
      <c r="AM260" s="285"/>
      <c r="AN260" s="285"/>
      <c r="AO260" s="285"/>
    </row>
    <row r="261" spans="39:41">
      <c r="AM261" s="285"/>
      <c r="AN261" s="285"/>
      <c r="AO261" s="285"/>
    </row>
    <row r="262" spans="39:41">
      <c r="AM262" s="285"/>
      <c r="AN262" s="285"/>
      <c r="AO262" s="285"/>
    </row>
    <row r="263" spans="39:41">
      <c r="AM263" s="285"/>
      <c r="AN263" s="285"/>
      <c r="AO263" s="285"/>
    </row>
    <row r="264" spans="39:41">
      <c r="AM264" s="285"/>
      <c r="AN264" s="285"/>
      <c r="AO264" s="285"/>
    </row>
    <row r="265" spans="39:41">
      <c r="AM265" s="285"/>
      <c r="AN265" s="285"/>
      <c r="AO265" s="285"/>
    </row>
    <row r="266" spans="39:41">
      <c r="AM266" s="285"/>
      <c r="AN266" s="285"/>
      <c r="AO266" s="285"/>
    </row>
    <row r="267" spans="39:41">
      <c r="AM267" s="285"/>
      <c r="AN267" s="285"/>
      <c r="AO267" s="285"/>
    </row>
    <row r="268" spans="39:41">
      <c r="AM268" s="285"/>
      <c r="AN268" s="285"/>
      <c r="AO268" s="285"/>
    </row>
    <row r="269" spans="39:41">
      <c r="AM269" s="285"/>
      <c r="AN269" s="285"/>
      <c r="AO269" s="285"/>
    </row>
    <row r="270" spans="39:41">
      <c r="AM270" s="285"/>
      <c r="AN270" s="285"/>
      <c r="AO270" s="285"/>
    </row>
    <row r="271" spans="39:41">
      <c r="AM271" s="285"/>
      <c r="AN271" s="285"/>
      <c r="AO271" s="285"/>
    </row>
    <row r="272" spans="39:41">
      <c r="AM272" s="285"/>
      <c r="AN272" s="285"/>
      <c r="AO272" s="285"/>
    </row>
    <row r="273" spans="39:41">
      <c r="AM273" s="285"/>
      <c r="AN273" s="285"/>
      <c r="AO273" s="285"/>
    </row>
    <row r="274" spans="39:41">
      <c r="AM274" s="285"/>
      <c r="AN274" s="285"/>
      <c r="AO274" s="285"/>
    </row>
    <row r="275" spans="39:41">
      <c r="AM275" s="285"/>
      <c r="AN275" s="285"/>
      <c r="AO275" s="285"/>
    </row>
    <row r="276" spans="39:41">
      <c r="AM276" s="285"/>
      <c r="AN276" s="285"/>
      <c r="AO276" s="285"/>
    </row>
    <row r="277" spans="39:41">
      <c r="AM277" s="285"/>
      <c r="AN277" s="285"/>
      <c r="AO277" s="285"/>
    </row>
    <row r="278" spans="39:41">
      <c r="AM278" s="285"/>
      <c r="AN278" s="285"/>
      <c r="AO278" s="285"/>
    </row>
    <row r="279" spans="39:41">
      <c r="AM279" s="285"/>
      <c r="AN279" s="285"/>
      <c r="AO279" s="285"/>
    </row>
    <row r="280" spans="39:41">
      <c r="AM280" s="285"/>
      <c r="AN280" s="285"/>
      <c r="AO280" s="285"/>
    </row>
    <row r="281" spans="39:41">
      <c r="AM281" s="285"/>
      <c r="AN281" s="285"/>
      <c r="AO281" s="285"/>
    </row>
    <row r="282" spans="39:41">
      <c r="AM282" s="285"/>
      <c r="AN282" s="285"/>
      <c r="AO282" s="285"/>
    </row>
    <row r="283" spans="39:41">
      <c r="AM283" s="285"/>
      <c r="AN283" s="285"/>
      <c r="AO283" s="285"/>
    </row>
    <row r="284" spans="39:41">
      <c r="AM284" s="285"/>
      <c r="AN284" s="285"/>
      <c r="AO284" s="285"/>
    </row>
    <row r="285" spans="39:41">
      <c r="AM285" s="285"/>
      <c r="AN285" s="285"/>
      <c r="AO285" s="285"/>
    </row>
    <row r="286" spans="39:41">
      <c r="AM286" s="285"/>
      <c r="AN286" s="285"/>
      <c r="AO286" s="285"/>
    </row>
    <row r="287" spans="39:41">
      <c r="AM287" s="285"/>
      <c r="AN287" s="285"/>
      <c r="AO287" s="285"/>
    </row>
    <row r="288" spans="39:41">
      <c r="AM288" s="285"/>
      <c r="AN288" s="285"/>
      <c r="AO288" s="285"/>
    </row>
    <row r="289" spans="39:41">
      <c r="AM289" s="285"/>
      <c r="AN289" s="285"/>
      <c r="AO289" s="285"/>
    </row>
    <row r="290" spans="39:41">
      <c r="AM290" s="285"/>
      <c r="AN290" s="285"/>
      <c r="AO290" s="285"/>
    </row>
    <row r="291" spans="39:41">
      <c r="AM291" s="285"/>
      <c r="AN291" s="285"/>
      <c r="AO291" s="285"/>
    </row>
    <row r="292" spans="39:41">
      <c r="AM292" s="285"/>
      <c r="AN292" s="285"/>
      <c r="AO292" s="285"/>
    </row>
    <row r="293" spans="39:41">
      <c r="AM293" s="285"/>
      <c r="AN293" s="285"/>
      <c r="AO293" s="285"/>
    </row>
    <row r="294" spans="39:41">
      <c r="AM294" s="285"/>
      <c r="AN294" s="285"/>
      <c r="AO294" s="285"/>
    </row>
    <row r="295" spans="39:41">
      <c r="AM295" s="285"/>
      <c r="AN295" s="285"/>
      <c r="AO295" s="285"/>
    </row>
    <row r="296" spans="39:41">
      <c r="AM296" s="285"/>
      <c r="AN296" s="285"/>
      <c r="AO296" s="285"/>
    </row>
    <row r="297" spans="39:41">
      <c r="AM297" s="285"/>
      <c r="AN297" s="285"/>
      <c r="AO297" s="285"/>
    </row>
    <row r="298" spans="39:41">
      <c r="AM298" s="285"/>
      <c r="AN298" s="285"/>
      <c r="AO298" s="285"/>
    </row>
    <row r="299" spans="39:41">
      <c r="AM299" s="285"/>
      <c r="AN299" s="285"/>
      <c r="AO299" s="285"/>
    </row>
    <row r="300" spans="39:41">
      <c r="AM300" s="285"/>
      <c r="AN300" s="285"/>
      <c r="AO300" s="285"/>
    </row>
    <row r="301" spans="39:41">
      <c r="AM301" s="285"/>
      <c r="AN301" s="285"/>
      <c r="AO301" s="285"/>
    </row>
    <row r="302" spans="39:41">
      <c r="AM302" s="285"/>
      <c r="AN302" s="285"/>
      <c r="AO302" s="285"/>
    </row>
    <row r="303" spans="39:41">
      <c r="AM303" s="285"/>
      <c r="AN303" s="285"/>
      <c r="AO303" s="285"/>
    </row>
    <row r="304" spans="39:41">
      <c r="AM304" s="285"/>
      <c r="AN304" s="285"/>
      <c r="AO304" s="285"/>
    </row>
    <row r="305" spans="39:41">
      <c r="AM305" s="285"/>
      <c r="AN305" s="285"/>
      <c r="AO305" s="285"/>
    </row>
    <row r="306" spans="39:41">
      <c r="AM306" s="285"/>
      <c r="AN306" s="285"/>
      <c r="AO306" s="285"/>
    </row>
    <row r="307" spans="39:41">
      <c r="AM307" s="285"/>
      <c r="AN307" s="285"/>
      <c r="AO307" s="285"/>
    </row>
    <row r="308" spans="39:41">
      <c r="AM308" s="285"/>
      <c r="AN308" s="285"/>
      <c r="AO308" s="285"/>
    </row>
    <row r="309" spans="39:41">
      <c r="AM309" s="285"/>
      <c r="AN309" s="285"/>
      <c r="AO309" s="285"/>
    </row>
    <row r="310" spans="39:41">
      <c r="AM310" s="285"/>
      <c r="AN310" s="285"/>
      <c r="AO310" s="285"/>
    </row>
    <row r="311" spans="39:41">
      <c r="AM311" s="285"/>
      <c r="AN311" s="285"/>
      <c r="AO311" s="285"/>
    </row>
    <row r="312" spans="39:41">
      <c r="AM312" s="285"/>
      <c r="AN312" s="285"/>
      <c r="AO312" s="285"/>
    </row>
    <row r="313" spans="39:41">
      <c r="AM313" s="285"/>
      <c r="AN313" s="285"/>
      <c r="AO313" s="285"/>
    </row>
    <row r="314" spans="39:41">
      <c r="AM314" s="285"/>
      <c r="AN314" s="285"/>
      <c r="AO314" s="285"/>
    </row>
    <row r="315" spans="39:41">
      <c r="AM315" s="285"/>
      <c r="AN315" s="285"/>
      <c r="AO315" s="285"/>
    </row>
    <row r="316" spans="39:41">
      <c r="AM316" s="285"/>
      <c r="AN316" s="285"/>
      <c r="AO316" s="285"/>
    </row>
    <row r="317" spans="39:41">
      <c r="AM317" s="285"/>
      <c r="AN317" s="285"/>
      <c r="AO317" s="285"/>
    </row>
    <row r="318" spans="39:41">
      <c r="AM318" s="285"/>
      <c r="AN318" s="285"/>
      <c r="AO318" s="285"/>
    </row>
    <row r="319" spans="39:41">
      <c r="AM319" s="285"/>
      <c r="AN319" s="285"/>
      <c r="AO319" s="285"/>
    </row>
    <row r="320" spans="39:41">
      <c r="AM320" s="285"/>
      <c r="AN320" s="285"/>
      <c r="AO320" s="285"/>
    </row>
    <row r="321" spans="39:41">
      <c r="AM321" s="285"/>
      <c r="AN321" s="285"/>
      <c r="AO321" s="285"/>
    </row>
    <row r="322" spans="39:41">
      <c r="AM322" s="285"/>
      <c r="AN322" s="285"/>
      <c r="AO322" s="285"/>
    </row>
    <row r="323" spans="39:41">
      <c r="AM323" s="285"/>
      <c r="AN323" s="285"/>
      <c r="AO323" s="285"/>
    </row>
    <row r="324" spans="39:41">
      <c r="AM324" s="285"/>
      <c r="AN324" s="285"/>
      <c r="AO324" s="285"/>
    </row>
    <row r="325" spans="39:41">
      <c r="AM325" s="285"/>
      <c r="AN325" s="285"/>
      <c r="AO325" s="285"/>
    </row>
    <row r="326" spans="39:41">
      <c r="AM326" s="285"/>
      <c r="AN326" s="285"/>
      <c r="AO326" s="285"/>
    </row>
    <row r="327" spans="39:41">
      <c r="AM327" s="285"/>
      <c r="AN327" s="285"/>
      <c r="AO327" s="285"/>
    </row>
    <row r="328" spans="39:41">
      <c r="AM328" s="285"/>
      <c r="AN328" s="285"/>
      <c r="AO328" s="285"/>
    </row>
    <row r="329" spans="39:41">
      <c r="AM329" s="285"/>
      <c r="AN329" s="285"/>
      <c r="AO329" s="285"/>
    </row>
    <row r="330" spans="39:41">
      <c r="AM330" s="285"/>
      <c r="AN330" s="285"/>
      <c r="AO330" s="285"/>
    </row>
    <row r="331" spans="39:41">
      <c r="AM331" s="285"/>
      <c r="AN331" s="285"/>
      <c r="AO331" s="285"/>
    </row>
    <row r="332" spans="39:41">
      <c r="AM332" s="285"/>
      <c r="AN332" s="285"/>
      <c r="AO332" s="285"/>
    </row>
    <row r="333" spans="39:41">
      <c r="AM333" s="285"/>
      <c r="AN333" s="285"/>
      <c r="AO333" s="285"/>
    </row>
    <row r="334" spans="39:41">
      <c r="AM334" s="285"/>
      <c r="AN334" s="285"/>
      <c r="AO334" s="285"/>
    </row>
    <row r="335" spans="39:41">
      <c r="AM335" s="285"/>
      <c r="AN335" s="285"/>
      <c r="AO335" s="285"/>
    </row>
    <row r="336" spans="39:41">
      <c r="AM336" s="285"/>
      <c r="AN336" s="285"/>
      <c r="AO336" s="285"/>
    </row>
    <row r="337" spans="39:41">
      <c r="AM337" s="285"/>
      <c r="AN337" s="285"/>
      <c r="AO337" s="285"/>
    </row>
    <row r="338" spans="39:41">
      <c r="AM338" s="285"/>
      <c r="AN338" s="285"/>
      <c r="AO338" s="285"/>
    </row>
    <row r="339" spans="39:41">
      <c r="AM339" s="285"/>
      <c r="AN339" s="285"/>
      <c r="AO339" s="285"/>
    </row>
    <row r="340" spans="39:41">
      <c r="AM340" s="285"/>
      <c r="AN340" s="285"/>
      <c r="AO340" s="285"/>
    </row>
    <row r="341" spans="39:41">
      <c r="AM341" s="285"/>
      <c r="AN341" s="285"/>
      <c r="AO341" s="285"/>
    </row>
    <row r="342" spans="39:41">
      <c r="AM342" s="285"/>
      <c r="AN342" s="285"/>
      <c r="AO342" s="285"/>
    </row>
    <row r="343" spans="39:41">
      <c r="AM343" s="285"/>
      <c r="AN343" s="285"/>
      <c r="AO343" s="285"/>
    </row>
    <row r="344" spans="39:41">
      <c r="AM344" s="285"/>
      <c r="AN344" s="285"/>
      <c r="AO344" s="285"/>
    </row>
    <row r="345" spans="39:41">
      <c r="AM345" s="285"/>
      <c r="AN345" s="285"/>
      <c r="AO345" s="285"/>
    </row>
    <row r="346" spans="39:41">
      <c r="AM346" s="285"/>
      <c r="AN346" s="285"/>
      <c r="AO346" s="285"/>
    </row>
    <row r="347" spans="39:41">
      <c r="AM347" s="285"/>
      <c r="AN347" s="285"/>
      <c r="AO347" s="285"/>
    </row>
    <row r="348" spans="39:41">
      <c r="AM348" s="285"/>
      <c r="AN348" s="285"/>
      <c r="AO348" s="285"/>
    </row>
    <row r="349" spans="39:41">
      <c r="AM349" s="285"/>
      <c r="AN349" s="285"/>
      <c r="AO349" s="285"/>
    </row>
    <row r="350" spans="39:41">
      <c r="AM350" s="285"/>
      <c r="AN350" s="285"/>
      <c r="AO350" s="285"/>
    </row>
    <row r="351" spans="39:41">
      <c r="AM351" s="285"/>
      <c r="AN351" s="285"/>
      <c r="AO351" s="285"/>
    </row>
    <row r="352" spans="39:41">
      <c r="AM352" s="285"/>
      <c r="AN352" s="285"/>
      <c r="AO352" s="285"/>
    </row>
    <row r="353" spans="39:41">
      <c r="AM353" s="285"/>
      <c r="AN353" s="285"/>
      <c r="AO353" s="285"/>
    </row>
    <row r="354" spans="39:41">
      <c r="AM354" s="285"/>
      <c r="AN354" s="285"/>
      <c r="AO354" s="285"/>
    </row>
    <row r="355" spans="39:41">
      <c r="AM355" s="285"/>
      <c r="AN355" s="285"/>
      <c r="AO355" s="285"/>
    </row>
    <row r="356" spans="39:41">
      <c r="AM356" s="285"/>
      <c r="AN356" s="285"/>
      <c r="AO356" s="285"/>
    </row>
    <row r="357" spans="39:41">
      <c r="AM357" s="285"/>
      <c r="AN357" s="285"/>
      <c r="AO357" s="285"/>
    </row>
    <row r="358" spans="39:41">
      <c r="AM358" s="285"/>
      <c r="AN358" s="285"/>
      <c r="AO358" s="285"/>
    </row>
    <row r="359" spans="39:41">
      <c r="AM359" s="285"/>
      <c r="AN359" s="285"/>
      <c r="AO359" s="285"/>
    </row>
    <row r="360" spans="39:41">
      <c r="AM360" s="285"/>
      <c r="AN360" s="285"/>
      <c r="AO360" s="285"/>
    </row>
    <row r="361" spans="39:41">
      <c r="AM361" s="285"/>
      <c r="AN361" s="285"/>
      <c r="AO361" s="285"/>
    </row>
    <row r="362" spans="39:41">
      <c r="AM362" s="285"/>
      <c r="AN362" s="285"/>
      <c r="AO362" s="285"/>
    </row>
    <row r="363" spans="39:41">
      <c r="AM363" s="285"/>
      <c r="AN363" s="285"/>
      <c r="AO363" s="285"/>
    </row>
    <row r="364" spans="39:41">
      <c r="AM364" s="285"/>
      <c r="AN364" s="285"/>
      <c r="AO364" s="285"/>
    </row>
    <row r="365" spans="39:41">
      <c r="AM365" s="285"/>
      <c r="AN365" s="285"/>
      <c r="AO365" s="285"/>
    </row>
    <row r="366" spans="39:41">
      <c r="AM366" s="285"/>
      <c r="AN366" s="285"/>
      <c r="AO366" s="285"/>
    </row>
    <row r="367" spans="39:41">
      <c r="AM367" s="285"/>
      <c r="AN367" s="285"/>
      <c r="AO367" s="285"/>
    </row>
    <row r="368" spans="39:41">
      <c r="AM368" s="285"/>
      <c r="AN368" s="285"/>
      <c r="AO368" s="285"/>
    </row>
    <row r="369" spans="39:41">
      <c r="AM369" s="285"/>
      <c r="AN369" s="285"/>
      <c r="AO369" s="285"/>
    </row>
    <row r="370" spans="39:41">
      <c r="AM370" s="285"/>
      <c r="AN370" s="285"/>
      <c r="AO370" s="285"/>
    </row>
    <row r="371" spans="39:41">
      <c r="AM371" s="285"/>
      <c r="AN371" s="285"/>
      <c r="AO371" s="285"/>
    </row>
    <row r="372" spans="39:41">
      <c r="AM372" s="285"/>
      <c r="AN372" s="285"/>
      <c r="AO372" s="285"/>
    </row>
    <row r="373" spans="39:41">
      <c r="AM373" s="285"/>
      <c r="AN373" s="285"/>
      <c r="AO373" s="285"/>
    </row>
    <row r="374" spans="39:41">
      <c r="AM374" s="285"/>
      <c r="AN374" s="285"/>
      <c r="AO374" s="285"/>
    </row>
    <row r="375" spans="39:41">
      <c r="AM375" s="285"/>
      <c r="AN375" s="285"/>
      <c r="AO375" s="285"/>
    </row>
    <row r="376" spans="39:41">
      <c r="AM376" s="285"/>
      <c r="AN376" s="285"/>
      <c r="AO376" s="285"/>
    </row>
    <row r="377" spans="39:41">
      <c r="AM377" s="285"/>
      <c r="AN377" s="285"/>
      <c r="AO377" s="285"/>
    </row>
    <row r="378" spans="39:41">
      <c r="AM378" s="285"/>
      <c r="AN378" s="285"/>
      <c r="AO378" s="285"/>
    </row>
    <row r="379" spans="39:41">
      <c r="AM379" s="285"/>
      <c r="AN379" s="285"/>
      <c r="AO379" s="285"/>
    </row>
    <row r="380" spans="39:41">
      <c r="AM380" s="285"/>
      <c r="AN380" s="285"/>
      <c r="AO380" s="285"/>
    </row>
    <row r="381" spans="39:41">
      <c r="AM381" s="285"/>
      <c r="AN381" s="285"/>
      <c r="AO381" s="285"/>
    </row>
    <row r="382" spans="39:41">
      <c r="AM382" s="285"/>
      <c r="AN382" s="285"/>
      <c r="AO382" s="285"/>
    </row>
    <row r="383" spans="39:41">
      <c r="AM383" s="285"/>
      <c r="AN383" s="285"/>
      <c r="AO383" s="285"/>
    </row>
    <row r="384" spans="39:41">
      <c r="AM384" s="285"/>
      <c r="AN384" s="285"/>
      <c r="AO384" s="285"/>
    </row>
    <row r="385" spans="39:41">
      <c r="AM385" s="285"/>
      <c r="AN385" s="285"/>
      <c r="AO385" s="285"/>
    </row>
    <row r="386" spans="39:41">
      <c r="AM386" s="285"/>
      <c r="AN386" s="285"/>
      <c r="AO386" s="285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6"/>
  <sheetViews>
    <sheetView showGridLines="0" workbookViewId="0">
      <selection activeCell="T7" sqref="T7"/>
    </sheetView>
  </sheetViews>
  <sheetFormatPr defaultRowHeight="15"/>
  <cols>
    <col min="1" max="1" width="9.28515625" style="1396" customWidth="1"/>
    <col min="2" max="2" width="11.28515625" style="1396" customWidth="1"/>
    <col min="3" max="4" width="9.140625" style="1396"/>
    <col min="5" max="5" width="10.28515625" style="1396" customWidth="1"/>
    <col min="6" max="6" width="9.140625" style="1396"/>
    <col min="7" max="7" width="10" style="1396" bestFit="1" customWidth="1"/>
    <col min="8" max="8" width="9.140625" style="1396"/>
    <col min="9" max="9" width="10.28515625" style="1396" customWidth="1"/>
    <col min="10" max="10" width="10.140625" style="1396" bestFit="1" customWidth="1"/>
    <col min="11" max="11" width="12.5703125" style="1396" bestFit="1" customWidth="1"/>
    <col min="12" max="12" width="9.5703125" style="1396" bestFit="1" customWidth="1"/>
    <col min="13" max="13" width="10.28515625" style="1396" bestFit="1" customWidth="1"/>
    <col min="14" max="16384" width="9.140625" style="1396"/>
  </cols>
  <sheetData>
    <row r="1" spans="1:13" ht="15.75">
      <c r="A1" s="1395" t="s">
        <v>480</v>
      </c>
    </row>
    <row r="2" spans="1:13" ht="15.75">
      <c r="A2" s="1397" t="s">
        <v>484</v>
      </c>
    </row>
    <row r="3" spans="1:13" ht="15.75">
      <c r="A3" s="1397" t="s">
        <v>485</v>
      </c>
    </row>
    <row r="4" spans="1:13" ht="35.25" customHeight="1">
      <c r="A4" s="1398" t="s">
        <v>507</v>
      </c>
    </row>
    <row r="5" spans="1:13" ht="18.75">
      <c r="A5" s="1398" t="s">
        <v>486</v>
      </c>
    </row>
    <row r="6" spans="1:13" ht="12" customHeight="1">
      <c r="A6" s="1399"/>
    </row>
    <row r="7" spans="1:13" ht="13.5" customHeight="1">
      <c r="A7" s="1400" t="s">
        <v>487</v>
      </c>
    </row>
    <row r="9" spans="1:13" ht="22.5" customHeight="1" thickBot="1">
      <c r="C9" s="1401" t="s">
        <v>488</v>
      </c>
      <c r="E9" s="1402"/>
      <c r="F9" s="1403"/>
    </row>
    <row r="10" spans="1:13" ht="15.75" thickBot="1">
      <c r="A10" s="1404" t="s">
        <v>489</v>
      </c>
      <c r="B10" s="1405" t="s">
        <v>490</v>
      </c>
      <c r="C10" s="1406" t="s">
        <v>491</v>
      </c>
      <c r="D10" s="1406" t="s">
        <v>492</v>
      </c>
      <c r="E10" s="1406" t="s">
        <v>493</v>
      </c>
      <c r="F10" s="1406" t="s">
        <v>494</v>
      </c>
      <c r="G10" s="1406" t="s">
        <v>495</v>
      </c>
      <c r="H10" s="1406" t="s">
        <v>496</v>
      </c>
      <c r="I10" s="1406" t="s">
        <v>497</v>
      </c>
      <c r="J10" s="1406" t="s">
        <v>498</v>
      </c>
      <c r="K10" s="1406" t="s">
        <v>499</v>
      </c>
      <c r="L10" s="1406" t="s">
        <v>500</v>
      </c>
      <c r="M10" s="1407" t="s">
        <v>501</v>
      </c>
    </row>
    <row r="11" spans="1:13" ht="16.5" thickBot="1">
      <c r="A11" s="1408" t="s">
        <v>505</v>
      </c>
      <c r="B11" s="1409"/>
      <c r="C11" s="1409"/>
      <c r="D11" s="1409"/>
      <c r="E11" s="1409"/>
      <c r="F11" s="1409"/>
      <c r="G11" s="1409"/>
      <c r="H11" s="1409"/>
      <c r="I11" s="1409"/>
      <c r="J11" s="1409"/>
      <c r="K11" s="1409"/>
      <c r="L11" s="1409"/>
      <c r="M11" s="1410"/>
    </row>
    <row r="12" spans="1:13" ht="15.75">
      <c r="A12" s="1634" t="s">
        <v>502</v>
      </c>
      <c r="B12" s="1629">
        <v>12072.460066898788</v>
      </c>
      <c r="C12" s="1630">
        <v>11801.754024324327</v>
      </c>
      <c r="D12" s="1630">
        <v>11842.874129213025</v>
      </c>
      <c r="E12" s="1630">
        <v>12635.769988031125</v>
      </c>
      <c r="F12" s="1630">
        <v>12629.137716030946</v>
      </c>
      <c r="G12" s="1630">
        <v>12583.955527752287</v>
      </c>
      <c r="H12" s="1630">
        <v>12409.656890636163</v>
      </c>
      <c r="I12" s="1630">
        <v>12314.176792211427</v>
      </c>
      <c r="J12" s="1630">
        <v>12236.484970709</v>
      </c>
      <c r="K12" s="1630">
        <v>11952.61433067424</v>
      </c>
      <c r="L12" s="1630">
        <v>11905.714046979869</v>
      </c>
      <c r="M12" s="1631">
        <v>12034.467692820765</v>
      </c>
    </row>
    <row r="13" spans="1:13" ht="15.75">
      <c r="A13" s="1411" t="s">
        <v>503</v>
      </c>
      <c r="B13" s="1632">
        <v>11640.855915020755</v>
      </c>
      <c r="C13" s="1473">
        <v>11612.937112078713</v>
      </c>
      <c r="D13" s="1473">
        <v>12018.127992604223</v>
      </c>
      <c r="E13" s="1473">
        <v>11874.202222075666</v>
      </c>
      <c r="F13" s="1473">
        <v>11826.881186150231</v>
      </c>
      <c r="G13" s="1473">
        <v>11494.455592602042</v>
      </c>
      <c r="H13" s="1473">
        <v>11378.649654487566</v>
      </c>
      <c r="I13" s="1473">
        <v>11500.772655429282</v>
      </c>
      <c r="J13" s="1473">
        <v>11555.248191666431</v>
      </c>
      <c r="K13" s="1473">
        <v>11351.845098183347</v>
      </c>
      <c r="L13" s="1473">
        <v>11391.502646445555</v>
      </c>
      <c r="M13" s="1474">
        <v>11492.859999452077</v>
      </c>
    </row>
    <row r="14" spans="1:13" ht="15.75">
      <c r="A14" s="1411" t="s">
        <v>504</v>
      </c>
      <c r="B14" s="1632">
        <v>11468.445677214311</v>
      </c>
      <c r="C14" s="1473">
        <v>11395.660197596975</v>
      </c>
      <c r="D14" s="1473">
        <v>11429.39419859064</v>
      </c>
      <c r="E14" s="1473">
        <v>12775.194222807571</v>
      </c>
      <c r="F14" s="1473">
        <v>12854.221299749677</v>
      </c>
      <c r="G14" s="1473">
        <v>12653.163547531443</v>
      </c>
      <c r="H14" s="1473">
        <v>12344.801068499683</v>
      </c>
      <c r="I14" s="1473">
        <v>12340.35</v>
      </c>
      <c r="J14" s="1628">
        <v>12423.259</v>
      </c>
      <c r="K14" s="1473">
        <v>11381.679</v>
      </c>
      <c r="L14" s="1473">
        <v>11571.589</v>
      </c>
      <c r="M14" s="1474">
        <v>12975.208000000001</v>
      </c>
    </row>
    <row r="15" spans="1:13" ht="16.5" thickBot="1">
      <c r="A15" s="1412">
        <v>2020</v>
      </c>
      <c r="B15" s="1633">
        <v>12510.022000000001</v>
      </c>
      <c r="C15" s="1475">
        <v>12273.789000000001</v>
      </c>
      <c r="D15" s="1475"/>
      <c r="E15" s="1475"/>
      <c r="F15" s="1475"/>
      <c r="G15" s="1475"/>
      <c r="H15" s="1475"/>
      <c r="I15" s="1475"/>
      <c r="J15" s="1475"/>
      <c r="K15" s="1475"/>
      <c r="L15" s="1475"/>
      <c r="M15" s="1476"/>
    </row>
    <row r="16" spans="1:13" ht="16.5" thickBot="1">
      <c r="A16" s="1408" t="s">
        <v>506</v>
      </c>
      <c r="B16" s="1409"/>
      <c r="C16" s="1409"/>
      <c r="D16" s="1409"/>
      <c r="E16" s="1409"/>
      <c r="F16" s="1409"/>
      <c r="G16" s="1409"/>
      <c r="H16" s="1409"/>
      <c r="I16" s="1409"/>
      <c r="J16" s="1409"/>
      <c r="K16" s="1409"/>
      <c r="L16" s="1409"/>
      <c r="M16" s="1410"/>
    </row>
    <row r="17" spans="1:19" ht="15.75">
      <c r="A17" s="1634" t="s">
        <v>502</v>
      </c>
      <c r="B17" s="1629">
        <v>16521.015311102961</v>
      </c>
      <c r="C17" s="1630">
        <v>16329.848133231302</v>
      </c>
      <c r="D17" s="1630">
        <v>16386.325031621967</v>
      </c>
      <c r="E17" s="1630">
        <v>16685.23248821239</v>
      </c>
      <c r="F17" s="1630">
        <v>16478.558665396817</v>
      </c>
      <c r="G17" s="1630">
        <v>17481.393714721282</v>
      </c>
      <c r="H17" s="1630">
        <v>17152.130721219499</v>
      </c>
      <c r="I17" s="1630">
        <v>17594.326029049367</v>
      </c>
      <c r="J17" s="1630">
        <v>17664.347577413922</v>
      </c>
      <c r="K17" s="1630">
        <v>17992.626149633696</v>
      </c>
      <c r="L17" s="1630">
        <v>17189.463741507981</v>
      </c>
      <c r="M17" s="1631">
        <v>17708.052386413412</v>
      </c>
    </row>
    <row r="18" spans="1:19" ht="15.75">
      <c r="A18" s="1411" t="s">
        <v>503</v>
      </c>
      <c r="B18" s="1632">
        <v>17405.203196364768</v>
      </c>
      <c r="C18" s="1473">
        <v>16663.489714689258</v>
      </c>
      <c r="D18" s="1473">
        <v>17876.778164465093</v>
      </c>
      <c r="E18" s="1473">
        <v>17492.473995654553</v>
      </c>
      <c r="F18" s="1473">
        <v>17408.261366694438</v>
      </c>
      <c r="G18" s="1473">
        <v>17768.295914177183</v>
      </c>
      <c r="H18" s="1473">
        <v>17638.293330420769</v>
      </c>
      <c r="I18" s="1473">
        <v>17053.353500612251</v>
      </c>
      <c r="J18" s="1473">
        <v>16997.901762003297</v>
      </c>
      <c r="K18" s="1473">
        <v>17011.40309944937</v>
      </c>
      <c r="L18" s="1473">
        <v>16307.846554248332</v>
      </c>
      <c r="M18" s="1474">
        <v>17138.4291193067</v>
      </c>
    </row>
    <row r="19" spans="1:19" ht="15.75">
      <c r="A19" s="1411" t="s">
        <v>504</v>
      </c>
      <c r="B19" s="1632">
        <v>16877.095027891006</v>
      </c>
      <c r="C19" s="1473">
        <v>17482.236551893751</v>
      </c>
      <c r="D19" s="1473">
        <v>17242.294654298134</v>
      </c>
      <c r="E19" s="1473">
        <v>18427.025149968933</v>
      </c>
      <c r="F19" s="1473">
        <v>19024.980514747356</v>
      </c>
      <c r="G19" s="1473">
        <v>19273.248992715995</v>
      </c>
      <c r="H19" s="1473">
        <v>18923.676691274948</v>
      </c>
      <c r="I19" s="1473">
        <v>19224.04</v>
      </c>
      <c r="J19" s="1628">
        <v>19225.103999999999</v>
      </c>
      <c r="K19" s="1473">
        <v>19146.864000000001</v>
      </c>
      <c r="L19" s="1473">
        <v>19042.045999999998</v>
      </c>
      <c r="M19" s="1474">
        <v>19725.342000000001</v>
      </c>
    </row>
    <row r="20" spans="1:19" ht="16.5" thickBot="1">
      <c r="A20" s="1412">
        <v>2020</v>
      </c>
      <c r="B20" s="1633">
        <v>20283.589</v>
      </c>
      <c r="C20" s="1475">
        <v>20300.54</v>
      </c>
      <c r="D20" s="1475"/>
      <c r="E20" s="1475"/>
      <c r="F20" s="1475"/>
      <c r="G20" s="1475"/>
      <c r="H20" s="1475"/>
      <c r="I20" s="1475"/>
      <c r="J20" s="1475"/>
      <c r="K20" s="1475"/>
      <c r="L20" s="1475"/>
      <c r="M20" s="1476"/>
    </row>
    <row r="21" spans="1:19">
      <c r="A21" s="1402"/>
      <c r="B21" s="1403"/>
      <c r="E21" s="1402"/>
      <c r="F21" s="1403"/>
      <c r="O21" s="1497"/>
      <c r="P21" s="1497"/>
      <c r="Q21" s="1497"/>
      <c r="R21" s="1497"/>
      <c r="S21" s="1497"/>
    </row>
    <row r="22" spans="1:19">
      <c r="A22" s="1402"/>
      <c r="B22" s="1403"/>
      <c r="E22" s="1402"/>
      <c r="F22" s="1403"/>
      <c r="O22" s="1498"/>
      <c r="P22" s="1499"/>
      <c r="Q22" s="1499"/>
      <c r="R22" s="1497"/>
      <c r="S22" s="1497"/>
    </row>
    <row r="23" spans="1:19">
      <c r="A23" s="1402"/>
      <c r="B23" s="1403"/>
      <c r="E23" s="1402"/>
      <c r="F23" s="1403"/>
      <c r="O23" s="1498"/>
      <c r="P23" s="1499"/>
      <c r="Q23" s="1499"/>
      <c r="R23" s="1497"/>
      <c r="S23" s="1497"/>
    </row>
    <row r="24" spans="1:19">
      <c r="A24" s="1402"/>
      <c r="B24" s="1403"/>
      <c r="E24" s="1402"/>
      <c r="F24" s="1403"/>
    </row>
    <row r="25" spans="1:19">
      <c r="A25" s="1402"/>
      <c r="B25" s="1403"/>
      <c r="E25" s="1402"/>
      <c r="F25" s="1403"/>
    </row>
    <row r="26" spans="1:19">
      <c r="A26" s="1402"/>
      <c r="B26" s="1403"/>
      <c r="E26" s="1402"/>
      <c r="F26" s="1403"/>
    </row>
    <row r="27" spans="1:19">
      <c r="A27" s="1402"/>
      <c r="B27" s="1403"/>
      <c r="E27" s="1402"/>
      <c r="F27" s="1403"/>
    </row>
    <row r="28" spans="1:19">
      <c r="A28" s="1402"/>
      <c r="B28" s="1403"/>
      <c r="E28" s="1402"/>
      <c r="F28" s="1403"/>
    </row>
    <row r="29" spans="1:19">
      <c r="A29" s="1402"/>
      <c r="B29" s="1403"/>
      <c r="E29" s="1402"/>
      <c r="F29" s="1403"/>
    </row>
    <row r="30" spans="1:19">
      <c r="A30" s="1402"/>
      <c r="B30" s="1403"/>
      <c r="E30" s="1402"/>
      <c r="F30" s="1403"/>
    </row>
    <row r="31" spans="1:19">
      <c r="A31" s="1402"/>
      <c r="B31" s="1403"/>
      <c r="E31" s="1402"/>
      <c r="F31" s="1403"/>
    </row>
    <row r="32" spans="1:19">
      <c r="A32" s="1402"/>
      <c r="B32" s="1403"/>
      <c r="E32" s="1402"/>
      <c r="F32" s="1403"/>
    </row>
    <row r="33" spans="1:6">
      <c r="A33" s="1402"/>
      <c r="B33" s="1403"/>
      <c r="E33" s="1402"/>
      <c r="F33" s="1403"/>
    </row>
    <row r="34" spans="1:6">
      <c r="A34" s="1402"/>
      <c r="B34" s="1403"/>
      <c r="E34" s="1402"/>
      <c r="F34" s="1403"/>
    </row>
    <row r="35" spans="1:6">
      <c r="A35" s="1402"/>
      <c r="B35" s="1403"/>
      <c r="E35" s="1402"/>
      <c r="F35" s="1403"/>
    </row>
    <row r="36" spans="1:6">
      <c r="A36" s="1402"/>
      <c r="B36" s="1403"/>
      <c r="E36" s="1402"/>
      <c r="F36" s="1403"/>
    </row>
    <row r="37" spans="1:6">
      <c r="A37" s="1402"/>
      <c r="B37" s="1403"/>
      <c r="E37" s="1402"/>
      <c r="F37" s="1403"/>
    </row>
    <row r="38" spans="1:6">
      <c r="A38" s="1402"/>
      <c r="B38" s="1403"/>
      <c r="E38" s="1402"/>
      <c r="F38" s="1403"/>
    </row>
    <row r="39" spans="1:6">
      <c r="A39" s="1402"/>
      <c r="B39" s="1403"/>
      <c r="E39" s="1402"/>
      <c r="F39" s="1403"/>
    </row>
    <row r="40" spans="1:6">
      <c r="A40" s="1402"/>
      <c r="B40" s="1403"/>
      <c r="E40" s="1402"/>
      <c r="F40" s="1403"/>
    </row>
    <row r="41" spans="1:6">
      <c r="A41" s="1402"/>
      <c r="B41" s="1403"/>
      <c r="E41" s="1402"/>
      <c r="F41" s="1403"/>
    </row>
    <row r="42" spans="1:6">
      <c r="A42" s="1402"/>
      <c r="B42" s="1403"/>
      <c r="E42" s="1402"/>
      <c r="F42" s="1403"/>
    </row>
    <row r="43" spans="1:6">
      <c r="A43" s="1402"/>
      <c r="B43" s="1403"/>
      <c r="E43" s="1402"/>
      <c r="F43" s="1403"/>
    </row>
    <row r="44" spans="1:6">
      <c r="A44" s="1402"/>
      <c r="B44" s="1403"/>
      <c r="E44" s="1402"/>
      <c r="F44" s="1403"/>
    </row>
    <row r="45" spans="1:6">
      <c r="A45" s="1402"/>
      <c r="B45" s="1403"/>
      <c r="E45" s="1402"/>
      <c r="F45" s="1403"/>
    </row>
    <row r="46" spans="1:6">
      <c r="A46" s="1402"/>
      <c r="B46" s="1403"/>
      <c r="E46" s="1402"/>
      <c r="F46" s="1403"/>
    </row>
    <row r="47" spans="1:6">
      <c r="A47" s="1402"/>
      <c r="B47" s="1403"/>
      <c r="E47" s="1402"/>
      <c r="F47" s="1403"/>
    </row>
    <row r="48" spans="1:6">
      <c r="A48" s="1402"/>
      <c r="B48" s="1403"/>
      <c r="E48" s="1402"/>
      <c r="F48" s="1403"/>
    </row>
    <row r="49" spans="1:6">
      <c r="A49" s="1402"/>
      <c r="B49" s="1403"/>
      <c r="E49" s="1402"/>
      <c r="F49" s="1403"/>
    </row>
    <row r="50" spans="1:6">
      <c r="A50" s="1402"/>
      <c r="B50" s="1403"/>
      <c r="E50" s="1402"/>
      <c r="F50" s="1403"/>
    </row>
    <row r="51" spans="1:6">
      <c r="A51" s="1402"/>
      <c r="B51" s="1403"/>
      <c r="E51" s="1402"/>
      <c r="F51" s="1403"/>
    </row>
    <row r="52" spans="1:6">
      <c r="A52" s="1402"/>
      <c r="B52" s="1403"/>
      <c r="E52" s="1402"/>
      <c r="F52" s="1403"/>
    </row>
    <row r="53" spans="1:6">
      <c r="A53" s="1402"/>
      <c r="B53" s="1403"/>
      <c r="E53" s="1402"/>
      <c r="F53" s="1403"/>
    </row>
    <row r="54" spans="1:6">
      <c r="A54" s="1402"/>
      <c r="B54" s="1403"/>
      <c r="E54" s="1402"/>
      <c r="F54" s="1403"/>
    </row>
    <row r="55" spans="1:6">
      <c r="A55" s="1402"/>
      <c r="B55" s="1403"/>
      <c r="E55" s="1402"/>
      <c r="F55" s="1403"/>
    </row>
    <row r="56" spans="1:6">
      <c r="A56" s="1402"/>
      <c r="B56" s="1403"/>
      <c r="E56" s="1402"/>
      <c r="F56" s="1403"/>
    </row>
    <row r="57" spans="1:6">
      <c r="A57" s="1402"/>
      <c r="B57" s="1403"/>
      <c r="E57" s="1402"/>
      <c r="F57" s="1403"/>
    </row>
    <row r="58" spans="1:6">
      <c r="A58" s="1402"/>
      <c r="B58" s="1403"/>
      <c r="E58" s="1402"/>
      <c r="F58" s="1403"/>
    </row>
    <row r="59" spans="1:6">
      <c r="A59" s="1402"/>
      <c r="B59" s="1403"/>
      <c r="E59" s="1402"/>
      <c r="F59" s="1403"/>
    </row>
    <row r="60" spans="1:6">
      <c r="A60" s="1402"/>
      <c r="B60" s="1403"/>
      <c r="E60" s="1402"/>
      <c r="F60" s="1403"/>
    </row>
    <row r="61" spans="1:6">
      <c r="A61" s="1402"/>
      <c r="B61" s="1403"/>
      <c r="E61" s="1402"/>
      <c r="F61" s="1403"/>
    </row>
    <row r="62" spans="1:6">
      <c r="A62" s="1402"/>
      <c r="B62" s="1403"/>
      <c r="E62" s="1402"/>
      <c r="F62" s="1403"/>
    </row>
    <row r="63" spans="1:6">
      <c r="A63" s="1402"/>
      <c r="B63" s="1403"/>
      <c r="E63" s="1402"/>
      <c r="F63" s="1403"/>
    </row>
    <row r="64" spans="1:6">
      <c r="A64" s="1402"/>
      <c r="B64" s="1403"/>
      <c r="E64" s="1402"/>
      <c r="F64" s="1403"/>
    </row>
    <row r="65" spans="1:6">
      <c r="A65" s="1402"/>
      <c r="B65" s="1403"/>
      <c r="E65" s="1402"/>
      <c r="F65" s="1403"/>
    </row>
    <row r="66" spans="1:6">
      <c r="A66" s="1402"/>
      <c r="B66" s="1403"/>
      <c r="E66" s="1402"/>
      <c r="F66" s="1403"/>
    </row>
    <row r="67" spans="1:6">
      <c r="A67" s="1402"/>
      <c r="B67" s="1403"/>
      <c r="E67" s="1402"/>
      <c r="F67" s="1403"/>
    </row>
    <row r="68" spans="1:6">
      <c r="A68" s="1402"/>
      <c r="B68" s="1403"/>
      <c r="E68" s="1402"/>
      <c r="F68" s="1403"/>
    </row>
    <row r="69" spans="1:6">
      <c r="A69" s="1402"/>
      <c r="B69" s="1403"/>
      <c r="E69" s="1402"/>
      <c r="F69" s="1403"/>
    </row>
    <row r="70" spans="1:6">
      <c r="A70" s="1402"/>
      <c r="B70" s="1403"/>
      <c r="E70" s="1402"/>
      <c r="F70" s="1403"/>
    </row>
    <row r="71" spans="1:6">
      <c r="A71" s="1402"/>
      <c r="B71" s="1403"/>
      <c r="E71" s="1402"/>
      <c r="F71" s="1403"/>
    </row>
    <row r="72" spans="1:6">
      <c r="A72" s="1402"/>
      <c r="B72" s="1403"/>
      <c r="E72" s="1402"/>
      <c r="F72" s="1403"/>
    </row>
    <row r="73" spans="1:6">
      <c r="A73" s="1402"/>
      <c r="B73" s="1403"/>
      <c r="E73" s="1402"/>
      <c r="F73" s="1403"/>
    </row>
    <row r="74" spans="1:6">
      <c r="A74" s="1402"/>
      <c r="B74" s="1403"/>
      <c r="E74" s="1402"/>
      <c r="F74" s="1403"/>
    </row>
    <row r="75" spans="1:6">
      <c r="A75" s="1402"/>
      <c r="B75" s="1403"/>
      <c r="E75" s="1402"/>
      <c r="F75" s="1403"/>
    </row>
    <row r="76" spans="1:6">
      <c r="A76" s="1402"/>
      <c r="B76" s="1403"/>
      <c r="E76" s="1402"/>
      <c r="F76" s="140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topLeftCell="A55" zoomScale="85" zoomScaleNormal="85" workbookViewId="0">
      <selection activeCell="E83" sqref="E83"/>
    </sheetView>
  </sheetViews>
  <sheetFormatPr defaultRowHeight="12.75"/>
  <cols>
    <col min="1" max="1" width="11.28515625" style="1376" customWidth="1"/>
    <col min="2" max="2" width="18.5703125" style="1376" customWidth="1"/>
    <col min="3" max="3" width="16.140625" style="1376" customWidth="1"/>
    <col min="4" max="4" width="12.140625" style="1376" customWidth="1"/>
    <col min="5" max="5" width="9.5703125" style="1376" customWidth="1"/>
    <col min="6" max="6" width="10.42578125" style="1376" customWidth="1"/>
    <col min="7" max="8" width="9.140625" style="1376"/>
    <col min="9" max="9" width="11.28515625" style="1376" customWidth="1"/>
    <col min="10" max="10" width="9.7109375" style="1376" customWidth="1"/>
    <col min="11" max="11" width="9.85546875" style="1376" customWidth="1"/>
    <col min="12" max="12" width="9.5703125" style="1376" customWidth="1"/>
    <col min="13" max="13" width="9.7109375" style="1376" customWidth="1"/>
    <col min="14" max="14" width="11.140625" style="1376" customWidth="1"/>
    <col min="15" max="15" width="6.42578125" style="1378" customWidth="1"/>
    <col min="16" max="16384" width="9.140625" style="1376"/>
  </cols>
  <sheetData>
    <row r="1" spans="2:15" ht="20.25" customHeight="1">
      <c r="L1" s="1377"/>
      <c r="M1" s="1377"/>
    </row>
    <row r="2" spans="2:15" ht="20.25" customHeight="1">
      <c r="B2" s="1379" t="s">
        <v>483</v>
      </c>
      <c r="C2" s="1379"/>
      <c r="D2" s="1379"/>
      <c r="E2" s="1379"/>
      <c r="F2" s="1379"/>
      <c r="G2" s="1379"/>
      <c r="H2" s="1379"/>
      <c r="I2" s="1379"/>
      <c r="J2" s="1379"/>
      <c r="K2" s="1379"/>
      <c r="L2" s="1379"/>
      <c r="M2" s="1379"/>
      <c r="N2" s="1379"/>
      <c r="O2" s="1380"/>
    </row>
    <row r="3" spans="2:15" ht="20.25" customHeight="1">
      <c r="B3" s="1381"/>
      <c r="C3" s="1382"/>
      <c r="D3" s="1383"/>
      <c r="E3" s="1383"/>
      <c r="F3" s="1383"/>
      <c r="G3" s="1383"/>
      <c r="H3" s="1383"/>
      <c r="I3" s="1383"/>
      <c r="J3" s="1383"/>
      <c r="K3" s="1383"/>
      <c r="L3" s="1383"/>
      <c r="M3" s="1383"/>
      <c r="N3" s="1383"/>
    </row>
    <row r="4" spans="2:15" ht="20.25" customHeight="1" thickBot="1">
      <c r="B4" s="1381">
        <v>2004</v>
      </c>
      <c r="C4" s="1382" t="s">
        <v>238</v>
      </c>
      <c r="D4" s="1383"/>
      <c r="E4" s="1383"/>
      <c r="F4" s="1383"/>
      <c r="G4" s="1383"/>
      <c r="H4" s="1383"/>
      <c r="I4" s="1383"/>
      <c r="J4" s="1383"/>
      <c r="K4" s="1383"/>
      <c r="L4" s="1383"/>
      <c r="M4" s="1383"/>
      <c r="N4" s="1383"/>
    </row>
    <row r="5" spans="2:15" ht="20.25" customHeight="1" thickBot="1">
      <c r="B5" s="1384"/>
      <c r="C5" s="1385" t="s">
        <v>239</v>
      </c>
      <c r="D5" s="1385" t="s">
        <v>240</v>
      </c>
      <c r="E5" s="1385" t="s">
        <v>241</v>
      </c>
      <c r="F5" s="1385" t="s">
        <v>242</v>
      </c>
      <c r="G5" s="1385" t="s">
        <v>243</v>
      </c>
      <c r="H5" s="1385" t="s">
        <v>244</v>
      </c>
      <c r="I5" s="1385" t="s">
        <v>245</v>
      </c>
      <c r="J5" s="1385" t="s">
        <v>246</v>
      </c>
      <c r="K5" s="1385" t="s">
        <v>247</v>
      </c>
      <c r="L5" s="1385" t="s">
        <v>248</v>
      </c>
      <c r="M5" s="1385" t="s">
        <v>249</v>
      </c>
      <c r="N5" s="1386" t="s">
        <v>250</v>
      </c>
    </row>
    <row r="6" spans="2:15" ht="20.25" customHeight="1" thickBot="1">
      <c r="B6" s="1387" t="s">
        <v>251</v>
      </c>
      <c r="C6" s="1388">
        <v>4745.1329999999998</v>
      </c>
      <c r="D6" s="1388">
        <v>4967.0389999999998</v>
      </c>
      <c r="E6" s="1388">
        <v>5718.8540000000003</v>
      </c>
      <c r="F6" s="1388">
        <v>5972.0820000000003</v>
      </c>
      <c r="G6" s="1388">
        <v>6055.5649999999996</v>
      </c>
      <c r="H6" s="1388">
        <v>6825.7389999999996</v>
      </c>
      <c r="I6" s="1388">
        <v>6966.6059999999998</v>
      </c>
      <c r="J6" s="1388">
        <v>6854.2579999999998</v>
      </c>
      <c r="K6" s="1388">
        <v>7221.1440000000002</v>
      </c>
      <c r="L6" s="1388">
        <v>6917.2629999999999</v>
      </c>
      <c r="M6" s="1388">
        <v>6750.8010000000004</v>
      </c>
      <c r="N6" s="1389">
        <v>6535.24</v>
      </c>
    </row>
    <row r="7" spans="2:15" ht="20.25" customHeight="1">
      <c r="B7" s="1383"/>
      <c r="C7" s="1383"/>
      <c r="D7" s="1383"/>
      <c r="E7" s="1383"/>
      <c r="F7" s="1383"/>
      <c r="G7" s="1383"/>
      <c r="H7" s="1383"/>
      <c r="I7" s="1383"/>
      <c r="J7" s="1383"/>
      <c r="K7" s="1383"/>
      <c r="L7" s="1383"/>
      <c r="M7" s="1383"/>
      <c r="N7" s="1383"/>
    </row>
    <row r="8" spans="2:15" ht="20.25" customHeight="1" thickBot="1">
      <c r="B8" s="1381">
        <v>2005</v>
      </c>
      <c r="C8" s="1382" t="s">
        <v>238</v>
      </c>
      <c r="D8" s="1383"/>
      <c r="E8" s="1383"/>
      <c r="F8" s="1383"/>
      <c r="G8" s="1383"/>
      <c r="H8" s="1383"/>
      <c r="I8" s="1383"/>
      <c r="J8" s="1383"/>
      <c r="K8" s="1383"/>
      <c r="L8" s="1383"/>
      <c r="M8" s="1383"/>
      <c r="N8" s="1383"/>
    </row>
    <row r="9" spans="2:15" ht="20.25" customHeight="1" thickBot="1">
      <c r="B9" s="1384"/>
      <c r="C9" s="1385" t="s">
        <v>239</v>
      </c>
      <c r="D9" s="1385" t="s">
        <v>240</v>
      </c>
      <c r="E9" s="1385" t="s">
        <v>241</v>
      </c>
      <c r="F9" s="1385" t="s">
        <v>242</v>
      </c>
      <c r="G9" s="1385" t="s">
        <v>243</v>
      </c>
      <c r="H9" s="1385" t="s">
        <v>244</v>
      </c>
      <c r="I9" s="1385" t="s">
        <v>245</v>
      </c>
      <c r="J9" s="1385" t="s">
        <v>246</v>
      </c>
      <c r="K9" s="1385" t="s">
        <v>247</v>
      </c>
      <c r="L9" s="1385" t="s">
        <v>248</v>
      </c>
      <c r="M9" s="1385" t="s">
        <v>249</v>
      </c>
      <c r="N9" s="1386" t="s">
        <v>250</v>
      </c>
    </row>
    <row r="10" spans="2:15" ht="20.25" customHeight="1" thickBot="1">
      <c r="B10" s="1387" t="s">
        <v>251</v>
      </c>
      <c r="C10" s="1388">
        <v>5727.442</v>
      </c>
      <c r="D10" s="1388">
        <v>5805.5129999999999</v>
      </c>
      <c r="E10" s="1388">
        <v>5895.8040000000001</v>
      </c>
      <c r="F10" s="1388">
        <v>5498.875</v>
      </c>
      <c r="G10" s="1388">
        <v>5386.9530000000004</v>
      </c>
      <c r="H10" s="1388">
        <v>5545.4840000000004</v>
      </c>
      <c r="I10" s="1388">
        <v>5961.8959999999997</v>
      </c>
      <c r="J10" s="1388">
        <v>6210.8370000000004</v>
      </c>
      <c r="K10" s="1388">
        <v>6114.4129999999996</v>
      </c>
      <c r="L10" s="1388">
        <v>5863.924</v>
      </c>
      <c r="M10" s="1388">
        <v>5541.8360000000002</v>
      </c>
      <c r="N10" s="1389">
        <v>5474.7569999999996</v>
      </c>
    </row>
    <row r="11" spans="2:15" ht="20.25" customHeight="1">
      <c r="B11" s="1383"/>
      <c r="C11" s="1383"/>
      <c r="D11" s="1383"/>
      <c r="E11" s="1383"/>
      <c r="F11" s="1383"/>
      <c r="G11" s="1383"/>
      <c r="H11" s="1383"/>
      <c r="I11" s="1383"/>
      <c r="J11" s="1383"/>
      <c r="K11" s="1383"/>
      <c r="L11" s="1383"/>
      <c r="M11" s="1383"/>
      <c r="N11" s="1383"/>
    </row>
    <row r="12" spans="2:15" ht="20.25" customHeight="1" thickBot="1">
      <c r="B12" s="1381">
        <v>2006</v>
      </c>
      <c r="C12" s="1382" t="s">
        <v>238</v>
      </c>
      <c r="D12" s="1383"/>
      <c r="E12" s="1383"/>
      <c r="F12" s="1383"/>
      <c r="G12" s="1383"/>
      <c r="H12" s="1383"/>
      <c r="I12" s="1383"/>
      <c r="J12" s="1383"/>
      <c r="K12" s="1383"/>
      <c r="L12" s="1383"/>
      <c r="M12" s="1383"/>
      <c r="N12" s="1383"/>
    </row>
    <row r="13" spans="2:15" ht="20.25" customHeight="1" thickBot="1">
      <c r="B13" s="1384"/>
      <c r="C13" s="1385" t="s">
        <v>239</v>
      </c>
      <c r="D13" s="1385" t="s">
        <v>240</v>
      </c>
      <c r="E13" s="1385" t="s">
        <v>241</v>
      </c>
      <c r="F13" s="1385" t="s">
        <v>242</v>
      </c>
      <c r="G13" s="1385" t="s">
        <v>243</v>
      </c>
      <c r="H13" s="1385" t="s">
        <v>244</v>
      </c>
      <c r="I13" s="1385" t="s">
        <v>245</v>
      </c>
      <c r="J13" s="1385" t="s">
        <v>246</v>
      </c>
      <c r="K13" s="1385" t="s">
        <v>247</v>
      </c>
      <c r="L13" s="1385" t="s">
        <v>248</v>
      </c>
      <c r="M13" s="1385" t="s">
        <v>249</v>
      </c>
      <c r="N13" s="1386" t="s">
        <v>250</v>
      </c>
    </row>
    <row r="14" spans="2:15" ht="20.25" customHeight="1" thickBot="1">
      <c r="B14" s="1387" t="s">
        <v>251</v>
      </c>
      <c r="C14" s="1388">
        <v>5167.4750000000004</v>
      </c>
      <c r="D14" s="1388">
        <v>4922.9769999999999</v>
      </c>
      <c r="E14" s="1388">
        <v>5063.8980000000001</v>
      </c>
      <c r="F14" s="1388">
        <v>5127.4639999999999</v>
      </c>
      <c r="G14" s="1388">
        <v>5106.8609999999999</v>
      </c>
      <c r="H14" s="1388">
        <v>5589.4520000000002</v>
      </c>
      <c r="I14" s="1388">
        <v>6026.9629999999997</v>
      </c>
      <c r="J14" s="1388">
        <v>6499.076</v>
      </c>
      <c r="K14" s="1388">
        <v>6186.4949999999999</v>
      </c>
      <c r="L14" s="1388">
        <v>5618.3580000000002</v>
      </c>
      <c r="M14" s="1388">
        <v>5259.9059999999999</v>
      </c>
      <c r="N14" s="1389">
        <v>5045.9780000000001</v>
      </c>
    </row>
    <row r="15" spans="2:15" ht="20.25" customHeight="1">
      <c r="B15" s="1390"/>
      <c r="C15" s="1391"/>
      <c r="D15" s="1391"/>
      <c r="E15" s="1391"/>
      <c r="F15" s="1391"/>
      <c r="G15" s="1391"/>
      <c r="H15" s="1391"/>
      <c r="I15" s="1391"/>
      <c r="J15" s="1391"/>
      <c r="K15" s="1391"/>
      <c r="L15" s="1391"/>
      <c r="M15" s="1391"/>
      <c r="N15" s="1391"/>
    </row>
    <row r="16" spans="2:15" ht="20.25" customHeight="1" thickBot="1">
      <c r="B16" s="1381">
        <v>2007</v>
      </c>
      <c r="C16" s="1382" t="s">
        <v>238</v>
      </c>
      <c r="D16" s="1391"/>
      <c r="E16" s="1391"/>
      <c r="F16" s="1391"/>
      <c r="G16" s="1391"/>
      <c r="H16" s="1391"/>
      <c r="I16" s="1391"/>
      <c r="J16" s="1391"/>
      <c r="K16" s="1391"/>
      <c r="L16" s="1391"/>
      <c r="M16" s="1391"/>
      <c r="N16" s="1391"/>
    </row>
    <row r="17" spans="2:14" ht="20.25" customHeight="1" thickBot="1">
      <c r="B17" s="1384"/>
      <c r="C17" s="1385" t="s">
        <v>239</v>
      </c>
      <c r="D17" s="1385" t="s">
        <v>240</v>
      </c>
      <c r="E17" s="1385" t="s">
        <v>241</v>
      </c>
      <c r="F17" s="1385" t="s">
        <v>242</v>
      </c>
      <c r="G17" s="1385" t="s">
        <v>243</v>
      </c>
      <c r="H17" s="1385" t="s">
        <v>244</v>
      </c>
      <c r="I17" s="1385" t="s">
        <v>245</v>
      </c>
      <c r="J17" s="1385" t="s">
        <v>246</v>
      </c>
      <c r="K17" s="1385" t="s">
        <v>247</v>
      </c>
      <c r="L17" s="1385" t="s">
        <v>248</v>
      </c>
      <c r="M17" s="1385" t="s">
        <v>249</v>
      </c>
      <c r="N17" s="1386" t="s">
        <v>250</v>
      </c>
    </row>
    <row r="18" spans="2:14" ht="20.25" customHeight="1" thickBot="1">
      <c r="B18" s="1387" t="s">
        <v>251</v>
      </c>
      <c r="C18" s="1388">
        <v>4878.0050000000001</v>
      </c>
      <c r="D18" s="1388">
        <v>4998.683</v>
      </c>
      <c r="E18" s="1388">
        <v>5080.3729999999996</v>
      </c>
      <c r="F18" s="1388">
        <v>4985.0389999999998</v>
      </c>
      <c r="G18" s="1388">
        <v>4864.4809999999998</v>
      </c>
      <c r="H18" s="1388">
        <v>5416.3459999999995</v>
      </c>
      <c r="I18" s="1388">
        <v>5850.35</v>
      </c>
      <c r="J18" s="1388">
        <v>6101.1459999999997</v>
      </c>
      <c r="K18" s="1388">
        <v>6062.3810000000003</v>
      </c>
      <c r="L18" s="1388">
        <v>5389.2690000000002</v>
      </c>
      <c r="M18" s="1388">
        <v>5060.2169999999996</v>
      </c>
      <c r="N18" s="1389">
        <v>5200.0069999999996</v>
      </c>
    </row>
    <row r="19" spans="2:14" ht="20.25" customHeight="1">
      <c r="B19" s="1381"/>
      <c r="C19" s="1382"/>
      <c r="D19" s="1383"/>
      <c r="E19" s="1383"/>
      <c r="F19" s="1383"/>
      <c r="G19" s="1383"/>
      <c r="H19" s="1383"/>
      <c r="I19" s="1383"/>
      <c r="J19" s="1383"/>
      <c r="K19" s="1383"/>
      <c r="L19" s="1383"/>
      <c r="M19" s="1383"/>
      <c r="N19" s="1383"/>
    </row>
    <row r="20" spans="2:14" ht="20.25" customHeight="1" thickBot="1">
      <c r="B20" s="1381">
        <v>2008</v>
      </c>
      <c r="C20" s="1382" t="s">
        <v>238</v>
      </c>
      <c r="D20" s="1391"/>
      <c r="E20" s="1391"/>
      <c r="F20" s="1391"/>
      <c r="G20" s="1391"/>
      <c r="H20" s="1391"/>
      <c r="I20" s="1391"/>
      <c r="J20" s="1391"/>
      <c r="K20" s="1391"/>
      <c r="L20" s="1391"/>
      <c r="M20" s="1391"/>
      <c r="N20" s="1391"/>
    </row>
    <row r="21" spans="2:14" ht="20.25" customHeight="1" thickBot="1">
      <c r="B21" s="1384"/>
      <c r="C21" s="1385" t="s">
        <v>239</v>
      </c>
      <c r="D21" s="1385" t="s">
        <v>240</v>
      </c>
      <c r="E21" s="1385" t="s">
        <v>241</v>
      </c>
      <c r="F21" s="1385" t="s">
        <v>242</v>
      </c>
      <c r="G21" s="1385" t="s">
        <v>243</v>
      </c>
      <c r="H21" s="1385" t="s">
        <v>244</v>
      </c>
      <c r="I21" s="1385" t="s">
        <v>245</v>
      </c>
      <c r="J21" s="1385" t="s">
        <v>246</v>
      </c>
      <c r="K21" s="1385" t="s">
        <v>247</v>
      </c>
      <c r="L21" s="1385" t="s">
        <v>248</v>
      </c>
      <c r="M21" s="1385" t="s">
        <v>249</v>
      </c>
      <c r="N21" s="1386" t="s">
        <v>250</v>
      </c>
    </row>
    <row r="22" spans="2:14" ht="20.25" customHeight="1" thickBot="1">
      <c r="B22" s="1387" t="s">
        <v>251</v>
      </c>
      <c r="C22" s="1388">
        <v>5362.0659999999998</v>
      </c>
      <c r="D22" s="1388">
        <v>4991.3639999999996</v>
      </c>
      <c r="E22" s="1388">
        <v>5502.9759999999997</v>
      </c>
      <c r="F22" s="1388">
        <v>5445.4089999999997</v>
      </c>
      <c r="G22" s="1388">
        <v>6090.0209999999997</v>
      </c>
      <c r="H22" s="1388">
        <v>6347.5010000000002</v>
      </c>
      <c r="I22" s="1388">
        <v>6491.11</v>
      </c>
      <c r="J22" s="1388">
        <v>6519.6940000000004</v>
      </c>
      <c r="K22" s="1388">
        <v>6710.549</v>
      </c>
      <c r="L22" s="1388">
        <v>6325.4049999999997</v>
      </c>
      <c r="M22" s="1388">
        <v>6235.9309999999996</v>
      </c>
      <c r="N22" s="1389">
        <v>6463.6270000000004</v>
      </c>
    </row>
    <row r="23" spans="2:14" ht="20.25" customHeight="1">
      <c r="B23" s="1381"/>
      <c r="C23" s="1382"/>
      <c r="D23" s="1383"/>
      <c r="E23" s="1383"/>
      <c r="F23" s="1383"/>
      <c r="G23" s="1383"/>
      <c r="H23" s="1383"/>
      <c r="I23" s="1383"/>
      <c r="J23" s="1383"/>
      <c r="K23" s="1383"/>
      <c r="L23" s="1383"/>
      <c r="M23" s="1383"/>
      <c r="N23" s="1383"/>
    </row>
    <row r="24" spans="2:14" ht="20.25" customHeight="1">
      <c r="B24" s="1381"/>
      <c r="C24" s="1382"/>
      <c r="D24" s="1383"/>
      <c r="E24" s="1383"/>
      <c r="F24" s="1383"/>
      <c r="G24" s="1383"/>
      <c r="H24" s="1383"/>
      <c r="I24" s="1383"/>
      <c r="J24" s="1383"/>
      <c r="K24" s="1383"/>
      <c r="L24" s="1383"/>
      <c r="M24" s="1383"/>
      <c r="N24" s="1383"/>
    </row>
    <row r="25" spans="2:14" ht="20.25" customHeight="1" thickBot="1">
      <c r="B25" s="1381">
        <v>2009</v>
      </c>
      <c r="C25" s="1382" t="s">
        <v>238</v>
      </c>
      <c r="D25" s="1391"/>
      <c r="E25" s="1391"/>
      <c r="F25" s="1391"/>
      <c r="G25" s="1391"/>
      <c r="H25" s="1391"/>
      <c r="I25" s="1391"/>
      <c r="J25" s="1391"/>
      <c r="K25" s="1391"/>
      <c r="L25" s="1391"/>
      <c r="M25" s="1391"/>
      <c r="N25" s="1391"/>
    </row>
    <row r="26" spans="2:14" ht="20.25" customHeight="1" thickBot="1">
      <c r="B26" s="1384"/>
      <c r="C26" s="1385" t="s">
        <v>239</v>
      </c>
      <c r="D26" s="1385" t="s">
        <v>240</v>
      </c>
      <c r="E26" s="1385" t="s">
        <v>241</v>
      </c>
      <c r="F26" s="1385" t="s">
        <v>242</v>
      </c>
      <c r="G26" s="1385" t="s">
        <v>243</v>
      </c>
      <c r="H26" s="1385" t="s">
        <v>244</v>
      </c>
      <c r="I26" s="1385" t="s">
        <v>245</v>
      </c>
      <c r="J26" s="1385" t="s">
        <v>246</v>
      </c>
      <c r="K26" s="1385" t="s">
        <v>247</v>
      </c>
      <c r="L26" s="1385" t="s">
        <v>248</v>
      </c>
      <c r="M26" s="1385" t="s">
        <v>249</v>
      </c>
      <c r="N26" s="1386" t="s">
        <v>250</v>
      </c>
    </row>
    <row r="27" spans="2:14" ht="20.25" customHeight="1" thickBot="1">
      <c r="B27" s="1387" t="s">
        <v>251</v>
      </c>
      <c r="C27" s="1388">
        <v>6295.6080000000002</v>
      </c>
      <c r="D27" s="1388">
        <v>6468.9390000000003</v>
      </c>
      <c r="E27" s="1388">
        <v>6927.45</v>
      </c>
      <c r="F27" s="1388">
        <v>7086.6149999999998</v>
      </c>
      <c r="G27" s="1388">
        <v>6944.3450000000003</v>
      </c>
      <c r="H27" s="1388">
        <v>7275.0780000000004</v>
      </c>
      <c r="I27" s="1388">
        <v>7259.6670000000004</v>
      </c>
      <c r="J27" s="1388">
        <v>7016.5630000000001</v>
      </c>
      <c r="K27" s="1388">
        <v>6702.5069999999996</v>
      </c>
      <c r="L27" s="1388">
        <v>6094.8180000000002</v>
      </c>
      <c r="M27" s="1388">
        <v>5990.2740000000003</v>
      </c>
      <c r="N27" s="1389">
        <v>5714.6890000000003</v>
      </c>
    </row>
    <row r="28" spans="2:14" ht="20.25" customHeight="1">
      <c r="B28" s="1381"/>
      <c r="C28" s="1382"/>
      <c r="D28" s="1383"/>
      <c r="E28" s="1383"/>
      <c r="F28" s="1383"/>
      <c r="G28" s="1383"/>
      <c r="H28" s="1383"/>
      <c r="I28" s="1383"/>
      <c r="J28" s="1383"/>
      <c r="K28" s="1383"/>
      <c r="L28" s="1383"/>
      <c r="M28" s="1383"/>
      <c r="N28" s="1383"/>
    </row>
    <row r="29" spans="2:14" ht="20.25" customHeight="1">
      <c r="B29" s="1381"/>
      <c r="C29" s="1382"/>
      <c r="D29" s="1383"/>
      <c r="E29" s="1383"/>
      <c r="F29" s="1383"/>
      <c r="G29" s="1383"/>
      <c r="H29" s="1383"/>
      <c r="I29" s="1383"/>
      <c r="J29" s="1383"/>
      <c r="K29" s="1383"/>
      <c r="L29" s="1383"/>
      <c r="M29" s="1383"/>
      <c r="N29" s="1383"/>
    </row>
    <row r="30" spans="2:14" ht="20.25" customHeight="1" thickBot="1">
      <c r="B30" s="1381">
        <v>2010</v>
      </c>
      <c r="C30" s="1382" t="s">
        <v>238</v>
      </c>
      <c r="D30" s="1391"/>
      <c r="E30" s="1391"/>
      <c r="F30" s="1391"/>
      <c r="G30" s="1391"/>
      <c r="H30" s="1391"/>
      <c r="I30" s="1391"/>
      <c r="J30" s="1391"/>
      <c r="K30" s="1391"/>
      <c r="L30" s="1391"/>
      <c r="M30" s="1391"/>
      <c r="N30" s="1391"/>
    </row>
    <row r="31" spans="2:14" ht="20.25" customHeight="1" thickBot="1">
      <c r="B31" s="1384"/>
      <c r="C31" s="1385" t="s">
        <v>239</v>
      </c>
      <c r="D31" s="1385" t="s">
        <v>240</v>
      </c>
      <c r="E31" s="1385" t="s">
        <v>241</v>
      </c>
      <c r="F31" s="1385" t="s">
        <v>242</v>
      </c>
      <c r="G31" s="1385" t="s">
        <v>243</v>
      </c>
      <c r="H31" s="1385" t="s">
        <v>244</v>
      </c>
      <c r="I31" s="1385" t="s">
        <v>245</v>
      </c>
      <c r="J31" s="1385" t="s">
        <v>246</v>
      </c>
      <c r="K31" s="1385" t="s">
        <v>247</v>
      </c>
      <c r="L31" s="1385" t="s">
        <v>248</v>
      </c>
      <c r="M31" s="1385" t="s">
        <v>249</v>
      </c>
      <c r="N31" s="1386" t="s">
        <v>250</v>
      </c>
    </row>
    <row r="32" spans="2:14" ht="20.25" customHeight="1" thickBot="1">
      <c r="B32" s="1387" t="s">
        <v>251</v>
      </c>
      <c r="C32" s="1388">
        <v>5513.7250000000004</v>
      </c>
      <c r="D32" s="1388">
        <v>5337.8959999999997</v>
      </c>
      <c r="E32" s="1388">
        <v>5419.1390000000001</v>
      </c>
      <c r="F32" s="1388">
        <v>5230.2240000000002</v>
      </c>
      <c r="G32" s="1388">
        <v>5525.125</v>
      </c>
      <c r="H32" s="1388">
        <v>6384.0550000000003</v>
      </c>
      <c r="I32" s="1388">
        <v>6260.77</v>
      </c>
      <c r="J32" s="1388">
        <v>6435.451</v>
      </c>
      <c r="K32" s="1388">
        <v>6148.3149999999996</v>
      </c>
      <c r="L32" s="1388">
        <v>5620.31</v>
      </c>
      <c r="M32" s="1388">
        <v>5639.1809999999996</v>
      </c>
      <c r="N32" s="1389">
        <v>5829.0429999999997</v>
      </c>
    </row>
    <row r="33" spans="2:14" ht="20.25" customHeight="1">
      <c r="B33" s="1381"/>
      <c r="C33" s="1382"/>
      <c r="D33" s="1383"/>
      <c r="E33" s="1383"/>
      <c r="F33" s="1383"/>
      <c r="G33" s="1383"/>
      <c r="H33" s="1383"/>
      <c r="I33" s="1383"/>
      <c r="J33" s="1383"/>
      <c r="K33" s="1383"/>
      <c r="L33" s="1383"/>
      <c r="M33" s="1383"/>
      <c r="N33" s="1383"/>
    </row>
    <row r="34" spans="2:14" ht="20.25" customHeight="1" thickBot="1">
      <c r="B34" s="1381">
        <v>2011</v>
      </c>
      <c r="C34" s="1382" t="s">
        <v>238</v>
      </c>
      <c r="D34" s="1383"/>
      <c r="E34" s="1383"/>
      <c r="F34" s="1383"/>
      <c r="G34" s="1383"/>
      <c r="H34" s="1383"/>
      <c r="I34" s="1383"/>
      <c r="J34" s="1383"/>
      <c r="K34" s="1383"/>
      <c r="L34" s="1383"/>
      <c r="M34" s="1383"/>
      <c r="N34" s="1383"/>
    </row>
    <row r="35" spans="2:14" ht="20.25" customHeight="1" thickBot="1">
      <c r="B35" s="1384"/>
      <c r="C35" s="1385" t="s">
        <v>239</v>
      </c>
      <c r="D35" s="1385" t="s">
        <v>240</v>
      </c>
      <c r="E35" s="1385" t="s">
        <v>241</v>
      </c>
      <c r="F35" s="1385" t="s">
        <v>242</v>
      </c>
      <c r="G35" s="1385" t="s">
        <v>243</v>
      </c>
      <c r="H35" s="1385" t="s">
        <v>244</v>
      </c>
      <c r="I35" s="1385" t="s">
        <v>245</v>
      </c>
      <c r="J35" s="1385" t="s">
        <v>246</v>
      </c>
      <c r="K35" s="1385" t="s">
        <v>247</v>
      </c>
      <c r="L35" s="1385" t="s">
        <v>248</v>
      </c>
      <c r="M35" s="1385" t="s">
        <v>249</v>
      </c>
      <c r="N35" s="1386" t="s">
        <v>250</v>
      </c>
    </row>
    <row r="36" spans="2:14" ht="20.25" customHeight="1" thickBot="1">
      <c r="B36" s="1387" t="s">
        <v>251</v>
      </c>
      <c r="C36" s="1388">
        <v>5542.2489999999998</v>
      </c>
      <c r="D36" s="1388">
        <v>5758.527</v>
      </c>
      <c r="E36" s="1388">
        <v>6129.1270000000004</v>
      </c>
      <c r="F36" s="1388">
        <v>6495.5770000000002</v>
      </c>
      <c r="G36" s="1388">
        <v>6462.6729999999998</v>
      </c>
      <c r="H36" s="1388">
        <v>6556.2529999999997</v>
      </c>
      <c r="I36" s="1388">
        <v>6740.4040000000005</v>
      </c>
      <c r="J36" s="1388">
        <v>6784.7690000000002</v>
      </c>
      <c r="K36" s="1388">
        <v>7121.5379999999996</v>
      </c>
      <c r="L36" s="1388">
        <v>7260.2550000000001</v>
      </c>
      <c r="M36" s="1388">
        <v>7431.1750000000002</v>
      </c>
      <c r="N36" s="1389">
        <v>8022.55</v>
      </c>
    </row>
    <row r="37" spans="2:14" ht="20.25" customHeight="1">
      <c r="B37" s="1390"/>
      <c r="C37" s="1392"/>
      <c r="D37" s="1392"/>
      <c r="E37" s="1392"/>
      <c r="F37" s="1392"/>
      <c r="G37" s="1392"/>
      <c r="H37" s="1392"/>
      <c r="I37" s="1392"/>
      <c r="J37" s="1392"/>
      <c r="K37" s="1392"/>
      <c r="L37" s="1392"/>
      <c r="M37" s="1392"/>
      <c r="N37" s="1392"/>
    </row>
    <row r="38" spans="2:14" ht="20.25" customHeight="1">
      <c r="B38" s="1390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</row>
    <row r="39" spans="2:14" ht="20.25" customHeight="1" thickBot="1">
      <c r="B39" s="1381">
        <v>2012</v>
      </c>
      <c r="C39" s="1382" t="s">
        <v>238</v>
      </c>
      <c r="D39" s="1391"/>
      <c r="E39" s="1391"/>
      <c r="F39" s="1391"/>
      <c r="G39" s="1391"/>
      <c r="H39" s="1391"/>
      <c r="I39" s="1391"/>
      <c r="J39" s="1391"/>
      <c r="K39" s="1391"/>
      <c r="L39" s="1391"/>
      <c r="M39" s="1391"/>
      <c r="N39" s="1391"/>
    </row>
    <row r="40" spans="2:14" ht="20.25" customHeight="1" thickBot="1">
      <c r="B40" s="1384"/>
      <c r="C40" s="1385" t="s">
        <v>239</v>
      </c>
      <c r="D40" s="1385" t="s">
        <v>240</v>
      </c>
      <c r="E40" s="1385" t="s">
        <v>241</v>
      </c>
      <c r="F40" s="1385" t="s">
        <v>242</v>
      </c>
      <c r="G40" s="1385" t="s">
        <v>243</v>
      </c>
      <c r="H40" s="1385" t="s">
        <v>244</v>
      </c>
      <c r="I40" s="1385" t="s">
        <v>245</v>
      </c>
      <c r="J40" s="1385" t="s">
        <v>246</v>
      </c>
      <c r="K40" s="1385" t="s">
        <v>247</v>
      </c>
      <c r="L40" s="1385" t="s">
        <v>248</v>
      </c>
      <c r="M40" s="1385" t="s">
        <v>249</v>
      </c>
      <c r="N40" s="1386" t="s">
        <v>250</v>
      </c>
    </row>
    <row r="41" spans="2:14" ht="20.25" customHeight="1" thickBot="1">
      <c r="B41" s="1387" t="s">
        <v>251</v>
      </c>
      <c r="C41" s="1388">
        <v>7220.2179999999998</v>
      </c>
      <c r="D41" s="1388">
        <v>7285.2380000000003</v>
      </c>
      <c r="E41" s="1388">
        <v>7222.0290000000005</v>
      </c>
      <c r="F41" s="1388">
        <v>7308.799</v>
      </c>
      <c r="G41" s="1388">
        <v>7419.9120000000003</v>
      </c>
      <c r="H41" s="1388">
        <v>7830.9740000000002</v>
      </c>
      <c r="I41" s="1388">
        <v>7652.692</v>
      </c>
      <c r="J41" s="1388">
        <v>7979.491</v>
      </c>
      <c r="K41" s="1388">
        <v>8261.9950000000008</v>
      </c>
      <c r="L41" s="1388">
        <v>8323.91</v>
      </c>
      <c r="M41" s="1388">
        <v>8027.0209999999997</v>
      </c>
      <c r="N41" s="1389">
        <v>7753.5780000000004</v>
      </c>
    </row>
    <row r="42" spans="2:14" ht="20.25" customHeight="1">
      <c r="B42" s="1390"/>
      <c r="C42" s="1392"/>
      <c r="D42" s="1392"/>
      <c r="E42" s="1392"/>
      <c r="F42" s="1392"/>
      <c r="G42" s="1392"/>
      <c r="H42" s="1392"/>
      <c r="I42" s="1392"/>
      <c r="J42" s="1392"/>
      <c r="K42" s="1392"/>
      <c r="L42" s="1392"/>
      <c r="M42" s="1392"/>
      <c r="N42" s="1392"/>
    </row>
    <row r="43" spans="2:14" ht="20.25" customHeight="1" thickBot="1">
      <c r="B43" s="1381">
        <v>2013</v>
      </c>
      <c r="C43" s="1382" t="s">
        <v>238</v>
      </c>
      <c r="D43" s="1391"/>
      <c r="E43" s="1391"/>
      <c r="F43" s="1391"/>
      <c r="G43" s="1391"/>
      <c r="H43" s="1391"/>
      <c r="I43" s="1391"/>
      <c r="J43" s="1391"/>
      <c r="K43" s="1391"/>
      <c r="L43" s="1391"/>
      <c r="M43" s="1391"/>
      <c r="N43" s="1391"/>
    </row>
    <row r="44" spans="2:14" ht="20.25" customHeight="1" thickBot="1">
      <c r="B44" s="1384"/>
      <c r="C44" s="1385" t="s">
        <v>239</v>
      </c>
      <c r="D44" s="1385" t="s">
        <v>240</v>
      </c>
      <c r="E44" s="1385" t="s">
        <v>241</v>
      </c>
      <c r="F44" s="1385" t="s">
        <v>242</v>
      </c>
      <c r="G44" s="1385" t="s">
        <v>243</v>
      </c>
      <c r="H44" s="1385" t="s">
        <v>244</v>
      </c>
      <c r="I44" s="1385" t="s">
        <v>245</v>
      </c>
      <c r="J44" s="1385" t="s">
        <v>246</v>
      </c>
      <c r="K44" s="1385" t="s">
        <v>247</v>
      </c>
      <c r="L44" s="1385" t="s">
        <v>248</v>
      </c>
      <c r="M44" s="1385" t="s">
        <v>249</v>
      </c>
      <c r="N44" s="1386" t="s">
        <v>250</v>
      </c>
    </row>
    <row r="45" spans="2:14" ht="20.25" customHeight="1" thickBot="1">
      <c r="B45" s="1387" t="s">
        <v>251</v>
      </c>
      <c r="C45" s="1388">
        <v>7308.357</v>
      </c>
      <c r="D45" s="1388">
        <v>7186.6750000000002</v>
      </c>
      <c r="E45" s="1388">
        <v>7373.3140000000003</v>
      </c>
      <c r="F45" s="1388">
        <v>7369.2830000000004</v>
      </c>
      <c r="G45" s="1388">
        <v>7246.326</v>
      </c>
      <c r="H45" s="1388">
        <v>7797.8069999999998</v>
      </c>
      <c r="I45" s="1388">
        <v>8149.6509999999998</v>
      </c>
      <c r="J45" s="1388">
        <v>8393.5580000000009</v>
      </c>
      <c r="K45" s="1388">
        <v>8527.268</v>
      </c>
      <c r="L45" s="1388">
        <v>8053.9530000000004</v>
      </c>
      <c r="M45" s="1388">
        <v>7689.7520000000004</v>
      </c>
      <c r="N45" s="1389">
        <v>7709.8720000000003</v>
      </c>
    </row>
    <row r="46" spans="2:14" ht="20.25" customHeight="1">
      <c r="B46" s="1390"/>
      <c r="C46" s="1392"/>
      <c r="D46" s="1392"/>
      <c r="E46" s="1392"/>
      <c r="F46" s="1392"/>
      <c r="G46" s="1392"/>
      <c r="H46" s="1392"/>
      <c r="I46" s="1392"/>
      <c r="J46" s="1392"/>
      <c r="K46" s="1392"/>
      <c r="L46" s="1392"/>
      <c r="M46" s="1392"/>
      <c r="N46" s="1392"/>
    </row>
    <row r="47" spans="2:14" ht="20.25" customHeight="1" thickBot="1">
      <c r="B47" s="1381">
        <v>2014</v>
      </c>
      <c r="C47" s="1392" t="s">
        <v>238</v>
      </c>
      <c r="D47" s="1392"/>
      <c r="E47" s="1392"/>
      <c r="F47" s="1392"/>
      <c r="G47" s="1392"/>
      <c r="H47" s="1392"/>
      <c r="I47" s="1392"/>
      <c r="J47" s="1392"/>
      <c r="K47" s="1392"/>
      <c r="L47" s="1392"/>
      <c r="M47" s="1392"/>
      <c r="N47" s="1392"/>
    </row>
    <row r="48" spans="2:14" ht="20.25" customHeight="1" thickBot="1">
      <c r="B48" s="1384"/>
      <c r="C48" s="1385" t="s">
        <v>239</v>
      </c>
      <c r="D48" s="1385" t="s">
        <v>240</v>
      </c>
      <c r="E48" s="1385" t="s">
        <v>241</v>
      </c>
      <c r="F48" s="1385" t="s">
        <v>242</v>
      </c>
      <c r="G48" s="1385" t="s">
        <v>243</v>
      </c>
      <c r="H48" s="1385" t="s">
        <v>244</v>
      </c>
      <c r="I48" s="1385" t="s">
        <v>245</v>
      </c>
      <c r="J48" s="1385" t="s">
        <v>246</v>
      </c>
      <c r="K48" s="1385" t="s">
        <v>247</v>
      </c>
      <c r="L48" s="1385" t="s">
        <v>248</v>
      </c>
      <c r="M48" s="1385" t="s">
        <v>249</v>
      </c>
      <c r="N48" s="1386" t="s">
        <v>250</v>
      </c>
    </row>
    <row r="49" spans="2:15" ht="20.25" customHeight="1" thickBot="1">
      <c r="B49" s="1387" t="s">
        <v>251</v>
      </c>
      <c r="C49" s="1388">
        <v>7262.8469999999998</v>
      </c>
      <c r="D49" s="1388">
        <v>6800.7120000000004</v>
      </c>
      <c r="E49" s="1388">
        <v>6722.1270000000004</v>
      </c>
      <c r="F49" s="1388">
        <v>7257.9780000000001</v>
      </c>
      <c r="G49" s="1388">
        <v>7289.0529999999999</v>
      </c>
      <c r="H49" s="1388">
        <v>7462.4669999999996</v>
      </c>
      <c r="I49" s="1388">
        <v>7570.5439999999999</v>
      </c>
      <c r="J49" s="1388">
        <v>7332.3329999999996</v>
      </c>
      <c r="K49" s="1388">
        <v>7125.6239999999998</v>
      </c>
      <c r="L49" s="1388">
        <v>6584.1970000000001</v>
      </c>
      <c r="M49" s="1388">
        <v>6464.5140000000001</v>
      </c>
      <c r="N49" s="1389">
        <v>6212.4610000000002</v>
      </c>
    </row>
    <row r="50" spans="2:15" ht="20.25" customHeight="1">
      <c r="B50" s="1390"/>
      <c r="C50" s="1392"/>
      <c r="D50" s="1392"/>
      <c r="E50" s="1392"/>
      <c r="F50" s="1392"/>
      <c r="G50" s="1392"/>
      <c r="H50" s="1392"/>
      <c r="I50" s="1392"/>
      <c r="J50" s="1392"/>
      <c r="K50" s="1392"/>
      <c r="L50" s="1392"/>
      <c r="M50" s="1392"/>
      <c r="N50" s="1392"/>
    </row>
    <row r="51" spans="2:15" ht="20.25" customHeight="1" thickBot="1">
      <c r="B51" s="1381">
        <v>2015</v>
      </c>
      <c r="C51" s="1392" t="s">
        <v>238</v>
      </c>
      <c r="D51" s="1392"/>
      <c r="E51" s="1392"/>
      <c r="F51" s="1392"/>
      <c r="G51" s="1392"/>
      <c r="H51" s="1392"/>
      <c r="I51" s="1392"/>
      <c r="J51" s="1392"/>
      <c r="K51" s="1392"/>
      <c r="L51" s="1392"/>
      <c r="M51" s="1392"/>
      <c r="N51" s="1392"/>
    </row>
    <row r="52" spans="2:15" ht="20.25" customHeight="1" thickBot="1">
      <c r="B52" s="1384"/>
      <c r="C52" s="1385" t="s">
        <v>239</v>
      </c>
      <c r="D52" s="1385" t="s">
        <v>240</v>
      </c>
      <c r="E52" s="1385" t="s">
        <v>241</v>
      </c>
      <c r="F52" s="1385" t="s">
        <v>242</v>
      </c>
      <c r="G52" s="1385" t="s">
        <v>243</v>
      </c>
      <c r="H52" s="1385" t="s">
        <v>244</v>
      </c>
      <c r="I52" s="1385" t="s">
        <v>245</v>
      </c>
      <c r="J52" s="1385" t="s">
        <v>246</v>
      </c>
      <c r="K52" s="1385" t="s">
        <v>247</v>
      </c>
      <c r="L52" s="1385" t="s">
        <v>248</v>
      </c>
      <c r="M52" s="1385" t="s">
        <v>249</v>
      </c>
      <c r="N52" s="1386" t="s">
        <v>250</v>
      </c>
    </row>
    <row r="53" spans="2:15" ht="20.25" customHeight="1" thickBot="1">
      <c r="B53" s="1387" t="s">
        <v>251</v>
      </c>
      <c r="C53" s="1388">
        <v>5988.5789999999997</v>
      </c>
      <c r="D53" s="1388">
        <v>6226.96</v>
      </c>
      <c r="E53" s="1388">
        <v>6357.433</v>
      </c>
      <c r="F53" s="1388">
        <v>6430.7160000000003</v>
      </c>
      <c r="G53" s="1388">
        <v>6157.1660000000002</v>
      </c>
      <c r="H53" s="1388">
        <v>6392.8370000000004</v>
      </c>
      <c r="I53" s="1388">
        <v>6266.0069999999996</v>
      </c>
      <c r="J53" s="1388">
        <v>6294.1379999999999</v>
      </c>
      <c r="K53" s="1388">
        <v>6632.9830000000002</v>
      </c>
      <c r="L53" s="1388">
        <v>6475.1030000000001</v>
      </c>
      <c r="M53" s="1388">
        <v>5982.0010000000002</v>
      </c>
      <c r="N53" s="1389">
        <v>5794.0420000000004</v>
      </c>
    </row>
    <row r="54" spans="2:15" ht="20.25" customHeight="1">
      <c r="B54" s="1390"/>
      <c r="C54" s="1392"/>
      <c r="D54" s="1392"/>
      <c r="E54" s="1392"/>
      <c r="F54" s="1392"/>
      <c r="G54" s="1392"/>
      <c r="H54" s="1392"/>
      <c r="I54" s="1392"/>
      <c r="J54" s="1392"/>
      <c r="K54" s="1392"/>
      <c r="L54" s="1392"/>
      <c r="M54" s="1392"/>
      <c r="N54" s="1392"/>
    </row>
    <row r="55" spans="2:15" ht="20.25" customHeight="1" thickBot="1">
      <c r="B55" s="1381">
        <v>2016</v>
      </c>
      <c r="C55" s="1392" t="s">
        <v>238</v>
      </c>
      <c r="D55" s="1392"/>
      <c r="E55" s="1392"/>
      <c r="F55" s="1392"/>
      <c r="G55" s="1392"/>
      <c r="H55" s="1392"/>
      <c r="I55" s="1392"/>
      <c r="J55" s="1392"/>
      <c r="K55" s="1392"/>
      <c r="L55" s="1392"/>
      <c r="M55" s="1392"/>
      <c r="N55" s="1392"/>
    </row>
    <row r="56" spans="2:15" ht="20.25" customHeight="1" thickBot="1">
      <c r="B56" s="1384"/>
      <c r="C56" s="1385" t="s">
        <v>239</v>
      </c>
      <c r="D56" s="1385" t="s">
        <v>240</v>
      </c>
      <c r="E56" s="1385" t="s">
        <v>241</v>
      </c>
      <c r="F56" s="1385" t="s">
        <v>242</v>
      </c>
      <c r="G56" s="1385" t="s">
        <v>243</v>
      </c>
      <c r="H56" s="1385" t="s">
        <v>244</v>
      </c>
      <c r="I56" s="1385" t="s">
        <v>245</v>
      </c>
      <c r="J56" s="1385" t="s">
        <v>246</v>
      </c>
      <c r="K56" s="1385" t="s">
        <v>247</v>
      </c>
      <c r="L56" s="1385" t="s">
        <v>248</v>
      </c>
      <c r="M56" s="1385" t="s">
        <v>249</v>
      </c>
      <c r="N56" s="1386" t="s">
        <v>250</v>
      </c>
    </row>
    <row r="57" spans="2:15" ht="20.25" customHeight="1" thickBot="1">
      <c r="B57" s="1387" t="s">
        <v>251</v>
      </c>
      <c r="C57" s="1388">
        <v>5874.2449999999999</v>
      </c>
      <c r="D57" s="1388">
        <v>5990.7640000000001</v>
      </c>
      <c r="E57" s="1388">
        <v>6134.9849999999997</v>
      </c>
      <c r="F57" s="1388">
        <v>6074.7089999999998</v>
      </c>
      <c r="G57" s="1388">
        <v>6544.3220000000001</v>
      </c>
      <c r="H57" s="1388">
        <v>7168.3109999999997</v>
      </c>
      <c r="I57" s="1388">
        <v>7648.6670000000004</v>
      </c>
      <c r="J57" s="1388">
        <v>7646.9120000000003</v>
      </c>
      <c r="K57" s="1388">
        <v>7698.9219999999996</v>
      </c>
      <c r="L57" s="1388">
        <v>7356.1809999999996</v>
      </c>
      <c r="M57" s="1388">
        <v>7136.1949999999997</v>
      </c>
      <c r="N57" s="1389">
        <v>7355.4430000000002</v>
      </c>
    </row>
    <row r="58" spans="2:15" ht="20.25" customHeight="1">
      <c r="B58" s="1390"/>
      <c r="C58" s="1392"/>
      <c r="D58" s="1392"/>
      <c r="E58" s="1392"/>
      <c r="F58" s="1393"/>
      <c r="G58" s="1392"/>
      <c r="H58" s="1392"/>
      <c r="I58" s="1392"/>
      <c r="J58" s="1392"/>
      <c r="K58" s="1392"/>
      <c r="L58" s="1392"/>
      <c r="M58" s="1392"/>
      <c r="N58" s="1392"/>
    </row>
    <row r="59" spans="2:15" ht="20.25" customHeight="1" thickBot="1">
      <c r="B59" s="1381">
        <v>2017</v>
      </c>
      <c r="C59" s="1392" t="s">
        <v>238</v>
      </c>
      <c r="D59" s="1392"/>
      <c r="E59" s="1392"/>
      <c r="F59" s="1392"/>
      <c r="G59" s="1392"/>
      <c r="H59" s="1392"/>
      <c r="I59" s="1392"/>
      <c r="J59" s="1392"/>
      <c r="K59" s="1392"/>
      <c r="L59" s="1392"/>
      <c r="M59" s="1392"/>
      <c r="N59" s="1392"/>
    </row>
    <row r="60" spans="2:15" ht="20.25" customHeight="1" thickBot="1">
      <c r="B60" s="1384"/>
      <c r="C60" s="1385" t="s">
        <v>239</v>
      </c>
      <c r="D60" s="1385" t="s">
        <v>240</v>
      </c>
      <c r="E60" s="1385" t="s">
        <v>241</v>
      </c>
      <c r="F60" s="1385" t="s">
        <v>242</v>
      </c>
      <c r="G60" s="1385" t="s">
        <v>243</v>
      </c>
      <c r="H60" s="1385" t="s">
        <v>244</v>
      </c>
      <c r="I60" s="1385" t="s">
        <v>245</v>
      </c>
      <c r="J60" s="1385" t="s">
        <v>246</v>
      </c>
      <c r="K60" s="1385" t="s">
        <v>247</v>
      </c>
      <c r="L60" s="1385" t="s">
        <v>248</v>
      </c>
      <c r="M60" s="1385" t="s">
        <v>249</v>
      </c>
      <c r="N60" s="1386" t="s">
        <v>250</v>
      </c>
    </row>
    <row r="61" spans="2:15" ht="20.25" customHeight="1" thickBot="1">
      <c r="B61" s="1387" t="s">
        <v>251</v>
      </c>
      <c r="C61" s="1388">
        <v>7107.8590000000004</v>
      </c>
      <c r="D61" s="1388">
        <v>7032.9409999999998</v>
      </c>
      <c r="E61" s="1388">
        <v>7178.1710000000003</v>
      </c>
      <c r="F61" s="1388">
        <v>7899.58</v>
      </c>
      <c r="G61" s="1388">
        <v>8096.6610000000001</v>
      </c>
      <c r="H61" s="1388">
        <v>8142.7550000000001</v>
      </c>
      <c r="I61" s="1388">
        <v>7976.6329999999998</v>
      </c>
      <c r="J61" s="1388">
        <v>7841.8630000000003</v>
      </c>
      <c r="K61" s="1388">
        <v>7669.6620000000003</v>
      </c>
      <c r="L61" s="1388">
        <v>7096.991</v>
      </c>
      <c r="M61" s="1388">
        <v>6818.5039999999999</v>
      </c>
      <c r="N61" s="1389">
        <v>6791.3230000000003</v>
      </c>
    </row>
    <row r="62" spans="2:15" ht="20.25" customHeight="1">
      <c r="B62" s="1394"/>
      <c r="C62" s="1377"/>
      <c r="D62" s="1377"/>
      <c r="E62" s="1377"/>
      <c r="F62" s="1377"/>
      <c r="G62" s="1377"/>
      <c r="H62" s="1377"/>
      <c r="I62" s="1377"/>
      <c r="J62" s="1377"/>
      <c r="K62" s="1377"/>
      <c r="L62" s="1377"/>
      <c r="M62" s="1377"/>
      <c r="N62" s="1377"/>
      <c r="O62" s="1394"/>
    </row>
    <row r="63" spans="2:15" ht="20.25" customHeight="1" thickBot="1">
      <c r="B63" s="1381">
        <v>2018</v>
      </c>
      <c r="C63" s="1392" t="s">
        <v>238</v>
      </c>
      <c r="D63" s="1392"/>
      <c r="E63" s="1392"/>
      <c r="F63" s="1392"/>
      <c r="G63" s="1392"/>
      <c r="H63" s="1392"/>
      <c r="I63" s="1392"/>
      <c r="J63" s="1392"/>
      <c r="K63" s="1392"/>
      <c r="L63" s="1392"/>
      <c r="M63" s="1392"/>
      <c r="N63" s="1392"/>
    </row>
    <row r="64" spans="2:15" ht="20.25" customHeight="1" thickBot="1">
      <c r="B64" s="1384"/>
      <c r="C64" s="1385" t="s">
        <v>239</v>
      </c>
      <c r="D64" s="1385" t="s">
        <v>240</v>
      </c>
      <c r="E64" s="1385" t="s">
        <v>241</v>
      </c>
      <c r="F64" s="1385" t="s">
        <v>242</v>
      </c>
      <c r="G64" s="1385" t="s">
        <v>243</v>
      </c>
      <c r="H64" s="1385" t="s">
        <v>244</v>
      </c>
      <c r="I64" s="1385" t="s">
        <v>245</v>
      </c>
      <c r="J64" s="1385" t="s">
        <v>246</v>
      </c>
      <c r="K64" s="1385" t="s">
        <v>247</v>
      </c>
      <c r="L64" s="1385" t="s">
        <v>248</v>
      </c>
      <c r="M64" s="1385" t="s">
        <v>249</v>
      </c>
      <c r="N64" s="1386" t="s">
        <v>250</v>
      </c>
    </row>
    <row r="65" spans="2:15" ht="20.25" customHeight="1" thickBot="1">
      <c r="B65" s="1387" t="s">
        <v>251</v>
      </c>
      <c r="C65" s="1388">
        <v>6304.1369999999997</v>
      </c>
      <c r="D65" s="1388">
        <v>6602.5190000000002</v>
      </c>
      <c r="E65" s="1388">
        <v>6838.3890000000001</v>
      </c>
      <c r="F65" s="1388">
        <v>6668.2719999999999</v>
      </c>
      <c r="G65" s="1388">
        <v>6553.5039999999999</v>
      </c>
      <c r="H65" s="1388">
        <v>6794.8559999999998</v>
      </c>
      <c r="I65" s="1388">
        <v>6792.067</v>
      </c>
      <c r="J65" s="1388">
        <v>7043.116</v>
      </c>
      <c r="K65" s="1388">
        <v>6983.848</v>
      </c>
      <c r="L65" s="1388">
        <v>6532.5169999999998</v>
      </c>
      <c r="M65" s="1388">
        <v>6422.5680000000002</v>
      </c>
      <c r="N65" s="1389">
        <v>6408.8670000000002</v>
      </c>
    </row>
    <row r="66" spans="2:15" ht="20.25" customHeight="1">
      <c r="B66" s="1394"/>
      <c r="C66" s="1377"/>
      <c r="D66" s="1377"/>
      <c r="E66" s="1377"/>
      <c r="F66" s="1377"/>
      <c r="G66" s="1377"/>
      <c r="H66" s="1377"/>
      <c r="I66" s="1377"/>
      <c r="J66" s="1377"/>
      <c r="K66" s="1377"/>
      <c r="L66" s="1377"/>
      <c r="M66" s="1377"/>
      <c r="N66" s="1377"/>
      <c r="O66" s="1394"/>
    </row>
    <row r="67" spans="2:15" ht="20.25" customHeight="1" thickBot="1">
      <c r="B67" s="1381">
        <v>2019</v>
      </c>
      <c r="C67" s="1392" t="s">
        <v>238</v>
      </c>
      <c r="D67" s="1392"/>
      <c r="E67" s="1392"/>
      <c r="F67" s="1392"/>
      <c r="G67" s="1392"/>
      <c r="H67" s="1392"/>
      <c r="I67" s="1392"/>
      <c r="J67" s="1392"/>
      <c r="K67" s="1392"/>
      <c r="L67" s="1392"/>
      <c r="M67" s="1392"/>
      <c r="N67" s="1392"/>
    </row>
    <row r="68" spans="2:15" ht="20.25" customHeight="1" thickBot="1">
      <c r="B68" s="1384"/>
      <c r="C68" s="1385" t="s">
        <v>239</v>
      </c>
      <c r="D68" s="1385" t="s">
        <v>240</v>
      </c>
      <c r="E68" s="1385" t="s">
        <v>241</v>
      </c>
      <c r="F68" s="1385" t="s">
        <v>242</v>
      </c>
      <c r="G68" s="1385" t="s">
        <v>243</v>
      </c>
      <c r="H68" s="1385" t="s">
        <v>244</v>
      </c>
      <c r="I68" s="1385" t="s">
        <v>245</v>
      </c>
      <c r="J68" s="1385" t="s">
        <v>246</v>
      </c>
      <c r="K68" s="1385" t="s">
        <v>247</v>
      </c>
      <c r="L68" s="1385" t="s">
        <v>248</v>
      </c>
      <c r="M68" s="1385" t="s">
        <v>249</v>
      </c>
      <c r="N68" s="1386" t="s">
        <v>250</v>
      </c>
    </row>
    <row r="69" spans="2:15" ht="20.25" customHeight="1" thickBot="1">
      <c r="B69" s="1387" t="s">
        <v>251</v>
      </c>
      <c r="C69" s="1388">
        <v>6293.2969999999996</v>
      </c>
      <c r="D69" s="1388">
        <v>6301.5559999999996</v>
      </c>
      <c r="E69" s="1388">
        <v>6571.634</v>
      </c>
      <c r="F69" s="1388">
        <v>8477.1820000000007</v>
      </c>
      <c r="G69" s="1388">
        <v>8512.2630000000008</v>
      </c>
      <c r="H69" s="1388">
        <v>8364.6530000000002</v>
      </c>
      <c r="I69" s="1388">
        <v>8132.777</v>
      </c>
      <c r="J69" s="1388">
        <v>8539.4519999999993</v>
      </c>
      <c r="K69" s="1388">
        <v>8538.0300000000007</v>
      </c>
      <c r="L69" s="1388">
        <v>8525.3870000000006</v>
      </c>
      <c r="M69" s="1388">
        <v>8711.92</v>
      </c>
      <c r="N69" s="1389">
        <v>9366.018</v>
      </c>
    </row>
    <row r="70" spans="2:15" s="1378" customFormat="1" ht="20.25" customHeight="1">
      <c r="B70" s="1394"/>
      <c r="C70" s="1377"/>
      <c r="D70" s="1377"/>
      <c r="E70" s="1377"/>
      <c r="F70" s="1377"/>
      <c r="G70" s="1377"/>
      <c r="H70" s="1377"/>
      <c r="I70" s="1377"/>
      <c r="J70" s="1377"/>
      <c r="K70" s="1377"/>
      <c r="L70" s="1377"/>
      <c r="M70" s="1377"/>
      <c r="N70" s="1377"/>
    </row>
    <row r="71" spans="2:15" ht="13.5" thickBot="1">
      <c r="B71" s="1381">
        <v>2020</v>
      </c>
      <c r="C71" s="1392" t="s">
        <v>238</v>
      </c>
      <c r="D71" s="1392"/>
      <c r="E71" s="1392"/>
      <c r="F71" s="1392"/>
      <c r="G71" s="1392"/>
      <c r="H71" s="1392"/>
      <c r="I71" s="1392"/>
      <c r="J71" s="1392"/>
      <c r="K71" s="1392"/>
      <c r="L71" s="1392"/>
      <c r="M71" s="1392"/>
      <c r="N71" s="1392"/>
      <c r="O71" s="1394"/>
    </row>
    <row r="72" spans="2:15" ht="13.5" thickBot="1">
      <c r="B72" s="1384"/>
      <c r="C72" s="1385" t="s">
        <v>239</v>
      </c>
      <c r="D72" s="1385" t="s">
        <v>240</v>
      </c>
      <c r="E72" s="1385" t="s">
        <v>241</v>
      </c>
      <c r="F72" s="1385" t="s">
        <v>242</v>
      </c>
      <c r="G72" s="1385" t="s">
        <v>243</v>
      </c>
      <c r="H72" s="1385" t="s">
        <v>244</v>
      </c>
      <c r="I72" s="1385" t="s">
        <v>245</v>
      </c>
      <c r="J72" s="1385" t="s">
        <v>246</v>
      </c>
      <c r="K72" s="1385" t="s">
        <v>247</v>
      </c>
      <c r="L72" s="1385" t="s">
        <v>248</v>
      </c>
      <c r="M72" s="1385" t="s">
        <v>249</v>
      </c>
      <c r="N72" s="1386" t="s">
        <v>250</v>
      </c>
      <c r="O72" s="1394"/>
    </row>
    <row r="73" spans="2:15" ht="13.5" thickBot="1">
      <c r="B73" s="1387" t="s">
        <v>251</v>
      </c>
      <c r="C73" s="1388">
        <v>8722.2080000000005</v>
      </c>
      <c r="D73" s="1388">
        <v>8888.68</v>
      </c>
      <c r="E73" s="1388"/>
      <c r="F73" s="1388"/>
      <c r="G73" s="1388"/>
      <c r="H73" s="1388"/>
      <c r="I73" s="1388"/>
      <c r="J73" s="1388"/>
      <c r="K73" s="1388"/>
      <c r="L73" s="1388"/>
      <c r="M73" s="1388"/>
      <c r="N73" s="1389"/>
      <c r="O73" s="1394"/>
    </row>
    <row r="74" spans="2:15">
      <c r="L74" s="1584"/>
      <c r="M74" s="1394"/>
      <c r="N74" s="1394"/>
      <c r="O74" s="1394"/>
    </row>
    <row r="75" spans="2:15">
      <c r="L75" s="1584"/>
      <c r="M75" s="1394"/>
      <c r="N75" s="1394"/>
      <c r="O75" s="1394"/>
    </row>
    <row r="76" spans="2:15">
      <c r="L76" s="1584"/>
      <c r="M76" s="1394"/>
      <c r="N76" s="1394"/>
      <c r="O76" s="1394"/>
    </row>
    <row r="77" spans="2:15">
      <c r="L77" s="1584"/>
      <c r="M77" s="1394"/>
      <c r="N77" s="1394"/>
      <c r="O77" s="1394"/>
    </row>
    <row r="78" spans="2:15">
      <c r="L78" s="1584"/>
      <c r="M78" s="1394"/>
      <c r="N78" s="1394"/>
      <c r="O78" s="1394"/>
    </row>
    <row r="79" spans="2:15">
      <c r="L79" s="1584"/>
      <c r="M79" s="1394"/>
      <c r="N79" s="1394"/>
      <c r="O79" s="1394"/>
    </row>
    <row r="80" spans="2:15">
      <c r="L80" s="1584"/>
      <c r="M80" s="1394"/>
      <c r="N80" s="1394"/>
      <c r="O80" s="1394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24.02.2020 - 01.03.2020r.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815" t="s">
        <v>191</v>
      </c>
      <c r="C6" s="1816"/>
      <c r="D6" s="1816"/>
      <c r="E6" s="1816"/>
      <c r="F6" s="1816"/>
      <c r="G6" s="1817"/>
    </row>
    <row r="7" spans="2:8" ht="24.95" customHeight="1" thickBot="1">
      <c r="B7" s="1818" t="s">
        <v>221</v>
      </c>
      <c r="C7" s="1819"/>
      <c r="D7" s="1819"/>
      <c r="E7" s="1819"/>
      <c r="F7" s="1819"/>
      <c r="G7" s="1820"/>
    </row>
    <row r="8" spans="2:8" ht="15.75">
      <c r="B8" s="124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821" t="s">
        <v>257</v>
      </c>
      <c r="B1" s="1821"/>
      <c r="C1" s="1821"/>
      <c r="D1" s="1821"/>
      <c r="E1" s="1821"/>
      <c r="F1" s="1821"/>
      <c r="G1" s="1821"/>
      <c r="H1" s="1821"/>
      <c r="I1" s="1821"/>
      <c r="J1" s="1821"/>
      <c r="K1" s="1821"/>
      <c r="L1" s="1821"/>
      <c r="M1" s="1821"/>
      <c r="N1" s="1821"/>
      <c r="O1" s="1821"/>
      <c r="P1" s="1821"/>
      <c r="Q1" s="1821"/>
      <c r="R1" s="1821"/>
      <c r="S1" s="1821"/>
      <c r="T1" s="1821"/>
      <c r="U1" s="1821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216"/>
    <col min="2" max="2" width="15.7109375" style="1216" customWidth="1"/>
    <col min="3" max="3" width="16.5703125" style="1216" customWidth="1"/>
    <col min="4" max="4" width="10.85546875" style="1216" bestFit="1" customWidth="1"/>
    <col min="5" max="15" width="8.85546875" style="1216" bestFit="1" customWidth="1"/>
    <col min="16" max="16" width="8.7109375" style="1216"/>
    <col min="17" max="17" width="15.140625" style="1216" customWidth="1"/>
    <col min="18" max="18" width="18.85546875" style="1216" customWidth="1"/>
    <col min="19" max="23" width="8.85546875" style="1216" bestFit="1" customWidth="1"/>
    <col min="24" max="24" width="9.7109375" style="1216" bestFit="1" customWidth="1"/>
    <col min="25" max="29" width="8.7109375" style="1216"/>
    <col min="30" max="30" width="11.28515625" style="1216" customWidth="1"/>
    <col min="31" max="32" width="8.7109375" style="1216"/>
    <col min="33" max="33" width="14.140625" style="1216" customWidth="1"/>
    <col min="34" max="34" width="13.5703125" style="1216" customWidth="1"/>
    <col min="35" max="35" width="9.7109375" style="1216" customWidth="1"/>
    <col min="36" max="36" width="9.140625" style="1216" customWidth="1"/>
    <col min="37" max="37" width="8.42578125" style="1216" customWidth="1"/>
    <col min="38" max="38" width="8.5703125" style="1216" customWidth="1"/>
    <col min="39" max="39" width="9.85546875" style="1216" customWidth="1"/>
    <col min="40" max="40" width="7.7109375" style="1216" customWidth="1"/>
    <col min="41" max="41" width="9.42578125" style="1216" customWidth="1"/>
    <col min="42" max="42" width="7.85546875" style="1216" customWidth="1"/>
    <col min="43" max="43" width="8.5703125" style="1216" customWidth="1"/>
    <col min="44" max="44" width="9" style="1216" customWidth="1"/>
    <col min="45" max="45" width="8.42578125" style="1216" customWidth="1"/>
    <col min="46" max="46" width="10.140625" style="1216" customWidth="1"/>
    <col min="47" max="47" width="8.7109375" style="1216"/>
    <col min="48" max="48" width="13.140625" style="1216" customWidth="1"/>
    <col min="49" max="49" width="14.140625" style="1216" customWidth="1"/>
    <col min="50" max="50" width="10" style="1216" customWidth="1"/>
    <col min="51" max="62" width="8.7109375" style="1216"/>
    <col min="63" max="63" width="14.5703125" style="1216" customWidth="1"/>
    <col min="64" max="64" width="12.5703125" style="1216" customWidth="1"/>
    <col min="65" max="77" width="8.7109375" style="1216"/>
    <col min="78" max="78" width="19" style="1216" customWidth="1"/>
    <col min="79" max="79" width="14.140625" style="1216" customWidth="1"/>
    <col min="80" max="90" width="8.7109375" style="1216"/>
    <col min="91" max="91" width="11.5703125" style="1216" customWidth="1"/>
    <col min="92" max="92" width="8.7109375" style="1216"/>
    <col min="93" max="93" width="17.7109375" style="1216" customWidth="1"/>
    <col min="94" max="94" width="15" style="1216" customWidth="1"/>
    <col min="95" max="95" width="9.7109375" style="1216" customWidth="1"/>
    <col min="96" max="96" width="9" style="1216" customWidth="1"/>
    <col min="97" max="98" width="9.7109375" style="1216" customWidth="1"/>
    <col min="99" max="99" width="8.7109375" style="1216" customWidth="1"/>
    <col min="100" max="103" width="9.7109375" style="1216" customWidth="1"/>
    <col min="104" max="104" width="11.28515625" style="1216" customWidth="1"/>
    <col min="105" max="106" width="9.7109375" style="1216" customWidth="1"/>
    <col min="107" max="108" width="8.7109375" style="1216"/>
    <col min="109" max="109" width="13.42578125" style="1216" customWidth="1"/>
    <col min="110" max="110" width="16" style="1216" customWidth="1"/>
    <col min="111" max="122" width="10.85546875" style="1216" customWidth="1"/>
    <col min="123" max="124" width="8.7109375" style="1216"/>
    <col min="125" max="125" width="18.85546875" style="1216" customWidth="1"/>
    <col min="126" max="126" width="13.5703125" style="1216" customWidth="1"/>
    <col min="127" max="138" width="11.7109375" style="1216" customWidth="1"/>
    <col min="139" max="139" width="8.7109375" style="1216"/>
    <col min="140" max="140" width="12.42578125" style="1216" customWidth="1"/>
    <col min="141" max="141" width="13.7109375" style="1216" customWidth="1"/>
    <col min="142" max="153" width="13.85546875" style="1216" customWidth="1"/>
    <col min="154" max="155" width="8.7109375" style="1216"/>
    <col min="156" max="156" width="10.7109375" style="1216" customWidth="1"/>
    <col min="157" max="168" width="11.85546875" style="1216" customWidth="1"/>
    <col min="169" max="16384" width="8.7109375" style="1216"/>
  </cols>
  <sheetData>
    <row r="4" spans="2:168" ht="15.75">
      <c r="EY4" s="1320" t="s">
        <v>551</v>
      </c>
      <c r="EZ4" s="1320"/>
      <c r="FA4" s="1319"/>
      <c r="FB4" s="1319"/>
      <c r="FC4" s="1319"/>
    </row>
    <row r="5" spans="2:168" ht="15.75">
      <c r="B5" s="1317" t="s">
        <v>336</v>
      </c>
      <c r="C5" s="1318"/>
      <c r="D5" s="1319"/>
      <c r="Q5" s="1317" t="s">
        <v>337</v>
      </c>
      <c r="R5" s="1318"/>
      <c r="S5" s="1319"/>
      <c r="AG5" s="1320" t="s">
        <v>411</v>
      </c>
      <c r="AH5" s="1320"/>
      <c r="AI5" s="1320"/>
      <c r="AJ5" s="1217"/>
      <c r="AV5" s="1320" t="s">
        <v>410</v>
      </c>
      <c r="AW5" s="1320"/>
      <c r="AX5" s="1320"/>
      <c r="AY5" s="1217"/>
      <c r="BK5" s="1320" t="s">
        <v>409</v>
      </c>
      <c r="BL5" s="1320"/>
      <c r="BM5" s="1320"/>
      <c r="BN5" s="1217"/>
      <c r="BZ5" s="1320" t="s">
        <v>408</v>
      </c>
      <c r="CA5" s="1320"/>
      <c r="CB5" s="1320"/>
      <c r="CC5" s="1217"/>
      <c r="CO5" s="1320" t="s">
        <v>407</v>
      </c>
      <c r="CP5" s="1320"/>
      <c r="CQ5" s="1320"/>
      <c r="CR5" s="1319"/>
      <c r="DE5" s="1320" t="s">
        <v>406</v>
      </c>
      <c r="DF5" s="1320"/>
      <c r="DG5" s="1320"/>
      <c r="DH5" s="1319"/>
      <c r="DU5" s="1320" t="s">
        <v>405</v>
      </c>
      <c r="DV5" s="1320"/>
      <c r="DW5" s="1320"/>
      <c r="DX5" s="1319"/>
      <c r="EJ5" s="1320" t="s">
        <v>471</v>
      </c>
      <c r="EK5" s="1320"/>
      <c r="EL5" s="1319"/>
      <c r="EM5" s="1319"/>
    </row>
    <row r="6" spans="2:168" ht="13.5" thickBot="1"/>
    <row r="7" spans="2:168" ht="16.5" thickBot="1">
      <c r="B7" s="1218"/>
      <c r="C7" s="1219"/>
      <c r="D7" s="1220">
        <v>2009</v>
      </c>
      <c r="E7" s="1220">
        <v>2009</v>
      </c>
      <c r="F7" s="1221">
        <v>2009</v>
      </c>
      <c r="G7" s="1221">
        <v>2009</v>
      </c>
      <c r="H7" s="1221">
        <v>2009</v>
      </c>
      <c r="I7" s="1221">
        <v>2009</v>
      </c>
      <c r="J7" s="1221">
        <v>2009</v>
      </c>
      <c r="K7" s="1221">
        <v>2009</v>
      </c>
      <c r="L7" s="1221">
        <v>2009</v>
      </c>
      <c r="M7" s="1221">
        <v>2009</v>
      </c>
      <c r="N7" s="1221">
        <v>2009</v>
      </c>
      <c r="O7" s="1222">
        <v>2009</v>
      </c>
      <c r="Q7" s="1218"/>
      <c r="R7" s="1219"/>
      <c r="S7" s="1223">
        <v>2010</v>
      </c>
      <c r="T7" s="1224">
        <v>2010</v>
      </c>
      <c r="U7" s="1224">
        <v>2010</v>
      </c>
      <c r="V7" s="1224">
        <v>2010</v>
      </c>
      <c r="W7" s="1224">
        <v>2010</v>
      </c>
      <c r="X7" s="1224">
        <v>2010</v>
      </c>
      <c r="Y7" s="1224">
        <v>2010</v>
      </c>
      <c r="Z7" s="1224">
        <v>2010</v>
      </c>
      <c r="AA7" s="1225">
        <v>2010</v>
      </c>
      <c r="AB7" s="1225">
        <v>2010</v>
      </c>
      <c r="AC7" s="1225">
        <v>2010</v>
      </c>
      <c r="AD7" s="1225">
        <v>2010</v>
      </c>
      <c r="AG7" s="1226"/>
      <c r="AH7" s="1227"/>
      <c r="AI7" s="1228">
        <v>2011</v>
      </c>
      <c r="AJ7" s="1228">
        <v>2011</v>
      </c>
      <c r="AK7" s="1228">
        <v>2011</v>
      </c>
      <c r="AL7" s="1228">
        <v>2011</v>
      </c>
      <c r="AM7" s="1228">
        <v>2011</v>
      </c>
      <c r="AN7" s="1228">
        <v>2011</v>
      </c>
      <c r="AO7" s="1229">
        <v>2011</v>
      </c>
      <c r="AP7" s="1229">
        <v>2011</v>
      </c>
      <c r="AQ7" s="1229">
        <v>2011</v>
      </c>
      <c r="AR7" s="1229">
        <v>2011</v>
      </c>
      <c r="AS7" s="1229">
        <v>2011</v>
      </c>
      <c r="AT7" s="1230">
        <v>2011</v>
      </c>
      <c r="AV7" s="327"/>
      <c r="AW7" s="1231"/>
      <c r="AX7" s="1228">
        <v>2012</v>
      </c>
      <c r="AY7" s="1228">
        <v>2012</v>
      </c>
      <c r="AZ7" s="1228">
        <v>2012</v>
      </c>
      <c r="BA7" s="1228">
        <v>2012</v>
      </c>
      <c r="BB7" s="1228">
        <v>2012</v>
      </c>
      <c r="BC7" s="1228">
        <v>2012</v>
      </c>
      <c r="BD7" s="1229">
        <v>2012</v>
      </c>
      <c r="BE7" s="1229">
        <v>2012</v>
      </c>
      <c r="BF7" s="1229">
        <v>2012</v>
      </c>
      <c r="BG7" s="1229">
        <v>2012</v>
      </c>
      <c r="BH7" s="1229">
        <v>2012</v>
      </c>
      <c r="BI7" s="1230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822"/>
      <c r="CA7" s="1823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822"/>
      <c r="CP7" s="1823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822"/>
      <c r="DF7" s="1823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70"/>
      <c r="DV7" s="1771"/>
      <c r="DW7" s="965">
        <v>2017</v>
      </c>
      <c r="DX7" s="966">
        <v>2017</v>
      </c>
      <c r="DY7" s="966">
        <v>2017</v>
      </c>
      <c r="DZ7" s="966">
        <v>2017</v>
      </c>
      <c r="EA7" s="965">
        <v>2017</v>
      </c>
      <c r="EB7" s="966">
        <v>2017</v>
      </c>
      <c r="EC7" s="966">
        <v>2017</v>
      </c>
      <c r="ED7" s="966">
        <v>2017</v>
      </c>
      <c r="EE7" s="965">
        <v>2017</v>
      </c>
      <c r="EF7" s="965">
        <v>2017</v>
      </c>
      <c r="EG7" s="965">
        <v>2017</v>
      </c>
      <c r="EH7" s="1149">
        <v>2017</v>
      </c>
      <c r="EJ7" s="1770"/>
      <c r="EK7" s="1771"/>
      <c r="EL7" s="965">
        <v>2018</v>
      </c>
      <c r="EM7" s="965">
        <v>2018</v>
      </c>
      <c r="EN7" s="965">
        <v>2018</v>
      </c>
      <c r="EO7" s="965">
        <v>2018</v>
      </c>
      <c r="EP7" s="965">
        <v>2018</v>
      </c>
      <c r="EQ7" s="965">
        <v>2018</v>
      </c>
      <c r="ER7" s="965">
        <v>2018</v>
      </c>
      <c r="ES7" s="965">
        <v>2018</v>
      </c>
      <c r="ET7" s="965">
        <v>2018</v>
      </c>
      <c r="EU7" s="965">
        <v>2018</v>
      </c>
      <c r="EV7" s="965">
        <v>2018</v>
      </c>
      <c r="EW7" s="965">
        <v>2018</v>
      </c>
      <c r="EY7" s="1770"/>
      <c r="EZ7" s="1771"/>
      <c r="FA7" s="1619">
        <v>43466</v>
      </c>
      <c r="FB7" s="1620">
        <v>43497</v>
      </c>
      <c r="FC7" s="1620">
        <v>43525</v>
      </c>
      <c r="FD7" s="1620">
        <v>43556</v>
      </c>
      <c r="FE7" s="1620">
        <v>43586</v>
      </c>
      <c r="FF7" s="1620">
        <v>43617</v>
      </c>
      <c r="FG7" s="1620">
        <v>43647</v>
      </c>
      <c r="FH7" s="1620">
        <v>43678</v>
      </c>
      <c r="FI7" s="1620">
        <v>43709</v>
      </c>
      <c r="FJ7" s="1620">
        <v>43739</v>
      </c>
      <c r="FK7" s="1620">
        <v>43770</v>
      </c>
      <c r="FL7" s="1635">
        <v>43800</v>
      </c>
    </row>
    <row r="8" spans="2:168" ht="16.5" customHeight="1" thickBot="1">
      <c r="B8" s="1232"/>
      <c r="C8" s="1233"/>
      <c r="D8" s="1234" t="s">
        <v>231</v>
      </c>
      <c r="E8" s="1234" t="s">
        <v>232</v>
      </c>
      <c r="F8" s="1235" t="s">
        <v>233</v>
      </c>
      <c r="G8" s="1235" t="s">
        <v>222</v>
      </c>
      <c r="H8" s="1235" t="s">
        <v>223</v>
      </c>
      <c r="I8" s="1235" t="s">
        <v>224</v>
      </c>
      <c r="J8" s="1235" t="s">
        <v>225</v>
      </c>
      <c r="K8" s="1235" t="s">
        <v>226</v>
      </c>
      <c r="L8" s="1235" t="s">
        <v>227</v>
      </c>
      <c r="M8" s="1235" t="s">
        <v>228</v>
      </c>
      <c r="N8" s="1235" t="s">
        <v>229</v>
      </c>
      <c r="O8" s="1236" t="s">
        <v>230</v>
      </c>
      <c r="Q8" s="1232"/>
      <c r="R8" s="1233"/>
      <c r="S8" s="1237" t="s">
        <v>231</v>
      </c>
      <c r="T8" s="1238" t="s">
        <v>232</v>
      </c>
      <c r="U8" s="1238" t="s">
        <v>233</v>
      </c>
      <c r="V8" s="1238" t="s">
        <v>222</v>
      </c>
      <c r="W8" s="1238" t="s">
        <v>223</v>
      </c>
      <c r="X8" s="1238" t="s">
        <v>224</v>
      </c>
      <c r="Y8" s="1238" t="s">
        <v>225</v>
      </c>
      <c r="Z8" s="1238" t="s">
        <v>226</v>
      </c>
      <c r="AA8" s="1239" t="s">
        <v>227</v>
      </c>
      <c r="AB8" s="1239" t="s">
        <v>228</v>
      </c>
      <c r="AC8" s="1239" t="s">
        <v>229</v>
      </c>
      <c r="AD8" s="1239" t="s">
        <v>230</v>
      </c>
      <c r="AG8" s="1240"/>
      <c r="AH8" s="1241"/>
      <c r="AI8" s="1242" t="s">
        <v>231</v>
      </c>
      <c r="AJ8" s="1242" t="s">
        <v>232</v>
      </c>
      <c r="AK8" s="1242" t="s">
        <v>233</v>
      </c>
      <c r="AL8" s="1242" t="s">
        <v>222</v>
      </c>
      <c r="AM8" s="1242" t="s">
        <v>223</v>
      </c>
      <c r="AN8" s="1242" t="s">
        <v>224</v>
      </c>
      <c r="AO8" s="1243" t="s">
        <v>225</v>
      </c>
      <c r="AP8" s="1243" t="s">
        <v>226</v>
      </c>
      <c r="AQ8" s="1243" t="s">
        <v>227</v>
      </c>
      <c r="AR8" s="1243" t="s">
        <v>228</v>
      </c>
      <c r="AS8" s="1243" t="s">
        <v>229</v>
      </c>
      <c r="AT8" s="1244" t="s">
        <v>230</v>
      </c>
      <c r="AV8" s="337"/>
      <c r="AW8" s="1245"/>
      <c r="AX8" s="1242" t="s">
        <v>231</v>
      </c>
      <c r="AY8" s="1242" t="s">
        <v>232</v>
      </c>
      <c r="AZ8" s="1242" t="s">
        <v>233</v>
      </c>
      <c r="BA8" s="1242" t="s">
        <v>222</v>
      </c>
      <c r="BB8" s="1242" t="s">
        <v>223</v>
      </c>
      <c r="BC8" s="1242" t="s">
        <v>224</v>
      </c>
      <c r="BD8" s="1243" t="s">
        <v>225</v>
      </c>
      <c r="BE8" s="1243" t="s">
        <v>226</v>
      </c>
      <c r="BF8" s="1243" t="s">
        <v>227</v>
      </c>
      <c r="BG8" s="1243" t="s">
        <v>228</v>
      </c>
      <c r="BH8" s="1243" t="s">
        <v>229</v>
      </c>
      <c r="BI8" s="1244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824"/>
      <c r="CA8" s="1825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824"/>
      <c r="CP8" s="1825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824"/>
      <c r="DF8" s="1825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72"/>
      <c r="DV8" s="1773"/>
      <c r="DW8" s="967" t="s">
        <v>231</v>
      </c>
      <c r="DX8" s="967" t="s">
        <v>232</v>
      </c>
      <c r="DY8" s="967" t="s">
        <v>233</v>
      </c>
      <c r="DZ8" s="967" t="s">
        <v>222</v>
      </c>
      <c r="EA8" s="967" t="s">
        <v>223</v>
      </c>
      <c r="EB8" s="967" t="s">
        <v>224</v>
      </c>
      <c r="EC8" s="967" t="s">
        <v>225</v>
      </c>
      <c r="ED8" s="967" t="s">
        <v>226</v>
      </c>
      <c r="EE8" s="967" t="s">
        <v>227</v>
      </c>
      <c r="EF8" s="967" t="s">
        <v>228</v>
      </c>
      <c r="EG8" s="967" t="s">
        <v>229</v>
      </c>
      <c r="EH8" s="1246" t="s">
        <v>230</v>
      </c>
      <c r="EJ8" s="1772"/>
      <c r="EK8" s="1773"/>
      <c r="EL8" s="967" t="s">
        <v>231</v>
      </c>
      <c r="EM8" s="967" t="s">
        <v>232</v>
      </c>
      <c r="EN8" s="967" t="s">
        <v>233</v>
      </c>
      <c r="EO8" s="967" t="s">
        <v>222</v>
      </c>
      <c r="EP8" s="967" t="s">
        <v>223</v>
      </c>
      <c r="EQ8" s="967" t="s">
        <v>224</v>
      </c>
      <c r="ER8" s="967" t="s">
        <v>225</v>
      </c>
      <c r="ES8" s="967" t="s">
        <v>226</v>
      </c>
      <c r="ET8" s="967" t="s">
        <v>227</v>
      </c>
      <c r="EU8" s="967" t="s">
        <v>228</v>
      </c>
      <c r="EV8" s="967" t="s">
        <v>229</v>
      </c>
      <c r="EW8" s="1246" t="s">
        <v>230</v>
      </c>
      <c r="EY8" s="1772"/>
      <c r="EZ8" s="1773"/>
      <c r="FA8" s="1621"/>
      <c r="FB8" s="1622"/>
      <c r="FC8" s="1622"/>
      <c r="FD8" s="1622"/>
      <c r="FE8" s="1622"/>
      <c r="FF8" s="1622"/>
      <c r="FG8" s="1622"/>
      <c r="FH8" s="1622"/>
      <c r="FI8" s="1622"/>
      <c r="FJ8" s="1622"/>
      <c r="FK8" s="1622"/>
      <c r="FL8" s="1636"/>
    </row>
    <row r="9" spans="2:168" ht="15.95" customHeight="1">
      <c r="B9" s="346" t="s">
        <v>104</v>
      </c>
      <c r="C9" s="1247" t="s">
        <v>105</v>
      </c>
      <c r="D9" s="1248">
        <v>128.29680000000002</v>
      </c>
      <c r="E9" s="1249">
        <v>126.47499999999999</v>
      </c>
      <c r="F9" s="1250">
        <v>127.70650000000001</v>
      </c>
      <c r="G9" s="1250">
        <v>136.15</v>
      </c>
      <c r="H9" s="1250">
        <v>138.4871</v>
      </c>
      <c r="I9" s="1251">
        <v>141.66670000000002</v>
      </c>
      <c r="J9" s="1251">
        <v>143.70650000000001</v>
      </c>
      <c r="K9" s="1251">
        <v>145.26770000000002</v>
      </c>
      <c r="L9" s="1251">
        <v>137.8167</v>
      </c>
      <c r="M9" s="1251">
        <v>126.64190000000001</v>
      </c>
      <c r="N9" s="1251">
        <v>124.81670000000001</v>
      </c>
      <c r="O9" s="1252">
        <v>121.79350000000001</v>
      </c>
      <c r="Q9" s="347" t="s">
        <v>104</v>
      </c>
      <c r="R9" s="1253" t="s">
        <v>105</v>
      </c>
      <c r="S9" s="1250">
        <v>121.0839</v>
      </c>
      <c r="T9" s="1250">
        <v>126.375</v>
      </c>
      <c r="U9" s="1250">
        <v>122.3516</v>
      </c>
      <c r="V9" s="1251">
        <v>123.86670000000001</v>
      </c>
      <c r="W9" s="1251">
        <v>131.9194</v>
      </c>
      <c r="X9" s="1251">
        <v>142.67670000000001</v>
      </c>
      <c r="Y9" s="1251">
        <v>135.89680000000001</v>
      </c>
      <c r="Z9" s="1251">
        <v>139.21610000000001</v>
      </c>
      <c r="AA9" s="1251">
        <v>131.30000000000001</v>
      </c>
      <c r="AB9" s="1251">
        <v>127.2968</v>
      </c>
      <c r="AC9" s="1251">
        <v>128.48330000000001</v>
      </c>
      <c r="AD9" s="1254">
        <v>132.57740000000001</v>
      </c>
      <c r="AG9" s="337" t="s">
        <v>104</v>
      </c>
      <c r="AH9" s="1231" t="s">
        <v>105</v>
      </c>
      <c r="AI9" s="1255">
        <v>123.92580000000001</v>
      </c>
      <c r="AJ9" s="1256">
        <v>129.0821</v>
      </c>
      <c r="AK9" s="1256">
        <v>134.1097</v>
      </c>
      <c r="AL9" s="1256">
        <v>143.65</v>
      </c>
      <c r="AM9" s="1257">
        <v>146.51609999999999</v>
      </c>
      <c r="AN9" s="1257">
        <v>143.8433</v>
      </c>
      <c r="AO9" s="1257">
        <v>144.49350000000001</v>
      </c>
      <c r="AP9" s="1257">
        <v>141.12260000000001</v>
      </c>
      <c r="AQ9" s="1257">
        <v>141.33330000000001</v>
      </c>
      <c r="AR9" s="1257">
        <v>144.60320000000002</v>
      </c>
      <c r="AS9" s="1257">
        <v>152.0333</v>
      </c>
      <c r="AT9" s="1258">
        <v>150.7903</v>
      </c>
      <c r="AU9" s="1259"/>
      <c r="AV9" s="337" t="s">
        <v>104</v>
      </c>
      <c r="AW9" s="1245" t="s">
        <v>105</v>
      </c>
      <c r="AX9" s="1256">
        <v>142.79679999999999</v>
      </c>
      <c r="AY9" s="1256">
        <v>151.03790000000001</v>
      </c>
      <c r="AZ9" s="1256">
        <v>152.85480000000001</v>
      </c>
      <c r="BA9" s="1257">
        <v>156.7867</v>
      </c>
      <c r="BB9" s="1257">
        <v>153.91290000000001</v>
      </c>
      <c r="BC9" s="1257">
        <v>155.94329999999999</v>
      </c>
      <c r="BD9" s="1257">
        <v>153.4742</v>
      </c>
      <c r="BE9" s="1257">
        <v>169.8484</v>
      </c>
      <c r="BF9" s="1257">
        <v>181.88</v>
      </c>
      <c r="BG9" s="1257">
        <v>180.04839999999999</v>
      </c>
      <c r="BH9" s="1257">
        <v>168.88</v>
      </c>
      <c r="BI9" s="1256">
        <v>158.65809999999999</v>
      </c>
      <c r="BK9" s="327" t="s">
        <v>104</v>
      </c>
      <c r="BL9" s="1231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68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68" t="s">
        <v>105</v>
      </c>
      <c r="EL9" s="1150">
        <v>111.5548</v>
      </c>
      <c r="EM9" s="1150">
        <v>117.31790000000001</v>
      </c>
      <c r="EN9" s="1150">
        <v>125.7774</v>
      </c>
      <c r="EO9" s="1150">
        <v>119.69670000000001</v>
      </c>
      <c r="EP9" s="1150">
        <v>116.81610000000001</v>
      </c>
      <c r="EQ9" s="1150">
        <v>120.5</v>
      </c>
      <c r="ER9" s="1150">
        <v>119.2129</v>
      </c>
      <c r="ES9" s="1150">
        <v>125.1516</v>
      </c>
      <c r="ET9" s="1150">
        <v>121.27670000000001</v>
      </c>
      <c r="EU9" s="1150">
        <v>104.47420000000001</v>
      </c>
      <c r="EV9" s="1150">
        <v>104.41670000000001</v>
      </c>
      <c r="EW9" s="1260">
        <v>105.8032</v>
      </c>
      <c r="EY9" s="232" t="s">
        <v>104</v>
      </c>
      <c r="EZ9" s="1334" t="s">
        <v>105</v>
      </c>
      <c r="FA9" s="1503">
        <v>104.67</v>
      </c>
      <c r="FB9" s="1504">
        <v>105.9</v>
      </c>
      <c r="FC9" s="1504">
        <v>114.14</v>
      </c>
      <c r="FD9" s="1504">
        <v>143.44</v>
      </c>
      <c r="FE9" s="1504">
        <v>148.78</v>
      </c>
      <c r="FF9" s="1504">
        <v>151.80000000000001</v>
      </c>
      <c r="FG9" s="1504">
        <v>146.99</v>
      </c>
      <c r="FH9" s="1504">
        <v>154.82</v>
      </c>
      <c r="FI9" s="1504">
        <v>155.24</v>
      </c>
      <c r="FJ9" s="1504">
        <v>154.82</v>
      </c>
      <c r="FK9" s="1504">
        <v>158.62</v>
      </c>
      <c r="FL9" s="1505">
        <v>171.33</v>
      </c>
    </row>
    <row r="10" spans="2:168" ht="15.95" customHeight="1">
      <c r="B10" s="347" t="s">
        <v>153</v>
      </c>
      <c r="C10" s="1261" t="s">
        <v>105</v>
      </c>
      <c r="D10" s="1262">
        <v>176.8167</v>
      </c>
      <c r="E10" s="1262">
        <v>176.61660000000001</v>
      </c>
      <c r="F10" s="1263">
        <v>175.88910000000001</v>
      </c>
      <c r="G10" s="1263">
        <v>175.28280000000001</v>
      </c>
      <c r="H10" s="1263">
        <v>174.99780000000001</v>
      </c>
      <c r="I10" s="1263">
        <v>174.33940000000001</v>
      </c>
      <c r="J10" s="1263">
        <v>174.7355</v>
      </c>
      <c r="K10" s="1263">
        <v>175.27870000000001</v>
      </c>
      <c r="L10" s="1263">
        <v>175.1994</v>
      </c>
      <c r="M10" s="1263">
        <v>174.71690000000001</v>
      </c>
      <c r="N10" s="1263">
        <v>172.5676</v>
      </c>
      <c r="O10" s="1264">
        <v>167.78400000000002</v>
      </c>
      <c r="Q10" s="347" t="s">
        <v>153</v>
      </c>
      <c r="R10" s="1261" t="s">
        <v>105</v>
      </c>
      <c r="S10" s="1263">
        <v>167.77590000000001</v>
      </c>
      <c r="T10" s="1263">
        <v>167.50560000000002</v>
      </c>
      <c r="U10" s="1263">
        <v>167.86680000000001</v>
      </c>
      <c r="V10" s="1263">
        <v>166.01230000000001</v>
      </c>
      <c r="W10" s="1263">
        <v>157.6233</v>
      </c>
      <c r="X10" s="1263">
        <v>154.70340000000002</v>
      </c>
      <c r="Y10" s="1263">
        <v>155.0693</v>
      </c>
      <c r="Z10" s="1263">
        <v>158.6123</v>
      </c>
      <c r="AA10" s="1263">
        <v>161.7105</v>
      </c>
      <c r="AB10" s="1263">
        <v>165.083</v>
      </c>
      <c r="AC10" s="1263">
        <v>168.3013</v>
      </c>
      <c r="AD10" s="1264">
        <v>172.0453</v>
      </c>
      <c r="AG10" s="337" t="s">
        <v>153</v>
      </c>
      <c r="AH10" s="1245" t="s">
        <v>105</v>
      </c>
      <c r="AI10" s="1265">
        <v>170.89420000000001</v>
      </c>
      <c r="AJ10" s="1266">
        <v>164.4024</v>
      </c>
      <c r="AK10" s="1266">
        <v>165.17490000000001</v>
      </c>
      <c r="AL10" s="1266">
        <v>163.3432</v>
      </c>
      <c r="AM10" s="1266">
        <v>164.1557</v>
      </c>
      <c r="AN10" s="1266">
        <v>167.7551</v>
      </c>
      <c r="AO10" s="1266">
        <v>170.76340000000002</v>
      </c>
      <c r="AP10" s="1266">
        <v>170.99080000000001</v>
      </c>
      <c r="AQ10" s="1266">
        <v>171.44990000000001</v>
      </c>
      <c r="AR10" s="1266">
        <v>171.43520000000001</v>
      </c>
      <c r="AS10" s="1266">
        <v>171.56800000000001</v>
      </c>
      <c r="AT10" s="1267">
        <v>172.68040000000002</v>
      </c>
      <c r="AV10" s="337" t="s">
        <v>153</v>
      </c>
      <c r="AW10" s="1268" t="s">
        <v>105</v>
      </c>
      <c r="AX10" s="1266">
        <v>176.23859999999999</v>
      </c>
      <c r="AY10" s="1266">
        <v>177.1054</v>
      </c>
      <c r="AZ10" s="1266">
        <v>178.94470000000001</v>
      </c>
      <c r="BA10" s="1266">
        <v>179.3554</v>
      </c>
      <c r="BB10" s="1266">
        <v>178.84180000000001</v>
      </c>
      <c r="BC10" s="1266">
        <v>179.05359999999999</v>
      </c>
      <c r="BD10" s="1266">
        <v>179.1644</v>
      </c>
      <c r="BE10" s="1266">
        <v>180.24879999999999</v>
      </c>
      <c r="BF10" s="1266">
        <v>190.07130000000001</v>
      </c>
      <c r="BG10" s="1266">
        <v>200.6353</v>
      </c>
      <c r="BH10" s="1266">
        <v>206.26140000000001</v>
      </c>
      <c r="BI10" s="1266">
        <v>207.24119999999999</v>
      </c>
      <c r="BK10" s="337" t="s">
        <v>153</v>
      </c>
      <c r="BL10" s="1245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1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1" t="s">
        <v>105</v>
      </c>
      <c r="EL10" s="1151">
        <v>185.2919</v>
      </c>
      <c r="EM10" s="1151">
        <v>177.577</v>
      </c>
      <c r="EN10" s="1151">
        <v>155.91240000000002</v>
      </c>
      <c r="EO10" s="1151">
        <v>146.66630000000001</v>
      </c>
      <c r="EP10" s="1151">
        <v>147.07650000000001</v>
      </c>
      <c r="EQ10" s="1151">
        <v>162.96790000000001</v>
      </c>
      <c r="ER10" s="1151">
        <v>171.96790000000001</v>
      </c>
      <c r="ES10" s="1151">
        <v>171.69330000000002</v>
      </c>
      <c r="ET10" s="1151">
        <v>170.05520000000001</v>
      </c>
      <c r="EU10" s="1151">
        <v>172.30070000000001</v>
      </c>
      <c r="EV10" s="1151">
        <v>174.64160000000001</v>
      </c>
      <c r="EW10" s="1269">
        <v>169.25290000000001</v>
      </c>
      <c r="EY10" s="232" t="s">
        <v>153</v>
      </c>
      <c r="EZ10" s="971" t="s">
        <v>105</v>
      </c>
      <c r="FA10" s="1506">
        <v>164.44</v>
      </c>
      <c r="FB10" s="1477">
        <v>158.54</v>
      </c>
      <c r="FC10" s="1477">
        <v>161.21</v>
      </c>
      <c r="FD10" s="1477">
        <v>177.85</v>
      </c>
      <c r="FE10" s="1477">
        <v>191.22</v>
      </c>
      <c r="FF10" s="1477">
        <v>194.47</v>
      </c>
      <c r="FG10" s="1477">
        <v>194.49</v>
      </c>
      <c r="FH10" s="1477">
        <v>196.55</v>
      </c>
      <c r="FI10" s="1477">
        <v>197.92</v>
      </c>
      <c r="FJ10" s="1477">
        <v>199.07</v>
      </c>
      <c r="FK10" s="1477">
        <v>202.93</v>
      </c>
      <c r="FL10" s="1507">
        <v>211.41</v>
      </c>
    </row>
    <row r="11" spans="2:168" ht="15.95" customHeight="1">
      <c r="B11" s="347"/>
      <c r="C11" s="1261" t="s">
        <v>157</v>
      </c>
      <c r="D11" s="1262">
        <v>345.81810000000002</v>
      </c>
      <c r="E11" s="1262">
        <v>345.42680000000001</v>
      </c>
      <c r="F11" s="1263">
        <v>344.00390000000004</v>
      </c>
      <c r="G11" s="1263">
        <v>342.81800000000004</v>
      </c>
      <c r="H11" s="1263">
        <v>342.26060000000001</v>
      </c>
      <c r="I11" s="1263">
        <v>340.97300000000001</v>
      </c>
      <c r="J11" s="1263">
        <v>341.74770000000001</v>
      </c>
      <c r="K11" s="1263">
        <v>342.81</v>
      </c>
      <c r="L11" s="1263">
        <v>342.65499999999997</v>
      </c>
      <c r="M11" s="1263">
        <v>341.71129999999999</v>
      </c>
      <c r="N11" s="1263">
        <v>337.5077</v>
      </c>
      <c r="O11" s="1264">
        <v>328.15190000000001</v>
      </c>
      <c r="Q11" s="347"/>
      <c r="R11" s="1261" t="s">
        <v>157</v>
      </c>
      <c r="S11" s="1263">
        <v>328.1361</v>
      </c>
      <c r="T11" s="1263">
        <v>327.60750000000002</v>
      </c>
      <c r="U11" s="1263">
        <v>328.31389999999999</v>
      </c>
      <c r="V11" s="1263">
        <v>324.68729999999999</v>
      </c>
      <c r="W11" s="1263">
        <v>308.27969999999999</v>
      </c>
      <c r="X11" s="1263">
        <v>302.56900000000002</v>
      </c>
      <c r="Y11" s="1263">
        <v>303.28450000000004</v>
      </c>
      <c r="Z11" s="1263">
        <v>310.21390000000002</v>
      </c>
      <c r="AA11" s="1263">
        <v>316.27330000000001</v>
      </c>
      <c r="AB11" s="1263">
        <v>322.86940000000004</v>
      </c>
      <c r="AC11" s="1263">
        <v>329.16370000000001</v>
      </c>
      <c r="AD11" s="1264">
        <v>336.48610000000002</v>
      </c>
      <c r="AG11" s="337"/>
      <c r="AH11" s="1245" t="s">
        <v>157</v>
      </c>
      <c r="AI11" s="1265">
        <v>334.23480000000001</v>
      </c>
      <c r="AJ11" s="1266">
        <v>321.53820000000002</v>
      </c>
      <c r="AK11" s="1266">
        <v>323.04900000000004</v>
      </c>
      <c r="AL11" s="1266">
        <v>319.4667</v>
      </c>
      <c r="AM11" s="1266">
        <v>321.05580000000003</v>
      </c>
      <c r="AN11" s="1266">
        <v>328.09530000000001</v>
      </c>
      <c r="AO11" s="1266">
        <v>333.97900000000004</v>
      </c>
      <c r="AP11" s="1266">
        <v>334.4239</v>
      </c>
      <c r="AQ11" s="1266">
        <v>335.32170000000002</v>
      </c>
      <c r="AR11" s="1266">
        <v>335.29290000000003</v>
      </c>
      <c r="AS11" s="1266">
        <v>335.55270000000002</v>
      </c>
      <c r="AT11" s="1267">
        <v>337.72840000000002</v>
      </c>
      <c r="AV11" s="337"/>
      <c r="AW11" s="1268" t="s">
        <v>157</v>
      </c>
      <c r="AX11" s="1266">
        <v>344.68740000000003</v>
      </c>
      <c r="AY11" s="1266">
        <v>346.38279999999997</v>
      </c>
      <c r="AZ11" s="1266">
        <v>349.98</v>
      </c>
      <c r="BA11" s="1266">
        <v>350.7833</v>
      </c>
      <c r="BB11" s="1266">
        <v>349.77870000000001</v>
      </c>
      <c r="BC11" s="1266">
        <v>350.19299999999998</v>
      </c>
      <c r="BD11" s="1266">
        <v>350.40969999999999</v>
      </c>
      <c r="BE11" s="1266">
        <v>352.53059999999999</v>
      </c>
      <c r="BF11" s="1266">
        <v>371.74130000000002</v>
      </c>
      <c r="BG11" s="1266">
        <v>392.40260000000001</v>
      </c>
      <c r="BH11" s="1266">
        <v>403.40600000000001</v>
      </c>
      <c r="BI11" s="1266">
        <v>405.32229999999998</v>
      </c>
      <c r="BK11" s="337"/>
      <c r="BL11" s="1245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1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1" t="s">
        <v>157</v>
      </c>
      <c r="EL11" s="1152">
        <v>362.39390000000003</v>
      </c>
      <c r="EM11" s="1152">
        <v>347.30500000000001</v>
      </c>
      <c r="EN11" s="1152">
        <v>304.93350000000004</v>
      </c>
      <c r="EO11" s="1152">
        <v>286.85000000000002</v>
      </c>
      <c r="EP11" s="1152">
        <v>287.65230000000003</v>
      </c>
      <c r="EQ11" s="1152">
        <v>318.73270000000002</v>
      </c>
      <c r="ER11" s="1152">
        <v>336.33480000000003</v>
      </c>
      <c r="ES11" s="1152">
        <v>335.79770000000002</v>
      </c>
      <c r="ET11" s="1152">
        <v>332.59399999999999</v>
      </c>
      <c r="EU11" s="1152">
        <v>336.98580000000004</v>
      </c>
      <c r="EV11" s="1152">
        <v>341.56400000000002</v>
      </c>
      <c r="EW11" s="1270">
        <v>331.02480000000003</v>
      </c>
      <c r="EY11" s="232"/>
      <c r="EZ11" s="971" t="s">
        <v>157</v>
      </c>
      <c r="FA11" s="1508">
        <v>321.61</v>
      </c>
      <c r="FB11" s="1478">
        <v>310.07</v>
      </c>
      <c r="FC11" s="1478">
        <v>315.29000000000002</v>
      </c>
      <c r="FD11" s="1478">
        <v>347.83</v>
      </c>
      <c r="FE11" s="1478">
        <v>373.99</v>
      </c>
      <c r="FF11" s="1478">
        <v>380.34</v>
      </c>
      <c r="FG11" s="1478">
        <v>380.38</v>
      </c>
      <c r="FH11" s="1478">
        <v>384.41</v>
      </c>
      <c r="FI11" s="1478">
        <v>387.1</v>
      </c>
      <c r="FJ11" s="1478">
        <v>389.34</v>
      </c>
      <c r="FK11" s="1478">
        <v>396.89</v>
      </c>
      <c r="FL11" s="1509">
        <v>413.48</v>
      </c>
    </row>
    <row r="12" spans="2:168" ht="15.95" customHeight="1">
      <c r="B12" s="347" t="s">
        <v>127</v>
      </c>
      <c r="C12" s="1271" t="s">
        <v>105</v>
      </c>
      <c r="D12" s="1262">
        <v>143.7972</v>
      </c>
      <c r="E12" s="1262">
        <v>133.1628</v>
      </c>
      <c r="F12" s="1263">
        <v>145.10599999999999</v>
      </c>
      <c r="G12" s="1263">
        <v>153.3323</v>
      </c>
      <c r="H12" s="1263">
        <v>153.83180000000002</v>
      </c>
      <c r="I12" s="1263">
        <v>162.26650000000001</v>
      </c>
      <c r="J12" s="1263">
        <v>165.5077</v>
      </c>
      <c r="K12" s="1263">
        <v>162.78660000000002</v>
      </c>
      <c r="L12" s="1263">
        <v>161.084</v>
      </c>
      <c r="M12" s="1263">
        <v>145.42740000000001</v>
      </c>
      <c r="N12" s="1263">
        <v>136.7998</v>
      </c>
      <c r="O12" s="1264">
        <v>136.39930000000001</v>
      </c>
      <c r="Q12" s="347" t="s">
        <v>127</v>
      </c>
      <c r="R12" s="1271" t="s">
        <v>105</v>
      </c>
      <c r="S12" s="1263">
        <v>133.023</v>
      </c>
      <c r="T12" s="1263">
        <v>130.82150000000001</v>
      </c>
      <c r="U12" s="1263">
        <v>134.3742</v>
      </c>
      <c r="V12" s="1263">
        <v>135.70760000000001</v>
      </c>
      <c r="W12" s="1263">
        <v>137.58020000000002</v>
      </c>
      <c r="X12" s="1263">
        <v>151.79170000000002</v>
      </c>
      <c r="Y12" s="1263">
        <v>155.29499999999999</v>
      </c>
      <c r="Z12" s="1263">
        <v>154.00630000000001</v>
      </c>
      <c r="AA12" s="1263">
        <v>149.99680000000001</v>
      </c>
      <c r="AB12" s="1263">
        <v>143.9314</v>
      </c>
      <c r="AC12" s="1263">
        <v>140.12049999999999</v>
      </c>
      <c r="AD12" s="1264">
        <v>138.369</v>
      </c>
      <c r="AG12" s="337" t="s">
        <v>127</v>
      </c>
      <c r="AH12" s="1268" t="s">
        <v>105</v>
      </c>
      <c r="AI12" s="1265">
        <v>142.0736</v>
      </c>
      <c r="AJ12" s="1266">
        <v>139.56050000000002</v>
      </c>
      <c r="AK12" s="1266">
        <v>145.4006</v>
      </c>
      <c r="AL12" s="1266">
        <v>154.69110000000001</v>
      </c>
      <c r="AM12" s="1266">
        <v>161.40440000000001</v>
      </c>
      <c r="AN12" s="1266">
        <v>160.7704</v>
      </c>
      <c r="AO12" s="1266">
        <v>162.70510000000002</v>
      </c>
      <c r="AP12" s="1266">
        <v>161.99190000000002</v>
      </c>
      <c r="AQ12" s="1266">
        <v>157.9888</v>
      </c>
      <c r="AR12" s="1266">
        <v>156.3887</v>
      </c>
      <c r="AS12" s="1266">
        <v>161.78400000000002</v>
      </c>
      <c r="AT12" s="1267">
        <v>169.916</v>
      </c>
      <c r="AV12" s="337" t="s">
        <v>127</v>
      </c>
      <c r="AW12" s="1268" t="s">
        <v>105</v>
      </c>
      <c r="AX12" s="1266">
        <v>164.33080000000001</v>
      </c>
      <c r="AY12" s="1266">
        <v>163.61410000000001</v>
      </c>
      <c r="AZ12" s="1266">
        <v>170.10839999999999</v>
      </c>
      <c r="BA12" s="1266">
        <v>175.79560000000001</v>
      </c>
      <c r="BB12" s="1266">
        <v>172.4359</v>
      </c>
      <c r="BC12" s="1266">
        <v>172.77010000000001</v>
      </c>
      <c r="BD12" s="1266">
        <v>170.696</v>
      </c>
      <c r="BE12" s="1266">
        <v>178.5247</v>
      </c>
      <c r="BF12" s="1266">
        <v>194.05119999999999</v>
      </c>
      <c r="BG12" s="1266">
        <v>195.29509999999999</v>
      </c>
      <c r="BH12" s="1266">
        <v>188.16210000000001</v>
      </c>
      <c r="BI12" s="1266">
        <v>182.8158</v>
      </c>
      <c r="BK12" s="337" t="s">
        <v>127</v>
      </c>
      <c r="BL12" s="1268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2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2" t="s">
        <v>105</v>
      </c>
      <c r="EL12" s="1151">
        <v>139.42449999999999</v>
      </c>
      <c r="EM12" s="1151">
        <v>136.0044</v>
      </c>
      <c r="EN12" s="1151">
        <v>142.012</v>
      </c>
      <c r="EO12" s="1151">
        <v>139.78919999999999</v>
      </c>
      <c r="EP12" s="1151">
        <v>134.74379999999999</v>
      </c>
      <c r="EQ12" s="1151">
        <v>140.50130000000001</v>
      </c>
      <c r="ER12" s="1151">
        <v>141.76760000000002</v>
      </c>
      <c r="ES12" s="1151">
        <v>144.2756</v>
      </c>
      <c r="ET12" s="1151">
        <v>145.5454</v>
      </c>
      <c r="EU12" s="1151">
        <v>138.59870000000001</v>
      </c>
      <c r="EV12" s="1151">
        <v>136.02340000000001</v>
      </c>
      <c r="EW12" s="1269">
        <v>136.5651</v>
      </c>
      <c r="EY12" s="232" t="s">
        <v>127</v>
      </c>
      <c r="EZ12" s="972" t="s">
        <v>105</v>
      </c>
      <c r="FA12" s="1506">
        <v>137.58000000000001</v>
      </c>
      <c r="FB12" s="1477">
        <v>137.71</v>
      </c>
      <c r="FC12" s="1477">
        <v>140.04</v>
      </c>
      <c r="FD12" s="1477">
        <v>156.66</v>
      </c>
      <c r="FE12" s="1477">
        <v>166.25</v>
      </c>
      <c r="FF12" s="1477">
        <v>176.85</v>
      </c>
      <c r="FG12" s="1477">
        <v>178.2</v>
      </c>
      <c r="FH12" s="1477">
        <v>177.34</v>
      </c>
      <c r="FI12" s="1477">
        <v>178.47</v>
      </c>
      <c r="FJ12" s="1477">
        <v>179.82</v>
      </c>
      <c r="FK12" s="1477">
        <v>183.22</v>
      </c>
      <c r="FL12" s="1507">
        <v>194.03</v>
      </c>
    </row>
    <row r="13" spans="2:168" ht="15.95" customHeight="1">
      <c r="B13" s="347"/>
      <c r="C13" s="1271" t="s">
        <v>234</v>
      </c>
      <c r="D13" s="1262">
        <v>3898.4194000000002</v>
      </c>
      <c r="E13" s="1272">
        <v>3783.75</v>
      </c>
      <c r="F13" s="1273">
        <v>3950.6774</v>
      </c>
      <c r="G13" s="1273">
        <v>4104.3667000000005</v>
      </c>
      <c r="H13" s="1273">
        <v>4113.8387000000002</v>
      </c>
      <c r="I13" s="1273">
        <v>4308.2332999999999</v>
      </c>
      <c r="J13" s="1273">
        <v>4273.6129000000001</v>
      </c>
      <c r="K13" s="1273">
        <v>4174.7741999999998</v>
      </c>
      <c r="L13" s="1273">
        <v>4084.5</v>
      </c>
      <c r="M13" s="1273">
        <v>3751.7419</v>
      </c>
      <c r="N13" s="1273">
        <v>3533.4666999999999</v>
      </c>
      <c r="O13" s="1274">
        <v>3558.9355</v>
      </c>
      <c r="Q13" s="347"/>
      <c r="R13" s="1271" t="s">
        <v>234</v>
      </c>
      <c r="S13" s="1273">
        <v>3482.5161000000003</v>
      </c>
      <c r="T13" s="1273">
        <v>3400</v>
      </c>
      <c r="U13" s="1273">
        <v>3433</v>
      </c>
      <c r="V13" s="1273">
        <v>3434.9666999999999</v>
      </c>
      <c r="W13" s="1273">
        <v>3533.7097000000003</v>
      </c>
      <c r="X13" s="1273">
        <v>3913.4333000000001</v>
      </c>
      <c r="Y13" s="1273">
        <v>3938.7742000000003</v>
      </c>
      <c r="Z13" s="1273">
        <v>3820.0645000000004</v>
      </c>
      <c r="AA13" s="1273">
        <v>3699.1333</v>
      </c>
      <c r="AB13" s="1273">
        <v>3531.6774</v>
      </c>
      <c r="AC13" s="1273">
        <v>3452.8667</v>
      </c>
      <c r="AD13" s="1274">
        <v>3479.9032000000002</v>
      </c>
      <c r="AG13" s="337"/>
      <c r="AH13" s="1268" t="s">
        <v>234</v>
      </c>
      <c r="AI13" s="1275">
        <v>3481.0968000000003</v>
      </c>
      <c r="AJ13" s="1276">
        <v>3387.6071000000002</v>
      </c>
      <c r="AK13" s="1276">
        <v>3546.5806000000002</v>
      </c>
      <c r="AL13" s="1276">
        <v>3760.4</v>
      </c>
      <c r="AM13" s="1276">
        <v>3932.1290000000004</v>
      </c>
      <c r="AN13" s="1276">
        <v>3904.6</v>
      </c>
      <c r="AO13" s="1276">
        <v>3960.2581</v>
      </c>
      <c r="AP13" s="1276">
        <v>3932.9677000000001</v>
      </c>
      <c r="AQ13" s="1276">
        <v>3874.2667000000001</v>
      </c>
      <c r="AR13" s="1276">
        <v>3882.4839000000002</v>
      </c>
      <c r="AS13" s="1276">
        <v>4114.5667000000003</v>
      </c>
      <c r="AT13" s="1277">
        <v>4338.4839000000002</v>
      </c>
      <c r="AV13" s="337"/>
      <c r="AW13" s="1268" t="s">
        <v>234</v>
      </c>
      <c r="AX13" s="1276">
        <v>4197.9031999999997</v>
      </c>
      <c r="AY13" s="1276">
        <v>4099.7930999999999</v>
      </c>
      <c r="AZ13" s="1276">
        <v>4200.0645000000004</v>
      </c>
      <c r="BA13" s="1276">
        <v>4358.9332999999997</v>
      </c>
      <c r="BB13" s="1276">
        <v>4357.4516000000003</v>
      </c>
      <c r="BC13" s="1276">
        <v>4427.2667000000001</v>
      </c>
      <c r="BD13" s="1276">
        <v>4349.8710000000001</v>
      </c>
      <c r="BE13" s="1276">
        <v>4472.0645000000004</v>
      </c>
      <c r="BF13" s="1276">
        <v>4801.7</v>
      </c>
      <c r="BG13" s="1276">
        <v>4870.9354999999996</v>
      </c>
      <c r="BH13" s="1276">
        <v>4769.4332999999997</v>
      </c>
      <c r="BI13" s="1276">
        <v>4609.4516000000003</v>
      </c>
      <c r="BK13" s="337"/>
      <c r="BL13" s="1268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2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2" t="s">
        <v>234</v>
      </c>
      <c r="EL13" s="1152">
        <v>3550.6129000000001</v>
      </c>
      <c r="EM13" s="1152">
        <v>3443.3571000000002</v>
      </c>
      <c r="EN13" s="1152">
        <v>3610.4839000000002</v>
      </c>
      <c r="EO13" s="1152">
        <v>3546.0333000000001</v>
      </c>
      <c r="EP13" s="1152">
        <v>3451.3871000000004</v>
      </c>
      <c r="EQ13" s="1152">
        <v>3622.5333000000001</v>
      </c>
      <c r="ER13" s="1152">
        <v>3666.5806000000002</v>
      </c>
      <c r="ES13" s="1152">
        <v>3705.0968000000003</v>
      </c>
      <c r="ET13" s="1152">
        <v>3729.6</v>
      </c>
      <c r="EU13" s="1152">
        <v>3577.1935000000003</v>
      </c>
      <c r="EV13" s="1152">
        <v>3527.1</v>
      </c>
      <c r="EW13" s="1270">
        <v>3529.9677000000001</v>
      </c>
      <c r="EY13" s="232"/>
      <c r="EZ13" s="972" t="s">
        <v>234</v>
      </c>
      <c r="FA13" s="1508">
        <v>3528.52</v>
      </c>
      <c r="FB13" s="1478">
        <v>3543.07</v>
      </c>
      <c r="FC13" s="1478">
        <v>3595.9</v>
      </c>
      <c r="FD13" s="1478">
        <v>4022.33</v>
      </c>
      <c r="FE13" s="1478">
        <v>4282</v>
      </c>
      <c r="FF13" s="1478">
        <v>4530.7</v>
      </c>
      <c r="FG13" s="1478">
        <v>4552.0600000000004</v>
      </c>
      <c r="FH13" s="1478">
        <v>4572.8100000000004</v>
      </c>
      <c r="FI13" s="1478">
        <v>4616.2299999999996</v>
      </c>
      <c r="FJ13" s="1478">
        <v>4621.68</v>
      </c>
      <c r="FK13" s="1478">
        <v>4677.33</v>
      </c>
      <c r="FL13" s="1509">
        <v>4946.9399999999996</v>
      </c>
    </row>
    <row r="14" spans="2:168" ht="15.95" customHeight="1">
      <c r="B14" s="347" t="s">
        <v>106</v>
      </c>
      <c r="C14" s="1271" t="s">
        <v>105</v>
      </c>
      <c r="D14" s="1278">
        <v>119.90600000000001</v>
      </c>
      <c r="E14" s="1278">
        <v>114.68440000000001</v>
      </c>
      <c r="F14" s="1279">
        <v>113.8536</v>
      </c>
      <c r="G14" s="1279">
        <v>121.7307</v>
      </c>
      <c r="H14" s="1279">
        <v>125.9093</v>
      </c>
      <c r="I14" s="1279">
        <v>132.05110000000002</v>
      </c>
      <c r="J14" s="1279">
        <v>134.2689</v>
      </c>
      <c r="K14" s="1279">
        <v>131.54160000000002</v>
      </c>
      <c r="L14" s="1279">
        <v>130.22320000000002</v>
      </c>
      <c r="M14" s="1279">
        <v>120.06960000000001</v>
      </c>
      <c r="N14" s="1279">
        <v>116.4316</v>
      </c>
      <c r="O14" s="1280">
        <v>113.7775</v>
      </c>
      <c r="Q14" s="347" t="s">
        <v>106</v>
      </c>
      <c r="R14" s="1271" t="s">
        <v>105</v>
      </c>
      <c r="S14" s="1279">
        <v>108.83540000000001</v>
      </c>
      <c r="T14" s="1279">
        <v>114.62270000000001</v>
      </c>
      <c r="U14" s="1279">
        <v>116.96990000000001</v>
      </c>
      <c r="V14" s="1279">
        <v>120.27040000000001</v>
      </c>
      <c r="W14" s="1279">
        <v>130.87450000000001</v>
      </c>
      <c r="X14" s="1279">
        <v>141.482</v>
      </c>
      <c r="Y14" s="1279">
        <v>137.41800000000001</v>
      </c>
      <c r="Z14" s="1279">
        <v>135.5736</v>
      </c>
      <c r="AA14" s="1279">
        <v>130.96360000000001</v>
      </c>
      <c r="AB14" s="1279">
        <v>126.2038</v>
      </c>
      <c r="AC14" s="1279">
        <v>126.23140000000001</v>
      </c>
      <c r="AD14" s="1280">
        <v>126.26230000000001</v>
      </c>
      <c r="AG14" s="337" t="s">
        <v>106</v>
      </c>
      <c r="AH14" s="1268" t="s">
        <v>105</v>
      </c>
      <c r="AI14" s="1265">
        <v>123.70450000000001</v>
      </c>
      <c r="AJ14" s="1266">
        <v>128.28270000000001</v>
      </c>
      <c r="AK14" s="1266">
        <v>134.02350000000001</v>
      </c>
      <c r="AL14" s="1266">
        <v>138.05070000000001</v>
      </c>
      <c r="AM14" s="1266">
        <v>141.55930000000001</v>
      </c>
      <c r="AN14" s="1266">
        <v>140.44400000000002</v>
      </c>
      <c r="AO14" s="1266">
        <v>141.49370000000002</v>
      </c>
      <c r="AP14" s="1266">
        <v>139.64230000000001</v>
      </c>
      <c r="AQ14" s="1266">
        <v>139.11590000000001</v>
      </c>
      <c r="AR14" s="1266">
        <v>142.90300000000002</v>
      </c>
      <c r="AS14" s="1266">
        <v>148.5515</v>
      </c>
      <c r="AT14" s="1267">
        <v>149.21280000000002</v>
      </c>
      <c r="AV14" s="337" t="s">
        <v>106</v>
      </c>
      <c r="AW14" s="1245" t="s">
        <v>105</v>
      </c>
      <c r="AX14" s="1266">
        <v>139.8372</v>
      </c>
      <c r="AY14" s="1266">
        <v>141.3596</v>
      </c>
      <c r="AZ14" s="1266">
        <v>143.24889999999999</v>
      </c>
      <c r="BA14" s="1266">
        <v>147.22540000000001</v>
      </c>
      <c r="BB14" s="1266">
        <v>151.47989999999999</v>
      </c>
      <c r="BC14" s="1266">
        <v>157.4375</v>
      </c>
      <c r="BD14" s="1266">
        <v>158.9699</v>
      </c>
      <c r="BE14" s="1266">
        <v>164.1054</v>
      </c>
      <c r="BF14" s="1266">
        <v>172.28540000000001</v>
      </c>
      <c r="BG14" s="1266">
        <v>175.61930000000001</v>
      </c>
      <c r="BH14" s="1266">
        <v>169.85040000000001</v>
      </c>
      <c r="BI14" s="1266">
        <v>167.26926785481109</v>
      </c>
      <c r="BK14" s="337" t="s">
        <v>106</v>
      </c>
      <c r="BL14" s="1268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1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1" t="s">
        <v>105</v>
      </c>
      <c r="EL14" s="1151">
        <v>126.84650000000001</v>
      </c>
      <c r="EM14" s="1151">
        <v>124.96430000000001</v>
      </c>
      <c r="EN14" s="1151">
        <v>130.2724</v>
      </c>
      <c r="EO14" s="1151">
        <v>127.14400000000001</v>
      </c>
      <c r="EP14" s="1151">
        <v>127.1384</v>
      </c>
      <c r="EQ14" s="1151">
        <v>126.7539</v>
      </c>
      <c r="ER14" s="1151">
        <v>127.12740000000001</v>
      </c>
      <c r="ES14" s="1151">
        <v>130.0094</v>
      </c>
      <c r="ET14" s="1151">
        <v>131.8049</v>
      </c>
      <c r="EU14" s="1151">
        <v>126.88500000000001</v>
      </c>
      <c r="EV14" s="1151">
        <v>127.09500000000001</v>
      </c>
      <c r="EW14" s="1269">
        <v>130.08360000000002</v>
      </c>
      <c r="EY14" s="232" t="s">
        <v>106</v>
      </c>
      <c r="EZ14" s="971" t="s">
        <v>105</v>
      </c>
      <c r="FA14" s="1506">
        <v>127.18</v>
      </c>
      <c r="FB14" s="1477">
        <v>129.26</v>
      </c>
      <c r="FC14" s="1477">
        <v>133.69</v>
      </c>
      <c r="FD14" s="1477">
        <v>154.33000000000001</v>
      </c>
      <c r="FE14" s="1477">
        <v>165.19</v>
      </c>
      <c r="FF14" s="1477">
        <v>172.64</v>
      </c>
      <c r="FG14" s="1477">
        <v>170.75</v>
      </c>
      <c r="FH14" s="1477">
        <v>170.38</v>
      </c>
      <c r="FI14" s="1477">
        <v>176.67</v>
      </c>
      <c r="FJ14" s="1477">
        <v>183.46</v>
      </c>
      <c r="FK14" s="1477">
        <v>194.69</v>
      </c>
      <c r="FL14" s="1507">
        <v>194.77</v>
      </c>
    </row>
    <row r="15" spans="2:168" ht="15.95" customHeight="1">
      <c r="B15" s="347"/>
      <c r="C15" s="1271" t="s">
        <v>107</v>
      </c>
      <c r="D15" s="1278">
        <v>893.51610000000005</v>
      </c>
      <c r="E15" s="1278">
        <v>854.57140000000004</v>
      </c>
      <c r="F15" s="1279">
        <v>848.32260000000008</v>
      </c>
      <c r="G15" s="1279">
        <v>906.8</v>
      </c>
      <c r="H15" s="1279">
        <v>937.64520000000005</v>
      </c>
      <c r="I15" s="1279">
        <v>983.2</v>
      </c>
      <c r="J15" s="1279">
        <v>999.7419000000001</v>
      </c>
      <c r="K15" s="1279">
        <v>979.22580000000005</v>
      </c>
      <c r="L15" s="1279">
        <v>969.2333000000001</v>
      </c>
      <c r="M15" s="1279">
        <v>893.77420000000006</v>
      </c>
      <c r="N15" s="1279">
        <v>866.43330000000003</v>
      </c>
      <c r="O15" s="1280">
        <v>846.74189999999999</v>
      </c>
      <c r="Q15" s="347"/>
      <c r="R15" s="1271" t="s">
        <v>107</v>
      </c>
      <c r="S15" s="1279">
        <v>810</v>
      </c>
      <c r="T15" s="1279">
        <v>853.25</v>
      </c>
      <c r="U15" s="1279">
        <v>870.45159999999998</v>
      </c>
      <c r="V15" s="1279">
        <v>895.16669999999999</v>
      </c>
      <c r="W15" s="1279">
        <v>973.90320000000008</v>
      </c>
      <c r="X15" s="1279">
        <v>1052.7333000000001</v>
      </c>
      <c r="Y15" s="1279">
        <v>1024</v>
      </c>
      <c r="Z15" s="1279">
        <v>1010</v>
      </c>
      <c r="AA15" s="1279">
        <v>975.33330000000001</v>
      </c>
      <c r="AB15" s="1279">
        <v>941</v>
      </c>
      <c r="AC15" s="1279">
        <v>941</v>
      </c>
      <c r="AD15" s="1280">
        <v>941</v>
      </c>
      <c r="AG15" s="337"/>
      <c r="AH15" s="1268" t="s">
        <v>107</v>
      </c>
      <c r="AI15" s="1265">
        <v>921.83870000000002</v>
      </c>
      <c r="AJ15" s="1266">
        <v>956.39290000000005</v>
      </c>
      <c r="AK15" s="1266">
        <v>999.4516000000001</v>
      </c>
      <c r="AL15" s="1266">
        <v>1029.5</v>
      </c>
      <c r="AM15" s="1266">
        <v>1055.5484000000001</v>
      </c>
      <c r="AN15" s="1266">
        <v>1047.4000000000001</v>
      </c>
      <c r="AO15" s="1266">
        <v>1055</v>
      </c>
      <c r="AP15" s="1266">
        <v>1040.2903000000001</v>
      </c>
      <c r="AQ15" s="1266">
        <v>1036</v>
      </c>
      <c r="AR15" s="1266">
        <v>1063.7742000000001</v>
      </c>
      <c r="AS15" s="1266">
        <v>1105.5</v>
      </c>
      <c r="AT15" s="1267">
        <v>1109.2903000000001</v>
      </c>
      <c r="AV15" s="337"/>
      <c r="AW15" s="1245" t="s">
        <v>107</v>
      </c>
      <c r="AX15" s="1266">
        <v>1039.7419</v>
      </c>
      <c r="AY15" s="1266">
        <v>1050.8621000000001</v>
      </c>
      <c r="AZ15" s="1266">
        <v>1065.1289999999999</v>
      </c>
      <c r="BA15" s="1266">
        <v>1095.2333000000001</v>
      </c>
      <c r="BB15" s="1266">
        <v>1126.0968</v>
      </c>
      <c r="BC15" s="1266">
        <v>1170.1333</v>
      </c>
      <c r="BD15" s="1266">
        <v>1182.4838999999999</v>
      </c>
      <c r="BE15" s="1266">
        <v>1221.7419</v>
      </c>
      <c r="BF15" s="1266">
        <v>1284.1333</v>
      </c>
      <c r="BG15" s="1266">
        <v>1309.7742000000001</v>
      </c>
      <c r="BH15" s="1266">
        <v>1266.8667</v>
      </c>
      <c r="BI15" s="1266">
        <v>1247.9032</v>
      </c>
      <c r="BK15" s="337"/>
      <c r="BL15" s="1268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2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2" t="s">
        <v>107</v>
      </c>
      <c r="EL15" s="1152">
        <v>944.4516000000001</v>
      </c>
      <c r="EM15" s="1152">
        <v>930.42860000000007</v>
      </c>
      <c r="EN15" s="1152">
        <v>970.38710000000003</v>
      </c>
      <c r="EO15" s="1152">
        <v>947</v>
      </c>
      <c r="EP15" s="1152">
        <v>947</v>
      </c>
      <c r="EQ15" s="1152">
        <v>944.2</v>
      </c>
      <c r="ER15" s="1152">
        <v>947.4194</v>
      </c>
      <c r="ES15" s="1152">
        <v>969.2903</v>
      </c>
      <c r="ET15" s="1152">
        <v>983.03330000000005</v>
      </c>
      <c r="EU15" s="1152">
        <v>946.51610000000005</v>
      </c>
      <c r="EV15" s="1152">
        <v>948.26670000000001</v>
      </c>
      <c r="EW15" s="1270">
        <v>971.09680000000003</v>
      </c>
      <c r="EY15" s="232"/>
      <c r="EZ15" s="972" t="s">
        <v>107</v>
      </c>
      <c r="FA15" s="1508">
        <v>949.52</v>
      </c>
      <c r="FB15" s="1478">
        <v>964.64</v>
      </c>
      <c r="FC15" s="1478">
        <v>997.65</v>
      </c>
      <c r="FD15" s="1478">
        <v>1152.0999999999999</v>
      </c>
      <c r="FE15" s="1478">
        <v>1233.48</v>
      </c>
      <c r="FF15" s="1478">
        <v>1289.1300000000001</v>
      </c>
      <c r="FG15" s="1478">
        <v>1274.71</v>
      </c>
      <c r="FH15" s="1478">
        <v>1271.1600000000001</v>
      </c>
      <c r="FI15" s="1478">
        <v>1318.6</v>
      </c>
      <c r="FJ15" s="1478">
        <v>1370.29</v>
      </c>
      <c r="FK15" s="1478">
        <v>1454.73</v>
      </c>
      <c r="FL15" s="1509">
        <v>1455.35</v>
      </c>
    </row>
    <row r="16" spans="2:168" ht="15.95" customHeight="1">
      <c r="B16" s="347" t="s">
        <v>108</v>
      </c>
      <c r="C16" s="1261" t="s">
        <v>105</v>
      </c>
      <c r="D16" s="1278">
        <v>140.82740000000001</v>
      </c>
      <c r="E16" s="1281">
        <v>139.39930000000001</v>
      </c>
      <c r="F16" s="1282">
        <v>141.3287</v>
      </c>
      <c r="G16" s="1282">
        <v>147.21</v>
      </c>
      <c r="H16" s="1282">
        <v>149.61610000000002</v>
      </c>
      <c r="I16" s="1282">
        <v>154.90300000000002</v>
      </c>
      <c r="J16" s="1282">
        <v>158.40350000000001</v>
      </c>
      <c r="K16" s="1282">
        <v>160.0703</v>
      </c>
      <c r="L16" s="1282">
        <v>150.4367</v>
      </c>
      <c r="M16" s="1279">
        <v>138.20770000000002</v>
      </c>
      <c r="N16" s="1279">
        <v>137.56900000000002</v>
      </c>
      <c r="O16" s="1283">
        <v>134.33580000000001</v>
      </c>
      <c r="Q16" s="347" t="s">
        <v>108</v>
      </c>
      <c r="R16" s="1261" t="s">
        <v>105</v>
      </c>
      <c r="S16" s="1282">
        <v>134.03579999999999</v>
      </c>
      <c r="T16" s="1282">
        <v>140.47749999999999</v>
      </c>
      <c r="U16" s="1282">
        <v>135.6671</v>
      </c>
      <c r="V16" s="1282">
        <v>137.03400000000002</v>
      </c>
      <c r="W16" s="1282">
        <v>145.251</v>
      </c>
      <c r="X16" s="1282">
        <v>156.28530000000001</v>
      </c>
      <c r="Y16" s="1282">
        <v>150.59710000000001</v>
      </c>
      <c r="Z16" s="1279">
        <v>153.2081</v>
      </c>
      <c r="AA16" s="1279">
        <v>144.79430000000002</v>
      </c>
      <c r="AB16" s="1282">
        <v>141.0187</v>
      </c>
      <c r="AC16" s="1282">
        <v>144.6163</v>
      </c>
      <c r="AD16" s="1283">
        <v>149.4</v>
      </c>
      <c r="AG16" s="337" t="s">
        <v>108</v>
      </c>
      <c r="AH16" s="1245" t="s">
        <v>105</v>
      </c>
      <c r="AI16" s="1284">
        <v>130.4948</v>
      </c>
      <c r="AJ16" s="1285">
        <v>144.7671</v>
      </c>
      <c r="AK16" s="1285">
        <v>151.19030000000001</v>
      </c>
      <c r="AL16" s="1285">
        <v>159.494</v>
      </c>
      <c r="AM16" s="1285">
        <v>160.30450000000002</v>
      </c>
      <c r="AN16" s="1285">
        <v>159.63</v>
      </c>
      <c r="AO16" s="1285">
        <v>160.83100000000002</v>
      </c>
      <c r="AP16" s="1285">
        <v>158.1</v>
      </c>
      <c r="AQ16" s="1266">
        <v>158.1</v>
      </c>
      <c r="AR16" s="1266">
        <v>158.0342</v>
      </c>
      <c r="AS16" s="1285">
        <v>164.83200000000002</v>
      </c>
      <c r="AT16" s="1286">
        <v>162.93680000000001</v>
      </c>
      <c r="AV16" s="337" t="s">
        <v>108</v>
      </c>
      <c r="AW16" s="1245" t="s">
        <v>105</v>
      </c>
      <c r="AX16" s="1285">
        <v>154.4477</v>
      </c>
      <c r="AY16" s="1285">
        <v>162.28550000000001</v>
      </c>
      <c r="AZ16" s="1285">
        <v>164.84520000000001</v>
      </c>
      <c r="BA16" s="1285">
        <v>170.952</v>
      </c>
      <c r="BB16" s="1285">
        <v>168.92519999999999</v>
      </c>
      <c r="BC16" s="1285">
        <v>168.91200000000001</v>
      </c>
      <c r="BD16" s="1285">
        <v>165.33869999999999</v>
      </c>
      <c r="BE16" s="1266">
        <v>183.6</v>
      </c>
      <c r="BF16" s="1266">
        <v>194.99</v>
      </c>
      <c r="BG16" s="1285">
        <v>193.20769999999999</v>
      </c>
      <c r="BH16" s="1285">
        <v>184.72200000000001</v>
      </c>
      <c r="BI16" s="1285">
        <v>173.89349999999999</v>
      </c>
      <c r="BK16" s="337" t="s">
        <v>108</v>
      </c>
      <c r="BL16" s="1245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1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1" t="s">
        <v>105</v>
      </c>
      <c r="EL16" s="1151">
        <v>137.1129</v>
      </c>
      <c r="EM16" s="1151">
        <v>146.43110000000001</v>
      </c>
      <c r="EN16" s="1151">
        <v>152.2842</v>
      </c>
      <c r="EO16" s="1151">
        <v>147.90470000000002</v>
      </c>
      <c r="EP16" s="1151">
        <v>144.97450000000001</v>
      </c>
      <c r="EQ16" s="1151">
        <v>148.94200000000001</v>
      </c>
      <c r="ER16" s="1151">
        <v>147.12610000000001</v>
      </c>
      <c r="ES16" s="1151">
        <v>154.2071</v>
      </c>
      <c r="ET16" s="1151">
        <v>150.27930000000001</v>
      </c>
      <c r="EU16" s="1151">
        <v>141.4803</v>
      </c>
      <c r="EV16" s="1151">
        <v>140.3963</v>
      </c>
      <c r="EW16" s="1269">
        <v>140.26900000000001</v>
      </c>
      <c r="EY16" s="232" t="s">
        <v>108</v>
      </c>
      <c r="EZ16" s="971" t="s">
        <v>105</v>
      </c>
      <c r="FA16" s="1506">
        <v>140.09</v>
      </c>
      <c r="FB16" s="1477">
        <v>143.1</v>
      </c>
      <c r="FC16" s="1477">
        <v>149.97999999999999</v>
      </c>
      <c r="FD16" s="1477">
        <v>175.77</v>
      </c>
      <c r="FE16" s="1477">
        <v>182.07</v>
      </c>
      <c r="FF16" s="1477">
        <v>187.42</v>
      </c>
      <c r="FG16" s="1477">
        <v>182.92</v>
      </c>
      <c r="FH16" s="1477">
        <v>188.79</v>
      </c>
      <c r="FI16" s="1477">
        <v>190.3</v>
      </c>
      <c r="FJ16" s="1477">
        <v>190.32</v>
      </c>
      <c r="FK16" s="1477">
        <v>194.79</v>
      </c>
      <c r="FL16" s="1507">
        <v>204.65</v>
      </c>
    </row>
    <row r="17" spans="2:168" ht="15.95" customHeight="1">
      <c r="B17" s="347" t="s">
        <v>126</v>
      </c>
      <c r="C17" s="1261" t="s">
        <v>105</v>
      </c>
      <c r="D17" s="1278">
        <v>151.9025</v>
      </c>
      <c r="E17" s="1281">
        <v>148.95600000000002</v>
      </c>
      <c r="F17" s="1282">
        <v>146.7054</v>
      </c>
      <c r="G17" s="1282">
        <v>147.98439999999999</v>
      </c>
      <c r="H17" s="1282">
        <v>150.5617</v>
      </c>
      <c r="I17" s="1282">
        <v>152.39619999999999</v>
      </c>
      <c r="J17" s="1282">
        <v>156.04470000000001</v>
      </c>
      <c r="K17" s="1282">
        <v>155.23869999999999</v>
      </c>
      <c r="L17" s="1282">
        <v>153.95529999999999</v>
      </c>
      <c r="M17" s="1279">
        <v>148.22410000000002</v>
      </c>
      <c r="N17" s="1279">
        <v>142.97749999999999</v>
      </c>
      <c r="O17" s="1283">
        <v>142.70099999999999</v>
      </c>
      <c r="Q17" s="347" t="s">
        <v>126</v>
      </c>
      <c r="R17" s="1261" t="s">
        <v>105</v>
      </c>
      <c r="S17" s="1282">
        <v>138.46850000000001</v>
      </c>
      <c r="T17" s="1282">
        <v>139.36860000000001</v>
      </c>
      <c r="U17" s="1282">
        <v>141.0284</v>
      </c>
      <c r="V17" s="1282">
        <v>138.8229</v>
      </c>
      <c r="W17" s="1282">
        <v>139.44140000000002</v>
      </c>
      <c r="X17" s="1282">
        <v>144.54310000000001</v>
      </c>
      <c r="Y17" s="1282">
        <v>149.5137</v>
      </c>
      <c r="Z17" s="1279">
        <v>145.81100000000001</v>
      </c>
      <c r="AA17" s="1279">
        <v>145.3776</v>
      </c>
      <c r="AB17" s="1282">
        <v>143.2998</v>
      </c>
      <c r="AC17" s="1282">
        <v>141.5325</v>
      </c>
      <c r="AD17" s="1283">
        <v>143.16650000000001</v>
      </c>
      <c r="AG17" s="337" t="s">
        <v>126</v>
      </c>
      <c r="AH17" s="1245" t="s">
        <v>105</v>
      </c>
      <c r="AI17" s="1284">
        <v>146.11760000000001</v>
      </c>
      <c r="AJ17" s="1285">
        <v>141.73140000000001</v>
      </c>
      <c r="AK17" s="1285">
        <v>149.10939999999999</v>
      </c>
      <c r="AL17" s="1285">
        <v>153.69999999999999</v>
      </c>
      <c r="AM17" s="1285">
        <v>160.60060000000001</v>
      </c>
      <c r="AN17" s="1285">
        <v>161.58770000000001</v>
      </c>
      <c r="AO17" s="1285">
        <v>159.1765</v>
      </c>
      <c r="AP17" s="1285">
        <v>160.3948</v>
      </c>
      <c r="AQ17" s="1266">
        <v>159.78400000000002</v>
      </c>
      <c r="AR17" s="1266">
        <v>159.75320000000002</v>
      </c>
      <c r="AS17" s="1285">
        <v>160.29670000000002</v>
      </c>
      <c r="AT17" s="1286">
        <v>163.3981</v>
      </c>
      <c r="AV17" s="337" t="s">
        <v>126</v>
      </c>
      <c r="AW17" s="1245" t="s">
        <v>105</v>
      </c>
      <c r="AX17" s="1285">
        <v>163.71350000000001</v>
      </c>
      <c r="AY17" s="1285">
        <v>159.04929999999999</v>
      </c>
      <c r="AZ17" s="1285">
        <v>164.62100000000001</v>
      </c>
      <c r="BA17" s="1285">
        <v>164.09870000000001</v>
      </c>
      <c r="BB17" s="1285">
        <v>165.4726</v>
      </c>
      <c r="BC17" s="1285">
        <v>166.04929999999999</v>
      </c>
      <c r="BD17" s="1285">
        <v>168.17869999999999</v>
      </c>
      <c r="BE17" s="1266">
        <v>168.66</v>
      </c>
      <c r="BF17" s="1266">
        <v>175.28800000000001</v>
      </c>
      <c r="BG17" s="1285">
        <v>183.16480000000001</v>
      </c>
      <c r="BH17" s="1285">
        <v>181.65700000000001</v>
      </c>
      <c r="BI17" s="1285">
        <v>178.4606</v>
      </c>
      <c r="BK17" s="337" t="s">
        <v>126</v>
      </c>
      <c r="BL17" s="1245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1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1" t="s">
        <v>105</v>
      </c>
      <c r="EL17" s="1151">
        <v>141.49549999999999</v>
      </c>
      <c r="EM17" s="1151">
        <v>142.625</v>
      </c>
      <c r="EN17" s="1151">
        <v>145.24260000000001</v>
      </c>
      <c r="EO17" s="1151">
        <v>142.42570000000001</v>
      </c>
      <c r="EP17" s="1151">
        <v>143.5942</v>
      </c>
      <c r="EQ17" s="1151">
        <v>146.8603</v>
      </c>
      <c r="ER17" s="1151">
        <v>146.0874</v>
      </c>
      <c r="ES17" s="1151">
        <v>146.34030000000001</v>
      </c>
      <c r="ET17" s="1151">
        <v>149.452</v>
      </c>
      <c r="EU17" s="1151">
        <v>148.28060000000002</v>
      </c>
      <c r="EV17" s="1151">
        <v>144.3783</v>
      </c>
      <c r="EW17" s="1269">
        <v>145.92060000000001</v>
      </c>
      <c r="EY17" s="232" t="s">
        <v>126</v>
      </c>
      <c r="EZ17" s="971" t="s">
        <v>105</v>
      </c>
      <c r="FA17" s="1506">
        <v>144.62</v>
      </c>
      <c r="FB17" s="1477">
        <v>145.9</v>
      </c>
      <c r="FC17" s="1477">
        <v>145.38999999999999</v>
      </c>
      <c r="FD17" s="1477">
        <v>149.32</v>
      </c>
      <c r="FE17" s="1477">
        <v>156.81</v>
      </c>
      <c r="FF17" s="1477">
        <v>164.37</v>
      </c>
      <c r="FG17" s="1477">
        <v>167.93</v>
      </c>
      <c r="FH17" s="1477">
        <v>167.48</v>
      </c>
      <c r="FI17" s="1477">
        <v>170.21</v>
      </c>
      <c r="FJ17" s="1477">
        <v>170.47</v>
      </c>
      <c r="FK17" s="1477">
        <v>171.4</v>
      </c>
      <c r="FL17" s="1507">
        <v>176.34</v>
      </c>
    </row>
    <row r="18" spans="2:168" ht="15.95" customHeight="1">
      <c r="B18" s="347"/>
      <c r="C18" s="1261" t="s">
        <v>279</v>
      </c>
      <c r="D18" s="1278">
        <v>2376.7577000000001</v>
      </c>
      <c r="E18" s="1287">
        <v>2330.6546000000003</v>
      </c>
      <c r="F18" s="1288">
        <v>2295.44</v>
      </c>
      <c r="G18" s="1288">
        <v>2315.4520000000002</v>
      </c>
      <c r="H18" s="1288">
        <v>2355.7787000000003</v>
      </c>
      <c r="I18" s="1288">
        <v>2384.4827</v>
      </c>
      <c r="J18" s="1288">
        <v>2441.5694000000003</v>
      </c>
      <c r="K18" s="1288">
        <v>2428.9574000000002</v>
      </c>
      <c r="L18" s="1288">
        <v>2408.8777</v>
      </c>
      <c r="M18" s="1289">
        <v>2319.2039</v>
      </c>
      <c r="N18" s="1289">
        <v>2237.1110000000003</v>
      </c>
      <c r="O18" s="1290">
        <v>2232.7861000000003</v>
      </c>
      <c r="Q18" s="347"/>
      <c r="R18" s="1261" t="s">
        <v>279</v>
      </c>
      <c r="S18" s="1288">
        <v>2166.5610000000001</v>
      </c>
      <c r="T18" s="1288">
        <v>2180.645</v>
      </c>
      <c r="U18" s="1288">
        <v>2206.6154999999999</v>
      </c>
      <c r="V18" s="1288">
        <v>2172.107</v>
      </c>
      <c r="W18" s="1288">
        <v>2181.7832000000003</v>
      </c>
      <c r="X18" s="1288">
        <v>2261.607</v>
      </c>
      <c r="Y18" s="1288">
        <v>2339.3806</v>
      </c>
      <c r="Z18" s="1289">
        <v>2281.4465</v>
      </c>
      <c r="AA18" s="1289">
        <v>2274.6657</v>
      </c>
      <c r="AB18" s="1288">
        <v>2242.1545000000001</v>
      </c>
      <c r="AC18" s="1288">
        <v>2214.5017000000003</v>
      </c>
      <c r="AD18" s="1290">
        <v>2240.069</v>
      </c>
      <c r="AG18" s="337" t="s">
        <v>109</v>
      </c>
      <c r="AH18" s="1245" t="s">
        <v>105</v>
      </c>
      <c r="AI18" s="1284">
        <v>171.36100000000002</v>
      </c>
      <c r="AJ18" s="1285">
        <v>166.40820000000002</v>
      </c>
      <c r="AK18" s="1285">
        <v>160.77260000000001</v>
      </c>
      <c r="AL18" s="1285">
        <v>156.042</v>
      </c>
      <c r="AM18" s="1285">
        <v>158.0958</v>
      </c>
      <c r="AN18" s="1285">
        <v>163.78030000000001</v>
      </c>
      <c r="AO18" s="1285">
        <v>173.86450000000002</v>
      </c>
      <c r="AP18" s="1285">
        <v>176.61</v>
      </c>
      <c r="AQ18" s="1266">
        <v>176.95</v>
      </c>
      <c r="AR18" s="1266">
        <v>180.39770000000001</v>
      </c>
      <c r="AS18" s="1285">
        <v>187.2183</v>
      </c>
      <c r="AT18" s="1286">
        <v>199.0223</v>
      </c>
      <c r="AV18" s="337" t="s">
        <v>109</v>
      </c>
      <c r="AW18" s="1268" t="s">
        <v>105</v>
      </c>
      <c r="AX18" s="1285">
        <v>191.8287</v>
      </c>
      <c r="AY18" s="1285">
        <v>179.61660000000001</v>
      </c>
      <c r="AZ18" s="1285">
        <v>168.27969999999999</v>
      </c>
      <c r="BA18" s="1285">
        <v>164.67930000000001</v>
      </c>
      <c r="BB18" s="1285">
        <v>173.0548</v>
      </c>
      <c r="BC18" s="1285">
        <v>183.02930000000001</v>
      </c>
      <c r="BD18" s="1285">
        <v>188.79679999999999</v>
      </c>
      <c r="BE18" s="1266">
        <v>201.90520000000001</v>
      </c>
      <c r="BF18" s="1266">
        <v>210.68170000000001</v>
      </c>
      <c r="BG18" s="1285">
        <v>211.1045</v>
      </c>
      <c r="BH18" s="1285">
        <v>207.94470000000001</v>
      </c>
      <c r="BI18" s="1285">
        <v>207.4365</v>
      </c>
      <c r="BK18" s="337" t="s">
        <v>109</v>
      </c>
      <c r="BL18" s="1245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1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1" t="s">
        <v>105</v>
      </c>
      <c r="EL18" s="1151">
        <v>140.3065</v>
      </c>
      <c r="EM18" s="1151">
        <v>138.4461</v>
      </c>
      <c r="EN18" s="1151">
        <v>138.83450000000002</v>
      </c>
      <c r="EO18" s="1151">
        <v>139.40100000000001</v>
      </c>
      <c r="EP18" s="1151">
        <v>140.19900000000001</v>
      </c>
      <c r="EQ18" s="1151">
        <v>140.66400000000002</v>
      </c>
      <c r="ER18" s="1151">
        <v>140.47130000000001</v>
      </c>
      <c r="ES18" s="1151">
        <v>137.2594</v>
      </c>
      <c r="ET18" s="1151">
        <v>137.4333</v>
      </c>
      <c r="EU18" s="1151">
        <v>139.9658</v>
      </c>
      <c r="EV18" s="1151">
        <v>138.3793</v>
      </c>
      <c r="EW18" s="1269">
        <v>138.7268</v>
      </c>
      <c r="EY18" s="232" t="s">
        <v>112</v>
      </c>
      <c r="EZ18" s="971" t="s">
        <v>105</v>
      </c>
      <c r="FA18" s="1506">
        <v>136.62</v>
      </c>
      <c r="FB18" s="1477">
        <v>137.31</v>
      </c>
      <c r="FC18" s="1477">
        <v>139.88</v>
      </c>
      <c r="FD18" s="1477">
        <v>151.19999999999999</v>
      </c>
      <c r="FE18" s="1477">
        <v>165.79</v>
      </c>
      <c r="FF18" s="1477">
        <v>172.75</v>
      </c>
      <c r="FG18" s="1477">
        <v>173.34</v>
      </c>
      <c r="FH18" s="1477">
        <v>171.43</v>
      </c>
      <c r="FI18" s="1477">
        <v>174.48</v>
      </c>
      <c r="FJ18" s="1477">
        <v>178.62</v>
      </c>
      <c r="FK18" s="1477">
        <v>186</v>
      </c>
      <c r="FL18" s="1507">
        <v>189.74</v>
      </c>
    </row>
    <row r="19" spans="2:168" ht="15.95" customHeight="1">
      <c r="B19" s="347" t="s">
        <v>109</v>
      </c>
      <c r="C19" s="1261" t="s">
        <v>105</v>
      </c>
      <c r="D19" s="1278">
        <v>196.56450000000001</v>
      </c>
      <c r="E19" s="1281">
        <v>189.8579</v>
      </c>
      <c r="F19" s="1282">
        <v>177.54770000000002</v>
      </c>
      <c r="G19" s="1282">
        <v>162.53570000000002</v>
      </c>
      <c r="H19" s="1282">
        <v>157.38550000000001</v>
      </c>
      <c r="I19" s="1282">
        <v>160.73570000000001</v>
      </c>
      <c r="J19" s="1282">
        <v>176.00030000000001</v>
      </c>
      <c r="K19" s="1282">
        <v>179.58420000000001</v>
      </c>
      <c r="L19" s="1282">
        <v>173.70500000000001</v>
      </c>
      <c r="M19" s="1279">
        <v>168.89840000000001</v>
      </c>
      <c r="N19" s="1279">
        <v>163.60599999999999</v>
      </c>
      <c r="O19" s="1283">
        <v>169.36870000000002</v>
      </c>
      <c r="Q19" s="347" t="s">
        <v>109</v>
      </c>
      <c r="R19" s="1261" t="s">
        <v>105</v>
      </c>
      <c r="S19" s="1282">
        <v>169.96290000000002</v>
      </c>
      <c r="T19" s="1282">
        <v>163.01</v>
      </c>
      <c r="U19" s="1282">
        <v>158.2784</v>
      </c>
      <c r="V19" s="1282">
        <v>150.20830000000001</v>
      </c>
      <c r="W19" s="1282">
        <v>142.70189999999999</v>
      </c>
      <c r="X19" s="1282">
        <v>146.73430000000002</v>
      </c>
      <c r="Y19" s="1282">
        <v>160.45940000000002</v>
      </c>
      <c r="Z19" s="1279">
        <v>169.95350000000002</v>
      </c>
      <c r="AA19" s="1279">
        <v>168.1277</v>
      </c>
      <c r="AB19" s="1282">
        <v>165.7174</v>
      </c>
      <c r="AC19" s="1282">
        <v>165.64500000000001</v>
      </c>
      <c r="AD19" s="1283">
        <v>169.6542</v>
      </c>
      <c r="AG19" s="337" t="s">
        <v>110</v>
      </c>
      <c r="AH19" s="1245" t="s">
        <v>105</v>
      </c>
      <c r="AI19" s="1284">
        <v>139.43350000000001</v>
      </c>
      <c r="AJ19" s="1285">
        <v>158.2304</v>
      </c>
      <c r="AK19" s="1285">
        <v>166.05030000000002</v>
      </c>
      <c r="AL19" s="1285">
        <v>166.26830000000001</v>
      </c>
      <c r="AM19" s="1285">
        <v>168.3039</v>
      </c>
      <c r="AN19" s="1285">
        <v>165.05070000000001</v>
      </c>
      <c r="AO19" s="1285">
        <v>165.49420000000001</v>
      </c>
      <c r="AP19" s="1285">
        <v>163.64230000000001</v>
      </c>
      <c r="AQ19" s="1266">
        <v>160.01730000000001</v>
      </c>
      <c r="AR19" s="1266">
        <v>157.23770000000002</v>
      </c>
      <c r="AS19" s="1285">
        <v>154.88030000000001</v>
      </c>
      <c r="AT19" s="1286">
        <v>152.40710000000001</v>
      </c>
      <c r="AV19" s="337" t="s">
        <v>110</v>
      </c>
      <c r="AW19" s="1245" t="s">
        <v>105</v>
      </c>
      <c r="AX19" s="1285">
        <v>145.79740000000001</v>
      </c>
      <c r="AY19" s="1285">
        <v>156.3134</v>
      </c>
      <c r="AZ19" s="1285">
        <v>167.95769999999999</v>
      </c>
      <c r="BA19" s="1285">
        <v>168.38200000000001</v>
      </c>
      <c r="BB19" s="1285">
        <v>170.13480000000001</v>
      </c>
      <c r="BC19" s="1285">
        <v>178.63829999999999</v>
      </c>
      <c r="BD19" s="1285">
        <v>178.97229999999999</v>
      </c>
      <c r="BE19" s="1266">
        <v>183.3477</v>
      </c>
      <c r="BF19" s="1266">
        <v>192.8937</v>
      </c>
      <c r="BG19" s="1285">
        <v>189.87610000000001</v>
      </c>
      <c r="BH19" s="1285">
        <v>178.1823</v>
      </c>
      <c r="BI19" s="1285">
        <v>174.27350000000001</v>
      </c>
      <c r="BK19" s="337" t="s">
        <v>110</v>
      </c>
      <c r="BL19" s="1245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1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1" t="s">
        <v>105</v>
      </c>
      <c r="EL19" s="1151">
        <v>181.80030000000002</v>
      </c>
      <c r="EM19" s="1151">
        <v>167.67500000000001</v>
      </c>
      <c r="EN19" s="1151">
        <v>159.29420000000002</v>
      </c>
      <c r="EO19" s="1151">
        <v>159.18800000000002</v>
      </c>
      <c r="EP19" s="1151">
        <v>163.06870000000001</v>
      </c>
      <c r="EQ19" s="1151">
        <v>168.256</v>
      </c>
      <c r="ER19" s="1151">
        <v>173.01260000000002</v>
      </c>
      <c r="ES19" s="1151">
        <v>175.77</v>
      </c>
      <c r="ET19" s="1151">
        <v>173.05330000000001</v>
      </c>
      <c r="EU19" s="1151">
        <v>172.50230000000002</v>
      </c>
      <c r="EV19" s="1151">
        <v>173.51600000000002</v>
      </c>
      <c r="EW19" s="1269">
        <v>173.64</v>
      </c>
      <c r="EY19" s="232" t="s">
        <v>109</v>
      </c>
      <c r="EZ19" s="971" t="s">
        <v>105</v>
      </c>
      <c r="FA19" s="1506">
        <v>174.48</v>
      </c>
      <c r="FB19" s="1477">
        <v>170.96</v>
      </c>
      <c r="FC19" s="1477">
        <v>171.04</v>
      </c>
      <c r="FD19" s="1477">
        <v>173.46</v>
      </c>
      <c r="FE19" s="1477">
        <v>180.74</v>
      </c>
      <c r="FF19" s="1477">
        <v>189.03</v>
      </c>
      <c r="FG19" s="1477">
        <v>198.37</v>
      </c>
      <c r="FH19" s="1477">
        <v>204.31</v>
      </c>
      <c r="FI19" s="1477">
        <v>205.32</v>
      </c>
      <c r="FJ19" s="1477">
        <v>208.13</v>
      </c>
      <c r="FK19" s="1477">
        <v>212.33</v>
      </c>
      <c r="FL19" s="1507">
        <v>222.31</v>
      </c>
    </row>
    <row r="20" spans="2:168" ht="15.95" customHeight="1">
      <c r="B20" s="347" t="s">
        <v>110</v>
      </c>
      <c r="C20" s="1261" t="s">
        <v>105</v>
      </c>
      <c r="D20" s="1278">
        <v>131.17189999999999</v>
      </c>
      <c r="E20" s="1281">
        <v>132.89320000000001</v>
      </c>
      <c r="F20" s="1282">
        <v>146.29940000000002</v>
      </c>
      <c r="G20" s="1282">
        <v>149.1763</v>
      </c>
      <c r="H20" s="1282">
        <v>147.65100000000001</v>
      </c>
      <c r="I20" s="1282">
        <v>156.09300000000002</v>
      </c>
      <c r="J20" s="1282">
        <v>170.25970000000001</v>
      </c>
      <c r="K20" s="1282">
        <v>162.5745</v>
      </c>
      <c r="L20" s="1282">
        <v>148.946</v>
      </c>
      <c r="M20" s="1279">
        <v>132.73609999999999</v>
      </c>
      <c r="N20" s="1279">
        <v>129.7303</v>
      </c>
      <c r="O20" s="1283">
        <v>134.51580000000001</v>
      </c>
      <c r="Q20" s="347" t="s">
        <v>110</v>
      </c>
      <c r="R20" s="1261" t="s">
        <v>105</v>
      </c>
      <c r="S20" s="1282">
        <v>133.11709999999999</v>
      </c>
      <c r="T20" s="1282">
        <v>143.20249999999999</v>
      </c>
      <c r="U20" s="1282">
        <v>145.5874</v>
      </c>
      <c r="V20" s="1282">
        <v>136.37</v>
      </c>
      <c r="W20" s="1282">
        <v>149.649</v>
      </c>
      <c r="X20" s="1282">
        <v>164.23170000000002</v>
      </c>
      <c r="Y20" s="1282">
        <v>165.07940000000002</v>
      </c>
      <c r="Z20" s="1279">
        <v>161.98350000000002</v>
      </c>
      <c r="AA20" s="1279">
        <v>146.82300000000001</v>
      </c>
      <c r="AB20" s="1282">
        <v>134.72480000000002</v>
      </c>
      <c r="AC20" s="1282">
        <v>133.27270000000001</v>
      </c>
      <c r="AD20" s="1283">
        <v>134.36969999999999</v>
      </c>
      <c r="AG20" s="337" t="s">
        <v>111</v>
      </c>
      <c r="AH20" s="1268" t="s">
        <v>105</v>
      </c>
      <c r="AI20" s="1284">
        <v>131.7097</v>
      </c>
      <c r="AJ20" s="1285">
        <v>137.8929</v>
      </c>
      <c r="AK20" s="1285">
        <v>144.51609999999999</v>
      </c>
      <c r="AL20" s="1285">
        <v>153.26670000000001</v>
      </c>
      <c r="AM20" s="1285">
        <v>155.74190000000002</v>
      </c>
      <c r="AN20" s="1285">
        <v>145.4333</v>
      </c>
      <c r="AO20" s="1285">
        <v>144.45160000000001</v>
      </c>
      <c r="AP20" s="1285">
        <v>145.03230000000002</v>
      </c>
      <c r="AQ20" s="1266">
        <v>142.9333</v>
      </c>
      <c r="AR20" s="1266">
        <v>149.54840000000002</v>
      </c>
      <c r="AS20" s="1285">
        <v>157.5333</v>
      </c>
      <c r="AT20" s="1286">
        <v>150.8065</v>
      </c>
      <c r="AV20" s="337" t="s">
        <v>111</v>
      </c>
      <c r="AW20" s="1245" t="s">
        <v>105</v>
      </c>
      <c r="AX20" s="1285">
        <v>141.93549999999999</v>
      </c>
      <c r="AY20" s="1285">
        <v>155.41380000000001</v>
      </c>
      <c r="AZ20" s="1285">
        <v>158.51609999999999</v>
      </c>
      <c r="BA20" s="1285">
        <v>149.66669999999999</v>
      </c>
      <c r="BB20" s="1285">
        <v>146.74189999999999</v>
      </c>
      <c r="BC20" s="1285">
        <v>157.80000000000001</v>
      </c>
      <c r="BD20" s="1285">
        <v>162</v>
      </c>
      <c r="BE20" s="1266">
        <v>170.03229999999999</v>
      </c>
      <c r="BF20" s="1266">
        <v>187.23330000000001</v>
      </c>
      <c r="BG20" s="1285">
        <v>179.51609999999999</v>
      </c>
      <c r="BH20" s="1285">
        <v>166.5667</v>
      </c>
      <c r="BI20" s="1285">
        <v>157.93549999999999</v>
      </c>
      <c r="BK20" s="337" t="s">
        <v>111</v>
      </c>
      <c r="BL20" s="1268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2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2" t="s">
        <v>105</v>
      </c>
      <c r="EL20" s="1151">
        <v>123.5184</v>
      </c>
      <c r="EM20" s="1151">
        <v>127.08320000000001</v>
      </c>
      <c r="EN20" s="1151">
        <v>140.0523</v>
      </c>
      <c r="EO20" s="1151">
        <v>140.71469999999999</v>
      </c>
      <c r="EP20" s="1151">
        <v>141.5865</v>
      </c>
      <c r="EQ20" s="1151">
        <v>147.143</v>
      </c>
      <c r="ER20" s="1151">
        <v>151.00060000000002</v>
      </c>
      <c r="ES20" s="1151">
        <v>152.3058</v>
      </c>
      <c r="ET20" s="1151">
        <v>149.1583</v>
      </c>
      <c r="EU20" s="1151">
        <v>136.13480000000001</v>
      </c>
      <c r="EV20" s="1151">
        <v>128.4333</v>
      </c>
      <c r="EW20" s="1269">
        <v>127.91520000000001</v>
      </c>
      <c r="EY20" s="232" t="s">
        <v>110</v>
      </c>
      <c r="EZ20" s="972" t="s">
        <v>105</v>
      </c>
      <c r="FA20" s="1506">
        <v>127.54</v>
      </c>
      <c r="FB20" s="1477">
        <v>130.56</v>
      </c>
      <c r="FC20" s="1477">
        <v>141.96</v>
      </c>
      <c r="FD20" s="1477">
        <v>161.12</v>
      </c>
      <c r="FE20" s="1477">
        <v>167.6</v>
      </c>
      <c r="FF20" s="1477">
        <v>177.66</v>
      </c>
      <c r="FG20" s="1477">
        <v>180.82</v>
      </c>
      <c r="FH20" s="1477">
        <v>180.87</v>
      </c>
      <c r="FI20" s="1477">
        <v>181.38</v>
      </c>
      <c r="FJ20" s="1477">
        <v>179.54</v>
      </c>
      <c r="FK20" s="1477">
        <v>178.35</v>
      </c>
      <c r="FL20" s="1507">
        <v>185.77</v>
      </c>
    </row>
    <row r="21" spans="2:168" ht="15.95" customHeight="1">
      <c r="B21" s="347" t="s">
        <v>111</v>
      </c>
      <c r="C21" s="1271" t="s">
        <v>105</v>
      </c>
      <c r="D21" s="1278">
        <v>124.3871</v>
      </c>
      <c r="E21" s="1278">
        <v>126.32140000000001</v>
      </c>
      <c r="F21" s="1279">
        <v>133.06450000000001</v>
      </c>
      <c r="G21" s="1279">
        <v>136</v>
      </c>
      <c r="H21" s="1279">
        <v>135.0968</v>
      </c>
      <c r="I21" s="1279">
        <v>139.5</v>
      </c>
      <c r="J21" s="1279">
        <v>146.3871</v>
      </c>
      <c r="K21" s="1279">
        <v>138.35480000000001</v>
      </c>
      <c r="L21" s="1279">
        <v>135.9</v>
      </c>
      <c r="M21" s="1279">
        <v>121.48390000000001</v>
      </c>
      <c r="N21" s="1279">
        <v>117.7667</v>
      </c>
      <c r="O21" s="1280">
        <v>118.51610000000001</v>
      </c>
      <c r="Q21" s="347" t="s">
        <v>111</v>
      </c>
      <c r="R21" s="1271" t="s">
        <v>105</v>
      </c>
      <c r="S21" s="1279">
        <v>117</v>
      </c>
      <c r="T21" s="1279">
        <v>123.5</v>
      </c>
      <c r="U21" s="1279">
        <v>126.03230000000001</v>
      </c>
      <c r="V21" s="1279">
        <v>123.9</v>
      </c>
      <c r="W21" s="1279">
        <v>132.1935</v>
      </c>
      <c r="X21" s="1279">
        <v>139.9667</v>
      </c>
      <c r="Y21" s="1279">
        <v>139.0968</v>
      </c>
      <c r="Z21" s="1279">
        <v>137.64520000000002</v>
      </c>
      <c r="AA21" s="1279">
        <v>136.4667</v>
      </c>
      <c r="AB21" s="1279">
        <v>128.51609999999999</v>
      </c>
      <c r="AC21" s="1279">
        <v>126.7667</v>
      </c>
      <c r="AD21" s="1280">
        <v>127.87100000000001</v>
      </c>
      <c r="AG21" s="337" t="s">
        <v>112</v>
      </c>
      <c r="AH21" s="1245" t="s">
        <v>105</v>
      </c>
      <c r="AI21" s="1265">
        <v>130.1284</v>
      </c>
      <c r="AJ21" s="1266">
        <v>133.7825</v>
      </c>
      <c r="AK21" s="1266">
        <v>136.97550000000001</v>
      </c>
      <c r="AL21" s="1266">
        <v>140.25900000000001</v>
      </c>
      <c r="AM21" s="1266">
        <v>144.661</v>
      </c>
      <c r="AN21" s="1266">
        <v>146.75570000000002</v>
      </c>
      <c r="AO21" s="1266">
        <v>147.28030000000001</v>
      </c>
      <c r="AP21" s="1266">
        <v>147.51420000000002</v>
      </c>
      <c r="AQ21" s="1266">
        <v>147.8347</v>
      </c>
      <c r="AR21" s="1266">
        <v>146.19320000000002</v>
      </c>
      <c r="AS21" s="1266">
        <v>146.03630000000001</v>
      </c>
      <c r="AT21" s="1267">
        <v>146.05420000000001</v>
      </c>
      <c r="AV21" s="337" t="s">
        <v>112</v>
      </c>
      <c r="AW21" s="1245" t="s">
        <v>105</v>
      </c>
      <c r="AX21" s="1266">
        <v>145.8458</v>
      </c>
      <c r="AY21" s="1266">
        <v>146.2062</v>
      </c>
      <c r="AZ21" s="1266">
        <v>147.98480000000001</v>
      </c>
      <c r="BA21" s="1266">
        <v>151.49369999999999</v>
      </c>
      <c r="BB21" s="1266">
        <v>154.25059999999999</v>
      </c>
      <c r="BC21" s="1266">
        <v>155.88069999999999</v>
      </c>
      <c r="BD21" s="1266">
        <v>156.06710000000001</v>
      </c>
      <c r="BE21" s="1266">
        <v>160.4194</v>
      </c>
      <c r="BF21" s="1266">
        <v>167.0257</v>
      </c>
      <c r="BG21" s="1266">
        <v>169.98390000000001</v>
      </c>
      <c r="BH21" s="1266">
        <v>170.58869999999999</v>
      </c>
      <c r="BI21" s="1266">
        <v>171.49680000000001</v>
      </c>
      <c r="BK21" s="337" t="s">
        <v>252</v>
      </c>
      <c r="BL21" s="1245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1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1" t="s">
        <v>105</v>
      </c>
      <c r="EL21" s="1151">
        <v>124.03230000000001</v>
      </c>
      <c r="EM21" s="1151">
        <v>125.71430000000001</v>
      </c>
      <c r="EN21" s="1151">
        <v>134.03229999999999</v>
      </c>
      <c r="EO21" s="1151">
        <v>131.33330000000001</v>
      </c>
      <c r="EP21" s="1151">
        <v>130</v>
      </c>
      <c r="EQ21" s="1151">
        <v>131.1</v>
      </c>
      <c r="ER21" s="1151">
        <v>132.45160000000001</v>
      </c>
      <c r="ES21" s="1151">
        <v>133.48390000000001</v>
      </c>
      <c r="ET21" s="1151">
        <v>138.4</v>
      </c>
      <c r="EU21" s="1151">
        <v>131.35480000000001</v>
      </c>
      <c r="EV21" s="1151">
        <v>129.13330000000002</v>
      </c>
      <c r="EW21" s="1269">
        <v>129</v>
      </c>
      <c r="EY21" s="232" t="s">
        <v>111</v>
      </c>
      <c r="EZ21" s="971" t="s">
        <v>105</v>
      </c>
      <c r="FA21" s="1506">
        <v>129</v>
      </c>
      <c r="FB21" s="1477">
        <v>129.13999999999999</v>
      </c>
      <c r="FC21" s="1477">
        <v>133.16</v>
      </c>
      <c r="FD21" s="1477">
        <v>148.80000000000001</v>
      </c>
      <c r="FE21" s="1477">
        <v>155.16</v>
      </c>
      <c r="FF21" s="1477">
        <v>161.27000000000001</v>
      </c>
      <c r="FG21" s="1477">
        <v>164.74</v>
      </c>
      <c r="FH21" s="1477">
        <v>168.65</v>
      </c>
      <c r="FI21" s="1477">
        <v>178.13</v>
      </c>
      <c r="FJ21" s="1477">
        <v>181</v>
      </c>
      <c r="FK21" s="1477">
        <v>180.3</v>
      </c>
      <c r="FL21" s="1507">
        <v>180.06</v>
      </c>
    </row>
    <row r="22" spans="2:168" ht="15.95" customHeight="1">
      <c r="B22" s="347" t="s">
        <v>112</v>
      </c>
      <c r="C22" s="1261" t="s">
        <v>105</v>
      </c>
      <c r="D22" s="1278">
        <v>130.55160000000001</v>
      </c>
      <c r="E22" s="1281">
        <v>128.24930000000001</v>
      </c>
      <c r="F22" s="1282">
        <v>130.9674</v>
      </c>
      <c r="G22" s="1282">
        <v>132.7277</v>
      </c>
      <c r="H22" s="1282">
        <v>141.4939</v>
      </c>
      <c r="I22" s="1282">
        <v>143.53900000000002</v>
      </c>
      <c r="J22" s="1282">
        <v>139.69480000000001</v>
      </c>
      <c r="K22" s="1282">
        <v>134.95740000000001</v>
      </c>
      <c r="L22" s="1282">
        <v>130.4863</v>
      </c>
      <c r="M22" s="1279">
        <v>125.3974</v>
      </c>
      <c r="N22" s="1279">
        <v>120.7497</v>
      </c>
      <c r="O22" s="1283">
        <v>120.3429</v>
      </c>
      <c r="Q22" s="347" t="s">
        <v>112</v>
      </c>
      <c r="R22" s="1261" t="s">
        <v>105</v>
      </c>
      <c r="S22" s="1282">
        <v>117.869</v>
      </c>
      <c r="T22" s="1282">
        <v>121.8625</v>
      </c>
      <c r="U22" s="1282">
        <v>122.9406</v>
      </c>
      <c r="V22" s="1282">
        <v>124.69370000000001</v>
      </c>
      <c r="W22" s="1282">
        <v>130.03059999999999</v>
      </c>
      <c r="X22" s="1282">
        <v>137.91499999999999</v>
      </c>
      <c r="Y22" s="1282">
        <v>141.2003</v>
      </c>
      <c r="Z22" s="1279">
        <v>140.36770000000001</v>
      </c>
      <c r="AA22" s="1279">
        <v>138.23600000000002</v>
      </c>
      <c r="AB22" s="1282">
        <v>132.381</v>
      </c>
      <c r="AC22" s="1282">
        <v>129.97130000000001</v>
      </c>
      <c r="AD22" s="1283">
        <v>130.1448</v>
      </c>
      <c r="AG22" s="337" t="s">
        <v>113</v>
      </c>
      <c r="AH22" s="1245" t="s">
        <v>105</v>
      </c>
      <c r="AI22" s="1284">
        <v>152.93100000000001</v>
      </c>
      <c r="AJ22" s="1285">
        <v>160.64250000000001</v>
      </c>
      <c r="AK22" s="1285">
        <v>157.4</v>
      </c>
      <c r="AL22" s="1285">
        <v>157.3827</v>
      </c>
      <c r="AM22" s="1285">
        <v>164.0223</v>
      </c>
      <c r="AN22" s="1285">
        <v>166.19670000000002</v>
      </c>
      <c r="AO22" s="1285">
        <v>173.02100000000002</v>
      </c>
      <c r="AP22" s="1285">
        <v>180.52450000000002</v>
      </c>
      <c r="AQ22" s="1266">
        <v>186.01900000000001</v>
      </c>
      <c r="AR22" s="1266">
        <v>191.1448</v>
      </c>
      <c r="AS22" s="1285">
        <v>195.30930000000001</v>
      </c>
      <c r="AT22" s="1286">
        <v>187.69390000000001</v>
      </c>
      <c r="AV22" s="337" t="s">
        <v>113</v>
      </c>
      <c r="AW22" s="1245" t="s">
        <v>105</v>
      </c>
      <c r="AX22" s="1285">
        <v>174.7732</v>
      </c>
      <c r="AY22" s="1285">
        <v>172.25720000000001</v>
      </c>
      <c r="AZ22" s="1285">
        <v>175.5471</v>
      </c>
      <c r="BA22" s="1285">
        <v>172.32570000000001</v>
      </c>
      <c r="BB22" s="1285">
        <v>161.78899999999999</v>
      </c>
      <c r="BC22" s="1285">
        <v>167.315</v>
      </c>
      <c r="BD22" s="1285">
        <v>186.63419999999999</v>
      </c>
      <c r="BE22" s="1266">
        <v>205.48740000000001</v>
      </c>
      <c r="BF22" s="1266">
        <v>215.71530000000001</v>
      </c>
      <c r="BG22" s="1285">
        <v>216.58580000000001</v>
      </c>
      <c r="BH22" s="1285">
        <v>202.483</v>
      </c>
      <c r="BI22" s="1285">
        <v>188.5745</v>
      </c>
      <c r="BK22" s="337"/>
      <c r="BL22" s="1245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1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1" t="s">
        <v>254</v>
      </c>
      <c r="EL22" s="1151">
        <v>140.88480000000001</v>
      </c>
      <c r="EM22" s="1151">
        <v>143.3826</v>
      </c>
      <c r="EN22" s="1151">
        <v>152.10140000000001</v>
      </c>
      <c r="EO22" s="1151">
        <v>148.46120000000002</v>
      </c>
      <c r="EP22" s="1151">
        <v>145.35580000000002</v>
      </c>
      <c r="EQ22" s="1151">
        <v>148.2029</v>
      </c>
      <c r="ER22" s="1151">
        <v>148.64330000000001</v>
      </c>
      <c r="ES22" s="1151">
        <v>152.77460000000002</v>
      </c>
      <c r="ET22" s="1151">
        <v>151.86870000000002</v>
      </c>
      <c r="EU22" s="1151">
        <v>144.191</v>
      </c>
      <c r="EV22" s="1151">
        <v>143.33150000000001</v>
      </c>
      <c r="EW22" s="1269">
        <v>143.7253</v>
      </c>
      <c r="EY22" s="232" t="s">
        <v>252</v>
      </c>
      <c r="EZ22" s="971" t="s">
        <v>254</v>
      </c>
      <c r="FA22" s="1506">
        <v>141.66</v>
      </c>
      <c r="FB22" s="1477">
        <v>141.24</v>
      </c>
      <c r="FC22" s="1477">
        <v>143.38999999999999</v>
      </c>
      <c r="FD22" s="1477">
        <v>165.07</v>
      </c>
      <c r="FE22" s="1477">
        <v>171.68</v>
      </c>
      <c r="FF22" s="1477">
        <v>173</v>
      </c>
      <c r="FG22" s="1477">
        <v>172.02</v>
      </c>
      <c r="FH22" s="1477">
        <v>178.24</v>
      </c>
      <c r="FI22" s="1477">
        <v>186.58</v>
      </c>
      <c r="FJ22" s="1477">
        <v>185.68</v>
      </c>
      <c r="FK22" s="1477">
        <v>186.33</v>
      </c>
      <c r="FL22" s="1507">
        <v>194.07</v>
      </c>
    </row>
    <row r="23" spans="2:168" ht="15.95" customHeight="1">
      <c r="B23" s="347" t="s">
        <v>113</v>
      </c>
      <c r="C23" s="1261" t="s">
        <v>105</v>
      </c>
      <c r="D23" s="1278">
        <v>157.06650000000002</v>
      </c>
      <c r="E23" s="1281">
        <v>142.65210000000002</v>
      </c>
      <c r="F23" s="1282">
        <v>136.1574</v>
      </c>
      <c r="G23" s="1282">
        <v>136.97140000000002</v>
      </c>
      <c r="H23" s="1282">
        <v>133.9555</v>
      </c>
      <c r="I23" s="1282">
        <v>148.375</v>
      </c>
      <c r="J23" s="1282">
        <v>154.315</v>
      </c>
      <c r="K23" s="1282">
        <v>165.47970000000001</v>
      </c>
      <c r="L23" s="1282">
        <v>170.34370000000001</v>
      </c>
      <c r="M23" s="1279">
        <v>166.18350000000001</v>
      </c>
      <c r="N23" s="1279">
        <v>154.54660000000001</v>
      </c>
      <c r="O23" s="1283">
        <v>157.1148</v>
      </c>
      <c r="Q23" s="347" t="s">
        <v>113</v>
      </c>
      <c r="R23" s="1261" t="s">
        <v>105</v>
      </c>
      <c r="S23" s="1282">
        <v>155.6129</v>
      </c>
      <c r="T23" s="1282">
        <v>153.88999999999999</v>
      </c>
      <c r="U23" s="1282">
        <v>145.16580000000002</v>
      </c>
      <c r="V23" s="1282">
        <v>138.92930000000001</v>
      </c>
      <c r="W23" s="1282">
        <v>137.91159999999999</v>
      </c>
      <c r="X23" s="1282">
        <v>146.21970000000002</v>
      </c>
      <c r="Y23" s="1282">
        <v>144.78030000000001</v>
      </c>
      <c r="Z23" s="1279">
        <v>153.3203</v>
      </c>
      <c r="AA23" s="1279">
        <v>163.43730000000002</v>
      </c>
      <c r="AB23" s="1282">
        <v>158.23580000000001</v>
      </c>
      <c r="AC23" s="1282">
        <v>153.5163</v>
      </c>
      <c r="AD23" s="1283">
        <v>151.69710000000001</v>
      </c>
      <c r="AG23" s="337" t="s">
        <v>128</v>
      </c>
      <c r="AH23" s="1245" t="s">
        <v>105</v>
      </c>
      <c r="AI23" s="1284">
        <v>172.06450000000001</v>
      </c>
      <c r="AJ23" s="1285">
        <v>163.5</v>
      </c>
      <c r="AK23" s="1285">
        <v>162.06450000000001</v>
      </c>
      <c r="AL23" s="1285">
        <v>161</v>
      </c>
      <c r="AM23" s="1285">
        <v>141.6129</v>
      </c>
      <c r="AN23" s="1285">
        <v>166.5667</v>
      </c>
      <c r="AO23" s="1285">
        <v>182</v>
      </c>
      <c r="AP23" s="1285">
        <v>182</v>
      </c>
      <c r="AQ23" s="1266">
        <v>179.5333</v>
      </c>
      <c r="AR23" s="1266">
        <v>177.06450000000001</v>
      </c>
      <c r="AS23" s="1285">
        <v>178.0333</v>
      </c>
      <c r="AT23" s="1286">
        <v>171.83870000000002</v>
      </c>
      <c r="AV23" s="337" t="s">
        <v>128</v>
      </c>
      <c r="AW23" s="1245" t="s">
        <v>105</v>
      </c>
      <c r="AX23" s="1285">
        <v>167.96770000000001</v>
      </c>
      <c r="AY23" s="1285">
        <v>160.89660000000001</v>
      </c>
      <c r="AZ23" s="1285">
        <v>168.93549999999999</v>
      </c>
      <c r="BA23" s="1285">
        <v>181</v>
      </c>
      <c r="BB23" s="1285">
        <v>184.9032</v>
      </c>
      <c r="BC23" s="1285">
        <v>200.26669999999999</v>
      </c>
      <c r="BD23" s="1285">
        <v>210.12899999999999</v>
      </c>
      <c r="BE23" s="1266">
        <v>215.48390000000001</v>
      </c>
      <c r="BF23" s="1266">
        <v>230.33330000000001</v>
      </c>
      <c r="BG23" s="1285">
        <v>232.83869999999999</v>
      </c>
      <c r="BH23" s="1285">
        <v>221.13329999999999</v>
      </c>
      <c r="BI23" s="1285">
        <v>198.0968</v>
      </c>
      <c r="BK23" s="337" t="s">
        <v>112</v>
      </c>
      <c r="BL23" s="1245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2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2" t="s">
        <v>255</v>
      </c>
      <c r="EL23" s="1152">
        <v>1047.7097000000001</v>
      </c>
      <c r="EM23" s="1152">
        <v>1066.5357000000001</v>
      </c>
      <c r="EN23" s="1152">
        <v>1131.3226</v>
      </c>
      <c r="EO23" s="1152">
        <v>1101.8</v>
      </c>
      <c r="EP23" s="1152">
        <v>1074.5806</v>
      </c>
      <c r="EQ23" s="1152">
        <v>1094.1333</v>
      </c>
      <c r="ER23" s="1152">
        <v>1099.5161000000001</v>
      </c>
      <c r="ES23" s="1152">
        <v>1134.3226</v>
      </c>
      <c r="ET23" s="1152">
        <v>1128.4333000000001</v>
      </c>
      <c r="EU23" s="1152">
        <v>1070.5806</v>
      </c>
      <c r="EV23" s="1152">
        <v>1064.8</v>
      </c>
      <c r="EW23" s="1270">
        <v>1064.4516000000001</v>
      </c>
      <c r="EY23" s="232"/>
      <c r="EZ23" s="972" t="s">
        <v>255</v>
      </c>
      <c r="FA23" s="1508">
        <v>1052.1600000000001</v>
      </c>
      <c r="FB23" s="1478">
        <v>1047.3599999999999</v>
      </c>
      <c r="FC23" s="1478">
        <v>1064.0999999999999</v>
      </c>
      <c r="FD23" s="1478">
        <v>1226.27</v>
      </c>
      <c r="FE23" s="1478">
        <v>1273.58</v>
      </c>
      <c r="FF23" s="1478">
        <v>1281.8</v>
      </c>
      <c r="FG23" s="1478">
        <v>1271.42</v>
      </c>
      <c r="FH23" s="1478">
        <v>1317.06</v>
      </c>
      <c r="FI23" s="1478">
        <v>1380.9</v>
      </c>
      <c r="FJ23" s="1478">
        <v>1380.48</v>
      </c>
      <c r="FK23" s="1478">
        <v>1386.47</v>
      </c>
      <c r="FL23" s="1509">
        <v>1444.16</v>
      </c>
    </row>
    <row r="24" spans="2:168" ht="15.95" customHeight="1">
      <c r="B24" s="347" t="s">
        <v>128</v>
      </c>
      <c r="C24" s="1261" t="s">
        <v>105</v>
      </c>
      <c r="D24" s="1278">
        <v>157</v>
      </c>
      <c r="E24" s="1281">
        <v>157</v>
      </c>
      <c r="F24" s="1282">
        <v>155.06450000000001</v>
      </c>
      <c r="G24" s="1282">
        <v>152.0667</v>
      </c>
      <c r="H24" s="1282">
        <v>133</v>
      </c>
      <c r="I24" s="1282">
        <v>151.4</v>
      </c>
      <c r="J24" s="1282">
        <v>159.1935</v>
      </c>
      <c r="K24" s="1282">
        <v>153.12900000000002</v>
      </c>
      <c r="L24" s="1282">
        <v>157.9333</v>
      </c>
      <c r="M24" s="1279">
        <v>162.35480000000001</v>
      </c>
      <c r="N24" s="1279">
        <v>153.80000000000001</v>
      </c>
      <c r="O24" s="1283">
        <v>144.32259999999999</v>
      </c>
      <c r="Q24" s="347" t="s">
        <v>128</v>
      </c>
      <c r="R24" s="1261" t="s">
        <v>105</v>
      </c>
      <c r="S24" s="1282">
        <v>141.32259999999999</v>
      </c>
      <c r="T24" s="1282">
        <v>139.5</v>
      </c>
      <c r="U24" s="1282">
        <v>144.8065</v>
      </c>
      <c r="V24" s="1282">
        <v>156.0333</v>
      </c>
      <c r="W24" s="1282">
        <v>155.12900000000002</v>
      </c>
      <c r="X24" s="1282">
        <v>168.5333</v>
      </c>
      <c r="Y24" s="1282">
        <v>170.77420000000001</v>
      </c>
      <c r="Z24" s="1279">
        <v>170.3871</v>
      </c>
      <c r="AA24" s="1279">
        <v>175.9</v>
      </c>
      <c r="AB24" s="1282">
        <v>175</v>
      </c>
      <c r="AC24" s="1282">
        <v>174.9333</v>
      </c>
      <c r="AD24" s="1283">
        <v>170.83870000000002</v>
      </c>
      <c r="AG24" s="337" t="s">
        <v>130</v>
      </c>
      <c r="AH24" s="1245" t="s">
        <v>105</v>
      </c>
      <c r="AI24" s="1284">
        <v>143.69910000000002</v>
      </c>
      <c r="AJ24" s="1285">
        <v>144.8844</v>
      </c>
      <c r="AK24" s="1285">
        <v>151.4418</v>
      </c>
      <c r="AL24" s="1285">
        <v>157.2998</v>
      </c>
      <c r="AM24" s="1285">
        <v>161.87720000000002</v>
      </c>
      <c r="AN24" s="1285">
        <v>168.81570000000002</v>
      </c>
      <c r="AO24" s="1285">
        <v>169.92660000000001</v>
      </c>
      <c r="AP24" s="1285">
        <v>168.1781</v>
      </c>
      <c r="AQ24" s="1266">
        <v>170.1499</v>
      </c>
      <c r="AR24" s="1266">
        <v>164.28900000000002</v>
      </c>
      <c r="AS24" s="1285">
        <v>167.00210000000001</v>
      </c>
      <c r="AT24" s="1286">
        <v>174.0633</v>
      </c>
      <c r="AV24" s="337" t="s">
        <v>130</v>
      </c>
      <c r="AW24" s="1245" t="s">
        <v>105</v>
      </c>
      <c r="AX24" s="1285">
        <v>170.77879999999999</v>
      </c>
      <c r="AY24" s="1285">
        <v>172.6754</v>
      </c>
      <c r="AZ24" s="1285">
        <v>173.83109999999999</v>
      </c>
      <c r="BA24" s="1285">
        <v>172.46709999999999</v>
      </c>
      <c r="BB24" s="1285">
        <v>173.63570000000001</v>
      </c>
      <c r="BC24" s="1285">
        <v>177.90809999999999</v>
      </c>
      <c r="BD24" s="1285">
        <v>176.3528</v>
      </c>
      <c r="BE24" s="1266">
        <v>180.744</v>
      </c>
      <c r="BF24" s="1266">
        <v>195.8657</v>
      </c>
      <c r="BG24" s="1285">
        <v>197.98490000000001</v>
      </c>
      <c r="BH24" s="1285">
        <v>196.84450000000001</v>
      </c>
      <c r="BI24" s="1285">
        <v>190.06639999999999</v>
      </c>
      <c r="BK24" s="337" t="s">
        <v>113</v>
      </c>
      <c r="BL24" s="1245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1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400</v>
      </c>
      <c r="EG24" s="770" t="s">
        <v>400</v>
      </c>
      <c r="EH24" s="788">
        <v>167.99</v>
      </c>
      <c r="EJ24" s="232" t="s">
        <v>113</v>
      </c>
      <c r="EK24" s="971" t="s">
        <v>105</v>
      </c>
      <c r="EL24" s="1151">
        <v>167.99</v>
      </c>
      <c r="EM24" s="1151">
        <v>167.99</v>
      </c>
      <c r="EN24" s="1151">
        <v>167.99</v>
      </c>
      <c r="EO24" s="1151">
        <v>167.99</v>
      </c>
      <c r="EP24" s="1151">
        <v>167.99</v>
      </c>
      <c r="EQ24" s="1151">
        <v>167.99</v>
      </c>
      <c r="ER24" s="1151">
        <v>167.99</v>
      </c>
      <c r="ES24" s="1151">
        <v>167.99</v>
      </c>
      <c r="ET24" s="1151">
        <v>167.99</v>
      </c>
      <c r="EU24" s="1151" t="s">
        <v>459</v>
      </c>
      <c r="EV24" s="1151" t="s">
        <v>459</v>
      </c>
      <c r="EW24" s="1269" t="s">
        <v>459</v>
      </c>
      <c r="EY24" s="232" t="s">
        <v>128</v>
      </c>
      <c r="EZ24" s="971" t="s">
        <v>105</v>
      </c>
      <c r="FA24" s="1510">
        <v>161.94</v>
      </c>
      <c r="FB24" s="1479">
        <v>162.84</v>
      </c>
      <c r="FC24" s="1479">
        <v>164.02</v>
      </c>
      <c r="FD24" s="1479">
        <v>173.6</v>
      </c>
      <c r="FE24" s="1479">
        <v>190.57</v>
      </c>
      <c r="FF24" s="1479">
        <v>202.66</v>
      </c>
      <c r="FG24" s="1479">
        <v>203.21</v>
      </c>
      <c r="FH24" s="1479">
        <v>202.7</v>
      </c>
      <c r="FI24" s="1479">
        <v>202.9</v>
      </c>
      <c r="FJ24" s="1479">
        <v>202.25</v>
      </c>
      <c r="FK24" s="1479">
        <v>201</v>
      </c>
      <c r="FL24" s="1511">
        <v>201.4</v>
      </c>
    </row>
    <row r="25" spans="2:168" ht="15.95" customHeight="1">
      <c r="B25" s="347" t="s">
        <v>130</v>
      </c>
      <c r="C25" s="1261" t="s">
        <v>105</v>
      </c>
      <c r="D25" s="1262">
        <v>163.14600000000002</v>
      </c>
      <c r="E25" s="1281">
        <v>139.00970000000001</v>
      </c>
      <c r="F25" s="1282">
        <v>146.0855</v>
      </c>
      <c r="G25" s="1282">
        <v>153.9117</v>
      </c>
      <c r="H25" s="1282">
        <v>162.9736</v>
      </c>
      <c r="I25" s="1282">
        <v>163.43360000000001</v>
      </c>
      <c r="J25" s="1282">
        <v>163.5667</v>
      </c>
      <c r="K25" s="1282">
        <v>166.98420000000002</v>
      </c>
      <c r="L25" s="1282">
        <v>165.0573</v>
      </c>
      <c r="M25" s="1279">
        <v>156.13499999999999</v>
      </c>
      <c r="N25" s="1279">
        <v>143.06970000000001</v>
      </c>
      <c r="O25" s="1283">
        <v>140.13040000000001</v>
      </c>
      <c r="Q25" s="347" t="s">
        <v>130</v>
      </c>
      <c r="R25" s="1261" t="s">
        <v>105</v>
      </c>
      <c r="S25" s="1282">
        <v>133.19150000000002</v>
      </c>
      <c r="T25" s="1282">
        <v>134.33010000000002</v>
      </c>
      <c r="U25" s="1282">
        <v>131.45240000000001</v>
      </c>
      <c r="V25" s="1282">
        <v>133.88830000000002</v>
      </c>
      <c r="W25" s="1282">
        <v>145.36360000000002</v>
      </c>
      <c r="X25" s="1282">
        <v>153.04390000000001</v>
      </c>
      <c r="Y25" s="1282">
        <v>148.02780000000001</v>
      </c>
      <c r="Z25" s="1279">
        <v>149.352</v>
      </c>
      <c r="AA25" s="1279">
        <v>153.02790000000002</v>
      </c>
      <c r="AB25" s="1282">
        <v>144.06360000000001</v>
      </c>
      <c r="AC25" s="1282">
        <v>146.04130000000001</v>
      </c>
      <c r="AD25" s="1283">
        <v>148.57210000000001</v>
      </c>
      <c r="AG25" s="337"/>
      <c r="AH25" s="1245" t="s">
        <v>280</v>
      </c>
      <c r="AI25" s="1284">
        <v>101.1277</v>
      </c>
      <c r="AJ25" s="1285">
        <v>101.96610000000001</v>
      </c>
      <c r="AK25" s="1285">
        <v>107.07350000000001</v>
      </c>
      <c r="AL25" s="1285">
        <v>111.55670000000001</v>
      </c>
      <c r="AM25" s="1285">
        <v>114.8245</v>
      </c>
      <c r="AN25" s="1285">
        <v>119.71470000000001</v>
      </c>
      <c r="AO25" s="1285">
        <v>120.51900000000001</v>
      </c>
      <c r="AP25" s="1285">
        <v>119.29650000000001</v>
      </c>
      <c r="AQ25" s="1266">
        <v>120.68770000000001</v>
      </c>
      <c r="AR25" s="1266">
        <v>116.04650000000001</v>
      </c>
      <c r="AS25" s="1285">
        <v>117.20400000000001</v>
      </c>
      <c r="AT25" s="1286">
        <v>121.4161</v>
      </c>
      <c r="AV25" s="337"/>
      <c r="AW25" s="1245" t="s">
        <v>280</v>
      </c>
      <c r="AX25" s="1285">
        <v>119.3706</v>
      </c>
      <c r="AY25" s="1285">
        <v>120.67829999999999</v>
      </c>
      <c r="AZ25" s="1285">
        <v>121.27549999999999</v>
      </c>
      <c r="BA25" s="1285">
        <v>120.599</v>
      </c>
      <c r="BB25" s="1285">
        <v>121.2303</v>
      </c>
      <c r="BC25" s="1285">
        <v>124.006</v>
      </c>
      <c r="BD25" s="1285">
        <v>122.7932</v>
      </c>
      <c r="BE25" s="1266">
        <v>125.8506</v>
      </c>
      <c r="BF25" s="1266">
        <v>136.36429999999999</v>
      </c>
      <c r="BG25" s="1285">
        <v>137.83519999999999</v>
      </c>
      <c r="BH25" s="1285">
        <v>137.04230000000001</v>
      </c>
      <c r="BI25" s="1285">
        <v>132.3784</v>
      </c>
      <c r="BK25" s="337" t="s">
        <v>128</v>
      </c>
      <c r="BL25" s="1245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1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1" t="s">
        <v>105</v>
      </c>
      <c r="EL25" s="1153">
        <v>174.4442</v>
      </c>
      <c r="EM25" s="1153">
        <v>164.87139999999999</v>
      </c>
      <c r="EN25" s="1153">
        <v>174.65479999999999</v>
      </c>
      <c r="EO25" s="1153">
        <v>189.18470000000002</v>
      </c>
      <c r="EP25" s="1153">
        <v>200.71</v>
      </c>
      <c r="EQ25" s="1153">
        <v>202.29670000000002</v>
      </c>
      <c r="ER25" s="1153">
        <v>202.25810000000001</v>
      </c>
      <c r="ES25" s="1153">
        <v>202.32</v>
      </c>
      <c r="ET25" s="1153">
        <v>201.09730000000002</v>
      </c>
      <c r="EU25" s="1153">
        <v>185.911</v>
      </c>
      <c r="EV25" s="1153">
        <v>173.73570000000001</v>
      </c>
      <c r="EW25" s="1291">
        <v>162.3603</v>
      </c>
      <c r="EY25" s="232" t="s">
        <v>130</v>
      </c>
      <c r="EZ25" s="971" t="s">
        <v>105</v>
      </c>
      <c r="FA25" s="1510">
        <v>127.78</v>
      </c>
      <c r="FB25" s="1479">
        <v>130.72999999999999</v>
      </c>
      <c r="FC25" s="1479">
        <v>135.25</v>
      </c>
      <c r="FD25" s="1479">
        <v>169.61</v>
      </c>
      <c r="FE25" s="1479">
        <v>187.48</v>
      </c>
      <c r="FF25" s="1479">
        <v>183.46</v>
      </c>
      <c r="FG25" s="1479">
        <v>165.96</v>
      </c>
      <c r="FH25" s="1479">
        <v>177.01</v>
      </c>
      <c r="FI25" s="1479">
        <v>178.46</v>
      </c>
      <c r="FJ25" s="1479">
        <v>179.71</v>
      </c>
      <c r="FK25" s="1479">
        <v>186.39</v>
      </c>
      <c r="FL25" s="1511">
        <v>210.24</v>
      </c>
    </row>
    <row r="26" spans="2:168" ht="15.95" customHeight="1">
      <c r="B26" s="347"/>
      <c r="C26" s="1261" t="s">
        <v>280</v>
      </c>
      <c r="D26" s="1262">
        <v>115.0074</v>
      </c>
      <c r="E26" s="1262">
        <v>98.037900000000008</v>
      </c>
      <c r="F26" s="1263">
        <v>103.46610000000001</v>
      </c>
      <c r="G26" s="1263">
        <v>109.1717</v>
      </c>
      <c r="H26" s="1263">
        <v>115.58030000000001</v>
      </c>
      <c r="I26" s="1263">
        <v>114.65</v>
      </c>
      <c r="J26" s="1263">
        <v>114.5723</v>
      </c>
      <c r="K26" s="1263">
        <v>117.11160000000001</v>
      </c>
      <c r="L26" s="1263">
        <v>116.1653</v>
      </c>
      <c r="M26" s="1263">
        <v>110.6413</v>
      </c>
      <c r="N26" s="1263">
        <v>101.40270000000001</v>
      </c>
      <c r="O26" s="1264">
        <v>99.169700000000006</v>
      </c>
      <c r="Q26" s="347"/>
      <c r="R26" s="1261" t="s">
        <v>280</v>
      </c>
      <c r="S26" s="1263">
        <v>94.406800000000004</v>
      </c>
      <c r="T26" s="1263">
        <v>95.242500000000007</v>
      </c>
      <c r="U26" s="1263">
        <v>93.109700000000004</v>
      </c>
      <c r="V26" s="1263">
        <v>94.752700000000004</v>
      </c>
      <c r="W26" s="1263">
        <v>102.84870000000001</v>
      </c>
      <c r="X26" s="1263">
        <v>108.38200000000001</v>
      </c>
      <c r="Y26" s="1263">
        <v>104.95740000000001</v>
      </c>
      <c r="Z26" s="1263">
        <v>105.81740000000001</v>
      </c>
      <c r="AA26" s="1263">
        <v>108.49930000000001</v>
      </c>
      <c r="AB26" s="1263">
        <v>102.2042</v>
      </c>
      <c r="AC26" s="1263">
        <v>103.6087</v>
      </c>
      <c r="AD26" s="1264">
        <v>105.4303</v>
      </c>
      <c r="AG26" s="337" t="s">
        <v>129</v>
      </c>
      <c r="AH26" s="1245" t="s">
        <v>105</v>
      </c>
      <c r="AI26" s="1265">
        <v>148.3365</v>
      </c>
      <c r="AJ26" s="1266">
        <v>147.285</v>
      </c>
      <c r="AK26" s="1266">
        <v>154.1865</v>
      </c>
      <c r="AL26" s="1266">
        <v>158.7867</v>
      </c>
      <c r="AM26" s="1266">
        <v>165.1105</v>
      </c>
      <c r="AN26" s="1266">
        <v>154.08610000000002</v>
      </c>
      <c r="AO26" s="1266">
        <v>149.0051</v>
      </c>
      <c r="AP26" s="1266">
        <v>146.0556</v>
      </c>
      <c r="AQ26" s="1266">
        <v>149.7602</v>
      </c>
      <c r="AR26" s="1266">
        <v>150.19670000000002</v>
      </c>
      <c r="AS26" s="1266">
        <v>159.51660000000001</v>
      </c>
      <c r="AT26" s="1267">
        <v>165.4434</v>
      </c>
      <c r="AV26" s="337" t="s">
        <v>129</v>
      </c>
      <c r="AW26" s="1245" t="s">
        <v>105</v>
      </c>
      <c r="AX26" s="1266">
        <v>159.00049999999999</v>
      </c>
      <c r="AY26" s="1266">
        <v>164.5367</v>
      </c>
      <c r="AZ26" s="1266">
        <v>166.23</v>
      </c>
      <c r="BA26" s="1266">
        <v>167.96270000000001</v>
      </c>
      <c r="BB26" s="1266">
        <v>166.45699999999999</v>
      </c>
      <c r="BC26" s="1266">
        <v>171.9907</v>
      </c>
      <c r="BD26" s="1266">
        <v>172.23660000000001</v>
      </c>
      <c r="BE26" s="1266">
        <v>178.33920000000001</v>
      </c>
      <c r="BF26" s="1266">
        <v>188.28739999999999</v>
      </c>
      <c r="BG26" s="1266">
        <v>192.83750000000001</v>
      </c>
      <c r="BH26" s="1266">
        <v>188.32640000000001</v>
      </c>
      <c r="BI26" s="1266">
        <v>180.61709999999999</v>
      </c>
      <c r="BK26" s="337" t="s">
        <v>130</v>
      </c>
      <c r="BL26" s="1245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1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1" t="s">
        <v>105</v>
      </c>
      <c r="EL26" s="1153">
        <v>139.3426</v>
      </c>
      <c r="EM26" s="1153">
        <v>141.44210000000001</v>
      </c>
      <c r="EN26" s="1153">
        <v>148.86510000000001</v>
      </c>
      <c r="EO26" s="1153">
        <v>147.0377</v>
      </c>
      <c r="EP26" s="1153">
        <v>140.8612</v>
      </c>
      <c r="EQ26" s="1153">
        <v>145.09790000000001</v>
      </c>
      <c r="ER26" s="1153">
        <v>147.0669</v>
      </c>
      <c r="ES26" s="1153">
        <v>151.74979999999999</v>
      </c>
      <c r="ET26" s="1153">
        <v>153.52260000000001</v>
      </c>
      <c r="EU26" s="1153">
        <v>142.9982</v>
      </c>
      <c r="EV26" s="1153">
        <v>139.46100000000001</v>
      </c>
      <c r="EW26" s="1291">
        <v>130.37690000000001</v>
      </c>
      <c r="EY26" s="232" t="s">
        <v>129</v>
      </c>
      <c r="EZ26" s="971" t="s">
        <v>105</v>
      </c>
      <c r="FA26" s="1510">
        <v>121.87</v>
      </c>
      <c r="FB26" s="1479">
        <v>124.78</v>
      </c>
      <c r="FC26" s="1479">
        <v>129.71</v>
      </c>
      <c r="FD26" s="1479">
        <v>165.53</v>
      </c>
      <c r="FE26" s="1479">
        <v>183.08</v>
      </c>
      <c r="FF26" s="1479">
        <v>175.51</v>
      </c>
      <c r="FG26" s="1479">
        <v>159.93</v>
      </c>
      <c r="FH26" s="1479">
        <v>170.49</v>
      </c>
      <c r="FI26" s="1479">
        <v>173.16</v>
      </c>
      <c r="FJ26" s="1479">
        <v>174.24</v>
      </c>
      <c r="FK26" s="1479">
        <v>180.37</v>
      </c>
      <c r="FL26" s="1511">
        <v>197.7</v>
      </c>
    </row>
    <row r="27" spans="2:168" ht="15.95" customHeight="1">
      <c r="B27" s="347" t="s">
        <v>129</v>
      </c>
      <c r="C27" s="1261" t="s">
        <v>105</v>
      </c>
      <c r="D27" s="1278">
        <v>151.50700000000001</v>
      </c>
      <c r="E27" s="1262">
        <v>149.4205</v>
      </c>
      <c r="F27" s="1263">
        <v>155.46</v>
      </c>
      <c r="G27" s="1263">
        <v>162.15780000000001</v>
      </c>
      <c r="H27" s="1263">
        <v>164.74270000000001</v>
      </c>
      <c r="I27" s="1263">
        <v>169.48650000000001</v>
      </c>
      <c r="J27" s="1263">
        <v>164.8982</v>
      </c>
      <c r="K27" s="1263">
        <v>160.2458</v>
      </c>
      <c r="L27" s="1263">
        <v>166.2389</v>
      </c>
      <c r="M27" s="1263">
        <v>154.7319</v>
      </c>
      <c r="N27" s="1263">
        <v>141.1575</v>
      </c>
      <c r="O27" s="1264">
        <v>141.31050000000002</v>
      </c>
      <c r="Q27" s="347" t="s">
        <v>129</v>
      </c>
      <c r="R27" s="1261" t="s">
        <v>105</v>
      </c>
      <c r="S27" s="1263">
        <v>137.0181</v>
      </c>
      <c r="T27" s="1263">
        <v>137.2002</v>
      </c>
      <c r="U27" s="1263">
        <v>140.8246</v>
      </c>
      <c r="V27" s="1263">
        <v>141.68680000000001</v>
      </c>
      <c r="W27" s="1263">
        <v>145.3109</v>
      </c>
      <c r="X27" s="1263">
        <v>153.98400000000001</v>
      </c>
      <c r="Y27" s="1263">
        <v>153.6165</v>
      </c>
      <c r="Z27" s="1263">
        <v>153.6765</v>
      </c>
      <c r="AA27" s="1263">
        <v>156.0488</v>
      </c>
      <c r="AB27" s="1263">
        <v>139.78210000000001</v>
      </c>
      <c r="AC27" s="1263">
        <v>138.99379999999999</v>
      </c>
      <c r="AD27" s="1264">
        <v>146.30280000000002</v>
      </c>
      <c r="AG27" s="337"/>
      <c r="AH27" s="1245" t="s">
        <v>135</v>
      </c>
      <c r="AI27" s="1265">
        <v>512.17650000000003</v>
      </c>
      <c r="AJ27" s="1266">
        <v>508.54570000000001</v>
      </c>
      <c r="AK27" s="1266">
        <v>532.37520000000006</v>
      </c>
      <c r="AL27" s="1266">
        <v>548.25869999999998</v>
      </c>
      <c r="AM27" s="1266">
        <v>570.09350000000006</v>
      </c>
      <c r="AN27" s="1266">
        <v>532.02830000000006</v>
      </c>
      <c r="AO27" s="1266">
        <v>514.48480000000006</v>
      </c>
      <c r="AP27" s="1266">
        <v>504.30100000000004</v>
      </c>
      <c r="AQ27" s="1266">
        <v>517.09199999999998</v>
      </c>
      <c r="AR27" s="1266">
        <v>518.59940000000006</v>
      </c>
      <c r="AS27" s="1266">
        <v>550.779</v>
      </c>
      <c r="AT27" s="1267">
        <v>571.24290000000008</v>
      </c>
      <c r="AV27" s="337"/>
      <c r="AW27" s="1245" t="s">
        <v>135</v>
      </c>
      <c r="AX27" s="1266">
        <v>548.99710000000005</v>
      </c>
      <c r="AY27" s="1266">
        <v>568.11239999999998</v>
      </c>
      <c r="AZ27" s="1266">
        <v>573.95899999999995</v>
      </c>
      <c r="BA27" s="1266">
        <v>579.94169999999997</v>
      </c>
      <c r="BB27" s="1266">
        <v>574.74289999999996</v>
      </c>
      <c r="BC27" s="1266">
        <v>593.84969999999998</v>
      </c>
      <c r="BD27" s="1266">
        <v>594.69870000000003</v>
      </c>
      <c r="BE27" s="1266">
        <v>615.76969999999994</v>
      </c>
      <c r="BF27" s="1266">
        <v>650.11869999999999</v>
      </c>
      <c r="BG27" s="1266">
        <v>665.82939999999996</v>
      </c>
      <c r="BH27" s="1266">
        <v>650.25329999999997</v>
      </c>
      <c r="BI27" s="1266">
        <v>623.6345</v>
      </c>
      <c r="BK27" s="337" t="s">
        <v>129</v>
      </c>
      <c r="BL27" s="1245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1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1" t="s">
        <v>105</v>
      </c>
      <c r="EL27" s="1153">
        <v>138.5635</v>
      </c>
      <c r="EM27" s="1153">
        <v>143.70430000000002</v>
      </c>
      <c r="EN27" s="1153">
        <v>151.94</v>
      </c>
      <c r="EO27" s="1153">
        <v>148.68600000000001</v>
      </c>
      <c r="EP27" s="1153">
        <v>143.38230000000001</v>
      </c>
      <c r="EQ27" s="1153">
        <v>147.26770000000002</v>
      </c>
      <c r="ER27" s="1153">
        <v>143.64420000000001</v>
      </c>
      <c r="ES27" s="1153">
        <v>132.3681</v>
      </c>
      <c r="ET27" s="1153">
        <v>139.18700000000001</v>
      </c>
      <c r="EU27" s="1153">
        <v>135.70520000000002</v>
      </c>
      <c r="EV27" s="1153">
        <v>129.6233</v>
      </c>
      <c r="EW27" s="1291">
        <v>124.70650000000001</v>
      </c>
      <c r="EY27" s="232" t="s">
        <v>131</v>
      </c>
      <c r="EZ27" s="971" t="s">
        <v>105</v>
      </c>
      <c r="FA27" s="1510">
        <v>142.61000000000001</v>
      </c>
      <c r="FB27" s="1479">
        <v>141.4</v>
      </c>
      <c r="FC27" s="1479">
        <v>144.52000000000001</v>
      </c>
      <c r="FD27" s="1479">
        <v>172.27</v>
      </c>
      <c r="FE27" s="1479">
        <v>180.97</v>
      </c>
      <c r="FF27" s="1479">
        <v>187.37</v>
      </c>
      <c r="FG27" s="1479">
        <v>184.18</v>
      </c>
      <c r="FH27" s="1479">
        <v>188.09</v>
      </c>
      <c r="FI27" s="1479">
        <v>190.45</v>
      </c>
      <c r="FJ27" s="1479">
        <v>192.02</v>
      </c>
      <c r="FK27" s="1479">
        <v>194.76</v>
      </c>
      <c r="FL27" s="1511">
        <v>207.62</v>
      </c>
    </row>
    <row r="28" spans="2:168" ht="15.95" customHeight="1">
      <c r="B28" s="347"/>
      <c r="C28" s="1261" t="s">
        <v>135</v>
      </c>
      <c r="D28" s="1278">
        <v>523.1232</v>
      </c>
      <c r="E28" s="1281">
        <v>515.91890000000001</v>
      </c>
      <c r="F28" s="1282">
        <v>536.77229999999997</v>
      </c>
      <c r="G28" s="1282">
        <v>559.89830000000006</v>
      </c>
      <c r="H28" s="1282">
        <v>568.82350000000008</v>
      </c>
      <c r="I28" s="1282">
        <v>585.20299999999997</v>
      </c>
      <c r="J28" s="1282">
        <v>569.36030000000005</v>
      </c>
      <c r="K28" s="1282">
        <v>553.29680000000008</v>
      </c>
      <c r="L28" s="1282">
        <v>573.98969999999997</v>
      </c>
      <c r="M28" s="1279">
        <v>534.25840000000005</v>
      </c>
      <c r="N28" s="1279">
        <v>487.38870000000003</v>
      </c>
      <c r="O28" s="1283">
        <v>487.91680000000002</v>
      </c>
      <c r="Q28" s="347"/>
      <c r="R28" s="1261" t="s">
        <v>135</v>
      </c>
      <c r="S28" s="1282">
        <v>473.09610000000004</v>
      </c>
      <c r="T28" s="1282">
        <v>473.72500000000002</v>
      </c>
      <c r="U28" s="1282">
        <v>486.23900000000003</v>
      </c>
      <c r="V28" s="1282">
        <v>489.21600000000001</v>
      </c>
      <c r="W28" s="1282">
        <v>501.72970000000004</v>
      </c>
      <c r="X28" s="1282">
        <v>531.67600000000004</v>
      </c>
      <c r="Y28" s="1282">
        <v>530.40710000000001</v>
      </c>
      <c r="Z28" s="1279">
        <v>530.61419999999998</v>
      </c>
      <c r="AA28" s="1279">
        <v>538.80529999999999</v>
      </c>
      <c r="AB28" s="1282">
        <v>482.6397</v>
      </c>
      <c r="AC28" s="1282">
        <v>479.91770000000002</v>
      </c>
      <c r="AD28" s="1283">
        <v>505.1542</v>
      </c>
      <c r="AG28" s="337" t="s">
        <v>114</v>
      </c>
      <c r="AH28" s="1245" t="s">
        <v>105</v>
      </c>
      <c r="AI28" s="1284">
        <v>141.30970000000002</v>
      </c>
      <c r="AJ28" s="1285">
        <v>148.0607</v>
      </c>
      <c r="AK28" s="1285">
        <v>151.99680000000001</v>
      </c>
      <c r="AL28" s="1285">
        <v>158.17670000000001</v>
      </c>
      <c r="AM28" s="1285">
        <v>158.65479999999999</v>
      </c>
      <c r="AN28" s="1285">
        <v>159.13</v>
      </c>
      <c r="AO28" s="1285">
        <v>160.72900000000001</v>
      </c>
      <c r="AP28" s="1285">
        <v>157.62260000000001</v>
      </c>
      <c r="AQ28" s="1266">
        <v>156.47329999999999</v>
      </c>
      <c r="AR28" s="1266">
        <v>157.95480000000001</v>
      </c>
      <c r="AS28" s="1285">
        <v>165.2833</v>
      </c>
      <c r="AT28" s="1286">
        <v>165.45160000000001</v>
      </c>
      <c r="AV28" s="337" t="s">
        <v>114</v>
      </c>
      <c r="AW28" s="1245" t="s">
        <v>105</v>
      </c>
      <c r="AX28" s="1285">
        <v>163.8871</v>
      </c>
      <c r="AY28" s="1285">
        <v>164.0034</v>
      </c>
      <c r="AZ28" s="1285">
        <v>164.50649999999999</v>
      </c>
      <c r="BA28" s="1285">
        <v>171.22</v>
      </c>
      <c r="BB28" s="1285">
        <v>169.99350000000001</v>
      </c>
      <c r="BC28" s="1285">
        <v>170.61330000000001</v>
      </c>
      <c r="BD28" s="1285">
        <v>165.48390000000001</v>
      </c>
      <c r="BE28" s="1266">
        <v>181.66130000000001</v>
      </c>
      <c r="BF28" s="1266">
        <v>193.79</v>
      </c>
      <c r="BG28" s="1285">
        <v>192.57740000000001</v>
      </c>
      <c r="BH28" s="1285">
        <v>184.51</v>
      </c>
      <c r="BI28" s="1285">
        <v>173.29679999999999</v>
      </c>
      <c r="BK28" s="337"/>
      <c r="BL28" s="1245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1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1" t="s">
        <v>105</v>
      </c>
      <c r="EL28" s="1153">
        <v>136.12260000000001</v>
      </c>
      <c r="EM28" s="1153">
        <v>142.71430000000001</v>
      </c>
      <c r="EN28" s="1153">
        <v>150.59350000000001</v>
      </c>
      <c r="EO28" s="1153">
        <v>146.33670000000001</v>
      </c>
      <c r="EP28" s="1153">
        <v>141.93550000000002</v>
      </c>
      <c r="EQ28" s="1153">
        <v>146.96</v>
      </c>
      <c r="ER28" s="1153">
        <v>144.61610000000002</v>
      </c>
      <c r="ES28" s="1153">
        <v>0</v>
      </c>
      <c r="ET28" s="1153">
        <v>0</v>
      </c>
      <c r="EU28" s="1153" t="s">
        <v>459</v>
      </c>
      <c r="EV28" s="1153" t="s">
        <v>459</v>
      </c>
      <c r="EW28" s="1291" t="s">
        <v>459</v>
      </c>
      <c r="EY28" s="232"/>
      <c r="EZ28" s="971" t="s">
        <v>136</v>
      </c>
      <c r="FA28" s="1512">
        <v>45635.73</v>
      </c>
      <c r="FB28" s="1480">
        <v>44951.09</v>
      </c>
      <c r="FC28" s="1480">
        <v>45685.16</v>
      </c>
      <c r="FD28" s="1480">
        <v>55315.97</v>
      </c>
      <c r="FE28" s="1480">
        <v>58767.45</v>
      </c>
      <c r="FF28" s="1480">
        <v>60482.1</v>
      </c>
      <c r="FG28" s="1480">
        <v>59883.5</v>
      </c>
      <c r="FH28" s="1480">
        <v>61464.9</v>
      </c>
      <c r="FI28" s="1480">
        <v>63267.08</v>
      </c>
      <c r="FJ28" s="1480">
        <v>63666.67</v>
      </c>
      <c r="FK28" s="1480">
        <v>64898.1</v>
      </c>
      <c r="FL28" s="1513">
        <v>68686.69</v>
      </c>
    </row>
    <row r="29" spans="2:168" ht="15.95" customHeight="1">
      <c r="B29" s="347" t="s">
        <v>114</v>
      </c>
      <c r="C29" s="1261" t="s">
        <v>105</v>
      </c>
      <c r="D29" s="1278">
        <v>143.1645</v>
      </c>
      <c r="E29" s="1281">
        <v>140.69999999999999</v>
      </c>
      <c r="F29" s="1282">
        <v>143.0129</v>
      </c>
      <c r="G29" s="1282">
        <v>148.4667</v>
      </c>
      <c r="H29" s="1282">
        <v>150.9581</v>
      </c>
      <c r="I29" s="1282">
        <v>156.66330000000002</v>
      </c>
      <c r="J29" s="1282">
        <v>158.43550000000002</v>
      </c>
      <c r="K29" s="1282">
        <v>159.07420000000002</v>
      </c>
      <c r="L29" s="1282">
        <v>151.73670000000001</v>
      </c>
      <c r="M29" s="1279">
        <v>140.59350000000001</v>
      </c>
      <c r="N29" s="1279">
        <v>139.0933</v>
      </c>
      <c r="O29" s="1283">
        <v>135.93870000000001</v>
      </c>
      <c r="Q29" s="347" t="s">
        <v>114</v>
      </c>
      <c r="R29" s="1261" t="s">
        <v>105</v>
      </c>
      <c r="S29" s="1282">
        <v>135.0806</v>
      </c>
      <c r="T29" s="1282">
        <v>141.69999999999999</v>
      </c>
      <c r="U29" s="1282">
        <v>136.54519999999999</v>
      </c>
      <c r="V29" s="1282">
        <v>138.02000000000001</v>
      </c>
      <c r="W29" s="1282">
        <v>145.97740000000002</v>
      </c>
      <c r="X29" s="1282">
        <v>155.9933</v>
      </c>
      <c r="Y29" s="1282">
        <v>152.07740000000001</v>
      </c>
      <c r="Z29" s="1279">
        <v>154.41290000000001</v>
      </c>
      <c r="AA29" s="1279">
        <v>147.5933</v>
      </c>
      <c r="AB29" s="1282">
        <v>144.13550000000001</v>
      </c>
      <c r="AC29" s="1282">
        <v>148.9933</v>
      </c>
      <c r="AD29" s="1283">
        <v>153.9742</v>
      </c>
      <c r="AG29" s="337" t="s">
        <v>131</v>
      </c>
      <c r="AH29" s="1245" t="s">
        <v>105</v>
      </c>
      <c r="AI29" s="1284">
        <v>140.02200000000002</v>
      </c>
      <c r="AJ29" s="1285">
        <v>141.62210000000002</v>
      </c>
      <c r="AK29" s="1285">
        <v>145.44499999999999</v>
      </c>
      <c r="AL29" s="1285">
        <v>154.2133</v>
      </c>
      <c r="AM29" s="1285">
        <v>157.5857</v>
      </c>
      <c r="AN29" s="1285">
        <v>157.006</v>
      </c>
      <c r="AO29" s="1285">
        <v>160.75400000000002</v>
      </c>
      <c r="AP29" s="1285">
        <v>157.72920000000002</v>
      </c>
      <c r="AQ29" s="1266">
        <v>153.4811</v>
      </c>
      <c r="AR29" s="1266">
        <v>153.5866</v>
      </c>
      <c r="AS29" s="1285">
        <v>160.52430000000001</v>
      </c>
      <c r="AT29" s="1286">
        <v>166.84950000000001</v>
      </c>
      <c r="AV29" s="337" t="s">
        <v>131</v>
      </c>
      <c r="AW29" s="1268" t="s">
        <v>105</v>
      </c>
      <c r="AX29" s="1285">
        <v>158.63249999999999</v>
      </c>
      <c r="AY29" s="1285">
        <v>165.50110000000001</v>
      </c>
      <c r="AZ29" s="1285">
        <v>163.97890000000001</v>
      </c>
      <c r="BA29" s="1285">
        <v>165.97239999999999</v>
      </c>
      <c r="BB29" s="1285">
        <v>166.65110000000001</v>
      </c>
      <c r="BC29" s="1285">
        <v>170.1532</v>
      </c>
      <c r="BD29" s="1285">
        <v>172.91849999999999</v>
      </c>
      <c r="BE29" s="1266">
        <v>183.92449999999999</v>
      </c>
      <c r="BF29" s="1266">
        <v>188.86539999999999</v>
      </c>
      <c r="BG29" s="1285">
        <v>190.1026</v>
      </c>
      <c r="BH29" s="1285">
        <v>182.21969999999999</v>
      </c>
      <c r="BI29" s="1285">
        <v>173.34569999999999</v>
      </c>
      <c r="BK29" s="337" t="s">
        <v>114</v>
      </c>
      <c r="BL29" s="1245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1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1" t="s">
        <v>105</v>
      </c>
      <c r="EL29" s="1153">
        <v>142.21980000000002</v>
      </c>
      <c r="EM29" s="1153">
        <v>146.4693</v>
      </c>
      <c r="EN29" s="1153">
        <v>156.43470000000002</v>
      </c>
      <c r="EO29" s="1153">
        <v>151.57830000000001</v>
      </c>
      <c r="EP29" s="1153">
        <v>144.13630000000001</v>
      </c>
      <c r="EQ29" s="1153">
        <v>149.6987</v>
      </c>
      <c r="ER29" s="1153">
        <v>150.13750000000002</v>
      </c>
      <c r="ES29" s="1153">
        <v>153.46870000000001</v>
      </c>
      <c r="ET29" s="1153">
        <v>152.5744</v>
      </c>
      <c r="EU29" s="1153">
        <v>144.3099</v>
      </c>
      <c r="EV29" s="1153">
        <v>142.37</v>
      </c>
      <c r="EW29" s="1291">
        <v>143.5181</v>
      </c>
      <c r="EY29" s="232" t="s">
        <v>132</v>
      </c>
      <c r="EZ29" s="971" t="s">
        <v>105</v>
      </c>
      <c r="FA29" s="1510">
        <v>214</v>
      </c>
      <c r="FB29" s="1479">
        <v>214</v>
      </c>
      <c r="FC29" s="1479">
        <v>214</v>
      </c>
      <c r="FD29" s="1479">
        <v>214</v>
      </c>
      <c r="FE29" s="1479">
        <v>214</v>
      </c>
      <c r="FF29" s="1479">
        <v>214</v>
      </c>
      <c r="FG29" s="1479">
        <v>214</v>
      </c>
      <c r="FH29" s="1479">
        <v>214</v>
      </c>
      <c r="FI29" s="1479">
        <v>214</v>
      </c>
      <c r="FJ29" s="1479">
        <v>214</v>
      </c>
      <c r="FK29" s="1479">
        <v>214</v>
      </c>
      <c r="FL29" s="1511">
        <v>214</v>
      </c>
    </row>
    <row r="30" spans="2:168" ht="15.95" customHeight="1">
      <c r="B30" s="347" t="s">
        <v>131</v>
      </c>
      <c r="C30" s="1261" t="s">
        <v>105</v>
      </c>
      <c r="D30" s="1278">
        <v>147.83670000000001</v>
      </c>
      <c r="E30" s="1281">
        <v>137.48650000000001</v>
      </c>
      <c r="F30" s="1282">
        <v>138.93470000000002</v>
      </c>
      <c r="G30" s="1282">
        <v>146.60400000000001</v>
      </c>
      <c r="H30" s="1282">
        <v>154.55070000000001</v>
      </c>
      <c r="I30" s="1282">
        <v>159.9461</v>
      </c>
      <c r="J30" s="1282">
        <v>167.14690000000002</v>
      </c>
      <c r="K30" s="1282">
        <v>159.9118</v>
      </c>
      <c r="L30" s="1282">
        <v>155.9179</v>
      </c>
      <c r="M30" s="1279">
        <v>146.2587</v>
      </c>
      <c r="N30" s="1279">
        <v>140.00980000000001</v>
      </c>
      <c r="O30" s="1283">
        <v>138.87819999999999</v>
      </c>
      <c r="Q30" s="347" t="s">
        <v>131</v>
      </c>
      <c r="R30" s="1261" t="s">
        <v>105</v>
      </c>
      <c r="S30" s="1282">
        <v>138.16290000000001</v>
      </c>
      <c r="T30" s="1282">
        <v>134.8441</v>
      </c>
      <c r="U30" s="1282">
        <v>136.93720000000002</v>
      </c>
      <c r="V30" s="1282">
        <v>133.8125</v>
      </c>
      <c r="W30" s="1282">
        <v>132.69490000000002</v>
      </c>
      <c r="X30" s="1282">
        <v>147.0899</v>
      </c>
      <c r="Y30" s="1282">
        <v>150.0453</v>
      </c>
      <c r="Z30" s="1279">
        <v>151.02780000000001</v>
      </c>
      <c r="AA30" s="1279">
        <v>148.0504</v>
      </c>
      <c r="AB30" s="1282">
        <v>141.54050000000001</v>
      </c>
      <c r="AC30" s="1282">
        <v>138.25620000000001</v>
      </c>
      <c r="AD30" s="1283">
        <v>142.08629999999999</v>
      </c>
      <c r="AG30" s="337"/>
      <c r="AH30" s="1245" t="s">
        <v>136</v>
      </c>
      <c r="AI30" s="1292">
        <v>38590.103199999998</v>
      </c>
      <c r="AJ30" s="1293">
        <v>38418.172500000001</v>
      </c>
      <c r="AK30" s="1293">
        <v>39421.399000000005</v>
      </c>
      <c r="AL30" s="1293">
        <v>40908.6803</v>
      </c>
      <c r="AM30" s="1293">
        <v>42037.5432</v>
      </c>
      <c r="AN30" s="1293">
        <v>41887.429300000003</v>
      </c>
      <c r="AO30" s="1293">
        <v>43009.446100000001</v>
      </c>
      <c r="AP30" s="1293">
        <v>42993.1158</v>
      </c>
      <c r="AQ30" s="1276">
        <v>43579.2863</v>
      </c>
      <c r="AR30" s="1276">
        <v>45498.851900000001</v>
      </c>
      <c r="AS30" s="1293">
        <v>49493.428700000004</v>
      </c>
      <c r="AT30" s="1294">
        <v>50879.813900000001</v>
      </c>
      <c r="AV30" s="337"/>
      <c r="AW30" s="1268" t="s">
        <v>136</v>
      </c>
      <c r="AX30" s="1293">
        <v>48815.718399999998</v>
      </c>
      <c r="AY30" s="1293">
        <v>48160.680999999997</v>
      </c>
      <c r="AZ30" s="1293">
        <v>47893.3148</v>
      </c>
      <c r="BA30" s="1293">
        <v>48940.051299999999</v>
      </c>
      <c r="BB30" s="1293">
        <v>48854.543899999997</v>
      </c>
      <c r="BC30" s="1293">
        <v>50081.368000000002</v>
      </c>
      <c r="BD30" s="1293">
        <v>49542.8897</v>
      </c>
      <c r="BE30" s="1276">
        <v>51299.122600000002</v>
      </c>
      <c r="BF30" s="1276">
        <v>53627.130700000002</v>
      </c>
      <c r="BG30" s="1293">
        <v>53577.519</v>
      </c>
      <c r="BH30" s="1293">
        <v>51490.661699999997</v>
      </c>
      <c r="BI30" s="1293">
        <v>49493.102899999998</v>
      </c>
      <c r="BK30" s="337" t="s">
        <v>131</v>
      </c>
      <c r="BL30" s="1245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1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1" t="s">
        <v>136</v>
      </c>
      <c r="EL30" s="1154">
        <v>43982.373899999999</v>
      </c>
      <c r="EM30" s="1154">
        <v>45639.380400000002</v>
      </c>
      <c r="EN30" s="1154">
        <v>48851.882599999997</v>
      </c>
      <c r="EO30" s="1154">
        <v>47253.9303</v>
      </c>
      <c r="EP30" s="1154">
        <v>45622.81</v>
      </c>
      <c r="EQ30" s="1154">
        <v>48263.571299999996</v>
      </c>
      <c r="ER30" s="1154">
        <v>48770.343200000003</v>
      </c>
      <c r="ES30" s="1154">
        <v>49570.758699999998</v>
      </c>
      <c r="ET30" s="1154">
        <v>49549.426299999999</v>
      </c>
      <c r="EU30" s="1154">
        <v>46726.385800000004</v>
      </c>
      <c r="EV30" s="1154">
        <v>45889.920299999998</v>
      </c>
      <c r="EW30" s="1295">
        <v>46321.628700000001</v>
      </c>
      <c r="EY30" s="232" t="s">
        <v>548</v>
      </c>
      <c r="EZ30" s="972" t="s">
        <v>105</v>
      </c>
      <c r="FA30" s="1510">
        <v>121.96</v>
      </c>
      <c r="FB30" s="1479">
        <v>123.52</v>
      </c>
      <c r="FC30" s="1479">
        <v>129.47999999999999</v>
      </c>
      <c r="FD30" s="1479">
        <v>156.51</v>
      </c>
      <c r="FE30" s="1479">
        <v>161.01</v>
      </c>
      <c r="FF30" s="1479">
        <v>165.27</v>
      </c>
      <c r="FG30" s="1479">
        <v>160.82</v>
      </c>
      <c r="FH30" s="1479">
        <v>168.16</v>
      </c>
      <c r="FI30" s="1479">
        <v>172.08</v>
      </c>
      <c r="FJ30" s="1479">
        <v>172.43</v>
      </c>
      <c r="FK30" s="1479">
        <v>179.76</v>
      </c>
      <c r="FL30" s="1511">
        <v>188.84</v>
      </c>
    </row>
    <row r="31" spans="2:168" ht="15.95" customHeight="1">
      <c r="B31" s="347"/>
      <c r="C31" s="1261" t="s">
        <v>136</v>
      </c>
      <c r="D31" s="1278">
        <v>41158.962899999999</v>
      </c>
      <c r="E31" s="1287">
        <v>40969.505400000002</v>
      </c>
      <c r="F31" s="1288">
        <v>42153.778400000003</v>
      </c>
      <c r="G31" s="1288">
        <v>43263.305699999997</v>
      </c>
      <c r="H31" s="1288">
        <v>43760.789700000001</v>
      </c>
      <c r="I31" s="1288">
        <v>44869.937299999998</v>
      </c>
      <c r="J31" s="1288">
        <v>45551.757100000003</v>
      </c>
      <c r="K31" s="1288">
        <v>43154.507100000003</v>
      </c>
      <c r="L31" s="1288">
        <v>42394.864699999998</v>
      </c>
      <c r="M31" s="1289">
        <v>39281.111600000004</v>
      </c>
      <c r="N31" s="1289">
        <v>37931.398000000001</v>
      </c>
      <c r="O31" s="1290">
        <v>37938.551299999999</v>
      </c>
      <c r="Q31" s="347"/>
      <c r="R31" s="1261" t="s">
        <v>136</v>
      </c>
      <c r="S31" s="1288">
        <v>37264.165200000003</v>
      </c>
      <c r="T31" s="1288">
        <v>36585.279999999999</v>
      </c>
      <c r="U31" s="1288">
        <v>36347.0916</v>
      </c>
      <c r="V31" s="1288">
        <v>35510.036</v>
      </c>
      <c r="W31" s="1288">
        <v>36679.513200000001</v>
      </c>
      <c r="X31" s="1288">
        <v>41406.258999999998</v>
      </c>
      <c r="Y31" s="1288">
        <v>42569.3868</v>
      </c>
      <c r="Z31" s="1289">
        <v>42504.072899999999</v>
      </c>
      <c r="AA31" s="1289">
        <v>41803.681299999997</v>
      </c>
      <c r="AB31" s="1288">
        <v>38830.486499999999</v>
      </c>
      <c r="AC31" s="1288">
        <v>38047.120000000003</v>
      </c>
      <c r="AD31" s="1290">
        <v>39444.732900000003</v>
      </c>
      <c r="AG31" s="337" t="s">
        <v>132</v>
      </c>
      <c r="AH31" s="1268" t="s">
        <v>105</v>
      </c>
      <c r="AI31" s="1284">
        <v>182</v>
      </c>
      <c r="AJ31" s="1285">
        <v>182</v>
      </c>
      <c r="AK31" s="1285">
        <v>182</v>
      </c>
      <c r="AL31" s="1285">
        <v>182</v>
      </c>
      <c r="AM31" s="1285">
        <v>182</v>
      </c>
      <c r="AN31" s="1285">
        <v>182</v>
      </c>
      <c r="AO31" s="1285">
        <v>178.6129</v>
      </c>
      <c r="AP31" s="1285">
        <v>173.32259999999999</v>
      </c>
      <c r="AQ31" s="1266">
        <v>174.5</v>
      </c>
      <c r="AR31" s="1266">
        <v>180.54840000000002</v>
      </c>
      <c r="AS31" s="1285">
        <v>189</v>
      </c>
      <c r="AT31" s="1286">
        <v>188.35480000000001</v>
      </c>
      <c r="AV31" s="337" t="s">
        <v>132</v>
      </c>
      <c r="AW31" s="1268" t="s">
        <v>105</v>
      </c>
      <c r="AX31" s="1285">
        <v>188.96770000000001</v>
      </c>
      <c r="AY31" s="1285">
        <v>189</v>
      </c>
      <c r="AZ31" s="1285">
        <v>188.5806</v>
      </c>
      <c r="BA31" s="1285">
        <v>188</v>
      </c>
      <c r="BB31" s="1285">
        <v>188</v>
      </c>
      <c r="BC31" s="1285">
        <v>187.5667</v>
      </c>
      <c r="BD31" s="1285">
        <v>187.2903</v>
      </c>
      <c r="BE31" s="1266">
        <v>203.93549999999999</v>
      </c>
      <c r="BF31" s="1266">
        <v>207</v>
      </c>
      <c r="BG31" s="1285">
        <v>210.64519999999999</v>
      </c>
      <c r="BH31" s="1285">
        <v>215.7527</v>
      </c>
      <c r="BI31" s="1285">
        <v>226.33160000000001</v>
      </c>
      <c r="BK31" s="337"/>
      <c r="BL31" s="1268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1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1" t="s">
        <v>105</v>
      </c>
      <c r="EL31" s="1153">
        <v>218</v>
      </c>
      <c r="EM31" s="1153">
        <v>218</v>
      </c>
      <c r="EN31" s="1153">
        <v>218</v>
      </c>
      <c r="EO31" s="1153">
        <v>218</v>
      </c>
      <c r="EP31" s="1153">
        <v>218</v>
      </c>
      <c r="EQ31" s="1153">
        <v>218</v>
      </c>
      <c r="ER31" s="1153">
        <v>218</v>
      </c>
      <c r="ES31" s="1153">
        <v>218</v>
      </c>
      <c r="ET31" s="1153">
        <v>218</v>
      </c>
      <c r="EU31" s="1153">
        <v>218</v>
      </c>
      <c r="EV31" s="1153">
        <v>0</v>
      </c>
      <c r="EW31" s="1291">
        <v>0</v>
      </c>
      <c r="EY31" s="232" t="s">
        <v>116</v>
      </c>
      <c r="EZ31" s="973" t="s">
        <v>105</v>
      </c>
      <c r="FA31" s="1510">
        <v>140.24</v>
      </c>
      <c r="FB31" s="1479">
        <v>142.19999999999999</v>
      </c>
      <c r="FC31" s="1479">
        <v>147.55000000000001</v>
      </c>
      <c r="FD31" s="1479">
        <v>172.27</v>
      </c>
      <c r="FE31" s="1479">
        <v>177.65</v>
      </c>
      <c r="FF31" s="1479">
        <v>184.45</v>
      </c>
      <c r="FG31" s="1479">
        <v>182.49</v>
      </c>
      <c r="FH31" s="1479">
        <v>188.04</v>
      </c>
      <c r="FI31" s="1479">
        <v>189.42</v>
      </c>
      <c r="FJ31" s="1479">
        <v>188.76</v>
      </c>
      <c r="FK31" s="1479">
        <v>192.47</v>
      </c>
      <c r="FL31" s="1511">
        <v>203.2</v>
      </c>
    </row>
    <row r="32" spans="2:168" ht="15.95" customHeight="1">
      <c r="B32" s="347" t="s">
        <v>132</v>
      </c>
      <c r="C32" s="1271" t="s">
        <v>105</v>
      </c>
      <c r="D32" s="1262">
        <v>182</v>
      </c>
      <c r="E32" s="1281">
        <v>182</v>
      </c>
      <c r="F32" s="1282">
        <v>182</v>
      </c>
      <c r="G32" s="1282">
        <v>182</v>
      </c>
      <c r="H32" s="1282">
        <v>182</v>
      </c>
      <c r="I32" s="1282">
        <v>182</v>
      </c>
      <c r="J32" s="1282">
        <v>182</v>
      </c>
      <c r="K32" s="1282">
        <v>182</v>
      </c>
      <c r="L32" s="1282">
        <v>182</v>
      </c>
      <c r="M32" s="1279">
        <v>182</v>
      </c>
      <c r="N32" s="1279">
        <v>182</v>
      </c>
      <c r="O32" s="1283">
        <v>182</v>
      </c>
      <c r="Q32" s="347" t="s">
        <v>132</v>
      </c>
      <c r="R32" s="1271" t="s">
        <v>105</v>
      </c>
      <c r="S32" s="1282">
        <v>182</v>
      </c>
      <c r="T32" s="1282">
        <v>182</v>
      </c>
      <c r="U32" s="1282">
        <v>182</v>
      </c>
      <c r="V32" s="1282">
        <v>182</v>
      </c>
      <c r="W32" s="1282">
        <v>182</v>
      </c>
      <c r="X32" s="1282">
        <v>182</v>
      </c>
      <c r="Y32" s="1282">
        <v>182</v>
      </c>
      <c r="Z32" s="1279">
        <v>182</v>
      </c>
      <c r="AA32" s="1279">
        <v>182</v>
      </c>
      <c r="AB32" s="1282">
        <v>182</v>
      </c>
      <c r="AC32" s="1282">
        <v>182</v>
      </c>
      <c r="AD32" s="1283">
        <v>182</v>
      </c>
      <c r="AG32" s="337" t="s">
        <v>115</v>
      </c>
      <c r="AH32" s="1268" t="s">
        <v>105</v>
      </c>
      <c r="AI32" s="1284">
        <v>120.4813</v>
      </c>
      <c r="AJ32" s="1285">
        <v>131.49790000000002</v>
      </c>
      <c r="AK32" s="1285">
        <v>136.11100000000002</v>
      </c>
      <c r="AL32" s="1285">
        <v>143.2167</v>
      </c>
      <c r="AM32" s="1285">
        <v>145.61450000000002</v>
      </c>
      <c r="AN32" s="1285">
        <v>144.17500000000001</v>
      </c>
      <c r="AO32" s="1285">
        <v>144.10230000000001</v>
      </c>
      <c r="AP32" s="1285">
        <v>141.0984</v>
      </c>
      <c r="AQ32" s="1266">
        <v>141.26170000000002</v>
      </c>
      <c r="AR32" s="1266">
        <v>143.23420000000002</v>
      </c>
      <c r="AS32" s="1285">
        <v>149.96030000000002</v>
      </c>
      <c r="AT32" s="1286">
        <v>148.57480000000001</v>
      </c>
      <c r="AV32" s="337" t="s">
        <v>115</v>
      </c>
      <c r="AW32" s="1268" t="s">
        <v>105</v>
      </c>
      <c r="AX32" s="1285">
        <v>139.7884</v>
      </c>
      <c r="AY32" s="1285">
        <v>147.14830000000001</v>
      </c>
      <c r="AZ32" s="1285">
        <v>148.4752</v>
      </c>
      <c r="BA32" s="1285">
        <v>154.28729999999999</v>
      </c>
      <c r="BB32" s="1285">
        <v>152.45840000000001</v>
      </c>
      <c r="BC32" s="1285">
        <v>152.64699999999999</v>
      </c>
      <c r="BD32" s="1285">
        <v>148.34549999999999</v>
      </c>
      <c r="BE32" s="1266">
        <v>164.6987</v>
      </c>
      <c r="BF32" s="1266">
        <v>176.83869999999999</v>
      </c>
      <c r="BG32" s="1285">
        <v>175.529</v>
      </c>
      <c r="BH32" s="1285">
        <v>167.0737</v>
      </c>
      <c r="BI32" s="1285">
        <v>157.49</v>
      </c>
      <c r="BK32" s="337" t="s">
        <v>132</v>
      </c>
      <c r="BL32" s="1268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2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2" t="s">
        <v>105</v>
      </c>
      <c r="EL32" s="1153">
        <v>119.04610000000001</v>
      </c>
      <c r="EM32" s="1153">
        <v>124.83460000000001</v>
      </c>
      <c r="EN32" s="1153">
        <v>132.77370000000002</v>
      </c>
      <c r="EO32" s="1153">
        <v>127.66630000000001</v>
      </c>
      <c r="EP32" s="1153">
        <v>126.6349</v>
      </c>
      <c r="EQ32" s="1153">
        <v>130.69110000000001</v>
      </c>
      <c r="ER32" s="1153">
        <v>128.49290000000002</v>
      </c>
      <c r="ES32" s="1153">
        <v>131.92750000000001</v>
      </c>
      <c r="ET32" s="1153">
        <v>128.42099999999999</v>
      </c>
      <c r="EU32" s="1153">
        <v>121.62260000000001</v>
      </c>
      <c r="EV32" s="1153">
        <v>121.19500000000001</v>
      </c>
      <c r="EW32" s="1291">
        <v>121.8245</v>
      </c>
      <c r="EY32" s="232" t="s">
        <v>133</v>
      </c>
      <c r="EZ32" s="973" t="s">
        <v>105</v>
      </c>
      <c r="FA32" s="1510">
        <v>125.7</v>
      </c>
      <c r="FB32" s="1479">
        <v>127.48</v>
      </c>
      <c r="FC32" s="1479">
        <v>136.51</v>
      </c>
      <c r="FD32" s="1479">
        <v>175.44</v>
      </c>
      <c r="FE32" s="1479">
        <v>178.08</v>
      </c>
      <c r="FF32" s="1479">
        <v>178.04</v>
      </c>
      <c r="FG32" s="1479">
        <v>172.56</v>
      </c>
      <c r="FH32" s="1479">
        <v>175.33</v>
      </c>
      <c r="FI32" s="1479">
        <v>177.78</v>
      </c>
      <c r="FJ32" s="1479">
        <v>178.17</v>
      </c>
      <c r="FK32" s="1479">
        <v>179.79</v>
      </c>
      <c r="FL32" s="1511">
        <v>192.98</v>
      </c>
    </row>
    <row r="33" spans="2:168" ht="15.95" customHeight="1">
      <c r="B33" s="347" t="s">
        <v>115</v>
      </c>
      <c r="C33" s="1296" t="s">
        <v>105</v>
      </c>
      <c r="D33" s="1262">
        <v>125.72770000000001</v>
      </c>
      <c r="E33" s="1262">
        <v>121.4864</v>
      </c>
      <c r="F33" s="1263">
        <v>125.24420000000001</v>
      </c>
      <c r="G33" s="1263">
        <v>131.58369999999999</v>
      </c>
      <c r="H33" s="1263">
        <v>134.2329</v>
      </c>
      <c r="I33" s="1263">
        <v>139.0727</v>
      </c>
      <c r="J33" s="1263">
        <v>143.72290000000001</v>
      </c>
      <c r="K33" s="1263">
        <v>144.3432</v>
      </c>
      <c r="L33" s="1263">
        <v>135.881</v>
      </c>
      <c r="M33" s="1263">
        <v>123.5823</v>
      </c>
      <c r="N33" s="1263">
        <v>121.90870000000001</v>
      </c>
      <c r="O33" s="1264">
        <v>117.96520000000001</v>
      </c>
      <c r="Q33" s="347" t="s">
        <v>115</v>
      </c>
      <c r="R33" s="1296" t="s">
        <v>105</v>
      </c>
      <c r="S33" s="1263">
        <v>117.36060000000001</v>
      </c>
      <c r="T33" s="1263">
        <v>124.985</v>
      </c>
      <c r="U33" s="1263">
        <v>120.3052</v>
      </c>
      <c r="V33" s="1263">
        <v>121.18270000000001</v>
      </c>
      <c r="W33" s="1263">
        <v>130.71680000000001</v>
      </c>
      <c r="X33" s="1263">
        <v>141.15370000000001</v>
      </c>
      <c r="Y33" s="1263">
        <v>133.84030000000001</v>
      </c>
      <c r="Z33" s="1263">
        <v>138.17610000000002</v>
      </c>
      <c r="AA33" s="1263">
        <v>131.77930000000001</v>
      </c>
      <c r="AB33" s="1263">
        <v>126.74290000000001</v>
      </c>
      <c r="AC33" s="1263">
        <v>127.1157</v>
      </c>
      <c r="AD33" s="1264">
        <v>132.1397</v>
      </c>
      <c r="AG33" s="337" t="s">
        <v>116</v>
      </c>
      <c r="AH33" s="1268" t="s">
        <v>105</v>
      </c>
      <c r="AI33" s="1265">
        <v>132.86709999999999</v>
      </c>
      <c r="AJ33" s="1266">
        <v>141.8614</v>
      </c>
      <c r="AK33" s="1266">
        <v>148.49290000000002</v>
      </c>
      <c r="AL33" s="1266">
        <v>154.97470000000001</v>
      </c>
      <c r="AM33" s="1266">
        <v>154.79480000000001</v>
      </c>
      <c r="AN33" s="1266">
        <v>151.94970000000001</v>
      </c>
      <c r="AO33" s="1266">
        <v>155.09</v>
      </c>
      <c r="AP33" s="1266">
        <v>153.02680000000001</v>
      </c>
      <c r="AQ33" s="1266">
        <v>152.0703</v>
      </c>
      <c r="AR33" s="1266">
        <v>153.1865</v>
      </c>
      <c r="AS33" s="1266">
        <v>157.30670000000001</v>
      </c>
      <c r="AT33" s="1267">
        <v>158.94840000000002</v>
      </c>
      <c r="AV33" s="337" t="s">
        <v>116</v>
      </c>
      <c r="AW33" s="1268" t="s">
        <v>105</v>
      </c>
      <c r="AX33" s="1266">
        <v>150.22579999999999</v>
      </c>
      <c r="AY33" s="1266">
        <v>159.5607</v>
      </c>
      <c r="AZ33" s="1266">
        <v>162.93940000000001</v>
      </c>
      <c r="BA33" s="1266">
        <v>167.95230000000001</v>
      </c>
      <c r="BB33" s="1266">
        <v>165.11770000000001</v>
      </c>
      <c r="BC33" s="1266">
        <v>164.88</v>
      </c>
      <c r="BD33" s="1266">
        <v>163.0635</v>
      </c>
      <c r="BE33" s="1266">
        <v>179.39840000000001</v>
      </c>
      <c r="BF33" s="1266">
        <v>192.88470000000001</v>
      </c>
      <c r="BG33" s="1266">
        <v>190.76</v>
      </c>
      <c r="BH33" s="1266">
        <v>180.80070000000001</v>
      </c>
      <c r="BI33" s="1266">
        <v>169.29130000000001</v>
      </c>
      <c r="BK33" s="337" t="s">
        <v>115</v>
      </c>
      <c r="BL33" s="1268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3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3" t="s">
        <v>105</v>
      </c>
      <c r="EL33" s="1153">
        <v>139.75970000000001</v>
      </c>
      <c r="EM33" s="1153">
        <v>147.71790000000001</v>
      </c>
      <c r="EN33" s="1153">
        <v>155.29390000000001</v>
      </c>
      <c r="EO33" s="1153">
        <v>151.57330000000002</v>
      </c>
      <c r="EP33" s="1153">
        <v>148.6729</v>
      </c>
      <c r="EQ33" s="1153">
        <v>153.3263</v>
      </c>
      <c r="ER33" s="1153">
        <v>152.03550000000001</v>
      </c>
      <c r="ES33" s="1153">
        <v>157.07650000000001</v>
      </c>
      <c r="ET33" s="1153">
        <v>153.19200000000001</v>
      </c>
      <c r="EU33" s="1153">
        <v>143.38320000000002</v>
      </c>
      <c r="EV33" s="1153">
        <v>140.971</v>
      </c>
      <c r="EW33" s="1291">
        <v>141.31229999999999</v>
      </c>
      <c r="EY33" s="232"/>
      <c r="EZ33" s="972" t="s">
        <v>137</v>
      </c>
      <c r="FA33" s="1512">
        <v>539.6</v>
      </c>
      <c r="FB33" s="1480">
        <v>550.04</v>
      </c>
      <c r="FC33" s="1480">
        <v>586.9</v>
      </c>
      <c r="FD33" s="1480">
        <v>751.8</v>
      </c>
      <c r="FE33" s="1480">
        <v>764.92</v>
      </c>
      <c r="FF33" s="1480">
        <v>759.35</v>
      </c>
      <c r="FG33" s="1480">
        <v>734.93</v>
      </c>
      <c r="FH33" s="1480">
        <v>760.9</v>
      </c>
      <c r="FI33" s="1480">
        <v>773.79</v>
      </c>
      <c r="FJ33" s="1480">
        <v>766.91</v>
      </c>
      <c r="FK33" s="1480">
        <v>769.96</v>
      </c>
      <c r="FL33" s="1513">
        <v>824.7</v>
      </c>
    </row>
    <row r="34" spans="2:168" ht="15.95" customHeight="1">
      <c r="B34" s="347" t="s">
        <v>116</v>
      </c>
      <c r="C34" s="1296" t="s">
        <v>105</v>
      </c>
      <c r="D34" s="1262">
        <v>134.91810000000001</v>
      </c>
      <c r="E34" s="1281">
        <v>132.82140000000001</v>
      </c>
      <c r="F34" s="1282">
        <v>133.96770000000001</v>
      </c>
      <c r="G34" s="1282">
        <v>138.05270000000002</v>
      </c>
      <c r="H34" s="1282">
        <v>140.7448</v>
      </c>
      <c r="I34" s="1282">
        <v>145.1397</v>
      </c>
      <c r="J34" s="1282">
        <v>149.9229</v>
      </c>
      <c r="K34" s="1282">
        <v>152.36940000000001</v>
      </c>
      <c r="L34" s="1282">
        <v>145.2603</v>
      </c>
      <c r="M34" s="1279">
        <v>132.63320000000002</v>
      </c>
      <c r="N34" s="1279">
        <v>128.5873</v>
      </c>
      <c r="O34" s="1283">
        <v>126.20480000000001</v>
      </c>
      <c r="Q34" s="347" t="s">
        <v>116</v>
      </c>
      <c r="R34" s="1296" t="s">
        <v>105</v>
      </c>
      <c r="S34" s="1282">
        <v>125.21520000000001</v>
      </c>
      <c r="T34" s="1282">
        <v>133.54249999999999</v>
      </c>
      <c r="U34" s="1282">
        <v>131.20869999999999</v>
      </c>
      <c r="V34" s="1282">
        <v>130.27670000000001</v>
      </c>
      <c r="W34" s="1282">
        <v>137.78230000000002</v>
      </c>
      <c r="X34" s="1282">
        <v>148.8603</v>
      </c>
      <c r="Y34" s="1282">
        <v>144.9881</v>
      </c>
      <c r="Z34" s="1279">
        <v>147.76940000000002</v>
      </c>
      <c r="AA34" s="1279">
        <v>139.2603</v>
      </c>
      <c r="AB34" s="1282">
        <v>134.95230000000001</v>
      </c>
      <c r="AC34" s="1282">
        <v>136.67100000000002</v>
      </c>
      <c r="AD34" s="1283">
        <v>142.95160000000001</v>
      </c>
      <c r="AG34" s="381" t="s">
        <v>133</v>
      </c>
      <c r="AH34" s="1297" t="s">
        <v>105</v>
      </c>
      <c r="AI34" s="1298">
        <v>131.8236</v>
      </c>
      <c r="AJ34" s="1299">
        <v>137.7268</v>
      </c>
      <c r="AK34" s="1299">
        <v>142.80340000000001</v>
      </c>
      <c r="AL34" s="1299">
        <v>152.43300000000002</v>
      </c>
      <c r="AM34" s="1299">
        <v>152.92330000000001</v>
      </c>
      <c r="AN34" s="1299">
        <v>156.08440000000002</v>
      </c>
      <c r="AO34" s="1299">
        <v>158.44040000000001</v>
      </c>
      <c r="AP34" s="1299">
        <v>154.28200000000001</v>
      </c>
      <c r="AQ34" s="1299">
        <v>153.55280000000002</v>
      </c>
      <c r="AR34" s="1299">
        <v>155.68810000000002</v>
      </c>
      <c r="AS34" s="1299">
        <v>156.66630000000001</v>
      </c>
      <c r="AT34" s="1300">
        <v>165.10480000000001</v>
      </c>
      <c r="AV34" s="381" t="s">
        <v>133</v>
      </c>
      <c r="AW34" s="1297" t="s">
        <v>105</v>
      </c>
      <c r="AX34" s="1299">
        <v>155.14349999999999</v>
      </c>
      <c r="AY34" s="1299">
        <v>166.28200000000001</v>
      </c>
      <c r="AZ34" s="1299">
        <v>165.185</v>
      </c>
      <c r="BA34" s="1299">
        <v>167.16059999999999</v>
      </c>
      <c r="BB34" s="1299">
        <v>165.64850000000001</v>
      </c>
      <c r="BC34" s="1299">
        <v>174.2062</v>
      </c>
      <c r="BD34" s="1299">
        <v>174.8117</v>
      </c>
      <c r="BE34" s="1299">
        <v>184.5497</v>
      </c>
      <c r="BF34" s="1299">
        <v>191.60900000000001</v>
      </c>
      <c r="BG34" s="1299">
        <v>193.27359999999999</v>
      </c>
      <c r="BH34" s="1299">
        <v>183.63310000000001</v>
      </c>
      <c r="BI34" s="1299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3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3" t="s">
        <v>105</v>
      </c>
      <c r="EL34" s="1153">
        <v>134.6943</v>
      </c>
      <c r="EM34" s="1153">
        <v>140.82750000000001</v>
      </c>
      <c r="EN34" s="1153">
        <v>146.08110000000002</v>
      </c>
      <c r="EO34" s="1153">
        <v>142.57680000000002</v>
      </c>
      <c r="EP34" s="1153">
        <v>137.94390000000001</v>
      </c>
      <c r="EQ34" s="1153">
        <v>143.1388</v>
      </c>
      <c r="ER34" s="1153">
        <v>142.17400000000001</v>
      </c>
      <c r="ES34" s="1153">
        <v>148.50290000000001</v>
      </c>
      <c r="ET34" s="1153">
        <v>144.601</v>
      </c>
      <c r="EU34" s="1153">
        <v>134.7313</v>
      </c>
      <c r="EV34" s="1153">
        <v>130.1078</v>
      </c>
      <c r="EW34" s="1291">
        <v>128.36020000000002</v>
      </c>
      <c r="EY34" s="232" t="s">
        <v>117</v>
      </c>
      <c r="EZ34" s="971" t="s">
        <v>105</v>
      </c>
      <c r="FA34" s="1510">
        <v>138</v>
      </c>
      <c r="FB34" s="1479">
        <v>141.5</v>
      </c>
      <c r="FC34" s="1479">
        <v>152</v>
      </c>
      <c r="FD34" s="1479">
        <v>175.03</v>
      </c>
      <c r="FE34" s="1479">
        <v>181.94</v>
      </c>
      <c r="FF34" s="1479">
        <v>191.37</v>
      </c>
      <c r="FG34" s="1479">
        <v>193.77</v>
      </c>
      <c r="FH34" s="1479">
        <v>194.42</v>
      </c>
      <c r="FI34" s="1479">
        <v>194.97</v>
      </c>
      <c r="FJ34" s="1479">
        <v>192.13</v>
      </c>
      <c r="FK34" s="1479">
        <v>192.3</v>
      </c>
      <c r="FL34" s="1511">
        <v>205.74</v>
      </c>
    </row>
    <row r="35" spans="2:168" ht="15.95" customHeight="1">
      <c r="B35" s="382" t="s">
        <v>133</v>
      </c>
      <c r="C35" s="1301" t="s">
        <v>105</v>
      </c>
      <c r="D35" s="1302">
        <v>140.25</v>
      </c>
      <c r="E35" s="1303">
        <v>128.99340000000001</v>
      </c>
      <c r="F35" s="1304">
        <v>139.61000000000001</v>
      </c>
      <c r="G35" s="1304">
        <v>147.77160000000001</v>
      </c>
      <c r="H35" s="1304">
        <v>148.1104</v>
      </c>
      <c r="I35" s="1304">
        <v>152.9308</v>
      </c>
      <c r="J35" s="1304">
        <v>160.61520000000002</v>
      </c>
      <c r="K35" s="1304">
        <v>160.38460000000001</v>
      </c>
      <c r="L35" s="1304">
        <v>151.54689999999999</v>
      </c>
      <c r="M35" s="1304">
        <v>134.93340000000001</v>
      </c>
      <c r="N35" s="1304">
        <v>133.30760000000001</v>
      </c>
      <c r="O35" s="1305">
        <v>125.80600000000001</v>
      </c>
      <c r="Q35" s="382" t="s">
        <v>133</v>
      </c>
      <c r="R35" s="1301" t="s">
        <v>105</v>
      </c>
      <c r="S35" s="1304">
        <v>124.8152</v>
      </c>
      <c r="T35" s="1304">
        <v>124.01900000000001</v>
      </c>
      <c r="U35" s="1304">
        <v>130.1448</v>
      </c>
      <c r="V35" s="1304">
        <v>127.36720000000001</v>
      </c>
      <c r="W35" s="1304">
        <v>128.06120000000001</v>
      </c>
      <c r="X35" s="1304">
        <v>145.53579999999999</v>
      </c>
      <c r="Y35" s="1304">
        <v>144.28630000000001</v>
      </c>
      <c r="Z35" s="1304">
        <v>151.90630000000002</v>
      </c>
      <c r="AA35" s="1304">
        <v>145.1721</v>
      </c>
      <c r="AB35" s="1304">
        <v>132.703</v>
      </c>
      <c r="AC35" s="1304">
        <v>131.2319</v>
      </c>
      <c r="AD35" s="1305">
        <v>133.65620000000001</v>
      </c>
      <c r="AG35" s="381"/>
      <c r="AH35" s="1297" t="s">
        <v>137</v>
      </c>
      <c r="AI35" s="1298">
        <v>513.57060000000001</v>
      </c>
      <c r="AJ35" s="1299">
        <v>540.74290000000008</v>
      </c>
      <c r="AK35" s="1299">
        <v>573.64580000000001</v>
      </c>
      <c r="AL35" s="1299">
        <v>604.85969999999998</v>
      </c>
      <c r="AM35" s="1299">
        <v>602.42970000000003</v>
      </c>
      <c r="AN35" s="1299">
        <v>619.19630000000006</v>
      </c>
      <c r="AO35" s="1299">
        <v>632.63229999999999</v>
      </c>
      <c r="AP35" s="1299">
        <v>635.50549999999998</v>
      </c>
      <c r="AQ35" s="1299">
        <v>664.36869999999999</v>
      </c>
      <c r="AR35" s="1299">
        <v>678.68100000000004</v>
      </c>
      <c r="AS35" s="1299">
        <v>692.97829999999999</v>
      </c>
      <c r="AT35" s="1300">
        <v>739.65680000000009</v>
      </c>
      <c r="AV35" s="381"/>
      <c r="AW35" s="1297" t="s">
        <v>137</v>
      </c>
      <c r="AX35" s="1299">
        <v>679.36609999999996</v>
      </c>
      <c r="AY35" s="1299">
        <v>696.34410000000003</v>
      </c>
      <c r="AZ35" s="1299">
        <v>683.27940000000001</v>
      </c>
      <c r="BA35" s="1299">
        <v>698.19169999999997</v>
      </c>
      <c r="BB35" s="1299">
        <v>709.21770000000004</v>
      </c>
      <c r="BC35" s="1299">
        <v>749.50300000000004</v>
      </c>
      <c r="BD35" s="1299">
        <v>732.13189999999997</v>
      </c>
      <c r="BE35" s="1299">
        <v>755.61580000000004</v>
      </c>
      <c r="BF35" s="1299">
        <v>791.17399999999998</v>
      </c>
      <c r="BG35" s="1299">
        <v>793.24969999999996</v>
      </c>
      <c r="BH35" s="1299">
        <v>759.66470000000004</v>
      </c>
      <c r="BI35" s="1299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2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2" t="s">
        <v>137</v>
      </c>
      <c r="EL35" s="1154">
        <v>560.9221</v>
      </c>
      <c r="EM35" s="1154">
        <v>586.68389999999999</v>
      </c>
      <c r="EN35" s="1154">
        <v>614.54470000000003</v>
      </c>
      <c r="EO35" s="1154">
        <v>597.9914</v>
      </c>
      <c r="EP35" s="1154">
        <v>590.20650000000001</v>
      </c>
      <c r="EQ35" s="1154">
        <v>615.88700000000006</v>
      </c>
      <c r="ER35" s="1154">
        <v>615.28250000000003</v>
      </c>
      <c r="ES35" s="1154">
        <v>636.59160000000008</v>
      </c>
      <c r="ET35" s="1154">
        <v>621.61540000000002</v>
      </c>
      <c r="EU35" s="1154">
        <v>579.7038</v>
      </c>
      <c r="EV35" s="1154">
        <v>559.9547</v>
      </c>
      <c r="EW35" s="1295">
        <v>550.69580000000008</v>
      </c>
      <c r="EY35" s="232" t="s">
        <v>152</v>
      </c>
      <c r="EZ35" s="971" t="s">
        <v>105</v>
      </c>
      <c r="FA35" s="1506">
        <v>140.32</v>
      </c>
      <c r="FB35" s="1477">
        <v>109.95</v>
      </c>
      <c r="FC35" s="1477">
        <v>125.22</v>
      </c>
      <c r="FD35" s="1477">
        <v>156.94</v>
      </c>
      <c r="FE35" s="1477">
        <v>179.69</v>
      </c>
      <c r="FF35" s="1477">
        <v>188.54</v>
      </c>
      <c r="FG35" s="1477">
        <v>189.42</v>
      </c>
      <c r="FH35" s="1477">
        <v>183.64</v>
      </c>
      <c r="FI35" s="1477">
        <v>189.61</v>
      </c>
      <c r="FJ35" s="1477">
        <v>193.04</v>
      </c>
      <c r="FK35" s="1477">
        <v>199.32</v>
      </c>
      <c r="FL35" s="1507">
        <v>221.88</v>
      </c>
    </row>
    <row r="36" spans="2:168" ht="15.95" customHeight="1">
      <c r="B36" s="382"/>
      <c r="C36" s="1301" t="s">
        <v>137</v>
      </c>
      <c r="D36" s="1302">
        <v>590.9316</v>
      </c>
      <c r="E36" s="1303">
        <v>597.86290000000008</v>
      </c>
      <c r="F36" s="1304">
        <v>643.75130000000001</v>
      </c>
      <c r="G36" s="1304">
        <v>655.74430000000007</v>
      </c>
      <c r="H36" s="1304">
        <v>654.05160000000001</v>
      </c>
      <c r="I36" s="1304">
        <v>688.67370000000005</v>
      </c>
      <c r="J36" s="1304">
        <v>692.92230000000006</v>
      </c>
      <c r="K36" s="1304">
        <v>663.05190000000005</v>
      </c>
      <c r="L36" s="1304">
        <v>629.52200000000005</v>
      </c>
      <c r="M36" s="1304">
        <v>568.85030000000006</v>
      </c>
      <c r="N36" s="1304">
        <v>555.76470000000006</v>
      </c>
      <c r="O36" s="1305">
        <v>521.46159999999998</v>
      </c>
      <c r="Q36" s="382"/>
      <c r="R36" s="1301" t="s">
        <v>137</v>
      </c>
      <c r="S36" s="1304">
        <v>509.12550000000005</v>
      </c>
      <c r="T36" s="1304">
        <v>498.27</v>
      </c>
      <c r="U36" s="1304">
        <v>506.41320000000002</v>
      </c>
      <c r="V36" s="1304">
        <v>493.46430000000004</v>
      </c>
      <c r="W36" s="1304">
        <v>519.06190000000004</v>
      </c>
      <c r="X36" s="1304">
        <v>597.49430000000007</v>
      </c>
      <c r="Y36" s="1304">
        <v>589.47739999999999</v>
      </c>
      <c r="Z36" s="1304">
        <v>606.27100000000007</v>
      </c>
      <c r="AA36" s="1304">
        <v>574.23</v>
      </c>
      <c r="AB36" s="1304">
        <v>524.46260000000007</v>
      </c>
      <c r="AC36" s="1304">
        <v>518.08429999999998</v>
      </c>
      <c r="AD36" s="1305">
        <v>534.47649999999999</v>
      </c>
      <c r="AG36" s="337" t="s">
        <v>117</v>
      </c>
      <c r="AH36" s="1245" t="s">
        <v>105</v>
      </c>
      <c r="AI36" s="1265">
        <v>145.8065</v>
      </c>
      <c r="AJ36" s="1266">
        <v>160.53570000000002</v>
      </c>
      <c r="AK36" s="1266">
        <v>168</v>
      </c>
      <c r="AL36" s="1266">
        <v>168</v>
      </c>
      <c r="AM36" s="1266">
        <v>169.67740000000001</v>
      </c>
      <c r="AN36" s="1266">
        <v>166.6</v>
      </c>
      <c r="AO36" s="1266">
        <v>166.54840000000002</v>
      </c>
      <c r="AP36" s="1266">
        <v>164.2903</v>
      </c>
      <c r="AQ36" s="1266">
        <v>160</v>
      </c>
      <c r="AR36" s="1266">
        <v>157.35480000000001</v>
      </c>
      <c r="AS36" s="1266">
        <v>155</v>
      </c>
      <c r="AT36" s="1267">
        <v>153.96770000000001</v>
      </c>
      <c r="AV36" s="337" t="s">
        <v>117</v>
      </c>
      <c r="AW36" s="1245" t="s">
        <v>105</v>
      </c>
      <c r="AX36" s="1266">
        <v>148.64519999999999</v>
      </c>
      <c r="AY36" s="1266">
        <v>156.03450000000001</v>
      </c>
      <c r="AZ36" s="1266">
        <v>166.22579999999999</v>
      </c>
      <c r="BA36" s="1266">
        <v>167</v>
      </c>
      <c r="BB36" s="1266">
        <v>169.83869999999999</v>
      </c>
      <c r="BC36" s="1266">
        <v>178.8</v>
      </c>
      <c r="BD36" s="1266">
        <v>180</v>
      </c>
      <c r="BE36" s="1266">
        <v>184.93549999999999</v>
      </c>
      <c r="BF36" s="1266">
        <v>196.13329999999999</v>
      </c>
      <c r="BG36" s="1266">
        <v>195.45160000000001</v>
      </c>
      <c r="BH36" s="1266">
        <v>181.26669999999999</v>
      </c>
      <c r="BI36" s="1266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1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1" t="s">
        <v>105</v>
      </c>
      <c r="EL36" s="1153">
        <v>143.22580000000002</v>
      </c>
      <c r="EM36" s="1153">
        <v>150.32140000000001</v>
      </c>
      <c r="EN36" s="1153">
        <v>164.12900000000002</v>
      </c>
      <c r="EO36" s="1153">
        <v>165</v>
      </c>
      <c r="EP36" s="1153">
        <v>165.3871</v>
      </c>
      <c r="EQ36" s="1153">
        <v>172.0333</v>
      </c>
      <c r="ER36" s="1153">
        <v>173.96770000000001</v>
      </c>
      <c r="ES36" s="1153">
        <v>174.16130000000001</v>
      </c>
      <c r="ET36" s="1153">
        <v>171.0333</v>
      </c>
      <c r="EU36" s="1153">
        <v>157.87100000000001</v>
      </c>
      <c r="EV36" s="1153">
        <v>151.13330000000002</v>
      </c>
      <c r="EW36" s="1291">
        <v>150.12900000000002</v>
      </c>
      <c r="EY36" s="232"/>
      <c r="EZ36" s="971" t="s">
        <v>156</v>
      </c>
      <c r="FA36" s="1512">
        <v>659.34</v>
      </c>
      <c r="FB36" s="1480">
        <v>522.15</v>
      </c>
      <c r="FC36" s="1480">
        <v>595.28</v>
      </c>
      <c r="FD36" s="1480">
        <v>746.82</v>
      </c>
      <c r="FE36" s="1480">
        <v>855.15</v>
      </c>
      <c r="FF36" s="1480">
        <v>891.34</v>
      </c>
      <c r="FG36" s="1480">
        <v>895.74</v>
      </c>
      <c r="FH36" s="1480">
        <v>868.26</v>
      </c>
      <c r="FI36" s="1480">
        <v>898.32</v>
      </c>
      <c r="FJ36" s="1480">
        <v>917.67</v>
      </c>
      <c r="FK36" s="1480">
        <v>950.45</v>
      </c>
      <c r="FL36" s="1513">
        <v>1060.1500000000001</v>
      </c>
    </row>
    <row r="37" spans="2:168" ht="15.95" customHeight="1">
      <c r="B37" s="347" t="s">
        <v>117</v>
      </c>
      <c r="C37" s="1261" t="s">
        <v>105</v>
      </c>
      <c r="D37" s="1278">
        <v>141.2903</v>
      </c>
      <c r="E37" s="1278">
        <v>140.6429</v>
      </c>
      <c r="F37" s="1279">
        <v>153.6129</v>
      </c>
      <c r="G37" s="1279">
        <v>155</v>
      </c>
      <c r="H37" s="1279">
        <v>155</v>
      </c>
      <c r="I37" s="1279">
        <v>163.4667</v>
      </c>
      <c r="J37" s="1279">
        <v>175.4194</v>
      </c>
      <c r="K37" s="1279">
        <v>170.12900000000002</v>
      </c>
      <c r="L37" s="1279">
        <v>154.76670000000001</v>
      </c>
      <c r="M37" s="1279">
        <v>137.45160000000001</v>
      </c>
      <c r="N37" s="1279">
        <v>136.1</v>
      </c>
      <c r="O37" s="1280">
        <v>140.64520000000002</v>
      </c>
      <c r="Q37" s="347" t="s">
        <v>117</v>
      </c>
      <c r="R37" s="1261" t="s">
        <v>105</v>
      </c>
      <c r="S37" s="1279">
        <v>140.22580000000002</v>
      </c>
      <c r="T37" s="1279">
        <v>147.5</v>
      </c>
      <c r="U37" s="1279">
        <v>149.8065</v>
      </c>
      <c r="V37" s="1279">
        <v>141.33330000000001</v>
      </c>
      <c r="W37" s="1279">
        <v>154.25810000000001</v>
      </c>
      <c r="X37" s="1279">
        <v>168</v>
      </c>
      <c r="Y37" s="1279">
        <v>171</v>
      </c>
      <c r="Z37" s="1279">
        <v>171.74190000000002</v>
      </c>
      <c r="AA37" s="1279">
        <v>157.80000000000001</v>
      </c>
      <c r="AB37" s="1279">
        <v>147.5806</v>
      </c>
      <c r="AC37" s="1279">
        <v>145.4</v>
      </c>
      <c r="AD37" s="1280">
        <v>143.83870000000002</v>
      </c>
      <c r="AG37" s="337" t="s">
        <v>152</v>
      </c>
      <c r="AH37" s="1245" t="s">
        <v>105</v>
      </c>
      <c r="AI37" s="1265">
        <v>150.1437</v>
      </c>
      <c r="AJ37" s="1266">
        <v>144.52970000000002</v>
      </c>
      <c r="AK37" s="1266">
        <v>150.59120000000001</v>
      </c>
      <c r="AL37" s="1266">
        <v>156.80940000000001</v>
      </c>
      <c r="AM37" s="1266">
        <v>161.7157</v>
      </c>
      <c r="AN37" s="1266">
        <v>162.28820000000002</v>
      </c>
      <c r="AO37" s="1266">
        <v>163.8571</v>
      </c>
      <c r="AP37" s="1266">
        <v>165.60249999999999</v>
      </c>
      <c r="AQ37" s="1266">
        <v>163.739</v>
      </c>
      <c r="AR37" s="1266">
        <v>159.59110000000001</v>
      </c>
      <c r="AS37" s="1266">
        <v>160.24090000000001</v>
      </c>
      <c r="AT37" s="1267">
        <v>164.59300000000002</v>
      </c>
      <c r="AV37" s="337" t="s">
        <v>152</v>
      </c>
      <c r="AW37" s="1245" t="s">
        <v>105</v>
      </c>
      <c r="AX37" s="1266">
        <v>161.85849999999999</v>
      </c>
      <c r="AY37" s="1266">
        <v>159.006</v>
      </c>
      <c r="AZ37" s="1266">
        <v>160.82239999999999</v>
      </c>
      <c r="BA37" s="1266">
        <v>163.21809999999999</v>
      </c>
      <c r="BB37" s="1266">
        <v>166.97380000000001</v>
      </c>
      <c r="BC37" s="1266">
        <v>174.70769999999999</v>
      </c>
      <c r="BD37" s="1266">
        <v>174.1961</v>
      </c>
      <c r="BE37" s="1266">
        <v>179.661</v>
      </c>
      <c r="BF37" s="1266">
        <v>195.00149999999999</v>
      </c>
      <c r="BG37" s="1266">
        <v>195.51070000000001</v>
      </c>
      <c r="BH37" s="1266">
        <v>194.6421</v>
      </c>
      <c r="BI37" s="1266">
        <v>195.91800000000001</v>
      </c>
      <c r="BK37" s="337" t="s">
        <v>117</v>
      </c>
      <c r="BL37" s="1245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1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1" t="s">
        <v>105</v>
      </c>
      <c r="EL37" s="1151">
        <v>151.46110000000002</v>
      </c>
      <c r="EM37" s="1151">
        <v>139.30590000000001</v>
      </c>
      <c r="EN37" s="1151">
        <v>145.28620000000001</v>
      </c>
      <c r="EO37" s="1151">
        <v>152.71200000000002</v>
      </c>
      <c r="EP37" s="1151">
        <v>148.88580000000002</v>
      </c>
      <c r="EQ37" s="1151">
        <v>157.39160000000001</v>
      </c>
      <c r="ER37" s="1151">
        <v>157.69570000000002</v>
      </c>
      <c r="ES37" s="1151">
        <v>155.8699</v>
      </c>
      <c r="ET37" s="1151">
        <v>153.95869999999999</v>
      </c>
      <c r="EU37" s="1151">
        <v>146.0378</v>
      </c>
      <c r="EV37" s="1151">
        <v>142.37470000000002</v>
      </c>
      <c r="EW37" s="1269">
        <v>149.501</v>
      </c>
      <c r="EY37" s="232" t="s">
        <v>138</v>
      </c>
      <c r="EZ37" s="971" t="s">
        <v>105</v>
      </c>
      <c r="FA37" s="1506">
        <v>149.05000000000001</v>
      </c>
      <c r="FB37" s="1477">
        <v>149.9</v>
      </c>
      <c r="FC37" s="1477">
        <v>153.69</v>
      </c>
      <c r="FD37" s="1477">
        <v>172.58</v>
      </c>
      <c r="FE37" s="1477">
        <v>177.13</v>
      </c>
      <c r="FF37" s="1477">
        <v>188.77</v>
      </c>
      <c r="FG37" s="1477">
        <v>188.41</v>
      </c>
      <c r="FH37" s="1477">
        <v>195.22</v>
      </c>
      <c r="FI37" s="1477">
        <v>193.68</v>
      </c>
      <c r="FJ37" s="1477">
        <v>194.84</v>
      </c>
      <c r="FK37" s="1477">
        <v>197.33</v>
      </c>
      <c r="FL37" s="1507">
        <v>209.14</v>
      </c>
    </row>
    <row r="38" spans="2:168" ht="15.95" customHeight="1">
      <c r="B38" s="347" t="s">
        <v>152</v>
      </c>
      <c r="C38" s="1261" t="s">
        <v>105</v>
      </c>
      <c r="D38" s="1278">
        <v>160.12800000000001</v>
      </c>
      <c r="E38" s="1278">
        <v>152.9547</v>
      </c>
      <c r="F38" s="1279">
        <v>146.48520000000002</v>
      </c>
      <c r="G38" s="1279">
        <v>150.53200000000001</v>
      </c>
      <c r="H38" s="1279">
        <v>155.35470000000001</v>
      </c>
      <c r="I38" s="1279">
        <v>160.1189</v>
      </c>
      <c r="J38" s="1279">
        <v>165.52070000000001</v>
      </c>
      <c r="K38" s="1279">
        <v>167.72390000000001</v>
      </c>
      <c r="L38" s="1279">
        <v>167.2835</v>
      </c>
      <c r="M38" s="1279">
        <v>159.33960000000002</v>
      </c>
      <c r="N38" s="1279">
        <v>155.95230000000001</v>
      </c>
      <c r="O38" s="1280">
        <v>156.15200000000002</v>
      </c>
      <c r="Q38" s="347" t="s">
        <v>152</v>
      </c>
      <c r="R38" s="1261" t="s">
        <v>105</v>
      </c>
      <c r="S38" s="1279">
        <v>156.9983</v>
      </c>
      <c r="T38" s="1279">
        <v>151.67400000000001</v>
      </c>
      <c r="U38" s="1279">
        <v>147.16580000000002</v>
      </c>
      <c r="V38" s="1279">
        <v>143.21129999999999</v>
      </c>
      <c r="W38" s="1279">
        <v>138.3716</v>
      </c>
      <c r="X38" s="1279">
        <v>146.12200000000001</v>
      </c>
      <c r="Y38" s="1279">
        <v>160.99860000000001</v>
      </c>
      <c r="Z38" s="1279">
        <v>164.3355</v>
      </c>
      <c r="AA38" s="1279">
        <v>164.0309</v>
      </c>
      <c r="AB38" s="1279">
        <v>161.23950000000002</v>
      </c>
      <c r="AC38" s="1279">
        <v>154.6164</v>
      </c>
      <c r="AD38" s="1280">
        <v>152.15630000000002</v>
      </c>
      <c r="AG38" s="337"/>
      <c r="AH38" s="1245" t="s">
        <v>156</v>
      </c>
      <c r="AI38" s="1265">
        <v>640.14449999999999</v>
      </c>
      <c r="AJ38" s="1266">
        <v>613.79430000000002</v>
      </c>
      <c r="AK38" s="1266">
        <v>627.36900000000003</v>
      </c>
      <c r="AL38" s="1266">
        <v>642.99830000000009</v>
      </c>
      <c r="AM38" s="1266">
        <v>665.14319999999998</v>
      </c>
      <c r="AN38" s="1266">
        <v>679.73530000000005</v>
      </c>
      <c r="AO38" s="1266">
        <v>694.43709999999999</v>
      </c>
      <c r="AP38" s="1266">
        <v>704.34260000000006</v>
      </c>
      <c r="AQ38" s="1266">
        <v>700.38170000000002</v>
      </c>
      <c r="AR38" s="1266">
        <v>690.27940000000001</v>
      </c>
      <c r="AS38" s="1266">
        <v>697.78800000000001</v>
      </c>
      <c r="AT38" s="1267">
        <v>712.6748</v>
      </c>
      <c r="AV38" s="337"/>
      <c r="AW38" s="1245" t="s">
        <v>156</v>
      </c>
      <c r="AX38" s="1266">
        <v>702.49680000000001</v>
      </c>
      <c r="AY38" s="1266">
        <v>691.84280000000001</v>
      </c>
      <c r="AZ38" s="1266">
        <v>702.16679999999997</v>
      </c>
      <c r="BA38" s="1266">
        <v>714.54700000000003</v>
      </c>
      <c r="BB38" s="1266">
        <v>740.91160000000002</v>
      </c>
      <c r="BC38" s="1266">
        <v>779.89030000000002</v>
      </c>
      <c r="BD38" s="1266">
        <v>793.30229999999995</v>
      </c>
      <c r="BE38" s="1266">
        <v>812.74969999999996</v>
      </c>
      <c r="BF38" s="1266">
        <v>877.4067</v>
      </c>
      <c r="BG38" s="1266">
        <v>892.23869999999999</v>
      </c>
      <c r="BH38" s="1266">
        <v>881.76099999999997</v>
      </c>
      <c r="BI38" s="1266">
        <v>878.65449999999998</v>
      </c>
      <c r="BK38" s="337" t="s">
        <v>152</v>
      </c>
      <c r="BL38" s="1245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1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1" t="s">
        <v>156</v>
      </c>
      <c r="EL38" s="1154">
        <v>704.13</v>
      </c>
      <c r="EM38" s="1154">
        <v>648.58609999999999</v>
      </c>
      <c r="EN38" s="1154">
        <v>677.19290000000001</v>
      </c>
      <c r="EO38" s="1154">
        <v>711.40470000000005</v>
      </c>
      <c r="EP38" s="1154">
        <v>691.19290000000001</v>
      </c>
      <c r="EQ38" s="1154">
        <v>733.61030000000005</v>
      </c>
      <c r="ER38" s="1154">
        <v>733.57030000000009</v>
      </c>
      <c r="ES38" s="1154">
        <v>723.76550000000009</v>
      </c>
      <c r="ET38" s="1154">
        <v>715.51300000000003</v>
      </c>
      <c r="EU38" s="1154">
        <v>681.33260000000007</v>
      </c>
      <c r="EV38" s="1154">
        <v>663.62430000000006</v>
      </c>
      <c r="EW38" s="1295">
        <v>695.55810000000008</v>
      </c>
      <c r="EY38" s="232" t="s">
        <v>134</v>
      </c>
      <c r="EZ38" s="971" t="s">
        <v>105</v>
      </c>
      <c r="FA38" s="1506">
        <v>142.1</v>
      </c>
      <c r="FB38" s="1477">
        <v>140.68</v>
      </c>
      <c r="FC38" s="1477">
        <v>141.09</v>
      </c>
      <c r="FD38" s="1477">
        <v>167.34</v>
      </c>
      <c r="FE38" s="1477">
        <v>177.69</v>
      </c>
      <c r="FF38" s="1477">
        <v>183.76</v>
      </c>
      <c r="FG38" s="1477">
        <v>183.23</v>
      </c>
      <c r="FH38" s="1477">
        <v>186.32</v>
      </c>
      <c r="FI38" s="1477">
        <v>186.91</v>
      </c>
      <c r="FJ38" s="1477">
        <v>188.4</v>
      </c>
      <c r="FK38" s="1477">
        <v>194.18</v>
      </c>
      <c r="FL38" s="1507">
        <v>208.07</v>
      </c>
    </row>
    <row r="39" spans="2:168" ht="15.95" customHeight="1">
      <c r="B39" s="347"/>
      <c r="C39" s="1261" t="s">
        <v>156</v>
      </c>
      <c r="D39" s="1278">
        <v>674.75099999999998</v>
      </c>
      <c r="E39" s="1281">
        <v>655.44360000000006</v>
      </c>
      <c r="F39" s="1282">
        <v>627.36350000000004</v>
      </c>
      <c r="G39" s="1282">
        <v>632.02230000000009</v>
      </c>
      <c r="H39" s="1282">
        <v>648.52970000000005</v>
      </c>
      <c r="I39" s="1282">
        <v>674.36400000000003</v>
      </c>
      <c r="J39" s="1282">
        <v>698.43389999999999</v>
      </c>
      <c r="K39" s="1282">
        <v>707.48869999999999</v>
      </c>
      <c r="L39" s="1282">
        <v>710.41770000000008</v>
      </c>
      <c r="M39" s="1279">
        <v>682.04450000000008</v>
      </c>
      <c r="N39" s="1279">
        <v>669.10070000000007</v>
      </c>
      <c r="O39" s="1283">
        <v>660.54230000000007</v>
      </c>
      <c r="Q39" s="347"/>
      <c r="R39" s="1261" t="s">
        <v>156</v>
      </c>
      <c r="S39" s="1282">
        <v>651.34940000000006</v>
      </c>
      <c r="T39" s="1282">
        <v>625.1875</v>
      </c>
      <c r="U39" s="1282">
        <v>601.68900000000008</v>
      </c>
      <c r="V39" s="1282">
        <v>590.86570000000006</v>
      </c>
      <c r="W39" s="1282">
        <v>577.59289999999999</v>
      </c>
      <c r="X39" s="1282">
        <v>619.02769999999998</v>
      </c>
      <c r="Y39" s="1282">
        <v>686.78190000000006</v>
      </c>
      <c r="Z39" s="1279">
        <v>696.87940000000003</v>
      </c>
      <c r="AA39" s="1279">
        <v>699.34969999999998</v>
      </c>
      <c r="AB39" s="1282">
        <v>689.61580000000004</v>
      </c>
      <c r="AC39" s="1282">
        <v>663.97329999999999</v>
      </c>
      <c r="AD39" s="1283">
        <v>653.27420000000006</v>
      </c>
      <c r="AG39" s="337" t="s">
        <v>138</v>
      </c>
      <c r="AH39" s="1245" t="s">
        <v>105</v>
      </c>
      <c r="AI39" s="1284">
        <v>135.0274</v>
      </c>
      <c r="AJ39" s="1285">
        <v>142.75640000000001</v>
      </c>
      <c r="AK39" s="1285">
        <v>147.64680000000001</v>
      </c>
      <c r="AL39" s="1285">
        <v>153.8673</v>
      </c>
      <c r="AM39" s="1285">
        <v>153.84650000000002</v>
      </c>
      <c r="AN39" s="1285">
        <v>150.7893</v>
      </c>
      <c r="AO39" s="1285">
        <v>154.32940000000002</v>
      </c>
      <c r="AP39" s="1285">
        <v>153.57230000000001</v>
      </c>
      <c r="AQ39" s="1266">
        <v>151.13200000000001</v>
      </c>
      <c r="AR39" s="1266">
        <v>153.3526</v>
      </c>
      <c r="AS39" s="1285">
        <v>157.84200000000001</v>
      </c>
      <c r="AT39" s="1286">
        <v>158.1387</v>
      </c>
      <c r="AV39" s="337" t="s">
        <v>138</v>
      </c>
      <c r="AW39" s="1245" t="s">
        <v>105</v>
      </c>
      <c r="AX39" s="1285">
        <v>150.74160000000001</v>
      </c>
      <c r="AY39" s="1285">
        <v>157.9693</v>
      </c>
      <c r="AZ39" s="1285">
        <v>161.15389999999999</v>
      </c>
      <c r="BA39" s="1285">
        <v>164.39830000000001</v>
      </c>
      <c r="BB39" s="1285">
        <v>160.70259999999999</v>
      </c>
      <c r="BC39" s="1285">
        <v>160.88929999999999</v>
      </c>
      <c r="BD39" s="1285">
        <v>160.2039</v>
      </c>
      <c r="BE39" s="1266">
        <v>174.06319999999999</v>
      </c>
      <c r="BF39" s="1266">
        <v>190.22370000000001</v>
      </c>
      <c r="BG39" s="1285">
        <v>188.40389999999999</v>
      </c>
      <c r="BH39" s="1285">
        <v>181.07230000000001</v>
      </c>
      <c r="BI39" s="1285">
        <v>170.73349999999999</v>
      </c>
      <c r="BK39" s="337"/>
      <c r="BL39" s="1268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1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1" t="s">
        <v>105</v>
      </c>
      <c r="EL39" s="1151">
        <v>149.6771</v>
      </c>
      <c r="EM39" s="1151">
        <v>152.25390000000002</v>
      </c>
      <c r="EN39" s="1151">
        <v>160.1165</v>
      </c>
      <c r="EO39" s="1151">
        <v>155.613</v>
      </c>
      <c r="EP39" s="1151">
        <v>155.57420000000002</v>
      </c>
      <c r="EQ39" s="1151">
        <v>159.03400000000002</v>
      </c>
      <c r="ER39" s="1151">
        <v>160.31190000000001</v>
      </c>
      <c r="ES39" s="1151">
        <v>162.20060000000001</v>
      </c>
      <c r="ET39" s="1151">
        <v>162.75300000000001</v>
      </c>
      <c r="EU39" s="1151">
        <v>153.38580000000002</v>
      </c>
      <c r="EV39" s="1151">
        <v>150.785</v>
      </c>
      <c r="EW39" s="1269">
        <v>150.33580000000001</v>
      </c>
      <c r="EY39" s="232" t="s">
        <v>118</v>
      </c>
      <c r="EZ39" s="971" t="s">
        <v>105</v>
      </c>
      <c r="FA39" s="1506">
        <v>164.39</v>
      </c>
      <c r="FB39" s="1477">
        <v>165.18</v>
      </c>
      <c r="FC39" s="1477">
        <v>164.88</v>
      </c>
      <c r="FD39" s="1477">
        <v>164.45</v>
      </c>
      <c r="FE39" s="1477">
        <v>164.45</v>
      </c>
      <c r="FF39" s="1477">
        <v>164.09</v>
      </c>
      <c r="FG39" s="1477">
        <v>163.87</v>
      </c>
      <c r="FH39" s="1477">
        <v>165.33</v>
      </c>
      <c r="FI39" s="1477">
        <v>164.48</v>
      </c>
      <c r="FJ39" s="1477">
        <v>165.58</v>
      </c>
      <c r="FK39" s="1477">
        <v>165.79</v>
      </c>
      <c r="FL39" s="1507">
        <v>168.14</v>
      </c>
    </row>
    <row r="40" spans="2:168" ht="15.95" customHeight="1">
      <c r="B40" s="347" t="s">
        <v>138</v>
      </c>
      <c r="C40" s="1261" t="s">
        <v>105</v>
      </c>
      <c r="D40" s="1278">
        <v>132.48260000000002</v>
      </c>
      <c r="E40" s="1281">
        <v>130.96639999999999</v>
      </c>
      <c r="F40" s="1282">
        <v>131.5497</v>
      </c>
      <c r="G40" s="1282">
        <v>134.786</v>
      </c>
      <c r="H40" s="1282">
        <v>137.4939</v>
      </c>
      <c r="I40" s="1282">
        <v>141.66130000000001</v>
      </c>
      <c r="J40" s="1282">
        <v>147.5745</v>
      </c>
      <c r="K40" s="1282">
        <v>151.161</v>
      </c>
      <c r="L40" s="1282">
        <v>145.6627</v>
      </c>
      <c r="M40" s="1279">
        <v>136.4648</v>
      </c>
      <c r="N40" s="1279">
        <v>133.80870000000002</v>
      </c>
      <c r="O40" s="1283">
        <v>129.7723</v>
      </c>
      <c r="Q40" s="347" t="s">
        <v>138</v>
      </c>
      <c r="R40" s="1261" t="s">
        <v>105</v>
      </c>
      <c r="S40" s="1282">
        <v>128.34710000000001</v>
      </c>
      <c r="T40" s="1282">
        <v>132.965</v>
      </c>
      <c r="U40" s="1282">
        <v>128.83709999999999</v>
      </c>
      <c r="V40" s="1282">
        <v>123.31200000000001</v>
      </c>
      <c r="W40" s="1282">
        <v>131.85320000000002</v>
      </c>
      <c r="X40" s="1282">
        <v>145.46129999999999</v>
      </c>
      <c r="Y40" s="1282">
        <v>144.48650000000001</v>
      </c>
      <c r="Z40" s="1279">
        <v>146.46100000000001</v>
      </c>
      <c r="AA40" s="1279">
        <v>140.696</v>
      </c>
      <c r="AB40" s="1282">
        <v>138.0635</v>
      </c>
      <c r="AC40" s="1282">
        <v>138.39830000000001</v>
      </c>
      <c r="AD40" s="1283">
        <v>143.33870000000002</v>
      </c>
      <c r="AG40" s="337" t="s">
        <v>134</v>
      </c>
      <c r="AH40" s="1245" t="s">
        <v>105</v>
      </c>
      <c r="AI40" s="1284">
        <v>141.4016</v>
      </c>
      <c r="AJ40" s="1285">
        <v>142.4639</v>
      </c>
      <c r="AK40" s="1285">
        <v>147.7184</v>
      </c>
      <c r="AL40" s="1285">
        <v>152.44999999999999</v>
      </c>
      <c r="AM40" s="1285">
        <v>159.00390000000002</v>
      </c>
      <c r="AN40" s="1285">
        <v>157.8947</v>
      </c>
      <c r="AO40" s="1285">
        <v>164.13060000000002</v>
      </c>
      <c r="AP40" s="1285">
        <v>167.04230000000001</v>
      </c>
      <c r="AQ40" s="1266">
        <v>164.76070000000001</v>
      </c>
      <c r="AR40" s="1266">
        <v>163.80289999999999</v>
      </c>
      <c r="AS40" s="1285">
        <v>169.22830000000002</v>
      </c>
      <c r="AT40" s="1286">
        <v>175.40100000000001</v>
      </c>
      <c r="AV40" s="337" t="s">
        <v>134</v>
      </c>
      <c r="AW40" s="1306" t="s">
        <v>105</v>
      </c>
      <c r="AX40" s="1285">
        <v>166.07810000000001</v>
      </c>
      <c r="AY40" s="1285">
        <v>166.09309999999999</v>
      </c>
      <c r="AZ40" s="1285">
        <v>170.35740000000001</v>
      </c>
      <c r="BA40" s="1285">
        <v>172.7407</v>
      </c>
      <c r="BB40" s="1285">
        <v>171.20099999999999</v>
      </c>
      <c r="BC40" s="1285">
        <v>174.387</v>
      </c>
      <c r="BD40" s="1285">
        <v>174.0129</v>
      </c>
      <c r="BE40" s="1266">
        <v>181.00710000000001</v>
      </c>
      <c r="BF40" s="1266">
        <v>194.9863</v>
      </c>
      <c r="BG40" s="1285">
        <v>197.98320000000001</v>
      </c>
      <c r="BH40" s="1285">
        <v>191.2</v>
      </c>
      <c r="BI40" s="1285">
        <v>184.71940000000001</v>
      </c>
      <c r="BK40" s="337" t="s">
        <v>138</v>
      </c>
      <c r="BL40" s="1268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1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1" t="s">
        <v>105</v>
      </c>
      <c r="EL40" s="1151">
        <v>145.66740000000001</v>
      </c>
      <c r="EM40" s="1151">
        <v>146.4425</v>
      </c>
      <c r="EN40" s="1151">
        <v>150.45770000000002</v>
      </c>
      <c r="EO40" s="1151">
        <v>146.75</v>
      </c>
      <c r="EP40" s="1151">
        <v>139.2097</v>
      </c>
      <c r="EQ40" s="1151">
        <v>149.78370000000001</v>
      </c>
      <c r="ER40" s="1151">
        <v>154.2732</v>
      </c>
      <c r="ES40" s="1151">
        <v>155.6516</v>
      </c>
      <c r="ET40" s="1151">
        <v>153.11930000000001</v>
      </c>
      <c r="EU40" s="1151">
        <v>145.739</v>
      </c>
      <c r="EV40" s="1151">
        <v>142.92570000000001</v>
      </c>
      <c r="EW40" s="1269">
        <v>143.4042</v>
      </c>
      <c r="EY40" s="232" t="s">
        <v>119</v>
      </c>
      <c r="EZ40" s="971" t="s">
        <v>105</v>
      </c>
      <c r="FA40" s="1506">
        <v>167.74</v>
      </c>
      <c r="FB40" s="1477">
        <v>164</v>
      </c>
      <c r="FC40" s="1477">
        <v>162.58000000000001</v>
      </c>
      <c r="FD40" s="1477">
        <v>162.71</v>
      </c>
      <c r="FE40" s="1477">
        <v>161.15</v>
      </c>
      <c r="FF40" s="1477">
        <v>164.39</v>
      </c>
      <c r="FG40" s="1477">
        <v>167.7</v>
      </c>
      <c r="FH40" s="1477">
        <v>165.66</v>
      </c>
      <c r="FI40" s="1477">
        <v>166.46</v>
      </c>
      <c r="FJ40" s="1477">
        <v>168.05</v>
      </c>
      <c r="FK40" s="1477">
        <v>174.45</v>
      </c>
      <c r="FL40" s="1507">
        <v>182.42</v>
      </c>
    </row>
    <row r="41" spans="2:168" ht="15.95" customHeight="1">
      <c r="B41" s="347" t="s">
        <v>134</v>
      </c>
      <c r="C41" s="1261" t="s">
        <v>105</v>
      </c>
      <c r="D41" s="1278">
        <v>160.23840000000001</v>
      </c>
      <c r="E41" s="1281">
        <v>142.99039999999999</v>
      </c>
      <c r="F41" s="1282">
        <v>142.63900000000001</v>
      </c>
      <c r="G41" s="1282">
        <v>149.0917</v>
      </c>
      <c r="H41" s="1282">
        <v>151.6223</v>
      </c>
      <c r="I41" s="1282">
        <v>163.29300000000001</v>
      </c>
      <c r="J41" s="1282">
        <v>167.55840000000001</v>
      </c>
      <c r="K41" s="1282">
        <v>165.0848</v>
      </c>
      <c r="L41" s="1282">
        <v>161.87300000000002</v>
      </c>
      <c r="M41" s="1279">
        <v>150.90190000000001</v>
      </c>
      <c r="N41" s="1279">
        <v>142.6217</v>
      </c>
      <c r="O41" s="1283">
        <v>142.35769999999999</v>
      </c>
      <c r="Q41" s="347" t="s">
        <v>134</v>
      </c>
      <c r="R41" s="1261" t="s">
        <v>105</v>
      </c>
      <c r="S41" s="1282">
        <v>139.8329</v>
      </c>
      <c r="T41" s="1282">
        <v>139.17250000000001</v>
      </c>
      <c r="U41" s="1282">
        <v>139.2029</v>
      </c>
      <c r="V41" s="1282">
        <v>138.5283</v>
      </c>
      <c r="W41" s="1282">
        <v>141.14580000000001</v>
      </c>
      <c r="X41" s="1282">
        <v>153.84030000000001</v>
      </c>
      <c r="Y41" s="1282">
        <v>156.27520000000001</v>
      </c>
      <c r="Z41" s="1279">
        <v>154.39060000000001</v>
      </c>
      <c r="AA41" s="1279">
        <v>152.6217</v>
      </c>
      <c r="AB41" s="1282">
        <v>145.17740000000001</v>
      </c>
      <c r="AC41" s="1282">
        <v>143.1567</v>
      </c>
      <c r="AD41" s="1283">
        <v>145.87870000000001</v>
      </c>
      <c r="AG41" s="337" t="s">
        <v>118</v>
      </c>
      <c r="AH41" s="1245" t="s">
        <v>105</v>
      </c>
      <c r="AI41" s="1284">
        <v>147.94230000000002</v>
      </c>
      <c r="AJ41" s="1285">
        <v>149.54859999999999</v>
      </c>
      <c r="AK41" s="1285">
        <v>151.4006</v>
      </c>
      <c r="AL41" s="1285">
        <v>151.7457</v>
      </c>
      <c r="AM41" s="1285">
        <v>149.22650000000002</v>
      </c>
      <c r="AN41" s="1285">
        <v>147.3313</v>
      </c>
      <c r="AO41" s="1285">
        <v>147.48099999999999</v>
      </c>
      <c r="AP41" s="1285">
        <v>149.34390000000002</v>
      </c>
      <c r="AQ41" s="1266">
        <v>151.03570000000002</v>
      </c>
      <c r="AR41" s="1266">
        <v>150.6568</v>
      </c>
      <c r="AS41" s="1285">
        <v>150.2107</v>
      </c>
      <c r="AT41" s="1286">
        <v>152.35840000000002</v>
      </c>
      <c r="AV41" s="337" t="s">
        <v>118</v>
      </c>
      <c r="AW41" s="1245" t="s">
        <v>105</v>
      </c>
      <c r="AX41" s="1285">
        <v>153.31899999999999</v>
      </c>
      <c r="AY41" s="1285">
        <v>156.0797</v>
      </c>
      <c r="AZ41" s="1285">
        <v>157.26390000000001</v>
      </c>
      <c r="BA41" s="1285">
        <v>158.44569999999999</v>
      </c>
      <c r="BB41" s="1285">
        <v>161.2594</v>
      </c>
      <c r="BC41" s="1285">
        <v>164.93430000000001</v>
      </c>
      <c r="BD41" s="1285">
        <v>165.5848</v>
      </c>
      <c r="BE41" s="1266">
        <v>168.38030000000001</v>
      </c>
      <c r="BF41" s="1266">
        <v>173.55430000000001</v>
      </c>
      <c r="BG41" s="1285">
        <v>175.3252</v>
      </c>
      <c r="BH41" s="1285">
        <v>177.922</v>
      </c>
      <c r="BI41" s="1285">
        <v>181.04650000000001</v>
      </c>
      <c r="BK41" s="337" t="s">
        <v>134</v>
      </c>
      <c r="BL41" s="1268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1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1" t="s">
        <v>105</v>
      </c>
      <c r="EL41" s="1151">
        <v>157.9281</v>
      </c>
      <c r="EM41" s="1151">
        <v>156.79390000000001</v>
      </c>
      <c r="EN41" s="1151">
        <v>157.41390000000001</v>
      </c>
      <c r="EO41" s="1151">
        <v>157.6293</v>
      </c>
      <c r="EP41" s="1151">
        <v>157.63840000000002</v>
      </c>
      <c r="EQ41" s="1151">
        <v>157.56870000000001</v>
      </c>
      <c r="ER41" s="1151">
        <v>157.38320000000002</v>
      </c>
      <c r="ES41" s="1151">
        <v>157.78390000000002</v>
      </c>
      <c r="ET41" s="1151">
        <v>160.59130000000002</v>
      </c>
      <c r="EU41" s="1151">
        <v>163.27970000000002</v>
      </c>
      <c r="EV41" s="1151">
        <v>164.114</v>
      </c>
      <c r="EW41" s="1269">
        <v>163.62</v>
      </c>
      <c r="EY41" s="975"/>
      <c r="EZ41" s="976" t="s">
        <v>120</v>
      </c>
      <c r="FA41" s="1508">
        <v>1721.71</v>
      </c>
      <c r="FB41" s="1478">
        <v>1719.57</v>
      </c>
      <c r="FC41" s="1478">
        <v>1708.26</v>
      </c>
      <c r="FD41" s="1478">
        <v>1705.13</v>
      </c>
      <c r="FE41" s="1478">
        <v>1729.13</v>
      </c>
      <c r="FF41" s="1478">
        <v>1747.6</v>
      </c>
      <c r="FG41" s="1478">
        <v>1770.77</v>
      </c>
      <c r="FH41" s="1478">
        <v>1776.45</v>
      </c>
      <c r="FI41" s="1478">
        <v>1781.23</v>
      </c>
      <c r="FJ41" s="1478">
        <v>1813.71</v>
      </c>
      <c r="FK41" s="1478">
        <v>1859.47</v>
      </c>
      <c r="FL41" s="1509">
        <v>1911.74</v>
      </c>
    </row>
    <row r="42" spans="2:168" ht="15.95" customHeight="1">
      <c r="B42" s="347" t="s">
        <v>118</v>
      </c>
      <c r="C42" s="1261" t="s">
        <v>105</v>
      </c>
      <c r="D42" s="1278">
        <v>151.40030000000002</v>
      </c>
      <c r="E42" s="1281">
        <v>150.39790000000002</v>
      </c>
      <c r="F42" s="1282">
        <v>147.42260000000002</v>
      </c>
      <c r="G42" s="1282">
        <v>146.5763</v>
      </c>
      <c r="H42" s="1282">
        <v>146.57420000000002</v>
      </c>
      <c r="I42" s="1282">
        <v>145.0583</v>
      </c>
      <c r="J42" s="1282">
        <v>144.41030000000001</v>
      </c>
      <c r="K42" s="1282">
        <v>143.81710000000001</v>
      </c>
      <c r="L42" s="1282">
        <v>143.29570000000001</v>
      </c>
      <c r="M42" s="1279">
        <v>140.8039</v>
      </c>
      <c r="N42" s="1279">
        <v>138.2723</v>
      </c>
      <c r="O42" s="1283">
        <v>138.87100000000001</v>
      </c>
      <c r="Q42" s="347" t="s">
        <v>118</v>
      </c>
      <c r="R42" s="1261" t="s">
        <v>105</v>
      </c>
      <c r="S42" s="1282">
        <v>139.15450000000001</v>
      </c>
      <c r="T42" s="1282">
        <v>138.14750000000001</v>
      </c>
      <c r="U42" s="1282">
        <v>138.22710000000001</v>
      </c>
      <c r="V42" s="1282">
        <v>138.19929999999999</v>
      </c>
      <c r="W42" s="1282">
        <v>139.7671</v>
      </c>
      <c r="X42" s="1282">
        <v>140.6533</v>
      </c>
      <c r="Y42" s="1282">
        <v>139.8871</v>
      </c>
      <c r="Z42" s="1279">
        <v>140.01940000000002</v>
      </c>
      <c r="AA42" s="1279">
        <v>143.69499999999999</v>
      </c>
      <c r="AB42" s="1282">
        <v>148.41550000000001</v>
      </c>
      <c r="AC42" s="1282">
        <v>146.91830000000002</v>
      </c>
      <c r="AD42" s="1283">
        <v>146.96290000000002</v>
      </c>
      <c r="AG42" s="337" t="s">
        <v>119</v>
      </c>
      <c r="AH42" s="1306" t="s">
        <v>105</v>
      </c>
      <c r="AI42" s="1284">
        <v>148.8218</v>
      </c>
      <c r="AJ42" s="1285">
        <v>140.31880000000001</v>
      </c>
      <c r="AK42" s="1285">
        <v>135.5857</v>
      </c>
      <c r="AL42" s="1285">
        <v>138.2775</v>
      </c>
      <c r="AM42" s="1285">
        <v>143.10249999999999</v>
      </c>
      <c r="AN42" s="1285">
        <v>142.8836</v>
      </c>
      <c r="AO42" s="1285">
        <v>147.06020000000001</v>
      </c>
      <c r="AP42" s="1285">
        <v>147.66070000000002</v>
      </c>
      <c r="AQ42" s="1266">
        <v>154.35930000000002</v>
      </c>
      <c r="AR42" s="1266">
        <v>157.4186</v>
      </c>
      <c r="AS42" s="1285">
        <v>162.70260000000002</v>
      </c>
      <c r="AT42" s="1286">
        <v>162.66050000000001</v>
      </c>
      <c r="AV42" s="337" t="s">
        <v>119</v>
      </c>
      <c r="AW42" s="1306" t="s">
        <v>105</v>
      </c>
      <c r="AX42" s="1285">
        <v>153.24549999999999</v>
      </c>
      <c r="AY42" s="1285">
        <v>154.19990000000001</v>
      </c>
      <c r="AZ42" s="1285">
        <v>154.4699</v>
      </c>
      <c r="BA42" s="1285">
        <v>156.0472</v>
      </c>
      <c r="BB42" s="1285">
        <v>156.49119999999999</v>
      </c>
      <c r="BC42" s="1285">
        <v>160.82480000000001</v>
      </c>
      <c r="BD42" s="1285">
        <v>177.9829</v>
      </c>
      <c r="BE42" s="1266">
        <v>187.80930000000001</v>
      </c>
      <c r="BF42" s="1266">
        <v>183.91730000000001</v>
      </c>
      <c r="BG42" s="1285">
        <v>183.06280000000001</v>
      </c>
      <c r="BH42" s="1285">
        <v>183.33430000000001</v>
      </c>
      <c r="BI42" s="1285">
        <v>185.0951</v>
      </c>
      <c r="BK42" s="337" t="s">
        <v>118</v>
      </c>
      <c r="BL42" s="1268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1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1" t="s">
        <v>105</v>
      </c>
      <c r="EL42" s="1151">
        <v>177.4931</v>
      </c>
      <c r="EM42" s="1151">
        <v>172.6763</v>
      </c>
      <c r="EN42" s="1151">
        <v>167.77530000000002</v>
      </c>
      <c r="EO42" s="1151">
        <v>162.8689</v>
      </c>
      <c r="EP42" s="1151">
        <v>163.3931</v>
      </c>
      <c r="EQ42" s="1151">
        <v>166.608</v>
      </c>
      <c r="ER42" s="1151">
        <v>163.7166</v>
      </c>
      <c r="ES42" s="1151">
        <v>162.00839999999999</v>
      </c>
      <c r="ET42" s="1151">
        <v>163.45959999999999</v>
      </c>
      <c r="EU42" s="1151">
        <v>164.11920000000001</v>
      </c>
      <c r="EV42" s="1151">
        <v>165.8098</v>
      </c>
      <c r="EW42" s="1269">
        <v>166.9847</v>
      </c>
      <c r="EY42" s="232" t="s">
        <v>121</v>
      </c>
      <c r="EZ42" s="971" t="s">
        <v>105</v>
      </c>
      <c r="FA42" s="1506">
        <v>158.19</v>
      </c>
      <c r="FB42" s="1477">
        <v>160.15</v>
      </c>
      <c r="FC42" s="1477">
        <v>162.01</v>
      </c>
      <c r="FD42" s="1477">
        <v>162.24</v>
      </c>
      <c r="FE42" s="1477">
        <v>166.48</v>
      </c>
      <c r="FF42" s="1477">
        <v>167.6</v>
      </c>
      <c r="FG42" s="1477">
        <v>169.7</v>
      </c>
      <c r="FH42" s="1477">
        <v>167.56</v>
      </c>
      <c r="FI42" s="1477">
        <v>172.34</v>
      </c>
      <c r="FJ42" s="1477">
        <v>178.16</v>
      </c>
      <c r="FK42" s="1477">
        <v>183.9</v>
      </c>
      <c r="FL42" s="1507">
        <v>190.29</v>
      </c>
    </row>
    <row r="43" spans="2:168" ht="15.95" customHeight="1">
      <c r="B43" s="347" t="s">
        <v>119</v>
      </c>
      <c r="C43" s="1307" t="s">
        <v>105</v>
      </c>
      <c r="D43" s="1278">
        <v>125.0377</v>
      </c>
      <c r="E43" s="1281">
        <v>125.25810000000001</v>
      </c>
      <c r="F43" s="1282">
        <v>124.63940000000001</v>
      </c>
      <c r="G43" s="1282">
        <v>132.04840000000002</v>
      </c>
      <c r="H43" s="1282">
        <v>138.16230000000002</v>
      </c>
      <c r="I43" s="1282">
        <v>135.5599</v>
      </c>
      <c r="J43" s="1282">
        <v>137.81540000000001</v>
      </c>
      <c r="K43" s="1282">
        <v>149.726</v>
      </c>
      <c r="L43" s="1282">
        <v>152.63390000000001</v>
      </c>
      <c r="M43" s="1279">
        <v>149.98430000000002</v>
      </c>
      <c r="N43" s="1279">
        <v>145.35720000000001</v>
      </c>
      <c r="O43" s="1283">
        <v>137.8888</v>
      </c>
      <c r="Q43" s="347" t="s">
        <v>119</v>
      </c>
      <c r="R43" s="1307" t="s">
        <v>105</v>
      </c>
      <c r="S43" s="1282">
        <v>131.05510000000001</v>
      </c>
      <c r="T43" s="1282">
        <v>134.16130000000001</v>
      </c>
      <c r="U43" s="1282">
        <v>133.55119999999999</v>
      </c>
      <c r="V43" s="1282">
        <v>136.80840000000001</v>
      </c>
      <c r="W43" s="1282">
        <v>139.8202</v>
      </c>
      <c r="X43" s="1282">
        <v>144.69570000000002</v>
      </c>
      <c r="Y43" s="1282">
        <v>147.60420000000002</v>
      </c>
      <c r="Z43" s="1279">
        <v>149.47920000000002</v>
      </c>
      <c r="AA43" s="1279">
        <v>154.6557</v>
      </c>
      <c r="AB43" s="1282">
        <v>157.17910000000001</v>
      </c>
      <c r="AC43" s="1282">
        <v>161.0496</v>
      </c>
      <c r="AD43" s="1283">
        <v>159.05090000000001</v>
      </c>
      <c r="AG43" s="337"/>
      <c r="AH43" s="1245" t="s">
        <v>120</v>
      </c>
      <c r="AI43" s="1284">
        <v>1328.3226</v>
      </c>
      <c r="AJ43" s="1285">
        <v>1233.8929000000001</v>
      </c>
      <c r="AK43" s="1285">
        <v>1204.1935000000001</v>
      </c>
      <c r="AL43" s="1285">
        <v>1238.7333000000001</v>
      </c>
      <c r="AM43" s="1285">
        <v>1282.2258000000002</v>
      </c>
      <c r="AN43" s="1285">
        <v>1299.8667</v>
      </c>
      <c r="AO43" s="1285">
        <v>1343.2903000000001</v>
      </c>
      <c r="AP43" s="1285">
        <v>1353.8387</v>
      </c>
      <c r="AQ43" s="1266">
        <v>1409.3</v>
      </c>
      <c r="AR43" s="1266">
        <v>1436.7419</v>
      </c>
      <c r="AS43" s="1285">
        <v>1485.3667</v>
      </c>
      <c r="AT43" s="1286">
        <v>1468.7742000000001</v>
      </c>
      <c r="AV43" s="337"/>
      <c r="AW43" s="1245" t="s">
        <v>120</v>
      </c>
      <c r="AX43" s="1285">
        <v>1356.6774</v>
      </c>
      <c r="AY43" s="1285">
        <v>1360.931</v>
      </c>
      <c r="AZ43" s="1285">
        <v>1372</v>
      </c>
      <c r="BA43" s="1285">
        <v>1382.4</v>
      </c>
      <c r="BB43" s="1285">
        <v>1406.6774</v>
      </c>
      <c r="BC43" s="1285">
        <v>1428.6333</v>
      </c>
      <c r="BD43" s="1285">
        <v>1523.1289999999999</v>
      </c>
      <c r="BE43" s="1266">
        <v>1555.3226</v>
      </c>
      <c r="BF43" s="1266">
        <v>1559.4</v>
      </c>
      <c r="BG43" s="1285">
        <v>1576.2902999999999</v>
      </c>
      <c r="BH43" s="1285">
        <v>1578.1333</v>
      </c>
      <c r="BI43" s="1285">
        <v>1600.5161000000001</v>
      </c>
      <c r="BK43" s="337" t="s">
        <v>119</v>
      </c>
      <c r="BL43" s="1245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5"/>
      <c r="DV43" s="976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5"/>
      <c r="EK43" s="976" t="s">
        <v>120</v>
      </c>
      <c r="EL43" s="1152">
        <v>1743.9677000000001</v>
      </c>
      <c r="EM43" s="1152">
        <v>1714.4286000000002</v>
      </c>
      <c r="EN43" s="1152">
        <v>1704.0645000000002</v>
      </c>
      <c r="EO43" s="1152">
        <v>1687.9333000000001</v>
      </c>
      <c r="EP43" s="1152">
        <v>1691.3871000000001</v>
      </c>
      <c r="EQ43" s="1152">
        <v>1711.7667000000001</v>
      </c>
      <c r="ER43" s="1152">
        <v>1690.4839000000002</v>
      </c>
      <c r="ES43" s="1152">
        <v>1692.9032</v>
      </c>
      <c r="ET43" s="1152">
        <v>1709.7</v>
      </c>
      <c r="EU43" s="1152">
        <v>1703.1290000000001</v>
      </c>
      <c r="EV43" s="1152">
        <v>1707.5333000000001</v>
      </c>
      <c r="EW43" s="1270">
        <v>1716.9032</v>
      </c>
      <c r="EY43" s="975"/>
      <c r="EZ43" s="971" t="s">
        <v>122</v>
      </c>
      <c r="FA43" s="1508">
        <v>140.4</v>
      </c>
      <c r="FB43" s="1478">
        <v>139.88</v>
      </c>
      <c r="FC43" s="1478">
        <v>139.07</v>
      </c>
      <c r="FD43" s="1478">
        <v>139.84</v>
      </c>
      <c r="FE43" s="1478">
        <v>144.93</v>
      </c>
      <c r="FF43" s="1478">
        <v>149.26</v>
      </c>
      <c r="FG43" s="1478">
        <v>152.49</v>
      </c>
      <c r="FH43" s="1478">
        <v>153.27000000000001</v>
      </c>
      <c r="FI43" s="1478">
        <v>153.66999999999999</v>
      </c>
      <c r="FJ43" s="1478">
        <v>155.96</v>
      </c>
      <c r="FK43" s="1478">
        <v>157.85</v>
      </c>
      <c r="FL43" s="1509">
        <v>161.28</v>
      </c>
    </row>
    <row r="44" spans="2:168" ht="15.95" customHeight="1" thickBot="1">
      <c r="B44" s="347"/>
      <c r="C44" s="1261" t="s">
        <v>120</v>
      </c>
      <c r="D44" s="1278">
        <v>1344.8065000000001</v>
      </c>
      <c r="E44" s="1281">
        <v>1359.5</v>
      </c>
      <c r="F44" s="1282">
        <v>1394.2903000000001</v>
      </c>
      <c r="G44" s="1282">
        <v>1437.2667000000001</v>
      </c>
      <c r="H44" s="1282">
        <v>1463.8387</v>
      </c>
      <c r="I44" s="1282">
        <v>1473.6667</v>
      </c>
      <c r="J44" s="1282">
        <v>1495.0968</v>
      </c>
      <c r="K44" s="1282">
        <v>1532.7419</v>
      </c>
      <c r="L44" s="1282">
        <v>1555.8</v>
      </c>
      <c r="M44" s="1279">
        <v>1545.2258000000002</v>
      </c>
      <c r="N44" s="1279">
        <v>1502.0667000000001</v>
      </c>
      <c r="O44" s="1283">
        <v>1436.4516000000001</v>
      </c>
      <c r="Q44" s="1308"/>
      <c r="R44" s="1261" t="s">
        <v>120</v>
      </c>
      <c r="S44" s="1288">
        <v>1338.0323000000001</v>
      </c>
      <c r="T44" s="1288">
        <v>1336.5</v>
      </c>
      <c r="U44" s="1288">
        <v>1298.3226</v>
      </c>
      <c r="V44" s="1288">
        <v>1323.7</v>
      </c>
      <c r="W44" s="1288">
        <v>1351.8710000000001</v>
      </c>
      <c r="X44" s="1288">
        <v>1385.6</v>
      </c>
      <c r="Y44" s="1288">
        <v>1401.1613</v>
      </c>
      <c r="Z44" s="1289">
        <v>1408.8387</v>
      </c>
      <c r="AA44" s="1289">
        <v>1428.6333</v>
      </c>
      <c r="AB44" s="1288">
        <v>1457.1613</v>
      </c>
      <c r="AC44" s="1288">
        <v>1501.4333000000001</v>
      </c>
      <c r="AD44" s="1290">
        <v>1442.5161000000001</v>
      </c>
      <c r="AG44" s="337" t="s">
        <v>121</v>
      </c>
      <c r="AH44" s="1245" t="s">
        <v>105</v>
      </c>
      <c r="AI44" s="1284">
        <v>156.2037</v>
      </c>
      <c r="AJ44" s="1285">
        <v>154.12030000000001</v>
      </c>
      <c r="AK44" s="1285">
        <v>151.9434</v>
      </c>
      <c r="AL44" s="1285">
        <v>154.90960000000001</v>
      </c>
      <c r="AM44" s="1285">
        <v>163.1994</v>
      </c>
      <c r="AN44" s="1285">
        <v>166.92960000000002</v>
      </c>
      <c r="AO44" s="1285">
        <v>167.81230000000002</v>
      </c>
      <c r="AP44" s="1285">
        <v>165.82689999999999</v>
      </c>
      <c r="AQ44" s="1266">
        <v>162.34200000000001</v>
      </c>
      <c r="AR44" s="1266">
        <v>162.68630000000002</v>
      </c>
      <c r="AS44" s="1285">
        <v>167.024</v>
      </c>
      <c r="AT44" s="1286">
        <v>170.51400000000001</v>
      </c>
      <c r="AV44" s="337" t="s">
        <v>121</v>
      </c>
      <c r="AW44" s="1306" t="s">
        <v>105</v>
      </c>
      <c r="AX44" s="1285">
        <v>168.41249999999999</v>
      </c>
      <c r="AY44" s="1285">
        <v>162.33969999999999</v>
      </c>
      <c r="AZ44" s="1285">
        <v>165.03100000000001</v>
      </c>
      <c r="BA44" s="1285">
        <v>172.57339999999999</v>
      </c>
      <c r="BB44" s="1285">
        <v>180.2963</v>
      </c>
      <c r="BC44" s="1285">
        <v>181.3339</v>
      </c>
      <c r="BD44" s="1285">
        <v>186.0384</v>
      </c>
      <c r="BE44" s="1266">
        <v>186.4</v>
      </c>
      <c r="BF44" s="1266">
        <v>186.57769999999999</v>
      </c>
      <c r="BG44" s="1285">
        <v>190.77510000000001</v>
      </c>
      <c r="BH44" s="1285">
        <v>194.65</v>
      </c>
      <c r="BI44" s="1285">
        <v>193.07480000000001</v>
      </c>
      <c r="BK44" s="337"/>
      <c r="BL44" s="1245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1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1" t="s">
        <v>105</v>
      </c>
      <c r="EL44" s="1151">
        <v>165.7946</v>
      </c>
      <c r="EM44" s="1151">
        <v>163.37730000000002</v>
      </c>
      <c r="EN44" s="1151">
        <v>163.1044</v>
      </c>
      <c r="EO44" s="1151">
        <v>164.76340000000002</v>
      </c>
      <c r="EP44" s="1151">
        <v>166.57990000000001</v>
      </c>
      <c r="EQ44" s="1151">
        <v>168.9727</v>
      </c>
      <c r="ER44" s="1151">
        <v>168.32310000000001</v>
      </c>
      <c r="ES44" s="1151">
        <v>165.30350000000001</v>
      </c>
      <c r="ET44" s="1151">
        <v>164.66820000000001</v>
      </c>
      <c r="EU44" s="1151">
        <v>165.227</v>
      </c>
      <c r="EV44" s="1151">
        <v>163.75140000000002</v>
      </c>
      <c r="EW44" s="1269">
        <v>158.79840000000002</v>
      </c>
      <c r="EY44" s="975"/>
      <c r="EZ44" s="977"/>
      <c r="FA44" s="1514"/>
      <c r="FB44" s="1515"/>
      <c r="FC44" s="1515"/>
      <c r="FD44" s="1515"/>
      <c r="FE44" s="1515"/>
      <c r="FF44" s="1515"/>
      <c r="FG44" s="1515"/>
      <c r="FH44" s="1515"/>
      <c r="FI44" s="1515"/>
      <c r="FJ44" s="1515"/>
      <c r="FK44" s="1515"/>
      <c r="FL44" s="1516"/>
    </row>
    <row r="45" spans="2:168" ht="15.95" customHeight="1" thickBot="1">
      <c r="B45" s="347" t="s">
        <v>121</v>
      </c>
      <c r="C45" s="1261" t="s">
        <v>105</v>
      </c>
      <c r="D45" s="1278">
        <v>138.87530000000001</v>
      </c>
      <c r="E45" s="1281">
        <v>150.50300000000001</v>
      </c>
      <c r="F45" s="1282">
        <v>151.672</v>
      </c>
      <c r="G45" s="1282">
        <v>160.2741</v>
      </c>
      <c r="H45" s="1282">
        <v>167.33540000000002</v>
      </c>
      <c r="I45" s="1282">
        <v>175.5916</v>
      </c>
      <c r="J45" s="1282">
        <v>176.45070000000001</v>
      </c>
      <c r="K45" s="1282">
        <v>173.07470000000001</v>
      </c>
      <c r="L45" s="1282">
        <v>163.62720000000002</v>
      </c>
      <c r="M45" s="1279">
        <v>154.17780000000002</v>
      </c>
      <c r="N45" s="1279">
        <v>151.54240000000001</v>
      </c>
      <c r="O45" s="1283">
        <v>149.92850000000001</v>
      </c>
      <c r="Q45" s="347" t="s">
        <v>121</v>
      </c>
      <c r="R45" s="1261" t="s">
        <v>105</v>
      </c>
      <c r="S45" s="1282">
        <v>152.7115</v>
      </c>
      <c r="T45" s="1282">
        <v>156.2465</v>
      </c>
      <c r="U45" s="1282">
        <v>153.3716</v>
      </c>
      <c r="V45" s="1282">
        <v>159.0692</v>
      </c>
      <c r="W45" s="1282">
        <v>163.73150000000001</v>
      </c>
      <c r="X45" s="1282">
        <v>171.2996</v>
      </c>
      <c r="Y45" s="1282">
        <v>170.36190000000002</v>
      </c>
      <c r="Z45" s="1279">
        <v>169.1575</v>
      </c>
      <c r="AA45" s="1279">
        <v>163.54910000000001</v>
      </c>
      <c r="AB45" s="1282">
        <v>153.48340000000002</v>
      </c>
      <c r="AC45" s="1282">
        <v>154.92359999999999</v>
      </c>
      <c r="AD45" s="1283">
        <v>157.17950000000002</v>
      </c>
      <c r="AG45" s="337"/>
      <c r="AH45" s="1245" t="s">
        <v>122</v>
      </c>
      <c r="AI45" s="1284">
        <v>132.36709999999999</v>
      </c>
      <c r="AJ45" s="1285">
        <v>130.54</v>
      </c>
      <c r="AK45" s="1285">
        <v>131.59190000000001</v>
      </c>
      <c r="AL45" s="1285">
        <v>136.71630000000002</v>
      </c>
      <c r="AM45" s="1285">
        <v>143.44230000000002</v>
      </c>
      <c r="AN45" s="1285">
        <v>147.928</v>
      </c>
      <c r="AO45" s="1285">
        <v>148.61260000000001</v>
      </c>
      <c r="AP45" s="1285">
        <v>145.2174</v>
      </c>
      <c r="AQ45" s="1266">
        <v>141.63930000000002</v>
      </c>
      <c r="AR45" s="1266">
        <v>141.52940000000001</v>
      </c>
      <c r="AS45" s="1285">
        <v>143.43630000000002</v>
      </c>
      <c r="AT45" s="1286">
        <v>144.00450000000001</v>
      </c>
      <c r="AV45" s="337"/>
      <c r="AW45" s="1245" t="s">
        <v>122</v>
      </c>
      <c r="AX45" s="1285">
        <v>140.13059999999999</v>
      </c>
      <c r="AY45" s="1285">
        <v>135.74860000000001</v>
      </c>
      <c r="AZ45" s="1285">
        <v>137.8158</v>
      </c>
      <c r="BA45" s="1285">
        <v>141.98269999999999</v>
      </c>
      <c r="BB45" s="1285">
        <v>145.14099999999999</v>
      </c>
      <c r="BC45" s="1285">
        <v>146.1353</v>
      </c>
      <c r="BD45" s="1285">
        <v>146.81389999999999</v>
      </c>
      <c r="BE45" s="1266">
        <v>146.8623</v>
      </c>
      <c r="BF45" s="1266">
        <v>148.94300000000001</v>
      </c>
      <c r="BG45" s="1285">
        <v>153.79390000000001</v>
      </c>
      <c r="BH45" s="1285">
        <v>156.41630000000001</v>
      </c>
      <c r="BI45" s="1285">
        <v>156.81479999999999</v>
      </c>
      <c r="BK45" s="337" t="s">
        <v>121</v>
      </c>
      <c r="BL45" s="1245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5"/>
      <c r="DV45" s="971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5"/>
      <c r="EK45" s="971" t="s">
        <v>122</v>
      </c>
      <c r="EL45" s="1152">
        <v>146.54390000000001</v>
      </c>
      <c r="EM45" s="1152">
        <v>144.4375</v>
      </c>
      <c r="EN45" s="1152">
        <v>143.94390000000001</v>
      </c>
      <c r="EO45" s="1152">
        <v>143.73430000000002</v>
      </c>
      <c r="EP45" s="1152">
        <v>146.18680000000001</v>
      </c>
      <c r="EQ45" s="1152">
        <v>148.3563</v>
      </c>
      <c r="ER45" s="1152">
        <v>149.34520000000001</v>
      </c>
      <c r="ES45" s="1152">
        <v>148.14350000000002</v>
      </c>
      <c r="ET45" s="1152">
        <v>147.11170000000001</v>
      </c>
      <c r="EU45" s="1152">
        <v>145.7158</v>
      </c>
      <c r="EV45" s="1152">
        <v>144.29600000000002</v>
      </c>
      <c r="EW45" s="1270">
        <v>142.46899999999999</v>
      </c>
      <c r="EY45" s="483" t="s">
        <v>139</v>
      </c>
      <c r="EZ45" s="978" t="s">
        <v>105</v>
      </c>
      <c r="FA45" s="1517">
        <v>134.33000000000001</v>
      </c>
      <c r="FB45" s="1518">
        <v>135.61000000000001</v>
      </c>
      <c r="FC45" s="1518">
        <v>142.12</v>
      </c>
      <c r="FD45" s="1518">
        <v>166.24</v>
      </c>
      <c r="FE45" s="1518">
        <v>172.63</v>
      </c>
      <c r="FF45" s="1518">
        <v>177.67</v>
      </c>
      <c r="FG45" s="1518">
        <v>175.55</v>
      </c>
      <c r="FH45" s="1518">
        <v>178.82</v>
      </c>
      <c r="FI45" s="1518">
        <v>181.74</v>
      </c>
      <c r="FJ45" s="1518">
        <v>182.74</v>
      </c>
      <c r="FK45" s="1518">
        <v>186.42</v>
      </c>
      <c r="FL45" s="1519">
        <v>195.15</v>
      </c>
    </row>
    <row r="46" spans="2:168" ht="14.25" customHeight="1" thickBot="1">
      <c r="B46" s="347"/>
      <c r="C46" s="1261" t="s">
        <v>122</v>
      </c>
      <c r="D46" s="1278">
        <v>127.84320000000001</v>
      </c>
      <c r="E46" s="1281">
        <v>133.46680000000001</v>
      </c>
      <c r="F46" s="1282">
        <v>139.04130000000001</v>
      </c>
      <c r="G46" s="1282">
        <v>144.2713</v>
      </c>
      <c r="H46" s="1282">
        <v>148.2268</v>
      </c>
      <c r="I46" s="1282">
        <v>150.65730000000002</v>
      </c>
      <c r="J46" s="1282">
        <v>151.83840000000001</v>
      </c>
      <c r="K46" s="1282">
        <v>149.22390000000001</v>
      </c>
      <c r="L46" s="1282">
        <v>145.614</v>
      </c>
      <c r="M46" s="1279">
        <v>141.17680000000001</v>
      </c>
      <c r="N46" s="1279">
        <v>136.15300000000002</v>
      </c>
      <c r="O46" s="1283">
        <v>134.88580000000002</v>
      </c>
      <c r="Q46" s="1308"/>
      <c r="R46" s="1261" t="s">
        <v>122</v>
      </c>
      <c r="S46" s="1282">
        <v>134.97900000000001</v>
      </c>
      <c r="T46" s="1282">
        <v>136.83250000000001</v>
      </c>
      <c r="U46" s="1282">
        <v>138.1832</v>
      </c>
      <c r="V46" s="1282">
        <v>139.47970000000001</v>
      </c>
      <c r="W46" s="1282">
        <v>140.6713</v>
      </c>
      <c r="X46" s="1282">
        <v>142.136</v>
      </c>
      <c r="Y46" s="1282">
        <v>142.21870000000001</v>
      </c>
      <c r="Z46" s="1279">
        <v>139.5026</v>
      </c>
      <c r="AA46" s="1279">
        <v>136.99030000000002</v>
      </c>
      <c r="AB46" s="1282">
        <v>134.30160000000001</v>
      </c>
      <c r="AC46" s="1282">
        <v>132.59630000000001</v>
      </c>
      <c r="AD46" s="1283">
        <v>133.1848</v>
      </c>
      <c r="AG46" s="1309"/>
      <c r="AH46" s="1309"/>
      <c r="AI46" s="1284"/>
      <c r="AJ46" s="1285"/>
      <c r="AK46" s="1285"/>
      <c r="AL46" s="1285"/>
      <c r="AM46" s="1285"/>
      <c r="AN46" s="1285"/>
      <c r="AO46" s="1285"/>
      <c r="AP46" s="1285"/>
      <c r="AQ46" s="1266"/>
      <c r="AR46" s="1266"/>
      <c r="AS46" s="1285"/>
      <c r="AT46" s="1286"/>
      <c r="AV46" s="1309"/>
      <c r="AW46" s="1309"/>
      <c r="AX46" s="1284"/>
      <c r="AY46" s="1285"/>
      <c r="AZ46" s="1285"/>
      <c r="BA46" s="1285"/>
      <c r="BB46" s="1285"/>
      <c r="BC46" s="1285"/>
      <c r="BD46" s="1285"/>
      <c r="BE46" s="1285"/>
      <c r="BF46" s="1266"/>
      <c r="BG46" s="1266"/>
      <c r="BH46" s="1285"/>
      <c r="BI46" s="1286"/>
      <c r="BK46" s="337"/>
      <c r="BL46" s="1245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5"/>
      <c r="DV46" s="977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5"/>
      <c r="EK46" s="977"/>
      <c r="EL46" s="1155"/>
      <c r="EM46" s="1155"/>
      <c r="EN46" s="1155"/>
      <c r="EO46" s="1155"/>
      <c r="EP46" s="1155"/>
      <c r="EQ46" s="1155"/>
      <c r="ER46" s="1155"/>
      <c r="ES46" s="1155"/>
      <c r="ET46" s="1155"/>
      <c r="EU46" s="1155"/>
      <c r="EV46" s="1155"/>
      <c r="EW46" s="1310"/>
    </row>
    <row r="47" spans="2:168" ht="21.75" customHeight="1" thickBot="1">
      <c r="B47" s="1308"/>
      <c r="C47" s="1308"/>
      <c r="D47" s="1311"/>
      <c r="E47" s="1311"/>
      <c r="F47" s="1312"/>
      <c r="G47" s="1312"/>
      <c r="H47" s="1312"/>
      <c r="I47" s="1312"/>
      <c r="J47" s="1312"/>
      <c r="K47" s="1312"/>
      <c r="L47" s="1312"/>
      <c r="M47" s="1312"/>
      <c r="N47" s="1312"/>
      <c r="O47" s="1313"/>
      <c r="Q47" s="1308"/>
      <c r="R47" s="1308"/>
      <c r="S47" s="1312"/>
      <c r="T47" s="1312"/>
      <c r="U47" s="1312"/>
      <c r="V47" s="1312"/>
      <c r="W47" s="1312"/>
      <c r="X47" s="1312"/>
      <c r="Y47" s="1312"/>
      <c r="Z47" s="1312"/>
      <c r="AA47" s="1312"/>
      <c r="AB47" s="1312"/>
      <c r="AC47" s="1312"/>
      <c r="AD47" s="1313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14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78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78" t="s">
        <v>105</v>
      </c>
      <c r="EL47" s="1156">
        <v>136.3211</v>
      </c>
      <c r="EM47" s="1156">
        <v>140.8031</v>
      </c>
      <c r="EN47" s="1156">
        <v>146.74540000000002</v>
      </c>
      <c r="EO47" s="1156">
        <v>143.7302</v>
      </c>
      <c r="EP47" s="1156">
        <v>141.59620000000001</v>
      </c>
      <c r="EQ47" s="1156">
        <v>145.31700000000001</v>
      </c>
      <c r="ER47" s="1156">
        <v>145.00900000000001</v>
      </c>
      <c r="ES47" s="1156">
        <v>148.7329</v>
      </c>
      <c r="ET47" s="1156">
        <v>146.78400000000002</v>
      </c>
      <c r="EU47" s="1156">
        <v>138.0771</v>
      </c>
      <c r="EV47" s="1156">
        <v>135.76240000000001</v>
      </c>
      <c r="EW47" s="1157">
        <v>135.65700000000001</v>
      </c>
    </row>
    <row r="48" spans="2:168" ht="16.5" thickBot="1">
      <c r="B48" s="169" t="s">
        <v>139</v>
      </c>
      <c r="C48" s="169" t="s">
        <v>105</v>
      </c>
      <c r="D48" s="1315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16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U95" sqref="U95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0" t="s">
        <v>598</v>
      </c>
      <c r="C1" s="1031"/>
      <c r="D1" s="1031"/>
      <c r="E1" s="1031"/>
      <c r="F1" s="1031"/>
      <c r="G1" s="1031"/>
      <c r="H1" s="1031"/>
      <c r="Y1" s="840"/>
    </row>
    <row r="2" spans="2:27" ht="27" customHeight="1">
      <c r="Y2" s="840"/>
    </row>
    <row r="3" spans="2:27" ht="19.5" customHeight="1" thickBot="1">
      <c r="B3" s="1038">
        <v>2003</v>
      </c>
      <c r="C3" s="1055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38">
        <v>2003</v>
      </c>
      <c r="Q3" s="1826" t="s">
        <v>313</v>
      </c>
      <c r="R3" s="1827"/>
      <c r="S3" s="1827"/>
      <c r="T3" s="1827"/>
      <c r="U3" s="840"/>
      <c r="V3" s="1038">
        <v>2003</v>
      </c>
      <c r="W3" s="1826" t="s">
        <v>314</v>
      </c>
      <c r="X3" s="1826"/>
      <c r="Y3" s="840"/>
      <c r="Z3" s="1038">
        <v>2003</v>
      </c>
      <c r="AA3" s="840"/>
    </row>
    <row r="4" spans="2:27" ht="19.5" customHeight="1" thickBot="1">
      <c r="B4" s="1039"/>
      <c r="C4" s="1040" t="s">
        <v>239</v>
      </c>
      <c r="D4" s="1040" t="s">
        <v>240</v>
      </c>
      <c r="E4" s="1040" t="s">
        <v>241</v>
      </c>
      <c r="F4" s="1040" t="s">
        <v>242</v>
      </c>
      <c r="G4" s="1040" t="s">
        <v>243</v>
      </c>
      <c r="H4" s="1040" t="s">
        <v>244</v>
      </c>
      <c r="I4" s="1040" t="s">
        <v>245</v>
      </c>
      <c r="J4" s="1040" t="s">
        <v>246</v>
      </c>
      <c r="K4" s="1040" t="s">
        <v>247</v>
      </c>
      <c r="L4" s="1040" t="s">
        <v>248</v>
      </c>
      <c r="M4" s="1040" t="s">
        <v>249</v>
      </c>
      <c r="N4" s="1041" t="s">
        <v>250</v>
      </c>
      <c r="O4" s="840"/>
      <c r="P4" s="1039"/>
      <c r="Q4" s="1040" t="s">
        <v>315</v>
      </c>
      <c r="R4" s="1040" t="s">
        <v>316</v>
      </c>
      <c r="S4" s="1040" t="s">
        <v>317</v>
      </c>
      <c r="T4" s="1041" t="s">
        <v>318</v>
      </c>
      <c r="U4" s="840"/>
      <c r="V4" s="1039"/>
      <c r="W4" s="1040" t="s">
        <v>319</v>
      </c>
      <c r="X4" s="1041" t="s">
        <v>320</v>
      </c>
      <c r="Y4" s="840"/>
      <c r="Z4" s="1039"/>
      <c r="AA4" s="1041" t="s">
        <v>321</v>
      </c>
    </row>
    <row r="5" spans="2:27" ht="19.5" customHeight="1" thickBot="1">
      <c r="B5" s="1042" t="s">
        <v>322</v>
      </c>
      <c r="C5" s="1056">
        <v>72.36</v>
      </c>
      <c r="D5" s="1056">
        <v>68.17</v>
      </c>
      <c r="E5" s="1056">
        <v>65.150000000000006</v>
      </c>
      <c r="F5" s="1056">
        <v>62.26</v>
      </c>
      <c r="G5" s="1056">
        <v>59.78</v>
      </c>
      <c r="H5" s="1056">
        <v>60.94</v>
      </c>
      <c r="I5" s="1056">
        <v>74.510000000000005</v>
      </c>
      <c r="J5" s="1056">
        <v>77.260000000000005</v>
      </c>
      <c r="K5" s="1056">
        <v>85.09</v>
      </c>
      <c r="L5" s="1056">
        <v>81.3</v>
      </c>
      <c r="M5" s="1056">
        <v>75.760000000000005</v>
      </c>
      <c r="N5" s="1057">
        <v>73.11</v>
      </c>
      <c r="O5" s="840"/>
      <c r="P5" s="1042" t="s">
        <v>322</v>
      </c>
      <c r="Q5" s="1056">
        <v>68.599999999999994</v>
      </c>
      <c r="R5" s="1056">
        <v>61.04</v>
      </c>
      <c r="S5" s="1056">
        <v>78.66</v>
      </c>
      <c r="T5" s="1057">
        <v>77.3</v>
      </c>
      <c r="U5" s="840"/>
      <c r="V5" s="1042" t="s">
        <v>322</v>
      </c>
      <c r="W5" s="1056">
        <v>64.8</v>
      </c>
      <c r="X5" s="1057">
        <v>78</v>
      </c>
      <c r="Y5" s="840"/>
      <c r="Z5" s="1042" t="s">
        <v>322</v>
      </c>
      <c r="AA5" s="1057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38">
        <v>2004</v>
      </c>
      <c r="C7" s="1055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38">
        <v>2004</v>
      </c>
      <c r="Q7" s="1826" t="s">
        <v>313</v>
      </c>
      <c r="R7" s="1827"/>
      <c r="S7" s="1827"/>
      <c r="T7" s="1827"/>
      <c r="U7" s="840"/>
      <c r="V7" s="1038">
        <v>2004</v>
      </c>
      <c r="W7" s="1826" t="s">
        <v>314</v>
      </c>
      <c r="X7" s="1826"/>
      <c r="Y7" s="840"/>
      <c r="Z7" s="1038">
        <v>2004</v>
      </c>
      <c r="AA7" s="840"/>
    </row>
    <row r="8" spans="2:27" ht="19.5" customHeight="1" thickBot="1">
      <c r="B8" s="1039"/>
      <c r="C8" s="1040" t="s">
        <v>239</v>
      </c>
      <c r="D8" s="1040" t="s">
        <v>240</v>
      </c>
      <c r="E8" s="1040" t="s">
        <v>241</v>
      </c>
      <c r="F8" s="1040" t="s">
        <v>242</v>
      </c>
      <c r="G8" s="1040" t="s">
        <v>243</v>
      </c>
      <c r="H8" s="1040" t="s">
        <v>244</v>
      </c>
      <c r="I8" s="1040" t="s">
        <v>245</v>
      </c>
      <c r="J8" s="1040" t="s">
        <v>246</v>
      </c>
      <c r="K8" s="1040" t="s">
        <v>247</v>
      </c>
      <c r="L8" s="1040" t="s">
        <v>248</v>
      </c>
      <c r="M8" s="1040" t="s">
        <v>249</v>
      </c>
      <c r="N8" s="1041" t="s">
        <v>250</v>
      </c>
      <c r="O8" s="840"/>
      <c r="P8" s="1039"/>
      <c r="Q8" s="1040" t="s">
        <v>315</v>
      </c>
      <c r="R8" s="1040" t="s">
        <v>316</v>
      </c>
      <c r="S8" s="1040" t="s">
        <v>317</v>
      </c>
      <c r="T8" s="1041" t="s">
        <v>318</v>
      </c>
      <c r="U8" s="840"/>
      <c r="V8" s="1039"/>
      <c r="W8" s="1040" t="s">
        <v>319</v>
      </c>
      <c r="X8" s="1041" t="s">
        <v>320</v>
      </c>
      <c r="Y8" s="840"/>
      <c r="Z8" s="1039"/>
      <c r="AA8" s="1041" t="s">
        <v>321</v>
      </c>
    </row>
    <row r="9" spans="2:27" ht="19.5" customHeight="1" thickBot="1">
      <c r="B9" s="1042" t="s">
        <v>322</v>
      </c>
      <c r="C9" s="1056">
        <v>68.739999999999995</v>
      </c>
      <c r="D9" s="1056">
        <v>68.11</v>
      </c>
      <c r="E9" s="1056">
        <v>83.01</v>
      </c>
      <c r="F9" s="1056">
        <v>89.33</v>
      </c>
      <c r="G9" s="1056">
        <v>98.58</v>
      </c>
      <c r="H9" s="1056">
        <v>114.14</v>
      </c>
      <c r="I9" s="1056">
        <v>129.82</v>
      </c>
      <c r="J9" s="1056">
        <v>132.96</v>
      </c>
      <c r="K9" s="1056">
        <v>142.47999999999999</v>
      </c>
      <c r="L9" s="1056">
        <v>144.24</v>
      </c>
      <c r="M9" s="1056">
        <v>147.36000000000001</v>
      </c>
      <c r="N9" s="1057">
        <v>148.15</v>
      </c>
      <c r="O9" s="840"/>
      <c r="P9" s="1042" t="s">
        <v>322</v>
      </c>
      <c r="Q9" s="1056">
        <v>72.709999999999994</v>
      </c>
      <c r="R9" s="1056">
        <v>102.45</v>
      </c>
      <c r="S9" s="1056">
        <v>135.59</v>
      </c>
      <c r="T9" s="1057">
        <v>146.32</v>
      </c>
      <c r="U9" s="840"/>
      <c r="V9" s="1042" t="s">
        <v>322</v>
      </c>
      <c r="W9" s="1056">
        <v>88.18</v>
      </c>
      <c r="X9" s="1057">
        <v>140.77000000000001</v>
      </c>
      <c r="Y9" s="840"/>
      <c r="Z9" s="1042" t="s">
        <v>322</v>
      </c>
      <c r="AA9" s="1057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38">
        <v>2005</v>
      </c>
      <c r="C11" s="1055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38">
        <v>2005</v>
      </c>
      <c r="Q11" s="1826" t="s">
        <v>313</v>
      </c>
      <c r="R11" s="1827"/>
      <c r="S11" s="1827"/>
      <c r="T11" s="1827"/>
      <c r="U11" s="840"/>
      <c r="V11" s="1038">
        <v>2005</v>
      </c>
      <c r="W11" s="1826" t="s">
        <v>314</v>
      </c>
      <c r="X11" s="1826"/>
      <c r="Y11" s="840"/>
      <c r="Z11" s="1038">
        <v>2005</v>
      </c>
      <c r="AA11" s="840"/>
    </row>
    <row r="12" spans="2:27" ht="19.5" customHeight="1" thickBot="1">
      <c r="B12" s="1039"/>
      <c r="C12" s="1040" t="s">
        <v>239</v>
      </c>
      <c r="D12" s="1040" t="s">
        <v>240</v>
      </c>
      <c r="E12" s="1040" t="s">
        <v>241</v>
      </c>
      <c r="F12" s="1040" t="s">
        <v>242</v>
      </c>
      <c r="G12" s="1040" t="s">
        <v>243</v>
      </c>
      <c r="H12" s="1040" t="s">
        <v>244</v>
      </c>
      <c r="I12" s="1040" t="s">
        <v>245</v>
      </c>
      <c r="J12" s="1040" t="s">
        <v>246</v>
      </c>
      <c r="K12" s="1040" t="s">
        <v>247</v>
      </c>
      <c r="L12" s="1040" t="s">
        <v>248</v>
      </c>
      <c r="M12" s="1040" t="s">
        <v>249</v>
      </c>
      <c r="N12" s="1041" t="s">
        <v>250</v>
      </c>
      <c r="O12" s="840"/>
      <c r="P12" s="1039"/>
      <c r="Q12" s="1040" t="s">
        <v>315</v>
      </c>
      <c r="R12" s="1040" t="s">
        <v>316</v>
      </c>
      <c r="S12" s="1040" t="s">
        <v>317</v>
      </c>
      <c r="T12" s="1041" t="s">
        <v>318</v>
      </c>
      <c r="U12" s="840"/>
      <c r="V12" s="1039"/>
      <c r="W12" s="1040" t="s">
        <v>319</v>
      </c>
      <c r="X12" s="1041" t="s">
        <v>320</v>
      </c>
      <c r="Y12" s="840"/>
      <c r="Z12" s="1039"/>
      <c r="AA12" s="1041" t="s">
        <v>321</v>
      </c>
    </row>
    <row r="13" spans="2:27" ht="19.5" customHeight="1" thickBot="1">
      <c r="B13" s="1042" t="s">
        <v>322</v>
      </c>
      <c r="C13" s="1056">
        <v>135.94999999999999</v>
      </c>
      <c r="D13" s="1056">
        <v>144.91</v>
      </c>
      <c r="E13" s="1056">
        <v>147.18</v>
      </c>
      <c r="F13" s="1056">
        <v>144.59</v>
      </c>
      <c r="G13" s="1056">
        <v>138.82</v>
      </c>
      <c r="H13" s="1056">
        <v>132.52000000000001</v>
      </c>
      <c r="I13" s="1056">
        <v>132.71</v>
      </c>
      <c r="J13" s="1056">
        <v>133.08000000000001</v>
      </c>
      <c r="K13" s="1056">
        <v>133.07</v>
      </c>
      <c r="L13" s="1056">
        <v>129.08000000000001</v>
      </c>
      <c r="M13" s="1056">
        <v>124.8</v>
      </c>
      <c r="N13" s="1057">
        <v>121.71</v>
      </c>
      <c r="O13" s="840"/>
      <c r="P13" s="1042" t="s">
        <v>322</v>
      </c>
      <c r="Q13" s="1056">
        <v>142.88</v>
      </c>
      <c r="R13" s="1056">
        <v>138.04</v>
      </c>
      <c r="S13" s="1056">
        <v>132.96</v>
      </c>
      <c r="T13" s="1057">
        <v>125.14</v>
      </c>
      <c r="U13" s="840"/>
      <c r="V13" s="1042" t="s">
        <v>322</v>
      </c>
      <c r="W13" s="1056">
        <v>140.44</v>
      </c>
      <c r="X13" s="1057">
        <v>129.24</v>
      </c>
      <c r="Y13" s="840"/>
      <c r="Z13" s="1042" t="s">
        <v>322</v>
      </c>
      <c r="AA13" s="1057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38">
        <v>2006</v>
      </c>
      <c r="C15" s="1055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38">
        <v>2006</v>
      </c>
      <c r="Q15" s="1826" t="s">
        <v>313</v>
      </c>
      <c r="R15" s="1827"/>
      <c r="S15" s="1827"/>
      <c r="T15" s="1827"/>
      <c r="U15" s="840"/>
      <c r="V15" s="1038">
        <v>2006</v>
      </c>
      <c r="W15" s="1826" t="s">
        <v>314</v>
      </c>
      <c r="X15" s="1826"/>
      <c r="Y15" s="840"/>
      <c r="Z15" s="1038">
        <v>2006</v>
      </c>
      <c r="AA15" s="840"/>
    </row>
    <row r="16" spans="2:27" ht="19.5" customHeight="1" thickBot="1">
      <c r="B16" s="1039"/>
      <c r="C16" s="1040" t="s">
        <v>239</v>
      </c>
      <c r="D16" s="1040" t="s">
        <v>240</v>
      </c>
      <c r="E16" s="1040" t="s">
        <v>241</v>
      </c>
      <c r="F16" s="1040" t="s">
        <v>242</v>
      </c>
      <c r="G16" s="1040" t="s">
        <v>243</v>
      </c>
      <c r="H16" s="1040" t="s">
        <v>244</v>
      </c>
      <c r="I16" s="1040" t="s">
        <v>245</v>
      </c>
      <c r="J16" s="1040" t="s">
        <v>246</v>
      </c>
      <c r="K16" s="1040" t="s">
        <v>247</v>
      </c>
      <c r="L16" s="1040" t="s">
        <v>248</v>
      </c>
      <c r="M16" s="1040" t="s">
        <v>249</v>
      </c>
      <c r="N16" s="1041" t="s">
        <v>250</v>
      </c>
      <c r="O16" s="840"/>
      <c r="P16" s="1039"/>
      <c r="Q16" s="1040" t="s">
        <v>315</v>
      </c>
      <c r="R16" s="1040" t="s">
        <v>316</v>
      </c>
      <c r="S16" s="1040" t="s">
        <v>317</v>
      </c>
      <c r="T16" s="1041" t="s">
        <v>318</v>
      </c>
      <c r="U16" s="840"/>
      <c r="V16" s="1039"/>
      <c r="W16" s="1040" t="s">
        <v>319</v>
      </c>
      <c r="X16" s="1041" t="s">
        <v>320</v>
      </c>
      <c r="Y16" s="840"/>
      <c r="Z16" s="1039"/>
      <c r="AA16" s="1058" t="s">
        <v>321</v>
      </c>
    </row>
    <row r="17" spans="2:27" ht="19.5" customHeight="1" thickBot="1">
      <c r="B17" s="1042" t="s">
        <v>322</v>
      </c>
      <c r="C17" s="1056">
        <v>121.49</v>
      </c>
      <c r="D17" s="1056">
        <v>113.64</v>
      </c>
      <c r="E17" s="1056">
        <v>115.51</v>
      </c>
      <c r="F17" s="1056">
        <v>115.74</v>
      </c>
      <c r="G17" s="1056">
        <v>111.15</v>
      </c>
      <c r="H17" s="1056">
        <v>107.27</v>
      </c>
      <c r="I17" s="1056">
        <v>109.35</v>
      </c>
      <c r="J17" s="1056">
        <v>108.02</v>
      </c>
      <c r="K17" s="1056">
        <v>104.51</v>
      </c>
      <c r="L17" s="1056">
        <v>94.27</v>
      </c>
      <c r="M17" s="1056">
        <v>88.98</v>
      </c>
      <c r="N17" s="1057">
        <v>85.92</v>
      </c>
      <c r="O17" s="1032"/>
      <c r="P17" s="1042" t="s">
        <v>322</v>
      </c>
      <c r="Q17" s="1056">
        <v>116.53</v>
      </c>
      <c r="R17" s="1056">
        <v>111.37</v>
      </c>
      <c r="S17" s="1056">
        <v>107.33</v>
      </c>
      <c r="T17" s="1057">
        <v>89.88</v>
      </c>
      <c r="U17" s="840"/>
      <c r="V17" s="1042" t="s">
        <v>322</v>
      </c>
      <c r="W17" s="1056">
        <v>113.92</v>
      </c>
      <c r="X17" s="1057">
        <v>98.76</v>
      </c>
      <c r="Y17" s="840"/>
      <c r="Z17" s="1042" t="s">
        <v>322</v>
      </c>
      <c r="AA17" s="1059">
        <v>106.29</v>
      </c>
    </row>
    <row r="18" spans="2:27" ht="19.5" customHeight="1">
      <c r="B18" s="1060"/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38">
        <v>2007</v>
      </c>
      <c r="C19" s="1055" t="s">
        <v>312</v>
      </c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840"/>
      <c r="P19" s="1038">
        <v>2007</v>
      </c>
      <c r="Q19" s="1826" t="s">
        <v>313</v>
      </c>
      <c r="R19" s="1827"/>
      <c r="S19" s="1827"/>
      <c r="T19" s="1827"/>
      <c r="U19" s="840"/>
      <c r="V19" s="1038">
        <v>2007</v>
      </c>
      <c r="W19" s="1826" t="s">
        <v>314</v>
      </c>
      <c r="X19" s="1826"/>
      <c r="Y19" s="840"/>
      <c r="Z19" s="1038">
        <v>2007</v>
      </c>
      <c r="AA19" s="840"/>
    </row>
    <row r="20" spans="2:27" ht="19.5" customHeight="1" thickBot="1">
      <c r="B20" s="1039"/>
      <c r="C20" s="1040" t="s">
        <v>239</v>
      </c>
      <c r="D20" s="1040" t="s">
        <v>240</v>
      </c>
      <c r="E20" s="1040" t="s">
        <v>241</v>
      </c>
      <c r="F20" s="1040" t="s">
        <v>242</v>
      </c>
      <c r="G20" s="1040" t="s">
        <v>243</v>
      </c>
      <c r="H20" s="1040" t="s">
        <v>244</v>
      </c>
      <c r="I20" s="1040" t="s">
        <v>245</v>
      </c>
      <c r="J20" s="1040" t="s">
        <v>246</v>
      </c>
      <c r="K20" s="1040" t="s">
        <v>247</v>
      </c>
      <c r="L20" s="1040" t="s">
        <v>248</v>
      </c>
      <c r="M20" s="1040" t="s">
        <v>249</v>
      </c>
      <c r="N20" s="1041" t="s">
        <v>250</v>
      </c>
      <c r="O20" s="840"/>
      <c r="P20" s="1039"/>
      <c r="Q20" s="1040" t="s">
        <v>315</v>
      </c>
      <c r="R20" s="1040" t="s">
        <v>316</v>
      </c>
      <c r="S20" s="1040" t="s">
        <v>317</v>
      </c>
      <c r="T20" s="1041" t="s">
        <v>318</v>
      </c>
      <c r="U20" s="840"/>
      <c r="V20" s="1039"/>
      <c r="W20" s="1040" t="s">
        <v>319</v>
      </c>
      <c r="X20" s="1041" t="s">
        <v>320</v>
      </c>
      <c r="Y20" s="840"/>
      <c r="Z20" s="1039"/>
      <c r="AA20" s="1058" t="s">
        <v>321</v>
      </c>
    </row>
    <row r="21" spans="2:27" ht="19.5" customHeight="1" thickBot="1">
      <c r="B21" s="1042" t="s">
        <v>322</v>
      </c>
      <c r="C21" s="1056">
        <v>79.34</v>
      </c>
      <c r="D21" s="1056">
        <v>75.11</v>
      </c>
      <c r="E21" s="1056">
        <v>76</v>
      </c>
      <c r="F21" s="1056">
        <v>81.27</v>
      </c>
      <c r="G21" s="1056">
        <v>78.31</v>
      </c>
      <c r="H21" s="1056">
        <v>78.06</v>
      </c>
      <c r="I21" s="1056">
        <v>91.6</v>
      </c>
      <c r="J21" s="1056">
        <v>88.92</v>
      </c>
      <c r="K21" s="1056">
        <v>82.87</v>
      </c>
      <c r="L21" s="1056">
        <v>75.13</v>
      </c>
      <c r="M21" s="1056">
        <v>68.88</v>
      </c>
      <c r="N21" s="1057">
        <v>71.97</v>
      </c>
      <c r="O21" s="840"/>
      <c r="P21" s="1042" t="s">
        <v>322</v>
      </c>
      <c r="Q21" s="1056">
        <v>76.989999999999995</v>
      </c>
      <c r="R21" s="1056">
        <v>79.17</v>
      </c>
      <c r="S21" s="1056">
        <v>87.83</v>
      </c>
      <c r="T21" s="1057">
        <v>72.19</v>
      </c>
      <c r="U21" s="840"/>
      <c r="V21" s="1042" t="s">
        <v>322</v>
      </c>
      <c r="W21" s="1056">
        <v>78.06</v>
      </c>
      <c r="X21" s="1057">
        <v>80.36</v>
      </c>
      <c r="Y21" s="840"/>
      <c r="Z21" s="1042" t="s">
        <v>322</v>
      </c>
      <c r="AA21" s="1061">
        <v>79.2</v>
      </c>
    </row>
    <row r="22" spans="2:27" ht="19.5" customHeight="1">
      <c r="B22" s="1060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  <c r="N22" s="1034"/>
      <c r="O22" s="840"/>
      <c r="P22" s="1062"/>
      <c r="Q22" s="1063"/>
      <c r="R22" s="1063"/>
      <c r="S22" s="1063"/>
      <c r="T22" s="1063"/>
      <c r="U22" s="840"/>
      <c r="V22" s="1060"/>
      <c r="W22" s="1034"/>
      <c r="X22" s="1034"/>
      <c r="Y22" s="840"/>
      <c r="Z22" s="1060"/>
      <c r="AA22" s="1064"/>
    </row>
    <row r="23" spans="2:27" ht="19.5" customHeight="1" thickBot="1">
      <c r="B23" s="1038">
        <v>2008</v>
      </c>
      <c r="C23" s="1055" t="s">
        <v>312</v>
      </c>
      <c r="D23" s="1034"/>
      <c r="E23" s="1034"/>
      <c r="F23" s="1034"/>
      <c r="G23" s="1034"/>
      <c r="H23" s="1034"/>
      <c r="I23" s="1034"/>
      <c r="J23" s="1034"/>
      <c r="K23" s="1034"/>
      <c r="L23" s="1034"/>
      <c r="M23" s="1034"/>
      <c r="N23" s="1034"/>
      <c r="O23" s="840"/>
      <c r="P23" s="1038">
        <v>2008</v>
      </c>
      <c r="Q23" s="1065" t="s">
        <v>313</v>
      </c>
      <c r="R23" s="1066"/>
      <c r="S23" s="1066"/>
      <c r="T23" s="1066"/>
      <c r="U23" s="840"/>
      <c r="V23" s="1038">
        <v>2008</v>
      </c>
      <c r="W23" s="1065" t="s">
        <v>314</v>
      </c>
      <c r="X23" s="1065"/>
      <c r="Y23" s="840"/>
      <c r="Z23" s="1038">
        <v>2008</v>
      </c>
      <c r="AA23" s="840"/>
    </row>
    <row r="24" spans="2:27" ht="19.5" customHeight="1" thickBot="1">
      <c r="B24" s="1039"/>
      <c r="C24" s="1040" t="s">
        <v>239</v>
      </c>
      <c r="D24" s="1040" t="s">
        <v>240</v>
      </c>
      <c r="E24" s="1040" t="s">
        <v>241</v>
      </c>
      <c r="F24" s="1040" t="s">
        <v>242</v>
      </c>
      <c r="G24" s="1040" t="s">
        <v>243</v>
      </c>
      <c r="H24" s="1040" t="s">
        <v>244</v>
      </c>
      <c r="I24" s="1040" t="s">
        <v>245</v>
      </c>
      <c r="J24" s="1040" t="s">
        <v>246</v>
      </c>
      <c r="K24" s="1040" t="s">
        <v>247</v>
      </c>
      <c r="L24" s="1040" t="s">
        <v>248</v>
      </c>
      <c r="M24" s="1040" t="s">
        <v>249</v>
      </c>
      <c r="N24" s="1041" t="s">
        <v>250</v>
      </c>
      <c r="O24" s="840"/>
      <c r="P24" s="1039"/>
      <c r="Q24" s="1040" t="s">
        <v>315</v>
      </c>
      <c r="R24" s="1040" t="s">
        <v>316</v>
      </c>
      <c r="S24" s="1040" t="s">
        <v>317</v>
      </c>
      <c r="T24" s="1041" t="s">
        <v>318</v>
      </c>
      <c r="U24" s="840"/>
      <c r="V24" s="1039"/>
      <c r="W24" s="1040" t="s">
        <v>319</v>
      </c>
      <c r="X24" s="1041" t="s">
        <v>320</v>
      </c>
      <c r="Y24" s="840"/>
      <c r="Z24" s="1039"/>
      <c r="AA24" s="1058" t="s">
        <v>321</v>
      </c>
    </row>
    <row r="25" spans="2:27" ht="19.5" customHeight="1" thickBot="1">
      <c r="B25" s="1042" t="s">
        <v>322</v>
      </c>
      <c r="C25" s="1056">
        <v>77.84</v>
      </c>
      <c r="D25" s="1056">
        <v>65.98</v>
      </c>
      <c r="E25" s="1056">
        <v>70.89</v>
      </c>
      <c r="F25" s="1056">
        <v>73.06</v>
      </c>
      <c r="G25" s="1056">
        <v>83.41</v>
      </c>
      <c r="H25" s="1056">
        <v>97.9</v>
      </c>
      <c r="I25" s="1056">
        <v>97.96</v>
      </c>
      <c r="J25" s="1056">
        <v>110.52</v>
      </c>
      <c r="K25" s="1056">
        <v>128</v>
      </c>
      <c r="L25" s="1056">
        <v>133.18</v>
      </c>
      <c r="M25" s="1056">
        <v>139.5</v>
      </c>
      <c r="N25" s="1057">
        <v>150.01</v>
      </c>
      <c r="O25" s="840"/>
      <c r="P25" s="1042" t="s">
        <v>322</v>
      </c>
      <c r="Q25" s="1056">
        <v>71.89</v>
      </c>
      <c r="R25" s="1056">
        <v>84.07</v>
      </c>
      <c r="S25" s="1056">
        <v>111.15</v>
      </c>
      <c r="T25" s="1057">
        <v>140.24</v>
      </c>
      <c r="U25" s="840"/>
      <c r="V25" s="1042" t="s">
        <v>322</v>
      </c>
      <c r="W25" s="1056">
        <v>77.94</v>
      </c>
      <c r="X25" s="1057">
        <v>125.48</v>
      </c>
      <c r="Y25" s="840"/>
      <c r="Z25" s="1042" t="s">
        <v>322</v>
      </c>
      <c r="AA25" s="1061">
        <v>101.37</v>
      </c>
    </row>
    <row r="26" spans="2:27" ht="19.5" customHeight="1">
      <c r="B26" s="1060"/>
      <c r="C26" s="1034"/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840"/>
      <c r="P26" s="1062"/>
      <c r="Q26" s="1063"/>
      <c r="R26" s="1063"/>
      <c r="S26" s="1063"/>
      <c r="T26" s="1063"/>
      <c r="U26" s="840"/>
      <c r="V26" s="1060"/>
      <c r="W26" s="1034"/>
      <c r="X26" s="1034"/>
      <c r="Y26" s="840"/>
      <c r="Z26" s="1060"/>
      <c r="AA26" s="1064"/>
    </row>
    <row r="27" spans="2:27" ht="19.5" customHeight="1" thickBot="1">
      <c r="B27" s="1038">
        <v>2009</v>
      </c>
      <c r="C27" s="1055" t="s">
        <v>312</v>
      </c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840"/>
      <c r="P27" s="1038">
        <v>2009</v>
      </c>
      <c r="Q27" s="1065" t="s">
        <v>313</v>
      </c>
      <c r="R27" s="1066"/>
      <c r="S27" s="1066"/>
      <c r="T27" s="1066"/>
      <c r="U27" s="840"/>
      <c r="V27" s="1038">
        <v>2009</v>
      </c>
      <c r="W27" s="1065" t="s">
        <v>314</v>
      </c>
      <c r="X27" s="1065"/>
      <c r="Y27" s="840"/>
      <c r="Z27" s="1038">
        <v>2009</v>
      </c>
      <c r="AA27" s="840"/>
    </row>
    <row r="28" spans="2:27" ht="19.5" customHeight="1" thickBot="1">
      <c r="B28" s="1039"/>
      <c r="C28" s="1040" t="s">
        <v>239</v>
      </c>
      <c r="D28" s="1040" t="s">
        <v>240</v>
      </c>
      <c r="E28" s="1040" t="s">
        <v>241</v>
      </c>
      <c r="F28" s="1040" t="s">
        <v>242</v>
      </c>
      <c r="G28" s="1040" t="s">
        <v>243</v>
      </c>
      <c r="H28" s="1040" t="s">
        <v>244</v>
      </c>
      <c r="I28" s="1040" t="s">
        <v>245</v>
      </c>
      <c r="J28" s="1040" t="s">
        <v>246</v>
      </c>
      <c r="K28" s="1040" t="s">
        <v>247</v>
      </c>
      <c r="L28" s="1040" t="s">
        <v>248</v>
      </c>
      <c r="M28" s="1040" t="s">
        <v>249</v>
      </c>
      <c r="N28" s="1041" t="s">
        <v>250</v>
      </c>
      <c r="O28" s="840"/>
      <c r="P28" s="1039"/>
      <c r="Q28" s="1040" t="s">
        <v>315</v>
      </c>
      <c r="R28" s="1040" t="s">
        <v>316</v>
      </c>
      <c r="S28" s="1040" t="s">
        <v>317</v>
      </c>
      <c r="T28" s="1041" t="s">
        <v>318</v>
      </c>
      <c r="U28" s="840"/>
      <c r="V28" s="1039"/>
      <c r="W28" s="1040" t="s">
        <v>319</v>
      </c>
      <c r="X28" s="1041" t="s">
        <v>320</v>
      </c>
      <c r="Y28" s="840"/>
      <c r="Z28" s="1039"/>
      <c r="AA28" s="1058" t="s">
        <v>321</v>
      </c>
    </row>
    <row r="29" spans="2:27" ht="19.5" customHeight="1" thickBot="1">
      <c r="B29" s="1042" t="s">
        <v>322</v>
      </c>
      <c r="C29" s="1056">
        <v>157.63999999999999</v>
      </c>
      <c r="D29" s="1056">
        <v>164.67</v>
      </c>
      <c r="E29" s="1056">
        <v>184.13</v>
      </c>
      <c r="F29" s="1056">
        <v>190.88</v>
      </c>
      <c r="G29" s="1056">
        <v>189.16</v>
      </c>
      <c r="H29" s="1056">
        <v>189.39</v>
      </c>
      <c r="I29" s="1056">
        <v>193.46</v>
      </c>
      <c r="J29" s="1056">
        <v>187.76</v>
      </c>
      <c r="K29" s="1056">
        <v>181.9</v>
      </c>
      <c r="L29" s="1056">
        <v>165.79</v>
      </c>
      <c r="M29" s="1056">
        <v>157.02000000000001</v>
      </c>
      <c r="N29" s="1057">
        <v>154.63999999999999</v>
      </c>
      <c r="O29" s="840"/>
      <c r="P29" s="1042" t="s">
        <v>322</v>
      </c>
      <c r="Q29" s="1056">
        <v>169.08</v>
      </c>
      <c r="R29" s="1056">
        <v>189.88</v>
      </c>
      <c r="S29" s="1056">
        <v>187.69</v>
      </c>
      <c r="T29" s="1057">
        <v>159.29</v>
      </c>
      <c r="U29" s="840"/>
      <c r="V29" s="1039" t="s">
        <v>322</v>
      </c>
      <c r="W29" s="1040">
        <v>179.76</v>
      </c>
      <c r="X29" s="1041">
        <v>175.01</v>
      </c>
      <c r="Y29" s="840"/>
      <c r="Z29" s="1039" t="s">
        <v>322</v>
      </c>
      <c r="AA29" s="1058">
        <v>177.29</v>
      </c>
    </row>
    <row r="30" spans="2:27" ht="19.5" customHeight="1">
      <c r="B30" s="1060"/>
      <c r="C30" s="1034"/>
      <c r="D30" s="1034"/>
      <c r="E30" s="1034"/>
      <c r="F30" s="1034"/>
      <c r="G30" s="1034"/>
      <c r="H30" s="1034"/>
      <c r="I30" s="1034"/>
      <c r="J30" s="1034"/>
      <c r="K30" s="1034"/>
      <c r="L30" s="1034"/>
      <c r="M30" s="1034"/>
      <c r="N30" s="1034"/>
      <c r="O30" s="840"/>
      <c r="P30" s="1062"/>
      <c r="Q30" s="1063"/>
      <c r="R30" s="1063"/>
      <c r="S30" s="1063"/>
      <c r="T30" s="1063"/>
      <c r="U30" s="840"/>
      <c r="V30" s="1060"/>
      <c r="W30" s="1034"/>
      <c r="X30" s="1034"/>
      <c r="Y30" s="840"/>
      <c r="Z30" s="1060"/>
      <c r="AA30" s="1064"/>
    </row>
    <row r="31" spans="2:27" ht="19.5" customHeight="1" thickBot="1">
      <c r="B31" s="1038">
        <v>2010</v>
      </c>
      <c r="C31" s="1055" t="s">
        <v>312</v>
      </c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840"/>
      <c r="P31" s="1038">
        <v>2010</v>
      </c>
      <c r="Q31" s="1065" t="s">
        <v>313</v>
      </c>
      <c r="R31" s="1066"/>
      <c r="S31" s="1066"/>
      <c r="T31" s="1066"/>
      <c r="U31" s="840"/>
      <c r="V31" s="1038">
        <v>2010</v>
      </c>
      <c r="W31" s="1065" t="s">
        <v>314</v>
      </c>
      <c r="X31" s="1065"/>
      <c r="Y31" s="840"/>
      <c r="Z31" s="1038">
        <v>2010</v>
      </c>
      <c r="AA31" s="840"/>
    </row>
    <row r="32" spans="2:27" ht="19.5" customHeight="1" thickBot="1">
      <c r="B32" s="1039"/>
      <c r="C32" s="1040" t="s">
        <v>239</v>
      </c>
      <c r="D32" s="1040" t="s">
        <v>240</v>
      </c>
      <c r="E32" s="1040" t="s">
        <v>241</v>
      </c>
      <c r="F32" s="1040" t="s">
        <v>242</v>
      </c>
      <c r="G32" s="1040" t="s">
        <v>243</v>
      </c>
      <c r="H32" s="1040" t="s">
        <v>244</v>
      </c>
      <c r="I32" s="1040" t="s">
        <v>245</v>
      </c>
      <c r="J32" s="1040" t="s">
        <v>246</v>
      </c>
      <c r="K32" s="1040" t="s">
        <v>247</v>
      </c>
      <c r="L32" s="1040" t="s">
        <v>248</v>
      </c>
      <c r="M32" s="1040" t="s">
        <v>249</v>
      </c>
      <c r="N32" s="1041" t="s">
        <v>250</v>
      </c>
      <c r="O32" s="840"/>
      <c r="P32" s="1039"/>
      <c r="Q32" s="1040" t="s">
        <v>315</v>
      </c>
      <c r="R32" s="1040" t="s">
        <v>316</v>
      </c>
      <c r="S32" s="1040" t="s">
        <v>317</v>
      </c>
      <c r="T32" s="1041" t="s">
        <v>318</v>
      </c>
      <c r="U32" s="840"/>
      <c r="V32" s="1039"/>
      <c r="W32" s="1040" t="s">
        <v>319</v>
      </c>
      <c r="X32" s="1041" t="s">
        <v>320</v>
      </c>
      <c r="Y32" s="840"/>
      <c r="Z32" s="1039"/>
      <c r="AA32" s="1058" t="s">
        <v>321</v>
      </c>
    </row>
    <row r="33" spans="2:32" ht="19.5" customHeight="1" thickBot="1">
      <c r="B33" s="1042" t="s">
        <v>322</v>
      </c>
      <c r="C33" s="1056">
        <v>146.53</v>
      </c>
      <c r="D33" s="1056">
        <v>135.78</v>
      </c>
      <c r="E33" s="1056">
        <v>151.1</v>
      </c>
      <c r="F33" s="1056">
        <v>148.16</v>
      </c>
      <c r="G33" s="1056">
        <v>138.93</v>
      </c>
      <c r="H33" s="1056">
        <v>131.65</v>
      </c>
      <c r="I33" s="1056">
        <v>121.06</v>
      </c>
      <c r="J33" s="1056">
        <v>113.93</v>
      </c>
      <c r="K33" s="1056">
        <v>103.77</v>
      </c>
      <c r="L33" s="1056">
        <v>89.22</v>
      </c>
      <c r="M33" s="1056">
        <v>87.51</v>
      </c>
      <c r="N33" s="1057">
        <v>80.459999999999994</v>
      </c>
      <c r="O33" s="840"/>
      <c r="P33" s="1042" t="s">
        <v>322</v>
      </c>
      <c r="Q33" s="1056">
        <v>145.30000000000001</v>
      </c>
      <c r="R33" s="1056">
        <v>138.97999999999999</v>
      </c>
      <c r="S33" s="1056">
        <v>112.06</v>
      </c>
      <c r="T33" s="1057">
        <v>85.92</v>
      </c>
      <c r="U33" s="840"/>
      <c r="V33" s="1039" t="s">
        <v>322</v>
      </c>
      <c r="W33" s="1040">
        <v>141.96</v>
      </c>
      <c r="X33" s="1041">
        <v>100.04</v>
      </c>
      <c r="Y33" s="840"/>
      <c r="Z33" s="1039" t="s">
        <v>322</v>
      </c>
      <c r="AA33" s="1058">
        <v>120.97</v>
      </c>
    </row>
    <row r="34" spans="2:32" ht="19.5" customHeight="1">
      <c r="B34" s="1060"/>
      <c r="C34" s="1034"/>
      <c r="D34" s="1034"/>
      <c r="E34" s="1034"/>
      <c r="F34" s="1034"/>
      <c r="G34" s="1034"/>
      <c r="H34" s="1034"/>
      <c r="I34" s="1034"/>
      <c r="J34" s="1034"/>
      <c r="K34" s="1034"/>
      <c r="L34" s="1034"/>
      <c r="M34" s="1034"/>
      <c r="N34" s="1034"/>
      <c r="O34" s="840"/>
      <c r="P34" s="1062"/>
      <c r="Q34" s="1063"/>
      <c r="R34" s="1063"/>
      <c r="S34" s="1063"/>
      <c r="T34" s="1063"/>
      <c r="U34" s="840"/>
      <c r="V34" s="1060"/>
      <c r="W34" s="1034"/>
      <c r="X34" s="1034"/>
      <c r="Y34" s="840"/>
      <c r="Z34" s="1060"/>
      <c r="AA34" s="1064"/>
    </row>
    <row r="35" spans="2:32" ht="19.5" customHeight="1" thickBot="1">
      <c r="B35" s="1038">
        <v>2011</v>
      </c>
      <c r="C35" s="1055" t="s">
        <v>312</v>
      </c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840"/>
      <c r="P35" s="1038">
        <v>2011</v>
      </c>
      <c r="Q35" s="1065" t="s">
        <v>313</v>
      </c>
      <c r="R35" s="1066"/>
      <c r="S35" s="1066"/>
      <c r="T35" s="1066"/>
      <c r="U35" s="840"/>
      <c r="V35" s="1038">
        <v>2011</v>
      </c>
      <c r="W35" s="1065" t="s">
        <v>314</v>
      </c>
      <c r="X35" s="1065"/>
      <c r="Y35" s="840"/>
      <c r="Z35" s="1038">
        <v>2011</v>
      </c>
      <c r="AA35" s="840"/>
    </row>
    <row r="36" spans="2:32" ht="19.5" customHeight="1" thickBot="1">
      <c r="B36" s="1039"/>
      <c r="C36" s="1040" t="s">
        <v>239</v>
      </c>
      <c r="D36" s="1040" t="s">
        <v>240</v>
      </c>
      <c r="E36" s="1040" t="s">
        <v>241</v>
      </c>
      <c r="F36" s="1040" t="s">
        <v>242</v>
      </c>
      <c r="G36" s="1040" t="s">
        <v>243</v>
      </c>
      <c r="H36" s="1040" t="s">
        <v>244</v>
      </c>
      <c r="I36" s="1040" t="s">
        <v>245</v>
      </c>
      <c r="J36" s="1040" t="s">
        <v>246</v>
      </c>
      <c r="K36" s="1040" t="s">
        <v>247</v>
      </c>
      <c r="L36" s="1040" t="s">
        <v>248</v>
      </c>
      <c r="M36" s="1040" t="s">
        <v>249</v>
      </c>
      <c r="N36" s="1041" t="s">
        <v>250</v>
      </c>
      <c r="O36" s="840"/>
      <c r="P36" s="1039"/>
      <c r="Q36" s="1040" t="s">
        <v>315</v>
      </c>
      <c r="R36" s="1040" t="s">
        <v>316</v>
      </c>
      <c r="S36" s="1040" t="s">
        <v>317</v>
      </c>
      <c r="T36" s="1041" t="s">
        <v>318</v>
      </c>
      <c r="U36" s="840"/>
      <c r="V36" s="1039"/>
      <c r="W36" s="1040" t="s">
        <v>319</v>
      </c>
      <c r="X36" s="1041" t="s">
        <v>320</v>
      </c>
      <c r="Y36" s="840"/>
      <c r="Z36" s="1039"/>
      <c r="AA36" s="1058" t="s">
        <v>321</v>
      </c>
    </row>
    <row r="37" spans="2:32" ht="19.5" customHeight="1" thickBot="1">
      <c r="B37" s="1042" t="s">
        <v>322</v>
      </c>
      <c r="C37" s="1056">
        <v>78.56</v>
      </c>
      <c r="D37" s="1056">
        <v>79.5</v>
      </c>
      <c r="E37" s="1056">
        <v>95.8</v>
      </c>
      <c r="F37" s="1056">
        <v>112.05</v>
      </c>
      <c r="G37" s="1056">
        <v>115.05</v>
      </c>
      <c r="H37" s="1056">
        <v>113.46</v>
      </c>
      <c r="I37" s="1056">
        <v>126.2</v>
      </c>
      <c r="J37" s="1056">
        <v>126.39</v>
      </c>
      <c r="K37" s="1056">
        <v>131.16</v>
      </c>
      <c r="L37" s="1056">
        <v>135.18</v>
      </c>
      <c r="M37" s="1056">
        <v>142.22999999999999</v>
      </c>
      <c r="N37" s="1057">
        <v>156.77000000000001</v>
      </c>
      <c r="O37" s="840"/>
      <c r="P37" s="1042" t="s">
        <v>322</v>
      </c>
      <c r="Q37" s="1056">
        <v>85.89</v>
      </c>
      <c r="R37" s="1056">
        <v>113.58</v>
      </c>
      <c r="S37" s="1056">
        <v>127.81</v>
      </c>
      <c r="T37" s="1057">
        <v>143.93</v>
      </c>
      <c r="U37" s="840"/>
      <c r="V37" s="1039" t="s">
        <v>322</v>
      </c>
      <c r="W37" s="1040">
        <v>99.62</v>
      </c>
      <c r="X37" s="1041">
        <v>135.55000000000001</v>
      </c>
      <c r="Y37" s="840"/>
      <c r="Z37" s="1039" t="s">
        <v>322</v>
      </c>
      <c r="AA37" s="1058">
        <v>117.31</v>
      </c>
      <c r="AB37" s="481"/>
      <c r="AF37" s="1033"/>
    </row>
    <row r="38" spans="2:32" ht="19.5" customHeight="1">
      <c r="B38" s="1060"/>
      <c r="C38" s="1034"/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4"/>
      <c r="O38" s="840"/>
      <c r="P38" s="1034"/>
      <c r="Q38" s="1034"/>
      <c r="R38" s="1034"/>
      <c r="S38" s="1034"/>
      <c r="T38" s="1034"/>
      <c r="U38" s="840"/>
      <c r="V38" s="1034"/>
      <c r="W38" s="1034"/>
      <c r="X38" s="1034"/>
      <c r="Y38" s="1034"/>
      <c r="Z38" s="1034"/>
      <c r="AA38" s="1034"/>
      <c r="AF38" s="1033"/>
    </row>
    <row r="39" spans="2:32" ht="19.5" customHeight="1" thickBot="1">
      <c r="B39" s="1038">
        <v>2012</v>
      </c>
      <c r="C39" s="1055" t="s">
        <v>312</v>
      </c>
      <c r="D39" s="1034"/>
      <c r="E39" s="1034"/>
      <c r="F39" s="1034"/>
      <c r="G39" s="1034"/>
      <c r="H39" s="1034"/>
      <c r="I39" s="1034"/>
      <c r="J39" s="1034"/>
      <c r="K39" s="1034"/>
      <c r="L39" s="1034"/>
      <c r="M39" s="1034"/>
      <c r="N39" s="1034"/>
      <c r="O39" s="840"/>
      <c r="P39" s="1038">
        <v>2012</v>
      </c>
      <c r="Q39" s="1065" t="s">
        <v>313</v>
      </c>
      <c r="R39" s="1066"/>
      <c r="S39" s="1066"/>
      <c r="T39" s="1066"/>
      <c r="U39" s="840"/>
      <c r="V39" s="1038">
        <v>2012</v>
      </c>
      <c r="W39" s="1065" t="s">
        <v>314</v>
      </c>
      <c r="X39" s="1065"/>
      <c r="Y39" s="840"/>
      <c r="Z39" s="1038">
        <v>2012</v>
      </c>
      <c r="AA39" s="840"/>
      <c r="AF39" s="1033"/>
    </row>
    <row r="40" spans="2:32" ht="19.5" customHeight="1" thickBot="1">
      <c r="B40" s="1039"/>
      <c r="C40" s="1040" t="s">
        <v>239</v>
      </c>
      <c r="D40" s="1040" t="s">
        <v>240</v>
      </c>
      <c r="E40" s="1040" t="s">
        <v>241</v>
      </c>
      <c r="F40" s="1040" t="s">
        <v>242</v>
      </c>
      <c r="G40" s="1040" t="s">
        <v>243</v>
      </c>
      <c r="H40" s="1040" t="s">
        <v>244</v>
      </c>
      <c r="I40" s="1040" t="s">
        <v>245</v>
      </c>
      <c r="J40" s="1040" t="s">
        <v>246</v>
      </c>
      <c r="K40" s="1040" t="s">
        <v>247</v>
      </c>
      <c r="L40" s="1040" t="s">
        <v>248</v>
      </c>
      <c r="M40" s="1040" t="s">
        <v>249</v>
      </c>
      <c r="N40" s="1041" t="s">
        <v>250</v>
      </c>
      <c r="O40" s="840"/>
      <c r="P40" s="1039"/>
      <c r="Q40" s="1040" t="s">
        <v>315</v>
      </c>
      <c r="R40" s="1040" t="s">
        <v>316</v>
      </c>
      <c r="S40" s="1040" t="s">
        <v>317</v>
      </c>
      <c r="T40" s="1041" t="s">
        <v>318</v>
      </c>
      <c r="U40" s="840"/>
      <c r="V40" s="1039"/>
      <c r="W40" s="1040" t="s">
        <v>319</v>
      </c>
      <c r="X40" s="1041" t="s">
        <v>320</v>
      </c>
      <c r="Y40" s="840"/>
      <c r="Z40" s="1039"/>
      <c r="AA40" s="1058" t="s">
        <v>321</v>
      </c>
      <c r="AF40" s="1033"/>
    </row>
    <row r="41" spans="2:32" ht="19.5" customHeight="1" thickBot="1">
      <c r="B41" s="1042" t="s">
        <v>322</v>
      </c>
      <c r="C41" s="1056">
        <v>164.61</v>
      </c>
      <c r="D41" s="1056">
        <v>169.95</v>
      </c>
      <c r="E41" s="1056">
        <v>176.6</v>
      </c>
      <c r="F41" s="1056">
        <v>182.99</v>
      </c>
      <c r="G41" s="1056">
        <v>183.27</v>
      </c>
      <c r="H41" s="1056">
        <v>176.31</v>
      </c>
      <c r="I41" s="1056">
        <v>175.64</v>
      </c>
      <c r="J41" s="1056">
        <v>178.38</v>
      </c>
      <c r="K41" s="1056">
        <v>185.49</v>
      </c>
      <c r="L41" s="1056">
        <v>186.13</v>
      </c>
      <c r="M41" s="1056">
        <v>184.29</v>
      </c>
      <c r="N41" s="1057">
        <v>177.08</v>
      </c>
      <c r="O41" s="840"/>
      <c r="P41" s="1042" t="s">
        <v>322</v>
      </c>
      <c r="Q41" s="1056">
        <v>170.4</v>
      </c>
      <c r="R41" s="1056">
        <v>180.93</v>
      </c>
      <c r="S41" s="1056">
        <v>179.75</v>
      </c>
      <c r="T41" s="1057">
        <v>183.05</v>
      </c>
      <c r="U41" s="840"/>
      <c r="V41" s="1039" t="s">
        <v>322</v>
      </c>
      <c r="W41" s="1040">
        <v>175.82</v>
      </c>
      <c r="X41" s="1067">
        <v>181.3</v>
      </c>
      <c r="Y41" s="840"/>
      <c r="Z41" s="1039" t="s">
        <v>322</v>
      </c>
      <c r="AA41" s="1068">
        <v>178.6</v>
      </c>
      <c r="AF41" s="1033"/>
    </row>
    <row r="42" spans="2:32" ht="19.5" customHeight="1">
      <c r="B42" s="1060"/>
      <c r="C42" s="1034"/>
      <c r="D42" s="1034"/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840"/>
      <c r="P42" s="1034"/>
      <c r="Q42" s="1034"/>
      <c r="R42" s="1034"/>
      <c r="S42" s="1034"/>
      <c r="T42" s="1034"/>
      <c r="U42" s="840"/>
      <c r="V42" s="1034"/>
      <c r="W42" s="1034"/>
      <c r="X42" s="1034"/>
      <c r="Y42" s="1034"/>
      <c r="Z42" s="1034"/>
      <c r="AA42" s="1034"/>
      <c r="AF42" s="1033"/>
    </row>
    <row r="43" spans="2:32" ht="19.5" customHeight="1" thickBot="1">
      <c r="B43" s="1038">
        <v>2013</v>
      </c>
      <c r="C43" s="1055" t="s">
        <v>312</v>
      </c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840"/>
      <c r="P43" s="1038">
        <v>2013</v>
      </c>
      <c r="Q43" s="1065" t="s">
        <v>313</v>
      </c>
      <c r="R43" s="1066"/>
      <c r="S43" s="1066"/>
      <c r="T43" s="1066"/>
      <c r="U43" s="840"/>
      <c r="V43" s="1038">
        <v>2013</v>
      </c>
      <c r="W43" s="1065" t="s">
        <v>314</v>
      </c>
      <c r="X43" s="1065"/>
      <c r="Y43" s="840"/>
      <c r="Z43" s="1038">
        <v>2013</v>
      </c>
      <c r="AA43" s="840"/>
      <c r="AF43" s="1033"/>
    </row>
    <row r="44" spans="2:32" ht="19.5" customHeight="1" thickBot="1">
      <c r="B44" s="1039"/>
      <c r="C44" s="1040" t="s">
        <v>239</v>
      </c>
      <c r="D44" s="1040" t="s">
        <v>240</v>
      </c>
      <c r="E44" s="1040" t="s">
        <v>241</v>
      </c>
      <c r="F44" s="1040" t="s">
        <v>242</v>
      </c>
      <c r="G44" s="1040" t="s">
        <v>243</v>
      </c>
      <c r="H44" s="1040" t="s">
        <v>244</v>
      </c>
      <c r="I44" s="1040" t="s">
        <v>245</v>
      </c>
      <c r="J44" s="1040" t="s">
        <v>246</v>
      </c>
      <c r="K44" s="1040" t="s">
        <v>247</v>
      </c>
      <c r="L44" s="1040" t="s">
        <v>248</v>
      </c>
      <c r="M44" s="1040" t="s">
        <v>249</v>
      </c>
      <c r="N44" s="1041" t="s">
        <v>250</v>
      </c>
      <c r="O44" s="840"/>
      <c r="P44" s="1039"/>
      <c r="Q44" s="1040" t="s">
        <v>315</v>
      </c>
      <c r="R44" s="1040" t="s">
        <v>316</v>
      </c>
      <c r="S44" s="1040" t="s">
        <v>317</v>
      </c>
      <c r="T44" s="1041" t="s">
        <v>318</v>
      </c>
      <c r="U44" s="840"/>
      <c r="V44" s="1039"/>
      <c r="W44" s="1040" t="s">
        <v>319</v>
      </c>
      <c r="X44" s="1041" t="s">
        <v>320</v>
      </c>
      <c r="Y44" s="840"/>
      <c r="Z44" s="1039"/>
      <c r="AA44" s="1058" t="s">
        <v>321</v>
      </c>
      <c r="AF44" s="1033"/>
    </row>
    <row r="45" spans="2:32" ht="19.5" customHeight="1" thickBot="1">
      <c r="B45" s="1042" t="s">
        <v>322</v>
      </c>
      <c r="C45" s="1056">
        <v>173.39</v>
      </c>
      <c r="D45" s="1056">
        <v>168.68</v>
      </c>
      <c r="E45" s="1056">
        <v>172.45</v>
      </c>
      <c r="F45" s="1056">
        <v>175.46</v>
      </c>
      <c r="G45" s="1056">
        <v>174.43</v>
      </c>
      <c r="H45" s="1056">
        <v>175.06</v>
      </c>
      <c r="I45" s="1056">
        <v>172.62</v>
      </c>
      <c r="J45" s="1056">
        <v>172.44</v>
      </c>
      <c r="K45" s="1056">
        <v>180.5</v>
      </c>
      <c r="L45" s="1056">
        <v>173.82</v>
      </c>
      <c r="M45" s="1056">
        <v>167.38</v>
      </c>
      <c r="N45" s="1057">
        <v>163.43</v>
      </c>
      <c r="O45" s="840"/>
      <c r="P45" s="1042" t="s">
        <v>322</v>
      </c>
      <c r="Q45" s="1056">
        <v>171.59</v>
      </c>
      <c r="R45" s="1056">
        <v>174.95</v>
      </c>
      <c r="S45" s="1056">
        <v>174.8</v>
      </c>
      <c r="T45" s="1057">
        <v>169.13</v>
      </c>
      <c r="U45" s="840"/>
      <c r="V45" s="1039" t="s">
        <v>322</v>
      </c>
      <c r="W45" s="1040">
        <v>173.22</v>
      </c>
      <c r="X45" s="1041">
        <v>172.22</v>
      </c>
      <c r="Y45" s="840"/>
      <c r="Z45" s="1039" t="s">
        <v>322</v>
      </c>
      <c r="AA45" s="1058">
        <v>172.76</v>
      </c>
      <c r="AF45" s="1033"/>
    </row>
    <row r="46" spans="2:32" ht="19.5" customHeight="1">
      <c r="B46" s="1060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  <c r="M46" s="1034"/>
      <c r="N46" s="1034"/>
      <c r="O46" s="840"/>
      <c r="P46" s="1034"/>
      <c r="Q46" s="1034"/>
      <c r="R46" s="1034"/>
      <c r="S46" s="1034"/>
      <c r="T46" s="1034"/>
      <c r="U46" s="840"/>
      <c r="V46" s="1034"/>
      <c r="W46" s="1034"/>
      <c r="X46" s="1034"/>
      <c r="Y46" s="1034"/>
      <c r="Z46" s="1034"/>
      <c r="AA46" s="1034"/>
      <c r="AF46" s="1033"/>
    </row>
    <row r="47" spans="2:32" ht="19.5" customHeight="1" thickBot="1">
      <c r="B47" s="1038">
        <v>2014</v>
      </c>
      <c r="C47" s="1055" t="s">
        <v>312</v>
      </c>
      <c r="D47" s="1034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840"/>
      <c r="P47" s="1038">
        <v>2014</v>
      </c>
      <c r="Q47" s="1065" t="s">
        <v>313</v>
      </c>
      <c r="R47" s="1066"/>
      <c r="S47" s="1066"/>
      <c r="T47" s="1066"/>
      <c r="U47" s="840"/>
      <c r="V47" s="1038">
        <v>2014</v>
      </c>
      <c r="W47" s="1065" t="s">
        <v>314</v>
      </c>
      <c r="X47" s="1065"/>
      <c r="Y47" s="840"/>
      <c r="Z47" s="1038">
        <v>2014</v>
      </c>
      <c r="AA47" s="840"/>
      <c r="AF47" s="1033"/>
    </row>
    <row r="48" spans="2:32" ht="19.5" customHeight="1" thickBot="1">
      <c r="B48" s="1039"/>
      <c r="C48" s="1040" t="s">
        <v>239</v>
      </c>
      <c r="D48" s="1040" t="s">
        <v>240</v>
      </c>
      <c r="E48" s="1040" t="s">
        <v>241</v>
      </c>
      <c r="F48" s="1040" t="s">
        <v>242</v>
      </c>
      <c r="G48" s="1040" t="s">
        <v>243</v>
      </c>
      <c r="H48" s="1040" t="s">
        <v>244</v>
      </c>
      <c r="I48" s="1040" t="s">
        <v>245</v>
      </c>
      <c r="J48" s="1040" t="s">
        <v>246</v>
      </c>
      <c r="K48" s="1040" t="s">
        <v>247</v>
      </c>
      <c r="L48" s="1040" t="s">
        <v>248</v>
      </c>
      <c r="M48" s="1040" t="s">
        <v>249</v>
      </c>
      <c r="N48" s="1041" t="s">
        <v>250</v>
      </c>
      <c r="O48" s="840"/>
      <c r="P48" s="1039"/>
      <c r="Q48" s="1040" t="s">
        <v>315</v>
      </c>
      <c r="R48" s="1040" t="s">
        <v>316</v>
      </c>
      <c r="S48" s="1040" t="s">
        <v>317</v>
      </c>
      <c r="T48" s="1041" t="s">
        <v>318</v>
      </c>
      <c r="U48" s="840"/>
      <c r="V48" s="1039"/>
      <c r="W48" s="1040" t="s">
        <v>319</v>
      </c>
      <c r="X48" s="1041" t="s">
        <v>320</v>
      </c>
      <c r="Y48" s="840"/>
      <c r="Z48" s="1039"/>
      <c r="AA48" s="1058" t="s">
        <v>321</v>
      </c>
      <c r="AF48" s="1033"/>
    </row>
    <row r="49" spans="2:35" ht="19.5" customHeight="1" thickBot="1">
      <c r="B49" s="1042" t="s">
        <v>322</v>
      </c>
      <c r="C49" s="1056">
        <v>167.21</v>
      </c>
      <c r="D49" s="1056">
        <v>161.33000000000001</v>
      </c>
      <c r="E49" s="1056">
        <v>166.11</v>
      </c>
      <c r="F49" s="1056">
        <v>174.34</v>
      </c>
      <c r="G49" s="1056">
        <v>176.06</v>
      </c>
      <c r="H49" s="1056">
        <v>170.78</v>
      </c>
      <c r="I49" s="1056">
        <v>164.81</v>
      </c>
      <c r="J49" s="1056">
        <v>164.4</v>
      </c>
      <c r="K49" s="1056">
        <v>167.18</v>
      </c>
      <c r="L49" s="1056">
        <v>160.56</v>
      </c>
      <c r="M49" s="1056">
        <v>158.87</v>
      </c>
      <c r="N49" s="1057">
        <v>152.19</v>
      </c>
      <c r="O49" s="840"/>
      <c r="P49" s="1042" t="s">
        <v>322</v>
      </c>
      <c r="Q49" s="1056">
        <v>164.85</v>
      </c>
      <c r="R49" s="1056">
        <v>173.84</v>
      </c>
      <c r="S49" s="1056">
        <v>165.41</v>
      </c>
      <c r="T49" s="1057">
        <v>157.51</v>
      </c>
      <c r="U49" s="840"/>
      <c r="V49" s="1039" t="s">
        <v>322</v>
      </c>
      <c r="W49" s="1040">
        <v>169.45</v>
      </c>
      <c r="X49" s="1041">
        <v>161.41999999999999</v>
      </c>
      <c r="Y49" s="840"/>
      <c r="Z49" s="1039" t="s">
        <v>322</v>
      </c>
      <c r="AA49" s="1058">
        <v>165.25</v>
      </c>
      <c r="AF49" s="1033"/>
    </row>
    <row r="50" spans="2:35" ht="19.5" customHeight="1">
      <c r="B50" s="1060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840"/>
      <c r="P50" s="1034"/>
      <c r="Q50" s="1034"/>
      <c r="R50" s="1034"/>
      <c r="S50" s="1034"/>
      <c r="T50" s="1034"/>
      <c r="U50" s="840"/>
      <c r="V50" s="1034"/>
      <c r="W50" s="1034"/>
      <c r="X50" s="1034"/>
      <c r="Y50" s="1034"/>
      <c r="Z50" s="1034"/>
      <c r="AA50" s="1034"/>
      <c r="AF50" s="1033"/>
    </row>
    <row r="51" spans="2:35" ht="19.5" customHeight="1" thickBot="1">
      <c r="B51" s="1038">
        <v>2015</v>
      </c>
      <c r="C51" s="1055" t="s">
        <v>312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840"/>
      <c r="P51" s="1038">
        <v>2015</v>
      </c>
      <c r="Q51" s="1065" t="s">
        <v>313</v>
      </c>
      <c r="R51" s="1066"/>
      <c r="S51" s="1066"/>
      <c r="T51" s="1066"/>
      <c r="U51" s="840"/>
      <c r="V51" s="1038">
        <v>2015</v>
      </c>
      <c r="W51" s="1065" t="s">
        <v>314</v>
      </c>
      <c r="X51" s="1065"/>
      <c r="Y51" s="840"/>
      <c r="Z51" s="1038">
        <v>2015</v>
      </c>
      <c r="AA51" s="840"/>
      <c r="AF51" s="1033"/>
    </row>
    <row r="52" spans="2:35" ht="19.5" customHeight="1" thickBot="1">
      <c r="B52" s="1039"/>
      <c r="C52" s="1040" t="s">
        <v>239</v>
      </c>
      <c r="D52" s="1040" t="s">
        <v>240</v>
      </c>
      <c r="E52" s="1040" t="s">
        <v>241</v>
      </c>
      <c r="F52" s="1040" t="s">
        <v>242</v>
      </c>
      <c r="G52" s="1040" t="s">
        <v>243</v>
      </c>
      <c r="H52" s="1040" t="s">
        <v>244</v>
      </c>
      <c r="I52" s="1040" t="s">
        <v>245</v>
      </c>
      <c r="J52" s="1040" t="s">
        <v>246</v>
      </c>
      <c r="K52" s="1040" t="s">
        <v>247</v>
      </c>
      <c r="L52" s="1040" t="s">
        <v>248</v>
      </c>
      <c r="M52" s="1040" t="s">
        <v>249</v>
      </c>
      <c r="N52" s="1041" t="s">
        <v>250</v>
      </c>
      <c r="O52" s="840"/>
      <c r="P52" s="1039"/>
      <c r="Q52" s="1040" t="s">
        <v>315</v>
      </c>
      <c r="R52" s="1040" t="s">
        <v>316</v>
      </c>
      <c r="S52" s="1040" t="s">
        <v>317</v>
      </c>
      <c r="T52" s="1041" t="s">
        <v>318</v>
      </c>
      <c r="U52" s="840"/>
      <c r="V52" s="1039"/>
      <c r="W52" s="1040" t="s">
        <v>319</v>
      </c>
      <c r="X52" s="1041" t="s">
        <v>320</v>
      </c>
      <c r="Y52" s="840"/>
      <c r="Z52" s="1039"/>
      <c r="AA52" s="1058" t="s">
        <v>321</v>
      </c>
      <c r="AF52" s="1033"/>
    </row>
    <row r="53" spans="2:35" ht="19.5" customHeight="1" thickBot="1">
      <c r="B53" s="1042" t="s">
        <v>322</v>
      </c>
      <c r="C53" s="1056">
        <v>150.22</v>
      </c>
      <c r="D53" s="1056">
        <v>151.1</v>
      </c>
      <c r="E53" s="1056">
        <v>156.03</v>
      </c>
      <c r="F53" s="1056">
        <v>162.61000000000001</v>
      </c>
      <c r="G53" s="1056">
        <v>160.38999999999999</v>
      </c>
      <c r="H53" s="1056">
        <v>158.78</v>
      </c>
      <c r="I53" s="1056">
        <v>150.13999999999999</v>
      </c>
      <c r="J53" s="1056">
        <v>148.04</v>
      </c>
      <c r="K53" s="1056">
        <v>149.5</v>
      </c>
      <c r="L53" s="1056">
        <v>147.91999999999999</v>
      </c>
      <c r="M53" s="1056">
        <v>141.63</v>
      </c>
      <c r="N53" s="1057">
        <v>135.77000000000001</v>
      </c>
      <c r="O53" s="840"/>
      <c r="P53" s="1042" t="s">
        <v>322</v>
      </c>
      <c r="Q53" s="1056">
        <v>152.46</v>
      </c>
      <c r="R53" s="1056">
        <v>160.72999999999999</v>
      </c>
      <c r="S53" s="1056">
        <v>149.34</v>
      </c>
      <c r="T53" s="1057">
        <v>141.62</v>
      </c>
      <c r="U53" s="840"/>
      <c r="V53" s="1039" t="s">
        <v>322</v>
      </c>
      <c r="W53" s="1040">
        <v>156.76</v>
      </c>
      <c r="X53" s="1041">
        <v>145.74</v>
      </c>
      <c r="Y53" s="840"/>
      <c r="Z53" s="1039" t="s">
        <v>322</v>
      </c>
      <c r="AA53" s="1058">
        <v>151.05000000000001</v>
      </c>
      <c r="AF53" s="1033"/>
    </row>
    <row r="54" spans="2:35" ht="19.5" customHeight="1">
      <c r="B54" s="1060"/>
      <c r="C54" s="1034"/>
      <c r="D54" s="1034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840"/>
      <c r="P54" s="1034"/>
      <c r="Q54" s="1034"/>
      <c r="R54" s="1034"/>
      <c r="S54" s="1034"/>
      <c r="T54" s="1034"/>
      <c r="U54" s="840"/>
      <c r="V54" s="1034"/>
      <c r="W54" s="1034"/>
      <c r="X54" s="1034"/>
      <c r="Y54" s="1034"/>
      <c r="Z54" s="1034"/>
      <c r="AA54" s="1034"/>
      <c r="AF54" s="1033"/>
    </row>
    <row r="55" spans="2:35" ht="19.5" customHeight="1" thickBot="1">
      <c r="B55" s="1038">
        <v>2016</v>
      </c>
      <c r="C55" s="1055" t="s">
        <v>312</v>
      </c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840"/>
      <c r="P55" s="1038">
        <v>2016</v>
      </c>
      <c r="Q55" s="1065" t="s">
        <v>313</v>
      </c>
      <c r="R55" s="1066"/>
      <c r="S55" s="1066"/>
      <c r="T55" s="1066"/>
      <c r="U55" s="840"/>
      <c r="V55" s="1038">
        <v>2016</v>
      </c>
      <c r="W55" s="1065" t="s">
        <v>314</v>
      </c>
      <c r="X55" s="1065"/>
      <c r="Y55" s="840"/>
      <c r="Z55" s="1038">
        <v>2016</v>
      </c>
      <c r="AA55" s="840"/>
      <c r="AF55" s="1033"/>
    </row>
    <row r="56" spans="2:35" ht="19.5" customHeight="1" thickBot="1">
      <c r="B56" s="1039"/>
      <c r="C56" s="1040" t="s">
        <v>239</v>
      </c>
      <c r="D56" s="1040" t="s">
        <v>240</v>
      </c>
      <c r="E56" s="1040" t="s">
        <v>241</v>
      </c>
      <c r="F56" s="1040" t="s">
        <v>242</v>
      </c>
      <c r="G56" s="1040" t="s">
        <v>243</v>
      </c>
      <c r="H56" s="1040" t="s">
        <v>244</v>
      </c>
      <c r="I56" s="1040" t="s">
        <v>245</v>
      </c>
      <c r="J56" s="1040" t="s">
        <v>246</v>
      </c>
      <c r="K56" s="1040" t="s">
        <v>247</v>
      </c>
      <c r="L56" s="1040" t="s">
        <v>248</v>
      </c>
      <c r="M56" s="1040" t="s">
        <v>249</v>
      </c>
      <c r="N56" s="1041" t="s">
        <v>250</v>
      </c>
      <c r="O56" s="840"/>
      <c r="P56" s="1039"/>
      <c r="Q56" s="1040" t="s">
        <v>315</v>
      </c>
      <c r="R56" s="1040" t="s">
        <v>316</v>
      </c>
      <c r="S56" s="1040" t="s">
        <v>317</v>
      </c>
      <c r="T56" s="1041" t="s">
        <v>318</v>
      </c>
      <c r="U56" s="840"/>
      <c r="V56" s="1039"/>
      <c r="W56" s="1040" t="s">
        <v>319</v>
      </c>
      <c r="X56" s="1041" t="s">
        <v>320</v>
      </c>
      <c r="Y56" s="840"/>
      <c r="Z56" s="1039"/>
      <c r="AA56" s="1058" t="s">
        <v>321</v>
      </c>
      <c r="AF56" s="1033"/>
    </row>
    <row r="57" spans="2:35" ht="19.5" customHeight="1" thickBot="1">
      <c r="B57" s="1042" t="s">
        <v>322</v>
      </c>
      <c r="C57" s="1056">
        <v>132.08000000000001</v>
      </c>
      <c r="D57" s="1056">
        <v>131.72</v>
      </c>
      <c r="E57" s="1056">
        <v>140.28</v>
      </c>
      <c r="F57" s="1056">
        <v>147.78</v>
      </c>
      <c r="G57" s="1056">
        <v>149.07</v>
      </c>
      <c r="H57" s="1056">
        <v>153.72999999999999</v>
      </c>
      <c r="I57" s="1056">
        <v>157.59</v>
      </c>
      <c r="J57" s="1056">
        <v>163.19999999999999</v>
      </c>
      <c r="K57" s="1056">
        <v>168.82</v>
      </c>
      <c r="L57" s="1056">
        <v>169.74</v>
      </c>
      <c r="M57" s="1056">
        <v>172.36</v>
      </c>
      <c r="N57" s="1057">
        <v>176.74</v>
      </c>
      <c r="O57" s="840"/>
      <c r="P57" s="1042" t="s">
        <v>322</v>
      </c>
      <c r="Q57" s="1056">
        <v>135.25</v>
      </c>
      <c r="R57" s="1056">
        <v>150.47999999999999</v>
      </c>
      <c r="S57" s="1056">
        <v>162.43</v>
      </c>
      <c r="T57" s="1057">
        <v>172.56</v>
      </c>
      <c r="U57" s="840"/>
      <c r="V57" s="1039" t="s">
        <v>322</v>
      </c>
      <c r="W57" s="1040">
        <v>143.08000000000001</v>
      </c>
      <c r="X57" s="1041">
        <v>166.26</v>
      </c>
      <c r="Y57" s="840"/>
      <c r="Z57" s="1039" t="s">
        <v>322</v>
      </c>
      <c r="AA57" s="1058">
        <v>152.68</v>
      </c>
      <c r="AF57" s="1035"/>
      <c r="AH57" s="1036"/>
      <c r="AI57" s="1036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38">
        <v>2017</v>
      </c>
      <c r="C59" s="1055" t="s">
        <v>312</v>
      </c>
      <c r="D59" s="1034"/>
      <c r="E59" s="1034"/>
      <c r="F59" s="1034"/>
      <c r="G59" s="1034"/>
      <c r="H59" s="1034"/>
      <c r="I59" s="1034"/>
      <c r="J59" s="1034"/>
      <c r="K59" s="1034"/>
      <c r="L59" s="1034"/>
      <c r="M59" s="1034"/>
      <c r="N59" s="1034"/>
      <c r="O59" s="840"/>
      <c r="P59" s="1038">
        <v>2017</v>
      </c>
      <c r="Q59" s="1065" t="s">
        <v>313</v>
      </c>
      <c r="R59" s="1066"/>
      <c r="S59" s="1066"/>
      <c r="T59" s="1066"/>
      <c r="U59" s="840"/>
      <c r="V59" s="1038">
        <v>2017</v>
      </c>
      <c r="W59" s="1065" t="s">
        <v>314</v>
      </c>
      <c r="X59" s="1065"/>
      <c r="Y59" s="840"/>
      <c r="Z59" s="1038">
        <v>2017</v>
      </c>
      <c r="AA59" s="840"/>
    </row>
    <row r="60" spans="2:35" ht="13.5" thickBot="1">
      <c r="B60" s="1039"/>
      <c r="C60" s="1040" t="s">
        <v>239</v>
      </c>
      <c r="D60" s="1040" t="s">
        <v>240</v>
      </c>
      <c r="E60" s="1040" t="s">
        <v>241</v>
      </c>
      <c r="F60" s="1040" t="s">
        <v>242</v>
      </c>
      <c r="G60" s="1040" t="s">
        <v>243</v>
      </c>
      <c r="H60" s="1040" t="s">
        <v>244</v>
      </c>
      <c r="I60" s="1040" t="s">
        <v>245</v>
      </c>
      <c r="J60" s="1040" t="s">
        <v>246</v>
      </c>
      <c r="K60" s="1040" t="s">
        <v>247</v>
      </c>
      <c r="L60" s="1040" t="s">
        <v>248</v>
      </c>
      <c r="M60" s="1040" t="s">
        <v>249</v>
      </c>
      <c r="N60" s="1041" t="s">
        <v>250</v>
      </c>
      <c r="O60" s="840"/>
      <c r="P60" s="1039"/>
      <c r="Q60" s="1040" t="s">
        <v>315</v>
      </c>
      <c r="R60" s="1040" t="s">
        <v>316</v>
      </c>
      <c r="S60" s="1040" t="s">
        <v>317</v>
      </c>
      <c r="T60" s="1041" t="s">
        <v>318</v>
      </c>
      <c r="U60" s="840"/>
      <c r="V60" s="1039"/>
      <c r="W60" s="1040" t="s">
        <v>319</v>
      </c>
      <c r="X60" s="1041" t="s">
        <v>320</v>
      </c>
      <c r="Y60" s="840"/>
      <c r="Z60" s="1039"/>
      <c r="AA60" s="1058" t="s">
        <v>321</v>
      </c>
    </row>
    <row r="61" spans="2:35" ht="13.5" thickBot="1">
      <c r="B61" s="1042" t="s">
        <v>322</v>
      </c>
      <c r="C61" s="1056">
        <v>178.04</v>
      </c>
      <c r="D61" s="1056">
        <v>179.33</v>
      </c>
      <c r="E61" s="1056">
        <v>183.14</v>
      </c>
      <c r="F61" s="1056">
        <v>195.51</v>
      </c>
      <c r="G61" s="1056">
        <v>203.24</v>
      </c>
      <c r="H61" s="1056">
        <v>209.23</v>
      </c>
      <c r="I61" s="1056">
        <v>204.37</v>
      </c>
      <c r="J61" s="1056">
        <v>196.31</v>
      </c>
      <c r="K61" s="1056">
        <v>196.12</v>
      </c>
      <c r="L61" s="1056">
        <v>195.15</v>
      </c>
      <c r="M61" s="1056">
        <v>190.16</v>
      </c>
      <c r="N61" s="1057">
        <v>186.6</v>
      </c>
      <c r="O61" s="840"/>
      <c r="P61" s="1042" t="s">
        <v>322</v>
      </c>
      <c r="Q61" s="1056">
        <v>180.49</v>
      </c>
      <c r="R61" s="1056">
        <v>203.2</v>
      </c>
      <c r="S61" s="1056">
        <v>198.96</v>
      </c>
      <c r="T61" s="1057">
        <v>190.89</v>
      </c>
      <c r="U61" s="840"/>
      <c r="V61" s="1042" t="s">
        <v>322</v>
      </c>
      <c r="W61" s="1040">
        <v>191.63</v>
      </c>
      <c r="X61" s="1041">
        <v>195.21</v>
      </c>
      <c r="Y61" s="840"/>
      <c r="Z61" s="1039" t="s">
        <v>322</v>
      </c>
      <c r="AA61" s="1058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38">
        <v>2018</v>
      </c>
      <c r="C63" s="1055" t="s">
        <v>312</v>
      </c>
      <c r="D63" s="1034"/>
      <c r="E63" s="1034"/>
      <c r="F63" s="1034"/>
      <c r="G63" s="1034"/>
      <c r="H63" s="1034"/>
      <c r="I63" s="1034"/>
      <c r="J63" s="1034"/>
      <c r="K63" s="1034"/>
      <c r="L63" s="1034"/>
      <c r="M63" s="1034"/>
      <c r="N63" s="1034"/>
      <c r="O63" s="840"/>
      <c r="P63" s="1038">
        <v>2018</v>
      </c>
      <c r="Q63" s="1065" t="s">
        <v>313</v>
      </c>
      <c r="R63" s="1066"/>
      <c r="S63" s="1066"/>
      <c r="T63" s="1066"/>
      <c r="U63" s="840"/>
      <c r="V63" s="1038">
        <v>2018</v>
      </c>
      <c r="W63" s="1065" t="s">
        <v>314</v>
      </c>
      <c r="X63" s="1065"/>
      <c r="Y63" s="840"/>
      <c r="Z63" s="1038">
        <v>2018</v>
      </c>
      <c r="AA63" s="840"/>
    </row>
    <row r="64" spans="2:35" ht="13.5" thickBot="1">
      <c r="B64" s="1039"/>
      <c r="C64" s="1040" t="s">
        <v>239</v>
      </c>
      <c r="D64" s="1040" t="s">
        <v>240</v>
      </c>
      <c r="E64" s="1040" t="s">
        <v>241</v>
      </c>
      <c r="F64" s="1040" t="s">
        <v>242</v>
      </c>
      <c r="G64" s="1040" t="s">
        <v>243</v>
      </c>
      <c r="H64" s="1040" t="s">
        <v>244</v>
      </c>
      <c r="I64" s="1040" t="s">
        <v>245</v>
      </c>
      <c r="J64" s="1040" t="s">
        <v>246</v>
      </c>
      <c r="K64" s="1040" t="s">
        <v>247</v>
      </c>
      <c r="L64" s="1040" t="s">
        <v>248</v>
      </c>
      <c r="M64" s="1040" t="s">
        <v>249</v>
      </c>
      <c r="N64" s="1041" t="s">
        <v>250</v>
      </c>
      <c r="O64" s="840"/>
      <c r="P64" s="1039"/>
      <c r="Q64" s="1040" t="s">
        <v>315</v>
      </c>
      <c r="R64" s="1040" t="s">
        <v>316</v>
      </c>
      <c r="S64" s="1040" t="s">
        <v>317</v>
      </c>
      <c r="T64" s="1041" t="s">
        <v>318</v>
      </c>
      <c r="U64" s="840"/>
      <c r="V64" s="1039"/>
      <c r="W64" s="1040" t="s">
        <v>319</v>
      </c>
      <c r="X64" s="1041" t="s">
        <v>320</v>
      </c>
      <c r="Y64" s="840"/>
      <c r="Z64" s="1039"/>
      <c r="AA64" s="1058" t="s">
        <v>321</v>
      </c>
    </row>
    <row r="65" spans="2:30" ht="13.5" thickBot="1">
      <c r="B65" s="1042" t="s">
        <v>322</v>
      </c>
      <c r="C65" s="1056">
        <v>185.33</v>
      </c>
      <c r="D65" s="1056">
        <v>180.1</v>
      </c>
      <c r="E65" s="1056">
        <v>184.16</v>
      </c>
      <c r="F65" s="1056">
        <v>190.89</v>
      </c>
      <c r="G65" s="1056">
        <v>183.51</v>
      </c>
      <c r="H65" s="1056">
        <v>180.03</v>
      </c>
      <c r="I65" s="1056">
        <v>184.73</v>
      </c>
      <c r="J65" s="1056">
        <v>180.82</v>
      </c>
      <c r="K65" s="1056">
        <v>177.45</v>
      </c>
      <c r="L65" s="1056">
        <v>179.98</v>
      </c>
      <c r="M65" s="1056">
        <v>168.09</v>
      </c>
      <c r="N65" s="1057">
        <v>166.58</v>
      </c>
      <c r="O65" s="840"/>
      <c r="P65" s="1042" t="s">
        <v>322</v>
      </c>
      <c r="Q65" s="1056">
        <v>183.45</v>
      </c>
      <c r="R65" s="1056">
        <v>184.56</v>
      </c>
      <c r="S65" s="1056">
        <v>181.16</v>
      </c>
      <c r="T65" s="1057">
        <v>172.43</v>
      </c>
      <c r="U65" s="840"/>
      <c r="V65" s="1042" t="s">
        <v>322</v>
      </c>
      <c r="W65" s="1040">
        <v>183.96</v>
      </c>
      <c r="X65" s="1041">
        <v>176.78</v>
      </c>
      <c r="Y65" s="840"/>
      <c r="Z65" s="1042" t="s">
        <v>322</v>
      </c>
      <c r="AA65" s="1058">
        <v>180.63</v>
      </c>
      <c r="AD65" s="1037"/>
    </row>
    <row r="66" spans="2:30">
      <c r="Y66" s="840"/>
      <c r="AA66" s="481"/>
      <c r="AB66" s="1036"/>
    </row>
    <row r="67" spans="2:30" ht="15.75" thickBot="1">
      <c r="B67" s="1038">
        <v>2019</v>
      </c>
      <c r="C67" s="1055" t="s">
        <v>312</v>
      </c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840"/>
      <c r="P67" s="1038">
        <v>2019</v>
      </c>
      <c r="Q67" s="1321" t="s">
        <v>313</v>
      </c>
      <c r="R67" s="1322"/>
      <c r="S67" s="1322"/>
      <c r="T67" s="1322"/>
      <c r="U67" s="840"/>
      <c r="V67" s="1038">
        <v>2019</v>
      </c>
      <c r="W67" s="1321" t="s">
        <v>314</v>
      </c>
      <c r="X67" s="1321"/>
      <c r="Y67" s="840"/>
      <c r="Z67" s="1038">
        <v>2019</v>
      </c>
      <c r="AA67" s="840"/>
    </row>
    <row r="68" spans="2:30" ht="13.5" thickBot="1">
      <c r="B68" s="1039"/>
      <c r="C68" s="1040" t="s">
        <v>239</v>
      </c>
      <c r="D68" s="1040" t="s">
        <v>240</v>
      </c>
      <c r="E68" s="1040" t="s">
        <v>241</v>
      </c>
      <c r="F68" s="1040" t="s">
        <v>242</v>
      </c>
      <c r="G68" s="1040" t="s">
        <v>243</v>
      </c>
      <c r="H68" s="1040" t="s">
        <v>244</v>
      </c>
      <c r="I68" s="1040" t="s">
        <v>245</v>
      </c>
      <c r="J68" s="1040" t="s">
        <v>246</v>
      </c>
      <c r="K68" s="1040" t="s">
        <v>247</v>
      </c>
      <c r="L68" s="1040" t="s">
        <v>248</v>
      </c>
      <c r="M68" s="1040" t="s">
        <v>249</v>
      </c>
      <c r="N68" s="1041" t="s">
        <v>250</v>
      </c>
      <c r="O68" s="840"/>
      <c r="P68" s="1039"/>
      <c r="Q68" s="1040" t="s">
        <v>315</v>
      </c>
      <c r="R68" s="1040" t="s">
        <v>316</v>
      </c>
      <c r="S68" s="1040" t="s">
        <v>317</v>
      </c>
      <c r="T68" s="1041" t="s">
        <v>318</v>
      </c>
      <c r="U68" s="840"/>
      <c r="V68" s="1039"/>
      <c r="W68" s="1040" t="s">
        <v>319</v>
      </c>
      <c r="X68" s="1041" t="s">
        <v>320</v>
      </c>
      <c r="Y68" s="840"/>
      <c r="Z68" s="1039"/>
      <c r="AA68" s="1058" t="s">
        <v>321</v>
      </c>
    </row>
    <row r="69" spans="2:30" ht="13.5" thickBot="1">
      <c r="B69" s="1042" t="s">
        <v>322</v>
      </c>
      <c r="C69" s="1056">
        <v>162.74</v>
      </c>
      <c r="D69" s="1056">
        <v>161.47</v>
      </c>
      <c r="E69" s="1056">
        <v>166.18</v>
      </c>
      <c r="F69" s="1056">
        <v>175.41</v>
      </c>
      <c r="G69" s="1056">
        <v>204.95</v>
      </c>
      <c r="H69" s="1056">
        <v>211.09</v>
      </c>
      <c r="I69" s="1056">
        <v>216.07</v>
      </c>
      <c r="J69" s="1056">
        <v>223.72</v>
      </c>
      <c r="K69" s="1056">
        <v>235.12</v>
      </c>
      <c r="L69" s="1056">
        <v>234.7</v>
      </c>
      <c r="M69" s="1056">
        <v>240.79</v>
      </c>
      <c r="N69" s="1057">
        <v>238.24</v>
      </c>
      <c r="O69" s="840"/>
      <c r="P69" s="1042" t="s">
        <v>322</v>
      </c>
      <c r="Q69" s="1056">
        <v>163.44</v>
      </c>
      <c r="R69" s="1056">
        <v>197.49</v>
      </c>
      <c r="S69" s="1056">
        <v>224.55</v>
      </c>
      <c r="T69" s="1057">
        <v>237.51</v>
      </c>
      <c r="U69" s="840"/>
      <c r="V69" s="1042" t="s">
        <v>322</v>
      </c>
      <c r="W69" s="1040">
        <v>179.05</v>
      </c>
      <c r="X69" s="1041">
        <v>230.92</v>
      </c>
      <c r="Y69" s="840"/>
      <c r="Z69" s="1042" t="s">
        <v>322</v>
      </c>
      <c r="AA69" s="1058">
        <v>203.18</v>
      </c>
    </row>
    <row r="71" spans="2:30" ht="15.75" thickBot="1">
      <c r="B71" s="1038">
        <v>2020</v>
      </c>
      <c r="C71" s="1055" t="s">
        <v>312</v>
      </c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840"/>
      <c r="P71" s="1038">
        <v>2020</v>
      </c>
      <c r="Q71" s="1556" t="s">
        <v>313</v>
      </c>
      <c r="R71" s="1557"/>
      <c r="S71" s="1557"/>
      <c r="T71" s="1557"/>
      <c r="U71" s="840"/>
      <c r="V71" s="1038">
        <v>2020</v>
      </c>
      <c r="W71" s="1556" t="s">
        <v>314</v>
      </c>
      <c r="X71" s="1556"/>
      <c r="Y71" s="840"/>
      <c r="Z71" s="1038">
        <v>2020</v>
      </c>
      <c r="AA71" s="840"/>
    </row>
    <row r="72" spans="2:30" ht="13.5" thickBot="1">
      <c r="B72" s="1039"/>
      <c r="C72" s="1040" t="s">
        <v>239</v>
      </c>
      <c r="D72" s="1040" t="s">
        <v>240</v>
      </c>
      <c r="E72" s="1040" t="s">
        <v>241</v>
      </c>
      <c r="F72" s="1040" t="s">
        <v>242</v>
      </c>
      <c r="G72" s="1040" t="s">
        <v>243</v>
      </c>
      <c r="H72" s="1040" t="s">
        <v>244</v>
      </c>
      <c r="I72" s="1040" t="s">
        <v>245</v>
      </c>
      <c r="J72" s="1040" t="s">
        <v>246</v>
      </c>
      <c r="K72" s="1040" t="s">
        <v>247</v>
      </c>
      <c r="L72" s="1040" t="s">
        <v>248</v>
      </c>
      <c r="M72" s="1040" t="s">
        <v>249</v>
      </c>
      <c r="N72" s="1041" t="s">
        <v>250</v>
      </c>
      <c r="O72" s="840"/>
      <c r="P72" s="1039"/>
      <c r="Q72" s="1040" t="s">
        <v>315</v>
      </c>
      <c r="R72" s="1040" t="s">
        <v>316</v>
      </c>
      <c r="S72" s="1040" t="s">
        <v>317</v>
      </c>
      <c r="T72" s="1041" t="s">
        <v>318</v>
      </c>
      <c r="U72" s="840"/>
      <c r="V72" s="1039"/>
      <c r="W72" s="1040" t="s">
        <v>319</v>
      </c>
      <c r="X72" s="1041" t="s">
        <v>320</v>
      </c>
      <c r="Y72" s="840"/>
      <c r="Z72" s="1039"/>
      <c r="AA72" s="1058" t="s">
        <v>321</v>
      </c>
    </row>
    <row r="73" spans="2:30" ht="13.5" thickBot="1">
      <c r="B73" s="1042" t="s">
        <v>322</v>
      </c>
      <c r="C73" s="1056">
        <v>245.83</v>
      </c>
      <c r="D73" s="1056">
        <v>262.52</v>
      </c>
      <c r="E73" s="1056"/>
      <c r="F73" s="1056"/>
      <c r="G73" s="1056"/>
      <c r="H73" s="1056"/>
      <c r="I73" s="1056"/>
      <c r="J73" s="1056"/>
      <c r="K73" s="1056"/>
      <c r="L73" s="1056"/>
      <c r="M73" s="1056"/>
      <c r="N73" s="1057"/>
      <c r="O73" s="840"/>
      <c r="P73" s="1042" t="s">
        <v>322</v>
      </c>
      <c r="Q73" s="1056"/>
      <c r="R73" s="1056"/>
      <c r="S73" s="1056"/>
      <c r="T73" s="1057"/>
      <c r="U73" s="840"/>
      <c r="V73" s="1042" t="s">
        <v>322</v>
      </c>
      <c r="W73" s="1040"/>
      <c r="X73" s="1041"/>
      <c r="Y73" s="840"/>
      <c r="Z73" s="1042" t="s">
        <v>322</v>
      </c>
      <c r="AA73" s="1058"/>
    </row>
    <row r="78" spans="2:30" ht="15.75">
      <c r="B78" s="840"/>
      <c r="C78" s="840"/>
      <c r="D78" s="1558" t="s">
        <v>323</v>
      </c>
      <c r="E78" s="840"/>
      <c r="F78" s="840"/>
      <c r="G78" s="840"/>
      <c r="H78" s="1559"/>
      <c r="I78" s="840"/>
      <c r="J78" s="840"/>
      <c r="K78" s="840"/>
      <c r="L78" s="840"/>
      <c r="M78" s="840"/>
      <c r="N78" s="840"/>
      <c r="O78" s="840"/>
    </row>
    <row r="79" spans="2:30" ht="16.5" thickBot="1">
      <c r="B79" s="1038">
        <v>2017</v>
      </c>
      <c r="C79" s="1560" t="s">
        <v>4</v>
      </c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840"/>
    </row>
    <row r="80" spans="2:30" ht="13.5" thickBot="1">
      <c r="B80" s="1039"/>
      <c r="C80" s="1040" t="s">
        <v>239</v>
      </c>
      <c r="D80" s="1040" t="s">
        <v>240</v>
      </c>
      <c r="E80" s="1040" t="s">
        <v>241</v>
      </c>
      <c r="F80" s="1040" t="s">
        <v>242</v>
      </c>
      <c r="G80" s="1040" t="s">
        <v>243</v>
      </c>
      <c r="H80" s="1040" t="s">
        <v>244</v>
      </c>
      <c r="I80" s="1040" t="s">
        <v>245</v>
      </c>
      <c r="J80" s="1040" t="s">
        <v>246</v>
      </c>
      <c r="K80" s="1040" t="s">
        <v>247</v>
      </c>
      <c r="L80" s="1040" t="s">
        <v>248</v>
      </c>
      <c r="M80" s="1040" t="s">
        <v>249</v>
      </c>
      <c r="N80" s="1041" t="s">
        <v>250</v>
      </c>
      <c r="O80" s="840"/>
    </row>
    <row r="81" spans="2:15" ht="13.5" thickBot="1">
      <c r="B81" s="1042" t="s">
        <v>322</v>
      </c>
      <c r="C81" s="1561">
        <f>(C61-N57)/N57*100</f>
        <v>0.73554373656217209</v>
      </c>
      <c r="D81" s="1561">
        <f t="shared" ref="D81:N81" si="0">(D61-C61)/C61*100</f>
        <v>0.72455627948776713</v>
      </c>
      <c r="E81" s="1561">
        <f t="shared" si="0"/>
        <v>2.1245748062231491</v>
      </c>
      <c r="F81" s="1561">
        <f t="shared" si="0"/>
        <v>6.7543955443922705</v>
      </c>
      <c r="G81" s="1561">
        <f t="shared" si="0"/>
        <v>3.9537619559101933</v>
      </c>
      <c r="H81" s="1561">
        <f t="shared" si="0"/>
        <v>2.9472544774650564</v>
      </c>
      <c r="I81" s="1561">
        <f t="shared" si="0"/>
        <v>-2.3228026573627041</v>
      </c>
      <c r="J81" s="1561">
        <f t="shared" si="0"/>
        <v>-3.9438273719234731</v>
      </c>
      <c r="K81" s="1561">
        <f t="shared" si="0"/>
        <v>-9.6785696092913112E-2</v>
      </c>
      <c r="L81" s="1561">
        <f t="shared" si="0"/>
        <v>-0.49459514582908365</v>
      </c>
      <c r="M81" s="1561">
        <f t="shared" si="0"/>
        <v>-2.5570074301819159</v>
      </c>
      <c r="N81" s="1561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558" t="s">
        <v>324</v>
      </c>
      <c r="E86" s="840"/>
      <c r="F86" s="840"/>
      <c r="G86" s="840"/>
      <c r="H86" s="1559"/>
      <c r="I86" s="840"/>
      <c r="J86" s="840"/>
      <c r="K86" s="840"/>
      <c r="L86" s="840"/>
      <c r="M86" s="840"/>
      <c r="N86" s="840"/>
      <c r="O86" s="840"/>
    </row>
    <row r="87" spans="2:15" ht="16.5" thickBot="1">
      <c r="B87" s="1038">
        <v>2017</v>
      </c>
      <c r="C87" s="1560" t="s">
        <v>4</v>
      </c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840"/>
    </row>
    <row r="88" spans="2:15" ht="13.5" thickBot="1">
      <c r="B88" s="1039"/>
      <c r="C88" s="1040" t="s">
        <v>239</v>
      </c>
      <c r="D88" s="1040" t="s">
        <v>240</v>
      </c>
      <c r="E88" s="1040" t="s">
        <v>241</v>
      </c>
      <c r="F88" s="1040" t="s">
        <v>242</v>
      </c>
      <c r="G88" s="1040" t="s">
        <v>243</v>
      </c>
      <c r="H88" s="1040" t="s">
        <v>244</v>
      </c>
      <c r="I88" s="1040" t="s">
        <v>245</v>
      </c>
      <c r="J88" s="1040" t="s">
        <v>246</v>
      </c>
      <c r="K88" s="1040" t="s">
        <v>247</v>
      </c>
      <c r="L88" s="1040" t="s">
        <v>248</v>
      </c>
      <c r="M88" s="1040" t="s">
        <v>249</v>
      </c>
      <c r="N88" s="1041" t="s">
        <v>250</v>
      </c>
      <c r="O88" s="840"/>
    </row>
    <row r="89" spans="2:15" ht="13.5" thickBot="1">
      <c r="B89" s="1042" t="s">
        <v>322</v>
      </c>
      <c r="C89" s="1561">
        <f t="shared" ref="C89:N89" si="1">(C61-C57)/C57*100</f>
        <v>34.797092671108402</v>
      </c>
      <c r="D89" s="1561">
        <f t="shared" si="1"/>
        <v>36.144852717886437</v>
      </c>
      <c r="E89" s="1561">
        <f t="shared" si="1"/>
        <v>30.553179355574557</v>
      </c>
      <c r="F89" s="1561">
        <f t="shared" si="1"/>
        <v>32.298010556232235</v>
      </c>
      <c r="G89" s="1561">
        <f t="shared" si="1"/>
        <v>36.338632857047038</v>
      </c>
      <c r="H89" s="1561">
        <f t="shared" si="1"/>
        <v>36.102257204189165</v>
      </c>
      <c r="I89" s="1561">
        <f t="shared" si="1"/>
        <v>29.684624658925056</v>
      </c>
      <c r="J89" s="1561">
        <f t="shared" si="1"/>
        <v>20.287990196078439</v>
      </c>
      <c r="K89" s="1561">
        <f t="shared" si="1"/>
        <v>16.171069778462275</v>
      </c>
      <c r="L89" s="1561">
        <f t="shared" si="1"/>
        <v>14.969954047366556</v>
      </c>
      <c r="M89" s="1561">
        <f t="shared" si="1"/>
        <v>10.327222093293097</v>
      </c>
      <c r="N89" s="1561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558" t="s">
        <v>323</v>
      </c>
      <c r="E93" s="840"/>
      <c r="F93" s="840"/>
      <c r="G93" s="840"/>
      <c r="H93" s="1559"/>
      <c r="I93" s="840"/>
      <c r="J93" s="840"/>
      <c r="K93" s="840"/>
      <c r="L93" s="840"/>
      <c r="M93" s="840"/>
      <c r="N93" s="840"/>
      <c r="O93" s="840"/>
    </row>
    <row r="94" spans="2:15" ht="16.5" thickBot="1">
      <c r="B94" s="1038">
        <v>2018</v>
      </c>
      <c r="C94" s="1560" t="s">
        <v>4</v>
      </c>
      <c r="D94" s="1034"/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840"/>
    </row>
    <row r="95" spans="2:15" ht="13.5" thickBot="1">
      <c r="B95" s="1039"/>
      <c r="C95" s="1040" t="s">
        <v>239</v>
      </c>
      <c r="D95" s="1040" t="s">
        <v>240</v>
      </c>
      <c r="E95" s="1040" t="s">
        <v>241</v>
      </c>
      <c r="F95" s="1040" t="s">
        <v>242</v>
      </c>
      <c r="G95" s="1040" t="s">
        <v>243</v>
      </c>
      <c r="H95" s="1040" t="s">
        <v>244</v>
      </c>
      <c r="I95" s="1040" t="s">
        <v>245</v>
      </c>
      <c r="J95" s="1040" t="s">
        <v>246</v>
      </c>
      <c r="K95" s="1040" t="s">
        <v>247</v>
      </c>
      <c r="L95" s="1040" t="s">
        <v>248</v>
      </c>
      <c r="M95" s="1040" t="s">
        <v>249</v>
      </c>
      <c r="N95" s="1041" t="s">
        <v>250</v>
      </c>
      <c r="O95" s="840"/>
    </row>
    <row r="96" spans="2:15" ht="13.5" thickBot="1">
      <c r="B96" s="1042" t="s">
        <v>322</v>
      </c>
      <c r="C96" s="1561">
        <f>(C65-N61)/N61*100</f>
        <v>-0.68060021436226248</v>
      </c>
      <c r="D96" s="1561">
        <f>(D65-C65)/C65*100</f>
        <v>-2.8219932013165803</v>
      </c>
      <c r="E96" s="1561">
        <f>(E65-D65)/D65*100</f>
        <v>2.2543031649083853</v>
      </c>
      <c r="F96" s="1561">
        <f>(F65-E65)/E65*100</f>
        <v>3.6544309296264066</v>
      </c>
      <c r="G96" s="1561">
        <f t="shared" ref="G96:N96" si="2">(G65-F65)/F65*100</f>
        <v>-3.8661008958038638</v>
      </c>
      <c r="H96" s="1561">
        <f t="shared" si="2"/>
        <v>-1.8963544221023323</v>
      </c>
      <c r="I96" s="1561">
        <f t="shared" si="2"/>
        <v>2.6106759984446972</v>
      </c>
      <c r="J96" s="1561">
        <f t="shared" si="2"/>
        <v>-2.1166026092134449</v>
      </c>
      <c r="K96" s="1561">
        <f t="shared" si="2"/>
        <v>-1.8637318880654821</v>
      </c>
      <c r="L96" s="1561">
        <f t="shared" si="2"/>
        <v>1.4257537334460419</v>
      </c>
      <c r="M96" s="1561">
        <f t="shared" si="2"/>
        <v>-6.606289587731963</v>
      </c>
      <c r="N96" s="1561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558" t="s">
        <v>324</v>
      </c>
      <c r="E101" s="840"/>
      <c r="F101" s="840"/>
      <c r="G101" s="840"/>
      <c r="H101" s="1559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38">
        <v>2018</v>
      </c>
      <c r="C102" s="1560" t="s">
        <v>4</v>
      </c>
      <c r="D102" s="1034"/>
      <c r="E102" s="1034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840"/>
    </row>
    <row r="103" spans="2:15" ht="13.5" thickBot="1">
      <c r="B103" s="1039"/>
      <c r="C103" s="1040" t="s">
        <v>239</v>
      </c>
      <c r="D103" s="1040" t="s">
        <v>240</v>
      </c>
      <c r="E103" s="1040" t="s">
        <v>241</v>
      </c>
      <c r="F103" s="1040" t="s">
        <v>242</v>
      </c>
      <c r="G103" s="1040" t="s">
        <v>243</v>
      </c>
      <c r="H103" s="1040" t="s">
        <v>244</v>
      </c>
      <c r="I103" s="1040" t="s">
        <v>245</v>
      </c>
      <c r="J103" s="1040" t="s">
        <v>246</v>
      </c>
      <c r="K103" s="1040" t="s">
        <v>247</v>
      </c>
      <c r="L103" s="1040" t="s">
        <v>248</v>
      </c>
      <c r="M103" s="1040" t="s">
        <v>249</v>
      </c>
      <c r="N103" s="1041" t="s">
        <v>250</v>
      </c>
      <c r="O103" s="840"/>
    </row>
    <row r="104" spans="2:15" ht="13.5" thickBot="1">
      <c r="B104" s="1042" t="s">
        <v>322</v>
      </c>
      <c r="C104" s="1561">
        <f>(C65-C61)/C61*100</f>
        <v>4.0945854864075608</v>
      </c>
      <c r="D104" s="1561">
        <f t="shared" ref="D104:N104" si="3">(D65-D61)/D61*100</f>
        <v>0.42937601070650855</v>
      </c>
      <c r="E104" s="1561">
        <f t="shared" si="3"/>
        <v>0.55695096647374154</v>
      </c>
      <c r="F104" s="1561">
        <f t="shared" si="3"/>
        <v>-2.3630504833512376</v>
      </c>
      <c r="G104" s="1561">
        <f t="shared" si="3"/>
        <v>-9.707734697894125</v>
      </c>
      <c r="H104" s="1561">
        <f t="shared" si="3"/>
        <v>-13.955933661520808</v>
      </c>
      <c r="I104" s="1561">
        <f t="shared" si="3"/>
        <v>-9.6100210402701052</v>
      </c>
      <c r="J104" s="1561">
        <f t="shared" si="3"/>
        <v>-7.8905812235749622</v>
      </c>
      <c r="K104" s="1561">
        <f t="shared" si="3"/>
        <v>-9.5196818274525885</v>
      </c>
      <c r="L104" s="1561">
        <f t="shared" si="3"/>
        <v>-7.7735075582885047</v>
      </c>
      <c r="M104" s="1561">
        <f t="shared" si="3"/>
        <v>-11.606015986537649</v>
      </c>
      <c r="N104" s="1561">
        <f t="shared" si="3"/>
        <v>-10.728831725616281</v>
      </c>
      <c r="O104" s="840"/>
    </row>
    <row r="106" spans="2:15" ht="15.75">
      <c r="D106" s="1558"/>
      <c r="E106" s="840"/>
      <c r="F106" s="840"/>
    </row>
    <row r="107" spans="2:15" ht="15.75">
      <c r="D107" s="1558" t="s">
        <v>323</v>
      </c>
      <c r="E107" s="840"/>
      <c r="F107" s="840"/>
      <c r="H107" s="275">
        <v>2019</v>
      </c>
    </row>
    <row r="108" spans="2:15" ht="15.75" thickBot="1">
      <c r="B108" s="1038">
        <v>2019</v>
      </c>
      <c r="C108" s="275" t="s">
        <v>4</v>
      </c>
    </row>
    <row r="109" spans="2:15" ht="13.5" thickBot="1">
      <c r="B109" s="1050"/>
      <c r="C109" s="1051" t="s">
        <v>239</v>
      </c>
      <c r="D109" s="1051" t="s">
        <v>240</v>
      </c>
      <c r="E109" s="1051" t="s">
        <v>241</v>
      </c>
      <c r="F109" s="1051" t="s">
        <v>242</v>
      </c>
      <c r="G109" s="1051" t="s">
        <v>243</v>
      </c>
      <c r="H109" s="1051" t="s">
        <v>244</v>
      </c>
      <c r="I109" s="1051" t="s">
        <v>245</v>
      </c>
      <c r="J109" s="1051" t="s">
        <v>246</v>
      </c>
      <c r="K109" s="1051" t="s">
        <v>247</v>
      </c>
      <c r="L109" s="1051" t="s">
        <v>248</v>
      </c>
      <c r="M109" s="1051" t="s">
        <v>249</v>
      </c>
      <c r="N109" s="1052" t="s">
        <v>250</v>
      </c>
    </row>
    <row r="110" spans="2:15" ht="13.5" thickBot="1">
      <c r="B110" s="1053" t="s">
        <v>322</v>
      </c>
      <c r="C110" s="1054">
        <f>(C69-N65)/N65*100</f>
        <v>-2.3051987033257313</v>
      </c>
      <c r="D110" s="1054">
        <f>(D69-C69)/C69*100</f>
        <v>-0.78038589160624938</v>
      </c>
      <c r="E110" s="1054">
        <f t="shared" ref="E110:N110" si="4">(E69-D69)/D69*100</f>
        <v>2.9169505171239289</v>
      </c>
      <c r="F110" s="1054">
        <f t="shared" si="4"/>
        <v>5.5542183174870559</v>
      </c>
      <c r="G110" s="1054">
        <f t="shared" si="4"/>
        <v>16.840545008836436</v>
      </c>
      <c r="H110" s="1054">
        <f t="shared" si="4"/>
        <v>2.9958526469870774</v>
      </c>
      <c r="I110" s="1054">
        <f t="shared" si="4"/>
        <v>2.3591832867497229</v>
      </c>
      <c r="J110" s="1054">
        <f t="shared" si="4"/>
        <v>3.5405192761605067</v>
      </c>
      <c r="K110" s="1054">
        <f t="shared" si="4"/>
        <v>5.095655283389954</v>
      </c>
      <c r="L110" s="1054">
        <f t="shared" si="4"/>
        <v>-0.17863218781899282</v>
      </c>
      <c r="M110" s="1054">
        <f t="shared" si="4"/>
        <v>2.5948018747337045</v>
      </c>
      <c r="N110" s="1054">
        <f t="shared" si="4"/>
        <v>-1.0590140786577444</v>
      </c>
    </row>
    <row r="115" spans="2:14" ht="15.75">
      <c r="D115" s="1558" t="s">
        <v>324</v>
      </c>
      <c r="E115" s="840"/>
      <c r="F115" s="840"/>
      <c r="H115" s="275">
        <v>2019</v>
      </c>
    </row>
    <row r="116" spans="2:14" ht="15.75" thickBot="1">
      <c r="B116" s="1038">
        <v>2019</v>
      </c>
      <c r="C116" s="275" t="s">
        <v>4</v>
      </c>
    </row>
    <row r="117" spans="2:14" ht="13.5" thickBot="1">
      <c r="B117" s="1050"/>
      <c r="C117" s="1051" t="s">
        <v>239</v>
      </c>
      <c r="D117" s="1051" t="s">
        <v>240</v>
      </c>
      <c r="E117" s="1051" t="s">
        <v>241</v>
      </c>
      <c r="F117" s="1051" t="s">
        <v>242</v>
      </c>
      <c r="G117" s="1051" t="s">
        <v>243</v>
      </c>
      <c r="H117" s="1051" t="s">
        <v>244</v>
      </c>
      <c r="I117" s="1051" t="s">
        <v>245</v>
      </c>
      <c r="J117" s="1051" t="s">
        <v>246</v>
      </c>
      <c r="K117" s="1051" t="s">
        <v>247</v>
      </c>
      <c r="L117" s="1051" t="s">
        <v>248</v>
      </c>
      <c r="M117" s="1051" t="s">
        <v>249</v>
      </c>
      <c r="N117" s="1052" t="s">
        <v>250</v>
      </c>
    </row>
    <row r="118" spans="2:14" ht="13.5" thickBot="1">
      <c r="B118" s="1053" t="s">
        <v>322</v>
      </c>
      <c r="C118" s="1054">
        <f>(C69-C65)/C65*100</f>
        <v>-12.189068148707712</v>
      </c>
      <c r="D118" s="1054">
        <f>(D69-D65)/D65*100</f>
        <v>-10.344253192670736</v>
      </c>
      <c r="E118" s="1054">
        <f t="shared" ref="E118:N118" si="5">(E69-E65)/E65*100</f>
        <v>-9.7632493483926961</v>
      </c>
      <c r="F118" s="1054">
        <f t="shared" si="5"/>
        <v>-8.109382366808104</v>
      </c>
      <c r="G118" s="1054">
        <f t="shared" si="5"/>
        <v>11.683287014331643</v>
      </c>
      <c r="H118" s="1054">
        <f t="shared" si="5"/>
        <v>17.252680108870745</v>
      </c>
      <c r="I118" s="1054">
        <f t="shared" si="5"/>
        <v>16.965300709143076</v>
      </c>
      <c r="J118" s="1054">
        <f t="shared" si="5"/>
        <v>23.7252516314567</v>
      </c>
      <c r="K118" s="1054">
        <f t="shared" si="5"/>
        <v>32.499295576218664</v>
      </c>
      <c r="L118" s="1054">
        <f t="shared" si="5"/>
        <v>30.403378153128124</v>
      </c>
      <c r="M118" s="1054">
        <f t="shared" si="5"/>
        <v>43.250639538342547</v>
      </c>
      <c r="N118" s="1054">
        <f t="shared" si="5"/>
        <v>43.018369552167123</v>
      </c>
    </row>
    <row r="120" spans="2:14" ht="15.75">
      <c r="B120" s="1043"/>
      <c r="C120" s="1043"/>
      <c r="D120" s="1044" t="s">
        <v>323</v>
      </c>
      <c r="E120" s="1043"/>
      <c r="F120" s="1043"/>
      <c r="G120" s="1043"/>
      <c r="H120" s="1043">
        <v>2020</v>
      </c>
      <c r="I120" s="1043"/>
      <c r="J120" s="1043"/>
      <c r="K120" s="1043"/>
      <c r="L120" s="1043"/>
      <c r="M120" s="1043"/>
      <c r="N120" s="1043"/>
    </row>
    <row r="121" spans="2:14" ht="15.75" thickBot="1">
      <c r="B121" s="1562">
        <v>2020</v>
      </c>
      <c r="C121" s="1043" t="s">
        <v>4</v>
      </c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</row>
    <row r="122" spans="2:14" ht="13.5" thickBot="1">
      <c r="B122" s="1045"/>
      <c r="C122" s="1046" t="s">
        <v>239</v>
      </c>
      <c r="D122" s="1046" t="s">
        <v>240</v>
      </c>
      <c r="E122" s="1046" t="s">
        <v>241</v>
      </c>
      <c r="F122" s="1046" t="s">
        <v>242</v>
      </c>
      <c r="G122" s="1046" t="s">
        <v>243</v>
      </c>
      <c r="H122" s="1046" t="s">
        <v>244</v>
      </c>
      <c r="I122" s="1046" t="s">
        <v>245</v>
      </c>
      <c r="J122" s="1046" t="s">
        <v>246</v>
      </c>
      <c r="K122" s="1046" t="s">
        <v>247</v>
      </c>
      <c r="L122" s="1046" t="s">
        <v>248</v>
      </c>
      <c r="M122" s="1046" t="s">
        <v>249</v>
      </c>
      <c r="N122" s="1047" t="s">
        <v>250</v>
      </c>
    </row>
    <row r="123" spans="2:14" ht="13.5" thickBot="1">
      <c r="B123" s="1048" t="s">
        <v>322</v>
      </c>
      <c r="C123" s="1049">
        <f>(C73-N69)/N69*100</f>
        <v>3.1858629952988595</v>
      </c>
      <c r="D123" s="1049">
        <f>(C73-D73)/C73*100</f>
        <v>-6.7892445999267661</v>
      </c>
      <c r="E123" s="1049">
        <f t="shared" ref="E123:N123" si="6">(D73-E73)/D73*100</f>
        <v>100</v>
      </c>
      <c r="F123" s="1049" t="e">
        <f t="shared" si="6"/>
        <v>#DIV/0!</v>
      </c>
      <c r="G123" s="1049" t="e">
        <f t="shared" si="6"/>
        <v>#DIV/0!</v>
      </c>
      <c r="H123" s="1049" t="e">
        <f t="shared" si="6"/>
        <v>#DIV/0!</v>
      </c>
      <c r="I123" s="1049" t="e">
        <f t="shared" si="6"/>
        <v>#DIV/0!</v>
      </c>
      <c r="J123" s="1049" t="e">
        <f t="shared" si="6"/>
        <v>#DIV/0!</v>
      </c>
      <c r="K123" s="1049" t="e">
        <f t="shared" si="6"/>
        <v>#DIV/0!</v>
      </c>
      <c r="L123" s="1049" t="e">
        <f t="shared" si="6"/>
        <v>#DIV/0!</v>
      </c>
      <c r="M123" s="1049" t="e">
        <f t="shared" si="6"/>
        <v>#DIV/0!</v>
      </c>
      <c r="N123" s="1049" t="e">
        <f t="shared" si="6"/>
        <v>#DIV/0!</v>
      </c>
    </row>
    <row r="124" spans="2:14"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</row>
    <row r="125" spans="2:14"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</row>
    <row r="126" spans="2:14"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</row>
    <row r="127" spans="2:14"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</row>
    <row r="128" spans="2:14" ht="15.75">
      <c r="B128" s="1043"/>
      <c r="C128" s="1043"/>
      <c r="D128" s="1044" t="s">
        <v>324</v>
      </c>
      <c r="E128" s="1043"/>
      <c r="F128" s="1043"/>
      <c r="G128" s="1043"/>
      <c r="H128" s="1043">
        <v>2020</v>
      </c>
      <c r="I128" s="1043"/>
      <c r="J128" s="1043"/>
      <c r="K128" s="1043"/>
      <c r="L128" s="1043"/>
      <c r="M128" s="1043"/>
      <c r="N128" s="1043"/>
    </row>
    <row r="129" spans="2:14" ht="15.75" thickBot="1">
      <c r="B129" s="1562">
        <v>2020</v>
      </c>
      <c r="C129" s="1043" t="s">
        <v>4</v>
      </c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</row>
    <row r="130" spans="2:14" ht="13.5" thickBot="1">
      <c r="B130" s="1045"/>
      <c r="C130" s="1046" t="s">
        <v>239</v>
      </c>
      <c r="D130" s="1046" t="s">
        <v>240</v>
      </c>
      <c r="E130" s="1046" t="s">
        <v>241</v>
      </c>
      <c r="F130" s="1046" t="s">
        <v>242</v>
      </c>
      <c r="G130" s="1046" t="s">
        <v>243</v>
      </c>
      <c r="H130" s="1046" t="s">
        <v>244</v>
      </c>
      <c r="I130" s="1046" t="s">
        <v>245</v>
      </c>
      <c r="J130" s="1046" t="s">
        <v>246</v>
      </c>
      <c r="K130" s="1046" t="s">
        <v>247</v>
      </c>
      <c r="L130" s="1046" t="s">
        <v>248</v>
      </c>
      <c r="M130" s="1046" t="s">
        <v>249</v>
      </c>
      <c r="N130" s="1047" t="s">
        <v>250</v>
      </c>
    </row>
    <row r="131" spans="2:14" ht="13.5" thickBot="1">
      <c r="B131" s="1048" t="s">
        <v>322</v>
      </c>
      <c r="C131" s="1049">
        <f>(C73-C69)/C69*100</f>
        <v>51.056900577608452</v>
      </c>
      <c r="D131" s="1049">
        <f t="shared" ref="D131:N131" si="7">(D73-D69)/D69*100</f>
        <v>62.581284449123665</v>
      </c>
      <c r="E131" s="1049">
        <f t="shared" si="7"/>
        <v>-100</v>
      </c>
      <c r="F131" s="1049">
        <f t="shared" si="7"/>
        <v>-100</v>
      </c>
      <c r="G131" s="1049">
        <f t="shared" si="7"/>
        <v>-100</v>
      </c>
      <c r="H131" s="1049">
        <f t="shared" si="7"/>
        <v>-100</v>
      </c>
      <c r="I131" s="1049">
        <f t="shared" si="7"/>
        <v>-100</v>
      </c>
      <c r="J131" s="1049">
        <f t="shared" si="7"/>
        <v>-100</v>
      </c>
      <c r="K131" s="1049">
        <f t="shared" si="7"/>
        <v>-100</v>
      </c>
      <c r="L131" s="1049">
        <f t="shared" si="7"/>
        <v>-100</v>
      </c>
      <c r="M131" s="1049">
        <f t="shared" si="7"/>
        <v>-100</v>
      </c>
      <c r="N131" s="104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9" sqref="U9"/>
    </sheetView>
  </sheetViews>
  <sheetFormatPr defaultColWidth="12.7109375" defaultRowHeight="15"/>
  <cols>
    <col min="1" max="1" width="10.7109375" style="722" customWidth="1"/>
    <col min="2" max="19" width="13.42578125" style="722" customWidth="1"/>
    <col min="20" max="16384" width="12.7109375" style="722"/>
  </cols>
  <sheetData>
    <row r="1" spans="1:19" s="720" customFormat="1" ht="34.5" customHeight="1">
      <c r="A1" s="1831" t="s">
        <v>543</v>
      </c>
      <c r="B1" s="1831"/>
      <c r="C1" s="1831"/>
      <c r="D1" s="1831"/>
      <c r="E1" s="1831"/>
      <c r="F1" s="1831"/>
      <c r="G1" s="1831"/>
      <c r="H1" s="1831"/>
      <c r="I1" s="1831"/>
      <c r="J1" s="1831"/>
      <c r="K1" s="1831"/>
      <c r="L1" s="1831"/>
      <c r="M1" s="1831"/>
      <c r="N1" s="1831"/>
      <c r="O1" s="1831"/>
      <c r="P1" s="1831"/>
      <c r="Q1" s="1831"/>
      <c r="R1" s="1831"/>
      <c r="S1" s="1831"/>
    </row>
    <row r="2" spans="1:19" s="720" customFormat="1" ht="30.75" customHeight="1">
      <c r="A2" s="1831" t="s">
        <v>414</v>
      </c>
      <c r="B2" s="1831"/>
      <c r="C2" s="1831"/>
      <c r="D2" s="1831"/>
      <c r="E2" s="1831"/>
      <c r="F2" s="1831"/>
      <c r="G2" s="1831"/>
      <c r="H2" s="1831"/>
      <c r="I2" s="1831"/>
      <c r="J2" s="1831"/>
      <c r="K2" s="1831"/>
      <c r="L2" s="1831"/>
      <c r="M2" s="1831"/>
      <c r="N2" s="1831"/>
      <c r="O2" s="1831"/>
      <c r="P2" s="1831"/>
      <c r="Q2" s="1831"/>
      <c r="R2" s="1831"/>
      <c r="S2" s="1831"/>
    </row>
    <row r="3" spans="1:19" s="720" customFormat="1" ht="25.5" customHeight="1" thickBot="1">
      <c r="A3" s="1075"/>
      <c r="B3" s="1075"/>
      <c r="C3" s="1585"/>
      <c r="D3" s="1326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</row>
    <row r="4" spans="1:19" ht="41.25" customHeight="1" thickBot="1">
      <c r="A4" s="721"/>
      <c r="B4" s="1828" t="s">
        <v>480</v>
      </c>
      <c r="C4" s="1829"/>
      <c r="D4" s="1829"/>
      <c r="E4" s="1829"/>
      <c r="F4" s="1829"/>
      <c r="G4" s="1829"/>
      <c r="H4" s="1829"/>
      <c r="I4" s="1829"/>
      <c r="J4" s="1829"/>
      <c r="K4" s="1829"/>
      <c r="L4" s="1829"/>
      <c r="M4" s="1829"/>
      <c r="N4" s="1829"/>
      <c r="O4" s="1829"/>
      <c r="P4" s="1829"/>
      <c r="Q4" s="1829"/>
      <c r="R4" s="1829"/>
      <c r="S4" s="1830"/>
    </row>
    <row r="5" spans="1:19" s="724" customFormat="1" ht="41.25" customHeight="1" thickBot="1">
      <c r="A5" s="723"/>
      <c r="B5" s="1374" t="s">
        <v>265</v>
      </c>
      <c r="C5" s="1586">
        <v>2020</v>
      </c>
      <c r="D5" s="1363">
        <v>2019</v>
      </c>
      <c r="E5" s="1363">
        <v>2018</v>
      </c>
      <c r="F5" s="1363">
        <v>2017</v>
      </c>
      <c r="G5" s="1364">
        <v>2016</v>
      </c>
      <c r="H5" s="1364">
        <v>2015</v>
      </c>
      <c r="I5" s="1364">
        <v>2014</v>
      </c>
      <c r="J5" s="1364">
        <v>2013</v>
      </c>
      <c r="K5" s="1364">
        <v>2012</v>
      </c>
      <c r="L5" s="1364">
        <v>2011</v>
      </c>
      <c r="M5" s="1364">
        <v>2010</v>
      </c>
      <c r="N5" s="1365">
        <v>2009</v>
      </c>
      <c r="O5" s="1365">
        <v>2008</v>
      </c>
      <c r="P5" s="1366">
        <v>2007</v>
      </c>
      <c r="Q5" s="1364">
        <v>2006</v>
      </c>
      <c r="R5" s="1365">
        <v>2005</v>
      </c>
      <c r="S5" s="1367">
        <v>2004</v>
      </c>
    </row>
    <row r="6" spans="1:19" s="726" customFormat="1" ht="41.25" customHeight="1">
      <c r="A6" s="725"/>
      <c r="B6" s="1371" t="s">
        <v>239</v>
      </c>
      <c r="C6" s="1639">
        <v>5.9198727058823533</v>
      </c>
      <c r="D6" s="1368">
        <v>4.0855298823529411</v>
      </c>
      <c r="E6" s="1368">
        <v>4.2289497058823526</v>
      </c>
      <c r="F6" s="1368">
        <v>4.9394073529411768</v>
      </c>
      <c r="G6" s="1368">
        <v>4.0279796470588236</v>
      </c>
      <c r="H6" s="1368">
        <v>4.0381395294117644</v>
      </c>
      <c r="I6" s="1368">
        <v>5.0113485882352942</v>
      </c>
      <c r="J6" s="1368">
        <v>5.1095612941176478</v>
      </c>
      <c r="K6" s="1368">
        <v>5.0677250000000003</v>
      </c>
      <c r="L6" s="1368">
        <v>3.7429225294117656</v>
      </c>
      <c r="M6" s="1368">
        <v>3.7128818235294121</v>
      </c>
      <c r="N6" s="1368">
        <v>4.3656286470588235</v>
      </c>
      <c r="O6" s="1368">
        <v>3.5207081764705883</v>
      </c>
      <c r="P6" s="1368">
        <v>3.1934752352941178</v>
      </c>
      <c r="Q6" s="1368">
        <v>3.4406862941176475</v>
      </c>
      <c r="R6" s="1368">
        <v>3.8886532941176473</v>
      </c>
      <c r="S6" s="1368">
        <v>3.1006559999999999</v>
      </c>
    </row>
    <row r="7" spans="1:19" s="726" customFormat="1" ht="41.25" customHeight="1">
      <c r="A7" s="725"/>
      <c r="B7" s="1372" t="s">
        <v>240</v>
      </c>
      <c r="C7" s="1639">
        <v>6.2439122352941174</v>
      </c>
      <c r="D7" s="1369">
        <v>4.1935667647058823</v>
      </c>
      <c r="E7" s="1369">
        <v>4.5414704705882354</v>
      </c>
      <c r="F7" s="1369">
        <v>4.8579768823529399</v>
      </c>
      <c r="G7" s="1369">
        <v>4.1675323529411772</v>
      </c>
      <c r="H7" s="1369">
        <v>4.4162942352941181</v>
      </c>
      <c r="I7" s="1369">
        <v>4.6216154705882353</v>
      </c>
      <c r="J7" s="1369">
        <v>5.2091351764705891</v>
      </c>
      <c r="K7" s="1369">
        <v>5.2290817647058825</v>
      </c>
      <c r="L7" s="1369">
        <v>3.9855292941176472</v>
      </c>
      <c r="M7" s="1369">
        <v>3.649275117647059</v>
      </c>
      <c r="N7" s="1369">
        <v>4.4462944117647067</v>
      </c>
      <c r="O7" s="1369">
        <v>3.3032082352941181</v>
      </c>
      <c r="P7" s="1369">
        <v>3.2809239411764706</v>
      </c>
      <c r="Q7" s="1369">
        <v>3.2899512941176465</v>
      </c>
      <c r="R7" s="1369">
        <v>3.9688449411764704</v>
      </c>
      <c r="S7" s="1369">
        <v>3.2866508235294112</v>
      </c>
    </row>
    <row r="8" spans="1:19" s="726" customFormat="1" ht="41.25" customHeight="1">
      <c r="A8" s="725"/>
      <c r="B8" s="1372" t="s">
        <v>241</v>
      </c>
      <c r="C8" s="1587"/>
      <c r="D8" s="1369">
        <v>4.4796501176470596</v>
      </c>
      <c r="E8" s="1369">
        <v>4.6490431764705882</v>
      </c>
      <c r="F8" s="1369">
        <v>4.9839025294117647</v>
      </c>
      <c r="G8" s="1369">
        <v>4.2270257058823528</v>
      </c>
      <c r="H8" s="1369">
        <v>4.3829683529411758</v>
      </c>
      <c r="I8" s="1369">
        <v>4.7632558235294109</v>
      </c>
      <c r="J8" s="1369">
        <v>5.3116860588235291</v>
      </c>
      <c r="K8" s="1369">
        <v>5.1335547058823527</v>
      </c>
      <c r="L8" s="1369">
        <v>4.2542851764705887</v>
      </c>
      <c r="M8" s="1369">
        <v>3.7148455882352942</v>
      </c>
      <c r="N8" s="1369">
        <v>4.7986043529411759</v>
      </c>
      <c r="O8" s="1369">
        <v>3.6690160000000001</v>
      </c>
      <c r="P8" s="1369">
        <v>3.3677585882352945</v>
      </c>
      <c r="Q8" s="1369">
        <v>3.4350626470588237</v>
      </c>
      <c r="R8" s="1369">
        <v>3.9369115882352941</v>
      </c>
      <c r="S8" s="1369">
        <v>3.8695631764705882</v>
      </c>
    </row>
    <row r="9" spans="1:19" s="726" customFormat="1" ht="41.25" customHeight="1">
      <c r="A9" s="725"/>
      <c r="B9" s="1372" t="s">
        <v>242</v>
      </c>
      <c r="C9" s="1587"/>
      <c r="D9" s="1369">
        <v>5.7211248823529415</v>
      </c>
      <c r="E9" s="1369">
        <v>4.5444696470588237</v>
      </c>
      <c r="F9" s="1369">
        <v>5.4571384705882346</v>
      </c>
      <c r="G9" s="1369">
        <v>4.116151764705883</v>
      </c>
      <c r="H9" s="1369">
        <v>4.434768</v>
      </c>
      <c r="I9" s="1369">
        <v>5.0712349999999997</v>
      </c>
      <c r="J9" s="1369">
        <v>5.341960764705882</v>
      </c>
      <c r="K9" s="1369">
        <v>5.238995411764706</v>
      </c>
      <c r="L9" s="1369">
        <v>4.5199999999999996</v>
      </c>
      <c r="M9" s="1369">
        <v>3.5780917058823531</v>
      </c>
      <c r="N9" s="1369">
        <v>4.887862352941176</v>
      </c>
      <c r="O9" s="1369">
        <v>3.686172941176471</v>
      </c>
      <c r="P9" s="1369">
        <v>3.3316239411764705</v>
      </c>
      <c r="Q9" s="1369">
        <v>3.4256636470588235</v>
      </c>
      <c r="R9" s="1369">
        <v>3.6686642352941186</v>
      </c>
      <c r="S9" s="1369">
        <v>4.0601775882352937</v>
      </c>
    </row>
    <row r="10" spans="1:19" s="726" customFormat="1" ht="41.25" customHeight="1">
      <c r="A10" s="725"/>
      <c r="B10" s="1372" t="s">
        <v>243</v>
      </c>
      <c r="C10" s="1587"/>
      <c r="D10" s="1369">
        <v>5.8274656470588235</v>
      </c>
      <c r="E10" s="1369">
        <v>4.488636176470588</v>
      </c>
      <c r="F10" s="1369">
        <v>5.6152957058823523</v>
      </c>
      <c r="G10" s="1369">
        <v>4.525163882352941</v>
      </c>
      <c r="H10" s="1369">
        <v>4.2417034705882353</v>
      </c>
      <c r="I10" s="1369">
        <v>5.1252545882352942</v>
      </c>
      <c r="J10" s="1369">
        <v>5.1541023529411758</v>
      </c>
      <c r="K10" s="1369">
        <v>5.3398593529411764</v>
      </c>
      <c r="L10" s="1369">
        <v>4.4800000000000004</v>
      </c>
      <c r="M10" s="1369">
        <v>3.7969757647058828</v>
      </c>
      <c r="N10" s="1369">
        <v>4.8411067058823525</v>
      </c>
      <c r="O10" s="1369">
        <v>4.089438294117647</v>
      </c>
      <c r="P10" s="1369">
        <v>3.2492872941176474</v>
      </c>
      <c r="Q10" s="1369">
        <v>3.4094021764705884</v>
      </c>
      <c r="R10" s="1369">
        <v>3.5438795294117642</v>
      </c>
      <c r="S10" s="1369">
        <v>4.1184795294117649</v>
      </c>
    </row>
    <row r="11" spans="1:19" s="726" customFormat="1" ht="41.25" customHeight="1">
      <c r="A11" s="725"/>
      <c r="B11" s="1372" t="s">
        <v>244</v>
      </c>
      <c r="C11" s="1587"/>
      <c r="D11" s="1369">
        <v>5.7864995882352943</v>
      </c>
      <c r="E11" s="1369">
        <v>4.6825380588235292</v>
      </c>
      <c r="F11" s="1369">
        <v>5.7234862941176479</v>
      </c>
      <c r="G11" s="1369">
        <v>4.9942168823529416</v>
      </c>
      <c r="H11" s="1369">
        <v>4.4894498235294122</v>
      </c>
      <c r="I11" s="1369">
        <v>5.32</v>
      </c>
      <c r="J11" s="1369">
        <v>5.5923361764705888</v>
      </c>
      <c r="K11" s="1369">
        <v>5.6339721176470592</v>
      </c>
      <c r="L11" s="1369">
        <v>4.6209509411764715</v>
      </c>
      <c r="M11" s="1369">
        <v>4.3809090000000008</v>
      </c>
      <c r="N11" s="1369">
        <v>5.101807941176471</v>
      </c>
      <c r="O11" s="1369">
        <v>4.3627732352941173</v>
      </c>
      <c r="P11" s="1369">
        <v>3.6371499411764709</v>
      </c>
      <c r="Q11" s="1369">
        <v>3.6935164117647061</v>
      </c>
      <c r="R11" s="1369">
        <v>3.6912100588235295</v>
      </c>
      <c r="S11" s="1369">
        <v>4.5708275294117655</v>
      </c>
    </row>
    <row r="12" spans="1:19" s="726" customFormat="1" ht="41.25" customHeight="1">
      <c r="A12" s="725"/>
      <c r="B12" s="1372" t="s">
        <v>245</v>
      </c>
      <c r="C12" s="1587"/>
      <c r="D12" s="1369">
        <v>5.5950814705882355</v>
      </c>
      <c r="E12" s="1369">
        <v>4.6864954117647057</v>
      </c>
      <c r="F12" s="1369">
        <v>5.5250672941176475</v>
      </c>
      <c r="G12" s="1369">
        <v>5.3765315882352942</v>
      </c>
      <c r="H12" s="1369">
        <v>4.3757013529411761</v>
      </c>
      <c r="I12" s="1369">
        <v>5.3053313529411774</v>
      </c>
      <c r="J12" s="1369">
        <v>5.808960529411765</v>
      </c>
      <c r="K12" s="1369">
        <v>5.5102801764705882</v>
      </c>
      <c r="L12" s="1369">
        <v>4.7236647058823529</v>
      </c>
      <c r="M12" s="1369">
        <v>4.3488295882352936</v>
      </c>
      <c r="N12" s="1369">
        <v>5.1447347058823523</v>
      </c>
      <c r="O12" s="1369">
        <v>4.5128559411764702</v>
      </c>
      <c r="P12" s="1369">
        <v>3.9980008823529412</v>
      </c>
      <c r="Q12" s="1369">
        <v>4.0358316470588242</v>
      </c>
      <c r="R12" s="1369">
        <v>4.0336667647058828</v>
      </c>
      <c r="S12" s="1369">
        <v>4.6888384705882356</v>
      </c>
    </row>
    <row r="13" spans="1:19" s="726" customFormat="1" ht="41.25" customHeight="1">
      <c r="A13" s="725"/>
      <c r="B13" s="1372" t="s">
        <v>246</v>
      </c>
      <c r="C13" s="1587"/>
      <c r="D13" s="1369">
        <v>5.8536078823529412</v>
      </c>
      <c r="E13" s="1369">
        <v>4.8426368823529407</v>
      </c>
      <c r="F13" s="1369">
        <v>5.5090574117647062</v>
      </c>
      <c r="G13" s="1369">
        <v>5.3140191764705875</v>
      </c>
      <c r="H13" s="1369">
        <v>4.369205941176471</v>
      </c>
      <c r="I13" s="1369">
        <v>5.1267251176470587</v>
      </c>
      <c r="J13" s="1369">
        <v>6.0210172941176472</v>
      </c>
      <c r="K13" s="1369">
        <v>5.7057848823529413</v>
      </c>
      <c r="L13" s="1369">
        <v>4.7685659411764707</v>
      </c>
      <c r="M13" s="1369">
        <v>4.5154062352941171</v>
      </c>
      <c r="N13" s="1369">
        <v>4.9377349411764699</v>
      </c>
      <c r="O13" s="1369">
        <v>4.5101259411764705</v>
      </c>
      <c r="P13" s="1369">
        <v>4.1425379411764709</v>
      </c>
      <c r="Q13" s="1369">
        <v>4.3525024705882354</v>
      </c>
      <c r="R13" s="1369">
        <v>4.2294070000000001</v>
      </c>
      <c r="S13" s="1369">
        <v>4.7416995294117648</v>
      </c>
    </row>
    <row r="14" spans="1:19" s="726" customFormat="1" ht="41.25" customHeight="1">
      <c r="A14" s="725"/>
      <c r="B14" s="1372" t="s">
        <v>247</v>
      </c>
      <c r="C14" s="1587"/>
      <c r="D14" s="1369">
        <v>5.9130400588235297</v>
      </c>
      <c r="E14" s="1369">
        <v>4.7104314705882349</v>
      </c>
      <c r="F14" s="1369">
        <v>5.3303945882352934</v>
      </c>
      <c r="G14" s="1369">
        <v>5.4117569999999997</v>
      </c>
      <c r="H14" s="1369">
        <v>4.6075043529411772</v>
      </c>
      <c r="I14" s="1369">
        <v>4.9195464117647054</v>
      </c>
      <c r="J14" s="1369">
        <v>5.9991482352941174</v>
      </c>
      <c r="K14" s="1369">
        <v>5.9576224117647065</v>
      </c>
      <c r="L14" s="1369">
        <v>5.0050512352941174</v>
      </c>
      <c r="M14" s="1369">
        <v>4.2433514117647055</v>
      </c>
      <c r="N14" s="1369">
        <v>4.648552235294118</v>
      </c>
      <c r="O14" s="1369">
        <v>4.6245779411764705</v>
      </c>
      <c r="P14" s="1369">
        <v>4.1212362941176472</v>
      </c>
      <c r="Q14" s="1369">
        <v>4.1748291764705883</v>
      </c>
      <c r="R14" s="1369">
        <v>4.1711777058823527</v>
      </c>
      <c r="S14" s="1369">
        <v>4.9952867058823527</v>
      </c>
    </row>
    <row r="15" spans="1:19" s="726" customFormat="1" ht="41.25" customHeight="1">
      <c r="A15" s="725"/>
      <c r="B15" s="1372" t="s">
        <v>248</v>
      </c>
      <c r="C15" s="1587"/>
      <c r="D15" s="1369">
        <v>5.8497545294117641</v>
      </c>
      <c r="E15" s="1369">
        <v>4.3952296470588239</v>
      </c>
      <c r="F15" s="1369">
        <v>4.8488730588235294</v>
      </c>
      <c r="G15" s="1369">
        <v>5.0430089411764705</v>
      </c>
      <c r="H15" s="1369">
        <v>4.3864248235294117</v>
      </c>
      <c r="I15" s="1369">
        <v>4.5843069999999999</v>
      </c>
      <c r="J15" s="1369">
        <v>5.7128668235294118</v>
      </c>
      <c r="K15" s="1369">
        <v>5.9389980000000007</v>
      </c>
      <c r="L15" s="1369">
        <v>5.0848674117647059</v>
      </c>
      <c r="M15" s="1369">
        <v>3.85</v>
      </c>
      <c r="N15" s="1369">
        <v>4.1778925882352942</v>
      </c>
      <c r="O15" s="1369">
        <v>4.2942770000000001</v>
      </c>
      <c r="P15" s="1369">
        <v>3.5944227647058824</v>
      </c>
      <c r="Q15" s="1369">
        <v>3.7915379411764709</v>
      </c>
      <c r="R15" s="1369">
        <v>3.9639661176470593</v>
      </c>
      <c r="S15" s="1369">
        <v>4.7378645294117643</v>
      </c>
    </row>
    <row r="16" spans="1:19" s="726" customFormat="1" ht="41.25" customHeight="1">
      <c r="A16" s="725"/>
      <c r="B16" s="1372" t="s">
        <v>249</v>
      </c>
      <c r="C16" s="1587"/>
      <c r="D16" s="1368">
        <v>5.8920129411764703</v>
      </c>
      <c r="E16" s="1368">
        <v>4.2439073529411759</v>
      </c>
      <c r="F16" s="1368">
        <v>4.6415024117647059</v>
      </c>
      <c r="G16" s="1368">
        <v>4.964059176470589</v>
      </c>
      <c r="H16" s="1368">
        <v>3.9086411764705882</v>
      </c>
      <c r="I16" s="1368">
        <v>4.4262484117647061</v>
      </c>
      <c r="J16" s="1368">
        <v>5.3009495882352944</v>
      </c>
      <c r="K16" s="1368">
        <v>5.6770426470588236</v>
      </c>
      <c r="L16" s="1368">
        <v>5.207137764705883</v>
      </c>
      <c r="M16" s="1368">
        <v>3.8211312941176465</v>
      </c>
      <c r="N16" s="1368">
        <v>4.1016108823529409</v>
      </c>
      <c r="O16" s="1368">
        <v>4.2692741764705877</v>
      </c>
      <c r="P16" s="1368">
        <v>3.2830567058823532</v>
      </c>
      <c r="Q16" s="1369">
        <v>3.457396647058824</v>
      </c>
      <c r="R16" s="1368">
        <v>3.7161922352941179</v>
      </c>
      <c r="S16" s="1369">
        <v>4.6342583529411758</v>
      </c>
    </row>
    <row r="17" spans="1:19" s="726" customFormat="1" ht="41.25" customHeight="1" thickBot="1">
      <c r="A17" s="725"/>
      <c r="B17" s="1373" t="s">
        <v>250</v>
      </c>
      <c r="C17" s="1588"/>
      <c r="D17" s="1370">
        <v>6.3049365294117639</v>
      </c>
      <c r="E17" s="1370">
        <v>4.1740682941176468</v>
      </c>
      <c r="F17" s="1370">
        <v>4.5495847647058829</v>
      </c>
      <c r="G17" s="1370">
        <v>5.0889670000000002</v>
      </c>
      <c r="H17" s="1370">
        <v>3.8344853529411767</v>
      </c>
      <c r="I17" s="1370">
        <v>4.1064040588235295</v>
      </c>
      <c r="J17" s="1370">
        <v>5.2678317058823527</v>
      </c>
      <c r="K17" s="1370">
        <v>5.3314231176470583</v>
      </c>
      <c r="L17" s="1370">
        <v>5.584733470588235</v>
      </c>
      <c r="M17" s="1370">
        <v>3.9353852352941181</v>
      </c>
      <c r="N17" s="1370">
        <v>3.8366532941176468</v>
      </c>
      <c r="O17" s="1370">
        <v>4.4508268235294119</v>
      </c>
      <c r="P17" s="1370">
        <v>3.3737707058823529</v>
      </c>
      <c r="Q17" s="1370">
        <v>3.2683307647058815</v>
      </c>
      <c r="R17" s="1370">
        <v>3.6448948823529412</v>
      </c>
      <c r="S17" s="1370">
        <v>4.4243091176470593</v>
      </c>
    </row>
    <row r="18" spans="1:19" ht="25.5" customHeight="1">
      <c r="A18" s="727"/>
      <c r="O18" s="728"/>
      <c r="P18" s="728"/>
    </row>
    <row r="19" spans="1:19" ht="28.5" customHeight="1">
      <c r="A19" s="729"/>
      <c r="B19" s="1076" t="s">
        <v>350</v>
      </c>
      <c r="C19" s="1076"/>
      <c r="D19" s="1076"/>
      <c r="E19" s="1076"/>
      <c r="F19" s="1076"/>
      <c r="G19" s="1076"/>
      <c r="H19" s="1076"/>
      <c r="I19" s="1076"/>
      <c r="J19" s="1076"/>
      <c r="K19" s="1076"/>
      <c r="L19" s="1076"/>
      <c r="M19" s="1077"/>
      <c r="N19" s="1077"/>
      <c r="O19" s="1077"/>
      <c r="P19" s="1077"/>
      <c r="Q19" s="1077"/>
      <c r="R19" s="1078"/>
      <c r="S19" s="1078"/>
    </row>
    <row r="20" spans="1:19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8"/>
      <c r="N20" s="738"/>
      <c r="O20" s="738"/>
      <c r="P20" s="738"/>
      <c r="Q20" s="738"/>
    </row>
    <row r="32" spans="1:19">
      <c r="Q32" s="730"/>
    </row>
    <row r="33" spans="17:17">
      <c r="Q33" s="731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469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470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H18" sqref="H1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10" t="s">
        <v>546</v>
      </c>
      <c r="B1" s="1011"/>
      <c r="C1" s="1010"/>
      <c r="D1" s="1010"/>
      <c r="E1" s="1010"/>
      <c r="F1" s="1010"/>
      <c r="G1" s="1012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7" ht="24.95" customHeight="1" thickBot="1">
      <c r="A5" s="167" t="s">
        <v>45</v>
      </c>
      <c r="B5" s="1717" t="s">
        <v>7</v>
      </c>
      <c r="C5" s="1718"/>
      <c r="D5" s="236" t="s">
        <v>217</v>
      </c>
      <c r="E5" s="237"/>
      <c r="F5" s="166" t="s">
        <v>211</v>
      </c>
    </row>
    <row r="6" spans="1:7" ht="24.95" customHeight="1" thickBot="1">
      <c r="A6" s="239"/>
      <c r="B6" s="240">
        <v>2019</v>
      </c>
      <c r="C6" s="241">
        <v>2018</v>
      </c>
      <c r="D6" s="240">
        <v>2019</v>
      </c>
      <c r="E6" s="241">
        <v>2018</v>
      </c>
      <c r="F6" s="166" t="s">
        <v>18</v>
      </c>
    </row>
    <row r="7" spans="1:7" ht="30" customHeight="1" thickBot="1">
      <c r="A7" s="242" t="s">
        <v>11</v>
      </c>
      <c r="B7" s="1196">
        <v>6922.75</v>
      </c>
      <c r="C7" s="1197">
        <v>5777.9088235294112</v>
      </c>
      <c r="D7" s="1198">
        <v>5.3997450000000002</v>
      </c>
      <c r="E7" s="1199">
        <v>4.506768882352941</v>
      </c>
      <c r="F7" s="1200">
        <v>19.814109419803327</v>
      </c>
    </row>
    <row r="8" spans="1:7" ht="30" customHeight="1">
      <c r="A8" s="243" t="s">
        <v>46</v>
      </c>
      <c r="B8" s="1201">
        <v>6931.6225490196075</v>
      </c>
      <c r="C8" s="1202">
        <v>5795.9156862745094</v>
      </c>
      <c r="D8" s="1203">
        <v>5.4066655882352945</v>
      </c>
      <c r="E8" s="1204">
        <v>4.5208142352941181</v>
      </c>
      <c r="F8" s="1205">
        <v>19.594951414400334</v>
      </c>
    </row>
    <row r="9" spans="1:7" ht="30" customHeight="1">
      <c r="A9" s="244" t="s">
        <v>47</v>
      </c>
      <c r="B9" s="1206">
        <v>6946.4284313725493</v>
      </c>
      <c r="C9" s="1207">
        <v>5829.3049019607843</v>
      </c>
      <c r="D9" s="1208">
        <v>5.4182141764705882</v>
      </c>
      <c r="E9" s="1209">
        <v>4.5468578235294119</v>
      </c>
      <c r="F9" s="1210">
        <v>19.163923455710837</v>
      </c>
    </row>
    <row r="10" spans="1:7" ht="30" customHeight="1">
      <c r="A10" s="244" t="s">
        <v>237</v>
      </c>
      <c r="B10" s="1206">
        <v>6876.1068627450977</v>
      </c>
      <c r="C10" s="1207">
        <v>5784.964705882353</v>
      </c>
      <c r="D10" s="1208">
        <v>5.3633633529411764</v>
      </c>
      <c r="E10" s="1209">
        <v>4.5122724705882353</v>
      </c>
      <c r="F10" s="1210">
        <v>18.861690819880607</v>
      </c>
    </row>
    <row r="11" spans="1:7" ht="30" customHeight="1" thickBot="1">
      <c r="A11" s="245" t="s">
        <v>48</v>
      </c>
      <c r="B11" s="1211">
        <v>6918.2549019607841</v>
      </c>
      <c r="C11" s="1212">
        <v>5707.823529411764</v>
      </c>
      <c r="D11" s="1213">
        <v>5.3962388235294121</v>
      </c>
      <c r="E11" s="1214">
        <v>4.4521023529411758</v>
      </c>
      <c r="F11" s="1215">
        <v>21.206531111408857</v>
      </c>
    </row>
    <row r="12" spans="1:7" ht="15.75">
      <c r="A12" s="228" t="s">
        <v>308</v>
      </c>
      <c r="B12" s="228"/>
      <c r="C12" s="228"/>
      <c r="D12" s="228"/>
      <c r="E12" s="228"/>
    </row>
    <row r="13" spans="1:7" ht="15.75">
      <c r="A13" s="228" t="s">
        <v>218</v>
      </c>
      <c r="B13" s="228"/>
      <c r="C13" s="228"/>
      <c r="D13" s="228"/>
      <c r="E13" s="228"/>
      <c r="G13" s="140"/>
    </row>
    <row r="16" spans="1:7" ht="15.75">
      <c r="A16" s="230" t="s">
        <v>345</v>
      </c>
      <c r="B16" s="230"/>
      <c r="C16" s="228"/>
      <c r="D16" s="228"/>
      <c r="E16" s="228"/>
    </row>
    <row r="17" spans="1:7" ht="15.75">
      <c r="A17" s="228"/>
      <c r="B17" s="228"/>
      <c r="C17" s="228"/>
      <c r="D17" s="228"/>
      <c r="E17" s="228"/>
    </row>
    <row r="18" spans="1:7" ht="15.75">
      <c r="A18" s="228" t="s">
        <v>41</v>
      </c>
      <c r="B18" s="228"/>
      <c r="C18" s="228"/>
      <c r="D18" s="228"/>
      <c r="E18" s="228"/>
    </row>
    <row r="19" spans="1:7" ht="15.75">
      <c r="A19" s="228" t="s">
        <v>42</v>
      </c>
      <c r="B19" s="228"/>
      <c r="C19" s="228"/>
      <c r="D19" s="228"/>
      <c r="E19" s="228"/>
    </row>
    <row r="20" spans="1:7" ht="15.75">
      <c r="A20" s="228" t="s">
        <v>43</v>
      </c>
      <c r="B20" s="228"/>
      <c r="C20" s="228"/>
      <c r="D20" s="228"/>
      <c r="E20" s="228"/>
    </row>
    <row r="21" spans="1:7" ht="15.75">
      <c r="A21" s="228" t="s">
        <v>44</v>
      </c>
      <c r="B21" s="228"/>
      <c r="C21" s="228"/>
      <c r="D21" s="228"/>
      <c r="E21" s="228"/>
      <c r="F21" s="138"/>
    </row>
    <row r="24" spans="1:7" ht="19.5">
      <c r="A24" s="1008"/>
      <c r="B24" s="129"/>
      <c r="C24" s="129"/>
      <c r="D24" s="129"/>
      <c r="E24" s="1009"/>
      <c r="F24" s="1009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4" zoomScaleNormal="100" workbookViewId="0">
      <selection activeCell="J29" sqref="J29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544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545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2019</v>
      </c>
      <c r="C6" s="553">
        <v>2018</v>
      </c>
      <c r="D6" s="553">
        <v>2019</v>
      </c>
      <c r="E6" s="553">
        <v>2018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8" t="s">
        <v>41</v>
      </c>
      <c r="B50" s="228"/>
      <c r="C50" s="228"/>
      <c r="D50" s="228"/>
      <c r="E50" s="228"/>
      <c r="F50" s="228"/>
      <c r="G50" s="1589"/>
      <c r="H50" s="1589"/>
      <c r="I50" s="31"/>
    </row>
    <row r="51" spans="1:9" ht="15.75">
      <c r="A51" s="228" t="s">
        <v>42</v>
      </c>
      <c r="B51" s="228"/>
      <c r="C51" s="228"/>
      <c r="D51" s="228"/>
      <c r="E51" s="228"/>
      <c r="F51" s="228"/>
      <c r="G51" s="1589"/>
      <c r="H51" s="1589"/>
      <c r="I51" s="31"/>
    </row>
    <row r="52" spans="1:9" ht="15.75">
      <c r="A52" s="228" t="s">
        <v>43</v>
      </c>
      <c r="B52" s="228"/>
      <c r="C52" s="228"/>
      <c r="D52" s="228"/>
      <c r="E52" s="228"/>
      <c r="F52" s="228"/>
      <c r="G52" s="1589"/>
      <c r="H52" s="1589"/>
      <c r="I52" s="31"/>
    </row>
    <row r="53" spans="1:9" ht="15.75">
      <c r="A53" s="228" t="s">
        <v>44</v>
      </c>
      <c r="B53" s="228"/>
      <c r="C53" s="228"/>
      <c r="D53" s="228"/>
      <c r="E53" s="228"/>
      <c r="F53" s="228"/>
      <c r="G53" s="1589"/>
      <c r="H53" s="1589"/>
      <c r="I53" s="31"/>
    </row>
    <row r="54" spans="1:9" ht="15.75">
      <c r="A54" s="228"/>
      <c r="B54" s="228"/>
      <c r="C54" s="228"/>
      <c r="D54" s="228"/>
      <c r="E54" s="228"/>
      <c r="F54" s="228"/>
      <c r="G54" s="1589"/>
      <c r="H54" s="1589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4" workbookViewId="0">
      <selection activeCell="O38" sqref="O38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76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956"/>
      <c r="N1" s="956"/>
      <c r="O1" s="956"/>
      <c r="P1" s="956"/>
      <c r="Q1" s="956"/>
    </row>
    <row r="2" spans="2:36" s="23" customFormat="1" ht="21.75" customHeight="1">
      <c r="B2" s="1176"/>
      <c r="C2" s="1176"/>
      <c r="D2" s="1176"/>
      <c r="E2" s="1176"/>
      <c r="F2" s="1176"/>
      <c r="G2" s="1176"/>
      <c r="H2" s="1176"/>
      <c r="I2" s="1176"/>
      <c r="J2" s="1176"/>
      <c r="K2" s="1176"/>
      <c r="L2" s="1176"/>
      <c r="M2" s="1176"/>
      <c r="N2" s="1176"/>
      <c r="O2" s="1176"/>
      <c r="P2" s="1176"/>
      <c r="Q2" s="1176"/>
      <c r="R2" s="956"/>
      <c r="S2"/>
      <c r="T2"/>
      <c r="U2" s="1340"/>
      <c r="V2" s="1340"/>
      <c r="W2" s="1340"/>
      <c r="X2" s="1340"/>
      <c r="Y2" s="1340"/>
      <c r="Z2" s="1340"/>
      <c r="AA2" s="1340"/>
      <c r="AB2" s="1340"/>
    </row>
    <row r="3" spans="2:36" ht="18" customHeight="1">
      <c r="B3" s="1176"/>
      <c r="C3" s="955"/>
      <c r="D3" s="955"/>
      <c r="E3" s="955"/>
      <c r="F3" s="955"/>
      <c r="G3" s="955"/>
      <c r="H3" s="955"/>
      <c r="I3" s="955"/>
      <c r="J3" s="955"/>
      <c r="K3" s="955"/>
      <c r="L3" s="956"/>
      <c r="M3" s="956"/>
      <c r="N3" s="956"/>
      <c r="O3" s="956"/>
      <c r="P3" s="956"/>
      <c r="Q3" s="956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417</v>
      </c>
      <c r="C6" s="806"/>
      <c r="D6" s="806"/>
      <c r="E6" s="809"/>
      <c r="F6" s="809"/>
      <c r="G6" s="43"/>
      <c r="AI6" s="1339"/>
      <c r="AJ6" s="1339"/>
    </row>
    <row r="7" spans="2:36" ht="19.5" customHeight="1">
      <c r="B7" s="1099" t="s">
        <v>418</v>
      </c>
      <c r="C7" s="809"/>
      <c r="D7" s="809"/>
      <c r="E7" s="807"/>
      <c r="F7" s="807"/>
      <c r="G7" s="43"/>
      <c r="AI7" s="1339"/>
      <c r="AJ7" s="1339"/>
    </row>
    <row r="8" spans="2:36" ht="15.75">
      <c r="B8" s="43"/>
      <c r="C8" s="43"/>
      <c r="D8" s="43"/>
      <c r="E8" s="43"/>
      <c r="F8" s="43"/>
      <c r="G8" s="43"/>
      <c r="H8" s="1338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38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594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596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76" t="s">
        <v>147</v>
      </c>
      <c r="C15" s="1577"/>
      <c r="D15" s="1577" t="str">
        <f>SKUP_SEUROP_tyg!J1</f>
        <v xml:space="preserve"> 24.02.2020 - 01.03.2020r. </v>
      </c>
      <c r="E15" s="1577"/>
      <c r="F15" s="1577"/>
      <c r="G15" s="1577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416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76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N47" sqref="N47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595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41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56"/>
      <c r="N4" s="956"/>
      <c r="O4" s="956"/>
      <c r="P4" s="956"/>
      <c r="Q4" s="956"/>
      <c r="R4" s="95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19" t="s">
        <v>159</v>
      </c>
      <c r="D7" s="1720"/>
      <c r="E7" s="1720"/>
      <c r="F7" s="1720"/>
      <c r="G7" s="1173" t="s">
        <v>463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71"/>
      <c r="G8" s="1174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604</v>
      </c>
      <c r="D9" s="30" t="s">
        <v>605</v>
      </c>
      <c r="E9" s="96" t="s">
        <v>604</v>
      </c>
      <c r="F9" s="1172" t="s">
        <v>605</v>
      </c>
      <c r="G9" s="1175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69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8586.8019999999997</v>
      </c>
      <c r="D12" s="51">
        <v>8353.5679999999993</v>
      </c>
      <c r="E12" s="99">
        <v>8418.4333333333325</v>
      </c>
      <c r="F12" s="99">
        <v>8189.7725490196071</v>
      </c>
      <c r="G12" s="133">
        <v>2.7920285080578791</v>
      </c>
      <c r="H12" s="32">
        <v>61.5</v>
      </c>
      <c r="I12" s="57">
        <v>95.4</v>
      </c>
      <c r="J12" s="33">
        <v>29.97363767356563</v>
      </c>
      <c r="K12" s="25"/>
      <c r="L12" s="1170"/>
    </row>
    <row r="13" spans="1:18" ht="15">
      <c r="B13" s="56" t="s">
        <v>12</v>
      </c>
      <c r="C13" s="68">
        <v>8487.9470000000001</v>
      </c>
      <c r="D13" s="51">
        <v>8262.0059999999994</v>
      </c>
      <c r="E13" s="99">
        <v>8321.5166666666664</v>
      </c>
      <c r="F13" s="99">
        <v>8100.0058823529407</v>
      </c>
      <c r="G13" s="133">
        <v>2.734699054926863</v>
      </c>
      <c r="H13" s="32">
        <v>57.82</v>
      </c>
      <c r="I13" s="57">
        <v>97.5</v>
      </c>
      <c r="J13" s="33">
        <v>55.625327482315953</v>
      </c>
      <c r="K13" s="25"/>
      <c r="L13" s="1170"/>
    </row>
    <row r="14" spans="1:18" ht="15">
      <c r="B14" s="56" t="s">
        <v>13</v>
      </c>
      <c r="C14" s="68">
        <v>8150.9120000000003</v>
      </c>
      <c r="D14" s="51">
        <v>7929.5690000000004</v>
      </c>
      <c r="E14" s="99">
        <v>7991.0901960784313</v>
      </c>
      <c r="F14" s="99">
        <v>7774.0872549019614</v>
      </c>
      <c r="G14" s="133">
        <v>2.7913623048112681</v>
      </c>
      <c r="H14" s="57">
        <v>53.27</v>
      </c>
      <c r="I14" s="57">
        <v>98.5</v>
      </c>
      <c r="J14" s="33">
        <v>12.853680901231336</v>
      </c>
      <c r="K14" s="25"/>
    </row>
    <row r="15" spans="1:18" ht="15">
      <c r="B15" s="56" t="s">
        <v>14</v>
      </c>
      <c r="C15" s="68">
        <v>7768.5649999999996</v>
      </c>
      <c r="D15" s="51">
        <v>7548.79</v>
      </c>
      <c r="E15" s="99">
        <v>7616.2401960784309</v>
      </c>
      <c r="F15" s="99">
        <v>7400.7745098039213</v>
      </c>
      <c r="G15" s="133">
        <v>2.9113937465474549</v>
      </c>
      <c r="H15" s="57">
        <v>48.34</v>
      </c>
      <c r="I15" s="57">
        <v>99.2</v>
      </c>
      <c r="J15" s="33">
        <v>1.3881156667539953</v>
      </c>
      <c r="K15" s="25"/>
    </row>
    <row r="16" spans="1:18" ht="15">
      <c r="B16" s="56" t="s">
        <v>15</v>
      </c>
      <c r="C16" s="68">
        <v>6946.6589999999997</v>
      </c>
      <c r="D16" s="51">
        <v>6630.1610000000001</v>
      </c>
      <c r="E16" s="99">
        <v>6810.45</v>
      </c>
      <c r="F16" s="99">
        <v>6500.1578431372545</v>
      </c>
      <c r="G16" s="133">
        <v>4.7736095699636794</v>
      </c>
      <c r="H16" s="57">
        <v>43.54</v>
      </c>
      <c r="I16" s="57">
        <v>102.1</v>
      </c>
      <c r="J16" s="33">
        <v>0.14245480744039821</v>
      </c>
      <c r="K16" s="25"/>
    </row>
    <row r="17" spans="2:11" ht="15">
      <c r="B17" s="56" t="s">
        <v>16</v>
      </c>
      <c r="C17" s="68">
        <v>6953.8289999999997</v>
      </c>
      <c r="D17" s="51">
        <v>6657.6639999999998</v>
      </c>
      <c r="E17" s="99">
        <v>6817.4794117647052</v>
      </c>
      <c r="F17" s="99">
        <v>6527.1215686274509</v>
      </c>
      <c r="G17" s="133">
        <v>4.4484822304039371</v>
      </c>
      <c r="H17" s="57">
        <v>37.17</v>
      </c>
      <c r="I17" s="57">
        <v>98</v>
      </c>
      <c r="J17" s="33">
        <v>1.6783468692690595E-2</v>
      </c>
      <c r="K17" s="25"/>
    </row>
    <row r="18" spans="2:11" ht="15" thickBot="1">
      <c r="B18" s="58" t="s">
        <v>124</v>
      </c>
      <c r="C18" s="69">
        <v>8460.3230000000003</v>
      </c>
      <c r="D18" s="70">
        <v>8232.4470000000001</v>
      </c>
      <c r="E18" s="134">
        <v>8294.4343137254909</v>
      </c>
      <c r="F18" s="134">
        <v>8071.0264705882355</v>
      </c>
      <c r="G18" s="135">
        <v>2.7680226790406328</v>
      </c>
      <c r="H18" s="59">
        <v>58.18</v>
      </c>
      <c r="I18" s="59">
        <v>97.1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8571.0709999999999</v>
      </c>
      <c r="D20" s="51">
        <v>8349.49</v>
      </c>
      <c r="E20" s="99">
        <v>8403.0107843137248</v>
      </c>
      <c r="F20" s="99">
        <v>8185.7745098039213</v>
      </c>
      <c r="G20" s="133">
        <v>2.6538267606764023</v>
      </c>
      <c r="H20" s="57">
        <v>61.41</v>
      </c>
      <c r="I20" s="57">
        <v>93.4</v>
      </c>
      <c r="J20" s="33">
        <v>26.733666197243206</v>
      </c>
      <c r="K20" s="25"/>
    </row>
    <row r="21" spans="2:11" ht="15">
      <c r="B21" s="56" t="s">
        <v>12</v>
      </c>
      <c r="C21" s="68">
        <v>8495.2540000000008</v>
      </c>
      <c r="D21" s="51">
        <v>8272.8209999999999</v>
      </c>
      <c r="E21" s="99">
        <v>8328.6803921568626</v>
      </c>
      <c r="F21" s="99">
        <v>8110.6088235294119</v>
      </c>
      <c r="G21" s="133">
        <v>2.6887200871383641</v>
      </c>
      <c r="H21" s="57">
        <v>57.72</v>
      </c>
      <c r="I21" s="57">
        <v>95.9</v>
      </c>
      <c r="J21" s="33">
        <v>57.08189305680024</v>
      </c>
      <c r="K21" s="25"/>
    </row>
    <row r="22" spans="2:11" ht="15">
      <c r="B22" s="56" t="s">
        <v>13</v>
      </c>
      <c r="C22" s="68">
        <v>8188.5720000000001</v>
      </c>
      <c r="D22" s="51">
        <v>7970.34</v>
      </c>
      <c r="E22" s="99">
        <v>8028.0117647058823</v>
      </c>
      <c r="F22" s="99">
        <v>7814.0588235294117</v>
      </c>
      <c r="G22" s="133">
        <v>2.7380513252885064</v>
      </c>
      <c r="H22" s="57">
        <v>53.19</v>
      </c>
      <c r="I22" s="57">
        <v>96.8</v>
      </c>
      <c r="J22" s="33">
        <v>14.541458626722997</v>
      </c>
      <c r="K22" s="25"/>
    </row>
    <row r="23" spans="2:11" ht="15">
      <c r="B23" s="56" t="s">
        <v>14</v>
      </c>
      <c r="C23" s="68">
        <v>7803.66</v>
      </c>
      <c r="D23" s="51">
        <v>7631.1719999999996</v>
      </c>
      <c r="E23" s="99">
        <v>7650.6470588235288</v>
      </c>
      <c r="F23" s="99">
        <v>7481.5411764705877</v>
      </c>
      <c r="G23" s="133">
        <v>2.2603081151886015</v>
      </c>
      <c r="H23" s="57">
        <v>48.3</v>
      </c>
      <c r="I23" s="57">
        <v>97</v>
      </c>
      <c r="J23" s="33">
        <v>1.5256262535740195</v>
      </c>
      <c r="K23" s="25"/>
    </row>
    <row r="24" spans="2:11" ht="15">
      <c r="B24" s="56" t="s">
        <v>15</v>
      </c>
      <c r="C24" s="68">
        <v>7352.5910000000003</v>
      </c>
      <c r="D24" s="51">
        <v>7019.4269999999997</v>
      </c>
      <c r="E24" s="99">
        <v>7208.4225490196077</v>
      </c>
      <c r="F24" s="99">
        <v>6881.7911764705877</v>
      </c>
      <c r="G24" s="133">
        <v>4.7463133386813583</v>
      </c>
      <c r="H24" s="57">
        <v>43.72</v>
      </c>
      <c r="I24" s="57">
        <v>92.7</v>
      </c>
      <c r="J24" s="33">
        <v>0.11095463662356506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8457.7549999999992</v>
      </c>
      <c r="D26" s="70">
        <v>8244.7180000000008</v>
      </c>
      <c r="E26" s="134">
        <v>8291.9166666666661</v>
      </c>
      <c r="F26" s="134">
        <v>8083.0568627450984</v>
      </c>
      <c r="G26" s="135">
        <v>2.5839210025133474</v>
      </c>
      <c r="H26" s="59">
        <v>57.89</v>
      </c>
      <c r="I26" s="59">
        <v>95.4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8620.741</v>
      </c>
      <c r="D28" s="51">
        <v>8363.9490000000005</v>
      </c>
      <c r="E28" s="99">
        <v>8451.7068627450972</v>
      </c>
      <c r="F28" s="99">
        <v>8199.9500000000007</v>
      </c>
      <c r="G28" s="133">
        <v>3.070224364113165</v>
      </c>
      <c r="H28" s="57">
        <v>61.5</v>
      </c>
      <c r="I28" s="57">
        <v>96.2</v>
      </c>
      <c r="J28" s="33">
        <v>31.560875229826973</v>
      </c>
      <c r="K28" s="25"/>
    </row>
    <row r="29" spans="2:11" ht="15">
      <c r="B29" s="56" t="s">
        <v>12</v>
      </c>
      <c r="C29" s="68">
        <v>8525.64</v>
      </c>
      <c r="D29" s="51">
        <v>8321.8060000000005</v>
      </c>
      <c r="E29" s="99">
        <v>8358.4705882352937</v>
      </c>
      <c r="F29" s="99">
        <v>8158.6333333333341</v>
      </c>
      <c r="G29" s="133">
        <v>2.4493962007765973</v>
      </c>
      <c r="H29" s="57">
        <v>57.69</v>
      </c>
      <c r="I29" s="57">
        <v>98.7</v>
      </c>
      <c r="J29" s="33">
        <v>55.024535171137387</v>
      </c>
      <c r="K29" s="25"/>
    </row>
    <row r="30" spans="2:11" ht="15">
      <c r="B30" s="56" t="s">
        <v>13</v>
      </c>
      <c r="C30" s="68">
        <v>8202.6380000000008</v>
      </c>
      <c r="D30" s="51">
        <v>8016.5749999999998</v>
      </c>
      <c r="E30" s="99">
        <v>8041.8019607843144</v>
      </c>
      <c r="F30" s="99">
        <v>7859.3872549019607</v>
      </c>
      <c r="G30" s="133">
        <v>2.3209787222099343</v>
      </c>
      <c r="H30" s="57">
        <v>53.27</v>
      </c>
      <c r="I30" s="57">
        <v>99.6</v>
      </c>
      <c r="J30" s="33">
        <v>12.17748121811341</v>
      </c>
      <c r="K30" s="25"/>
    </row>
    <row r="31" spans="2:11" ht="15">
      <c r="B31" s="56" t="s">
        <v>14</v>
      </c>
      <c r="C31" s="68">
        <v>7850.5709999999999</v>
      </c>
      <c r="D31" s="51">
        <v>7639.1719999999996</v>
      </c>
      <c r="E31" s="99">
        <v>7696.6382352941173</v>
      </c>
      <c r="F31" s="99">
        <v>7489.3843137254898</v>
      </c>
      <c r="G31" s="133">
        <v>2.767302529645888</v>
      </c>
      <c r="H31" s="57">
        <v>48.4</v>
      </c>
      <c r="I31" s="57">
        <v>99.9</v>
      </c>
      <c r="J31" s="33">
        <v>1.1457864039840735</v>
      </c>
      <c r="K31" s="25"/>
    </row>
    <row r="32" spans="2:11" ht="15">
      <c r="B32" s="56" t="s">
        <v>15</v>
      </c>
      <c r="C32" s="68">
        <v>7332.982</v>
      </c>
      <c r="D32" s="51">
        <v>7146.165</v>
      </c>
      <c r="E32" s="99">
        <v>7189.1980392156865</v>
      </c>
      <c r="F32" s="99">
        <v>7006.0441176470586</v>
      </c>
      <c r="G32" s="133">
        <v>2.6142273513136067</v>
      </c>
      <c r="H32" s="57">
        <v>43.45</v>
      </c>
      <c r="I32" s="57">
        <v>99.2</v>
      </c>
      <c r="J32" s="33">
        <v>7.6710460628051674E-2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8506.1839999999993</v>
      </c>
      <c r="D34" s="70">
        <v>8287.5849999999991</v>
      </c>
      <c r="E34" s="134">
        <v>8339.3960784313713</v>
      </c>
      <c r="F34" s="134">
        <v>8125.0833333333321</v>
      </c>
      <c r="G34" s="135">
        <v>2.6376682712756514</v>
      </c>
      <c r="H34" s="59">
        <v>58.23</v>
      </c>
      <c r="I34" s="59">
        <v>98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8630.473</v>
      </c>
      <c r="D36" s="51">
        <v>8383.1419999999998</v>
      </c>
      <c r="E36" s="99">
        <v>8461.2480392156867</v>
      </c>
      <c r="F36" s="99">
        <v>8218.7666666666664</v>
      </c>
      <c r="G36" s="133">
        <v>2.9503377134730648</v>
      </c>
      <c r="H36" s="57">
        <v>61.41</v>
      </c>
      <c r="I36" s="57">
        <v>95.3</v>
      </c>
      <c r="J36" s="33">
        <v>34.330287363231939</v>
      </c>
      <c r="K36" s="25"/>
    </row>
    <row r="37" spans="2:11" ht="15">
      <c r="B37" s="56" t="s">
        <v>12</v>
      </c>
      <c r="C37" s="68">
        <v>8532.2510000000002</v>
      </c>
      <c r="D37" s="51">
        <v>8253.9339999999993</v>
      </c>
      <c r="E37" s="99">
        <v>8364.951960784314</v>
      </c>
      <c r="F37" s="99">
        <v>8092.0921568627446</v>
      </c>
      <c r="G37" s="133">
        <v>3.3719314935157096</v>
      </c>
      <c r="H37" s="57">
        <v>57.88</v>
      </c>
      <c r="I37" s="57">
        <v>96.9</v>
      </c>
      <c r="J37" s="33">
        <v>51.833593843934111</v>
      </c>
      <c r="K37" s="25"/>
    </row>
    <row r="38" spans="2:11" ht="15">
      <c r="B38" s="56" t="s">
        <v>13</v>
      </c>
      <c r="C38" s="68">
        <v>8112.3</v>
      </c>
      <c r="D38" s="51">
        <v>7859.7049999999999</v>
      </c>
      <c r="E38" s="99">
        <v>7953.2352941176468</v>
      </c>
      <c r="F38" s="99">
        <v>7705.5931372549021</v>
      </c>
      <c r="G38" s="133">
        <v>3.2137974644086547</v>
      </c>
      <c r="H38" s="57">
        <v>53.13</v>
      </c>
      <c r="I38" s="57">
        <v>98.3</v>
      </c>
      <c r="J38" s="33">
        <v>12.041601539016472</v>
      </c>
      <c r="K38" s="25"/>
    </row>
    <row r="39" spans="2:11" ht="15">
      <c r="B39" s="56" t="s">
        <v>14</v>
      </c>
      <c r="C39" s="68">
        <v>7647.5219999999999</v>
      </c>
      <c r="D39" s="51">
        <v>7408.8270000000002</v>
      </c>
      <c r="E39" s="99">
        <v>7497.5705882352941</v>
      </c>
      <c r="F39" s="99">
        <v>7263.5558823529409</v>
      </c>
      <c r="G39" s="133">
        <v>3.2217650648341456</v>
      </c>
      <c r="H39" s="57">
        <v>48.17</v>
      </c>
      <c r="I39" s="57">
        <v>100.5</v>
      </c>
      <c r="J39" s="33">
        <v>1.6291932187086688</v>
      </c>
      <c r="K39" s="25"/>
    </row>
    <row r="40" spans="2:11" ht="15">
      <c r="B40" s="56" t="s">
        <v>15</v>
      </c>
      <c r="C40" s="68">
        <v>6960.3109999999997</v>
      </c>
      <c r="D40" s="51">
        <v>6619.2269999999999</v>
      </c>
      <c r="E40" s="99">
        <v>6823.8343137254897</v>
      </c>
      <c r="F40" s="99">
        <v>6489.4382352941175</v>
      </c>
      <c r="G40" s="133">
        <v>5.1529279778439356</v>
      </c>
      <c r="H40" s="57">
        <v>43.28</v>
      </c>
      <c r="I40" s="57">
        <v>102.6</v>
      </c>
      <c r="J40" s="33">
        <v>0.15330046891908139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8496.1919999999991</v>
      </c>
      <c r="D42" s="70">
        <v>8232.7579999999998</v>
      </c>
      <c r="E42" s="134">
        <v>8329.5999999999985</v>
      </c>
      <c r="F42" s="134">
        <v>8071.3313725490189</v>
      </c>
      <c r="G42" s="135">
        <v>3.1998268381021195</v>
      </c>
      <c r="H42" s="59">
        <v>58.34</v>
      </c>
      <c r="I42" s="59">
        <v>96.6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8535.9130000000005</v>
      </c>
      <c r="D44" s="51">
        <v>8332.9</v>
      </c>
      <c r="E44" s="99">
        <v>8368.5421568627462</v>
      </c>
      <c r="F44" s="99">
        <v>8169.5098039215682</v>
      </c>
      <c r="G44" s="133">
        <v>2.4362826866997183</v>
      </c>
      <c r="H44" s="57">
        <v>61.6</v>
      </c>
      <c r="I44" s="57">
        <v>95.7</v>
      </c>
      <c r="J44" s="33">
        <v>28.468674948492566</v>
      </c>
      <c r="K44" s="25"/>
    </row>
    <row r="45" spans="2:11" ht="15">
      <c r="B45" s="56" t="s">
        <v>12</v>
      </c>
      <c r="C45" s="68">
        <v>8430.7279999999992</v>
      </c>
      <c r="D45" s="51">
        <v>8203.5360000000001</v>
      </c>
      <c r="E45" s="99">
        <v>8265.419607843136</v>
      </c>
      <c r="F45" s="99">
        <v>8042.6823529411768</v>
      </c>
      <c r="G45" s="133">
        <v>2.7694399098144884</v>
      </c>
      <c r="H45" s="57">
        <v>57.99</v>
      </c>
      <c r="I45" s="57">
        <v>97.6</v>
      </c>
      <c r="J45" s="33">
        <v>56.932473453862755</v>
      </c>
      <c r="K45" s="25"/>
    </row>
    <row r="46" spans="2:11" ht="15">
      <c r="B46" s="56" t="s">
        <v>13</v>
      </c>
      <c r="C46" s="68">
        <v>8092.3680000000004</v>
      </c>
      <c r="D46" s="51">
        <v>7853.99</v>
      </c>
      <c r="E46" s="99">
        <v>7933.6941176470591</v>
      </c>
      <c r="F46" s="99">
        <v>7699.9901960784309</v>
      </c>
      <c r="G46" s="133">
        <v>3.0351197289530623</v>
      </c>
      <c r="H46" s="57">
        <v>53.38</v>
      </c>
      <c r="I46" s="57">
        <v>98.7</v>
      </c>
      <c r="J46" s="33">
        <v>12.895753837151183</v>
      </c>
      <c r="K46" s="25"/>
    </row>
    <row r="47" spans="2:11" ht="15">
      <c r="B47" s="56" t="s">
        <v>14</v>
      </c>
      <c r="C47" s="68">
        <v>7738.6149999999998</v>
      </c>
      <c r="D47" s="51">
        <v>7506.4650000000001</v>
      </c>
      <c r="E47" s="99">
        <v>7586.8774509803916</v>
      </c>
      <c r="F47" s="99">
        <v>7359.2794117647063</v>
      </c>
      <c r="G47" s="133">
        <v>3.0926674539879908</v>
      </c>
      <c r="H47" s="57">
        <v>48.41</v>
      </c>
      <c r="I47" s="57">
        <v>99.3</v>
      </c>
      <c r="J47" s="33">
        <v>1.4543991612517828</v>
      </c>
      <c r="K47" s="25"/>
    </row>
    <row r="48" spans="2:11" ht="15">
      <c r="B48" s="56" t="s">
        <v>15</v>
      </c>
      <c r="C48" s="68">
        <v>6715.6390000000001</v>
      </c>
      <c r="D48" s="51">
        <v>6470.9840000000004</v>
      </c>
      <c r="E48" s="99">
        <v>6583.9598039215689</v>
      </c>
      <c r="F48" s="99">
        <v>6344.1019607843136</v>
      </c>
      <c r="G48" s="133">
        <v>3.7808005706705465</v>
      </c>
      <c r="H48" s="57">
        <v>43.59</v>
      </c>
      <c r="I48" s="57">
        <v>105.7</v>
      </c>
      <c r="J48" s="33">
        <v>0.22187816206858715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6181.5659999999998</v>
      </c>
      <c r="E49" s="99" t="s">
        <v>296</v>
      </c>
      <c r="F49" s="99">
        <v>6060.3588235294119</v>
      </c>
      <c r="G49" s="133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8401.0470000000005</v>
      </c>
      <c r="D50" s="52">
        <v>8173.6049999999996</v>
      </c>
      <c r="E50" s="136">
        <v>8236.3205882352941</v>
      </c>
      <c r="F50" s="136">
        <v>8013.3382352941171</v>
      </c>
      <c r="G50" s="135">
        <v>2.7826399734266696</v>
      </c>
      <c r="H50" s="73">
        <v>58.24</v>
      </c>
      <c r="I50" s="73">
        <v>97.3</v>
      </c>
      <c r="J50" s="34">
        <v>100</v>
      </c>
      <c r="K50" s="25"/>
    </row>
    <row r="51" spans="2:11">
      <c r="B51" s="181" t="s">
        <v>370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21" t="s">
        <v>599</v>
      </c>
      <c r="C53" s="1722"/>
      <c r="D53" s="1722"/>
      <c r="E53" s="1722"/>
      <c r="F53" s="1722"/>
      <c r="G53" s="1722"/>
      <c r="H53" s="1722"/>
      <c r="I53" s="1722"/>
      <c r="J53" s="1722"/>
      <c r="K53" s="1722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K23" sqref="K23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731" t="s">
        <v>158</v>
      </c>
      <c r="C1" s="1731"/>
      <c r="D1" s="1731"/>
      <c r="E1" s="732" t="str">
        <f>SKUP_SEUROP_tyg!J1</f>
        <v xml:space="preserve"> 24.02.2020 - 01.03.2020r. </v>
      </c>
      <c r="F1" s="732"/>
    </row>
    <row r="2" spans="1:13" ht="18.75">
      <c r="A2" s="31"/>
      <c r="B2" s="1341"/>
      <c r="C2" s="955"/>
      <c r="D2" s="955"/>
      <c r="E2" s="955"/>
      <c r="F2" s="955"/>
      <c r="G2" s="956"/>
      <c r="H2" s="956"/>
      <c r="I2" s="956"/>
      <c r="J2" s="956"/>
      <c r="K2" s="956"/>
      <c r="L2" s="956"/>
      <c r="M2" s="956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76"/>
      <c r="C4" s="955"/>
      <c r="D4" s="955"/>
      <c r="E4" s="955"/>
      <c r="F4" s="955"/>
    </row>
    <row r="5" spans="1:13" ht="24" customHeight="1" thickBot="1">
      <c r="B5" s="1735" t="s">
        <v>148</v>
      </c>
      <c r="C5" s="1736"/>
      <c r="D5" s="1736"/>
      <c r="E5" s="1737"/>
      <c r="F5" s="181"/>
    </row>
    <row r="6" spans="1:13" ht="37.5" customHeight="1" thickBot="1">
      <c r="B6" s="1551" t="s">
        <v>45</v>
      </c>
      <c r="C6" s="1552" t="s">
        <v>604</v>
      </c>
      <c r="D6" s="1553" t="s">
        <v>605</v>
      </c>
      <c r="E6" s="1554" t="s">
        <v>464</v>
      </c>
      <c r="F6" s="181"/>
    </row>
    <row r="7" spans="1:13" ht="22.5" customHeight="1" thickBot="1">
      <c r="B7" s="1160" t="s">
        <v>11</v>
      </c>
      <c r="C7" s="1161">
        <v>6.4696587647058834</v>
      </c>
      <c r="D7" s="1162">
        <v>6.2954006470588242</v>
      </c>
      <c r="E7" s="1163">
        <f>((C7-D7)/D7)*100</f>
        <v>2.7680226790406364</v>
      </c>
      <c r="F7" s="227"/>
    </row>
    <row r="8" spans="1:13" ht="22.5" customHeight="1">
      <c r="B8" s="1520" t="s">
        <v>46</v>
      </c>
      <c r="C8" s="1523">
        <v>6.467695</v>
      </c>
      <c r="D8" s="1523">
        <v>6.3047843529411765</v>
      </c>
      <c r="E8" s="1526">
        <f>((C8-D8)/D8)*100</f>
        <v>2.5839210025133665</v>
      </c>
      <c r="F8" s="733"/>
    </row>
    <row r="9" spans="1:13" ht="22.5" customHeight="1">
      <c r="B9" s="1521" t="s">
        <v>47</v>
      </c>
      <c r="C9" s="1524">
        <v>6.5047289411764693</v>
      </c>
      <c r="D9" s="1524">
        <v>6.3375649999999997</v>
      </c>
      <c r="E9" s="1527">
        <f>((C9-D9)/D9)*100</f>
        <v>2.6376682712756336</v>
      </c>
      <c r="F9" s="227"/>
    </row>
    <row r="10" spans="1:13" ht="22.5" customHeight="1">
      <c r="B10" s="1521" t="s">
        <v>188</v>
      </c>
      <c r="C10" s="1524">
        <v>6.4970879999999989</v>
      </c>
      <c r="D10" s="1524">
        <v>6.2956384705882344</v>
      </c>
      <c r="E10" s="1527">
        <f>((C10-D10)/D10)*100</f>
        <v>3.199826838102124</v>
      </c>
      <c r="F10" s="227"/>
    </row>
    <row r="11" spans="1:13" ht="22.5" customHeight="1" thickBot="1">
      <c r="B11" s="1522" t="s">
        <v>48</v>
      </c>
      <c r="C11" s="1525">
        <v>6.4243300588235295</v>
      </c>
      <c r="D11" s="1525">
        <v>6.2504038235294122</v>
      </c>
      <c r="E11" s="1528">
        <f>((C11-D11)/D11)*100</f>
        <v>2.7826399734266527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723" t="s">
        <v>20</v>
      </c>
      <c r="B15" s="1725" t="s">
        <v>301</v>
      </c>
      <c r="C15" s="1726"/>
      <c r="D15" s="1726"/>
      <c r="E15" s="1726"/>
      <c r="F15" s="1727"/>
      <c r="G15" s="1728" t="s">
        <v>528</v>
      </c>
      <c r="H15" s="1729"/>
      <c r="I15" s="1729"/>
      <c r="J15" s="1730"/>
    </row>
    <row r="16" spans="1:13" ht="16.5" thickBot="1">
      <c r="A16" s="1724"/>
      <c r="B16" s="1566" t="s">
        <v>529</v>
      </c>
      <c r="C16" s="1566" t="s">
        <v>530</v>
      </c>
      <c r="D16" s="1566" t="s">
        <v>531</v>
      </c>
      <c r="E16" s="1566" t="s">
        <v>532</v>
      </c>
      <c r="F16" s="1569" t="s">
        <v>533</v>
      </c>
      <c r="G16" s="1563" t="s">
        <v>534</v>
      </c>
      <c r="H16" s="1563" t="s">
        <v>535</v>
      </c>
      <c r="I16" s="1563" t="s">
        <v>536</v>
      </c>
      <c r="J16" s="1564" t="s">
        <v>537</v>
      </c>
    </row>
    <row r="17" spans="1:10" ht="20.25" thickBot="1">
      <c r="A17" s="1549" t="s">
        <v>538</v>
      </c>
      <c r="B17" s="1567">
        <v>6.4696587647058834</v>
      </c>
      <c r="C17" s="1568">
        <v>6.2954006470588242</v>
      </c>
      <c r="D17" s="1568">
        <v>5.8866355294117652</v>
      </c>
      <c r="E17" s="1571">
        <v>4.230560176470588</v>
      </c>
      <c r="F17" s="1570">
        <v>4.7626562941176473</v>
      </c>
      <c r="G17" s="1550">
        <f>($B$17-C17)/C17</f>
        <v>2.7680226790406364E-2</v>
      </c>
      <c r="H17" s="1550">
        <f t="shared" ref="H17:J17" si="0">($B$17-D17)/D17</f>
        <v>9.9041843576202881E-2</v>
      </c>
      <c r="I17" s="1550">
        <f t="shared" si="0"/>
        <v>0.52926763710599167</v>
      </c>
      <c r="J17" s="1565">
        <f t="shared" si="0"/>
        <v>0.3584139533009244</v>
      </c>
    </row>
    <row r="18" spans="1:10" ht="18.75" customHeight="1">
      <c r="B18" s="1341"/>
      <c r="C18" s="955"/>
      <c r="D18" s="955"/>
      <c r="E18" s="955"/>
      <c r="F18" s="955"/>
      <c r="G18" s="956"/>
      <c r="H18" s="956"/>
      <c r="I18" s="956"/>
      <c r="J18" s="956"/>
    </row>
    <row r="19" spans="1:10" ht="18.75" customHeight="1">
      <c r="B19" s="1734" t="s">
        <v>297</v>
      </c>
      <c r="C19" s="1734"/>
      <c r="D19" s="1734"/>
      <c r="E19" s="1734"/>
      <c r="F19" s="1734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76"/>
      <c r="C21" s="955"/>
      <c r="D21" s="955"/>
      <c r="E21" s="955"/>
      <c r="F21" s="955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732" t="s">
        <v>11</v>
      </c>
      <c r="C23" s="236" t="s">
        <v>301</v>
      </c>
      <c r="D23" s="1548"/>
      <c r="E23" s="1738" t="s">
        <v>302</v>
      </c>
    </row>
    <row r="24" spans="1:10" ht="19.5" customHeight="1" thickBot="1">
      <c r="B24" s="1733"/>
      <c r="C24" s="1538" t="s">
        <v>303</v>
      </c>
      <c r="D24" s="1539"/>
      <c r="E24" s="1739"/>
    </row>
    <row r="25" spans="1:10" ht="24.75" customHeight="1" thickBot="1">
      <c r="B25" s="1733"/>
      <c r="C25" s="1540" t="s">
        <v>604</v>
      </c>
      <c r="D25" s="1541" t="s">
        <v>606</v>
      </c>
      <c r="E25" s="1740"/>
    </row>
    <row r="26" spans="1:10" ht="21" customHeight="1">
      <c r="B26" s="1572" t="s">
        <v>125</v>
      </c>
      <c r="C26" s="1529">
        <v>8418.4333333333325</v>
      </c>
      <c r="D26" s="1530">
        <v>5588.1176470588234</v>
      </c>
      <c r="E26" s="1531">
        <f t="shared" ref="E26:E32" si="1">((C26-D26)/D26)*100</f>
        <v>50.648820676926519</v>
      </c>
    </row>
    <row r="27" spans="1:10" ht="21" customHeight="1">
      <c r="B27" s="1573" t="s">
        <v>12</v>
      </c>
      <c r="C27" s="1532">
        <v>8321.5166666666664</v>
      </c>
      <c r="D27" s="1533">
        <v>5457.0323529411762</v>
      </c>
      <c r="E27" s="1534">
        <f t="shared" si="1"/>
        <v>52.491613178390253</v>
      </c>
    </row>
    <row r="28" spans="1:10" ht="21" customHeight="1">
      <c r="B28" s="1573" t="s">
        <v>13</v>
      </c>
      <c r="C28" s="1532">
        <v>7991.0901960784313</v>
      </c>
      <c r="D28" s="1533">
        <v>5092.1127450980393</v>
      </c>
      <c r="E28" s="1534">
        <f t="shared" si="1"/>
        <v>56.930739677182409</v>
      </c>
    </row>
    <row r="29" spans="1:10" ht="21" customHeight="1">
      <c r="B29" s="1573" t="s">
        <v>14</v>
      </c>
      <c r="C29" s="1532">
        <v>7616.2401960784309</v>
      </c>
      <c r="D29" s="1533">
        <v>4736.2813725490196</v>
      </c>
      <c r="E29" s="1534">
        <f t="shared" si="1"/>
        <v>60.806328784040254</v>
      </c>
    </row>
    <row r="30" spans="1:10" ht="21" customHeight="1">
      <c r="B30" s="1573" t="s">
        <v>15</v>
      </c>
      <c r="C30" s="1532">
        <v>6810.45</v>
      </c>
      <c r="D30" s="1533">
        <v>4208.0715686274507</v>
      </c>
      <c r="E30" s="1534">
        <f t="shared" si="1"/>
        <v>61.842542098716457</v>
      </c>
    </row>
    <row r="31" spans="1:10" ht="21" customHeight="1">
      <c r="B31" s="1573" t="s">
        <v>16</v>
      </c>
      <c r="C31" s="1532">
        <v>6817.4794117647052</v>
      </c>
      <c r="D31" s="1533">
        <v>4225.4176470588236</v>
      </c>
      <c r="E31" s="1534">
        <f t="shared" si="1"/>
        <v>61.344510323379083</v>
      </c>
    </row>
    <row r="32" spans="1:10" ht="21" customHeight="1" thickBot="1">
      <c r="B32" s="1574" t="s">
        <v>124</v>
      </c>
      <c r="C32" s="1535">
        <v>8294.4343137254909</v>
      </c>
      <c r="D32" s="1536">
        <v>5423.7950980392152</v>
      </c>
      <c r="E32" s="1537">
        <f t="shared" si="1"/>
        <v>52.926763710599168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P35" sqref="P35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8"/>
    </row>
    <row r="2" spans="1:16" ht="18.75" customHeight="1"/>
    <row r="3" spans="1:16" ht="18.75" customHeight="1">
      <c r="C3" s="228" t="s">
        <v>542</v>
      </c>
      <c r="D3" s="228"/>
      <c r="E3" s="228"/>
      <c r="F3" s="228"/>
      <c r="G3" s="228"/>
      <c r="H3" s="228"/>
      <c r="I3" s="228"/>
      <c r="J3" s="228"/>
      <c r="K3" s="228"/>
      <c r="L3" s="228"/>
    </row>
    <row r="4" spans="1:16" ht="18.75" customHeight="1" thickBot="1"/>
    <row r="5" spans="1:16" ht="18.75" customHeight="1" thickBot="1">
      <c r="C5" s="768" t="s">
        <v>335</v>
      </c>
      <c r="D5" s="768">
        <v>2020</v>
      </c>
      <c r="E5" s="768">
        <v>2019</v>
      </c>
      <c r="F5" s="768">
        <v>2018</v>
      </c>
      <c r="G5" s="1006">
        <v>2017</v>
      </c>
      <c r="H5" s="1002">
        <v>2016</v>
      </c>
      <c r="I5" s="768">
        <v>2015</v>
      </c>
      <c r="J5" s="767" t="s">
        <v>334</v>
      </c>
      <c r="K5" s="767" t="s">
        <v>333</v>
      </c>
      <c r="L5" s="767" t="s">
        <v>332</v>
      </c>
      <c r="M5" s="767" t="s">
        <v>331</v>
      </c>
      <c r="N5" s="769" t="s">
        <v>330</v>
      </c>
    </row>
    <row r="6" spans="1:16" ht="15" customHeight="1">
      <c r="A6" s="821"/>
      <c r="C6" s="999">
        <v>1</v>
      </c>
      <c r="D6" s="1611">
        <v>6.1994147647058817</v>
      </c>
      <c r="E6" s="764">
        <v>4.0948256470588236</v>
      </c>
      <c r="F6" s="764">
        <v>4.3804670000000003</v>
      </c>
      <c r="G6" s="764">
        <v>4.9504519999999994</v>
      </c>
      <c r="H6" s="1003">
        <v>3.8570005882352949</v>
      </c>
      <c r="I6" s="766">
        <v>4.0853524705882354</v>
      </c>
      <c r="J6" s="766">
        <v>5.0233391764705884</v>
      </c>
      <c r="K6" s="766">
        <v>5.2251473529411765</v>
      </c>
      <c r="L6" s="766">
        <v>5.2702099411764713</v>
      </c>
      <c r="M6" s="766">
        <v>3.9619427058823531</v>
      </c>
      <c r="N6" s="765">
        <v>3.8122438823529414</v>
      </c>
    </row>
    <row r="7" spans="1:16">
      <c r="A7" s="821"/>
      <c r="C7" s="996">
        <v>2</v>
      </c>
      <c r="D7" s="1611">
        <v>6.0484128823529408</v>
      </c>
      <c r="E7" s="764">
        <v>4.0767212352941176</v>
      </c>
      <c r="F7" s="764">
        <v>4.3107931176470586</v>
      </c>
      <c r="G7" s="764">
        <v>4.9993549411764704</v>
      </c>
      <c r="H7" s="1004">
        <v>3.9661654117647065</v>
      </c>
      <c r="I7" s="759">
        <v>4.0447779411764708</v>
      </c>
      <c r="J7" s="759">
        <v>4.9572525294117638</v>
      </c>
      <c r="K7" s="759">
        <v>5.172823882352942</v>
      </c>
      <c r="L7" s="759">
        <v>5.0535244117647053</v>
      </c>
      <c r="M7" s="759">
        <v>3.8589352941176469</v>
      </c>
      <c r="N7" s="764">
        <v>3.7602561176470584</v>
      </c>
    </row>
    <row r="8" spans="1:16">
      <c r="A8" s="821"/>
      <c r="C8" s="996">
        <v>3</v>
      </c>
      <c r="D8" s="1611">
        <v>5.8257909411764706</v>
      </c>
      <c r="E8" s="764">
        <v>4.0787178823529411</v>
      </c>
      <c r="F8" s="764">
        <v>4.1962646470588236</v>
      </c>
      <c r="G8" s="764">
        <v>4.8791569411764701</v>
      </c>
      <c r="H8" s="997">
        <v>4.0981918823529417</v>
      </c>
      <c r="I8" s="764">
        <v>4.023784470588236</v>
      </c>
      <c r="J8" s="764">
        <v>4.949247588235294</v>
      </c>
      <c r="K8" s="764">
        <v>5.0536108235294126</v>
      </c>
      <c r="L8" s="764">
        <v>4.9418819411764705</v>
      </c>
      <c r="M8" s="759">
        <v>3.6255921764705876</v>
      </c>
      <c r="N8" s="764">
        <v>3.654815411764706</v>
      </c>
    </row>
    <row r="9" spans="1:16">
      <c r="A9" s="821"/>
      <c r="C9" s="996">
        <v>4</v>
      </c>
      <c r="D9" s="1611">
        <v>5.7513192941176463</v>
      </c>
      <c r="E9" s="764">
        <v>4.0863007058823531</v>
      </c>
      <c r="F9" s="764">
        <v>4.1161288235294125</v>
      </c>
      <c r="G9" s="764">
        <v>4.9309443529411761</v>
      </c>
      <c r="H9" s="1003">
        <v>4.1731147058823526</v>
      </c>
      <c r="I9" s="760">
        <v>4.0176224705882362</v>
      </c>
      <c r="J9" s="760">
        <v>5.013047764705882</v>
      </c>
      <c r="K9" s="760">
        <v>5.040073235294118</v>
      </c>
      <c r="L9" s="760">
        <v>5.048730470588235</v>
      </c>
      <c r="M9" s="759">
        <v>3.5648852352941178</v>
      </c>
      <c r="N9" s="758">
        <v>3.6125340588235293</v>
      </c>
    </row>
    <row r="10" spans="1:16">
      <c r="A10" s="821"/>
      <c r="C10" s="996">
        <v>5</v>
      </c>
      <c r="D10" s="1611">
        <v>5.8866355294117652</v>
      </c>
      <c r="E10" s="764">
        <v>4.0942528823529418</v>
      </c>
      <c r="F10" s="764">
        <v>4.1640827647058822</v>
      </c>
      <c r="G10" s="764">
        <v>4.9615050588235299</v>
      </c>
      <c r="H10" s="1004">
        <v>4.1793485882352934</v>
      </c>
      <c r="I10" s="759">
        <v>4.0689678823529416</v>
      </c>
      <c r="J10" s="759">
        <v>5.1231072941176468</v>
      </c>
      <c r="K10" s="759">
        <v>5.0816739999999996</v>
      </c>
      <c r="L10" s="759">
        <v>5.2206118823529408</v>
      </c>
      <c r="M10" s="759">
        <v>3.7421555294117641</v>
      </c>
      <c r="N10" s="764">
        <v>3.5287850000000001</v>
      </c>
    </row>
    <row r="11" spans="1:16">
      <c r="C11" s="996">
        <v>6</v>
      </c>
      <c r="D11" s="1611">
        <v>6.0671512352941184</v>
      </c>
      <c r="E11" s="764">
        <v>4.127354705882353</v>
      </c>
      <c r="F11" s="764">
        <v>4.2701818823529409</v>
      </c>
      <c r="G11" s="764">
        <v>4.8549364117647062</v>
      </c>
      <c r="H11" s="997">
        <v>4.1631161764705888</v>
      </c>
      <c r="I11" s="759">
        <v>4.2130744117647057</v>
      </c>
      <c r="J11" s="759">
        <v>5.0185146470588231</v>
      </c>
      <c r="K11" s="759">
        <v>5.1622212352941181</v>
      </c>
      <c r="L11" s="764">
        <v>5.2711910588235291</v>
      </c>
      <c r="M11" s="759">
        <v>4.0282006470588234</v>
      </c>
      <c r="N11" s="764">
        <v>3.5519510000000003</v>
      </c>
    </row>
    <row r="12" spans="1:16">
      <c r="C12" s="996">
        <v>7</v>
      </c>
      <c r="D12" s="1611">
        <v>6.1422988823529412</v>
      </c>
      <c r="E12" s="764">
        <v>4.2041648235294113</v>
      </c>
      <c r="F12" s="764">
        <v>4.4745709411764709</v>
      </c>
      <c r="G12" s="764">
        <v>4.8161772941176473</v>
      </c>
      <c r="H12" s="997">
        <v>4.176024411764705</v>
      </c>
      <c r="I12" s="759">
        <v>4.3252399411764699</v>
      </c>
      <c r="J12" s="761">
        <v>4.7140003529411771</v>
      </c>
      <c r="K12" s="759">
        <v>5.1852182352941174</v>
      </c>
      <c r="L12" s="760">
        <v>5.2618731176470588</v>
      </c>
      <c r="M12" s="759">
        <v>4.0745968823529415</v>
      </c>
      <c r="N12" s="764">
        <v>3.696104941176471</v>
      </c>
      <c r="P12" s="323"/>
    </row>
    <row r="13" spans="1:16">
      <c r="C13" s="996">
        <v>8</v>
      </c>
      <c r="D13" s="1611">
        <v>6.2954006470588242</v>
      </c>
      <c r="E13" s="764">
        <v>4.2126308823529417</v>
      </c>
      <c r="F13" s="764">
        <v>4.6500862352941175</v>
      </c>
      <c r="G13" s="764">
        <v>4.7997521764705882</v>
      </c>
      <c r="H13" s="997">
        <v>4.1518948823529405</v>
      </c>
      <c r="I13" s="759">
        <v>4.5042117058823532</v>
      </c>
      <c r="J13" s="761">
        <v>4.519399529411765</v>
      </c>
      <c r="K13" s="759">
        <v>5.2441051764705877</v>
      </c>
      <c r="L13" s="760">
        <v>5.222119882352942</v>
      </c>
      <c r="M13" s="759">
        <v>4.0773398823529412</v>
      </c>
      <c r="N13" s="764">
        <v>3.8164329411764708</v>
      </c>
      <c r="P13" s="323"/>
    </row>
    <row r="14" spans="1:16">
      <c r="C14" s="996">
        <v>9</v>
      </c>
      <c r="D14" s="1611">
        <v>6.4696587647058834</v>
      </c>
      <c r="E14" s="764">
        <v>4.230560176470588</v>
      </c>
      <c r="F14" s="764">
        <v>4.7626562941176473</v>
      </c>
      <c r="G14" s="764">
        <v>4.8115546470588235</v>
      </c>
      <c r="H14" s="997">
        <v>4.0530291176470588</v>
      </c>
      <c r="I14" s="759">
        <v>4.6150581176470595</v>
      </c>
      <c r="J14" s="761">
        <v>4.2189236470588227</v>
      </c>
      <c r="K14" s="759">
        <v>5.2432861764705887</v>
      </c>
      <c r="L14" s="760">
        <v>5.1699065294117652</v>
      </c>
      <c r="M14" s="759">
        <v>4.1345612941176482</v>
      </c>
      <c r="N14" s="764">
        <v>3.7931614117647054</v>
      </c>
      <c r="P14" s="323"/>
    </row>
    <row r="15" spans="1:16">
      <c r="C15" s="996">
        <v>10</v>
      </c>
      <c r="D15" s="1611"/>
      <c r="E15" s="764">
        <v>4.2543448235294115</v>
      </c>
      <c r="F15" s="764">
        <v>4.8005857058823533</v>
      </c>
      <c r="G15" s="764">
        <v>4.8927212941176466</v>
      </c>
      <c r="H15" s="997">
        <v>4.1972931764705885</v>
      </c>
      <c r="I15" s="759">
        <v>4.4751054705882352</v>
      </c>
      <c r="J15" s="761">
        <v>4.4313275882352938</v>
      </c>
      <c r="K15" s="759">
        <v>5.2762098235294115</v>
      </c>
      <c r="L15" s="764">
        <v>5.0817214117647067</v>
      </c>
      <c r="M15" s="759">
        <v>4.1901469999999996</v>
      </c>
      <c r="N15" s="764">
        <v>3.7168774117647057</v>
      </c>
      <c r="P15" s="323"/>
    </row>
    <row r="16" spans="1:16">
      <c r="C16" s="996">
        <v>11</v>
      </c>
      <c r="D16" s="1612"/>
      <c r="E16" s="764">
        <v>4.3062438823529412</v>
      </c>
      <c r="F16" s="764">
        <v>4.6466129411764703</v>
      </c>
      <c r="G16" s="764">
        <v>4.9704215294117651</v>
      </c>
      <c r="H16" s="997">
        <v>4.3415710000000001</v>
      </c>
      <c r="I16" s="759">
        <v>4.3201102941176472</v>
      </c>
      <c r="J16" s="761">
        <v>4.6312247647058822</v>
      </c>
      <c r="K16" s="759">
        <v>5.3101941176470593</v>
      </c>
      <c r="L16" s="760">
        <v>5.0708105882352941</v>
      </c>
      <c r="M16" s="759">
        <v>4.2618756470588233</v>
      </c>
      <c r="N16" s="764">
        <v>3.6761468823529411</v>
      </c>
      <c r="P16" s="323"/>
    </row>
    <row r="17" spans="3:16">
      <c r="C17" s="996">
        <v>12</v>
      </c>
      <c r="D17" s="1612"/>
      <c r="E17" s="764">
        <v>4.5033682352941176</v>
      </c>
      <c r="F17" s="764">
        <v>4.5693524117647053</v>
      </c>
      <c r="G17" s="764">
        <v>5.035472764705883</v>
      </c>
      <c r="H17" s="997">
        <v>4.3140882352941183</v>
      </c>
      <c r="I17" s="759">
        <v>4.3104727058823524</v>
      </c>
      <c r="J17" s="761">
        <v>4.992735647058824</v>
      </c>
      <c r="K17" s="759">
        <v>5.3284231764705883</v>
      </c>
      <c r="L17" s="760">
        <v>5.1349327058823526</v>
      </c>
      <c r="M17" s="759">
        <v>4.3290703529411765</v>
      </c>
      <c r="N17" s="764">
        <v>3.7129131764705878</v>
      </c>
    </row>
    <row r="18" spans="3:16">
      <c r="C18" s="996">
        <v>13</v>
      </c>
      <c r="D18" s="1612"/>
      <c r="E18" s="764">
        <v>4.9052150588235293</v>
      </c>
      <c r="F18" s="764">
        <v>4.5735858235294113</v>
      </c>
      <c r="G18" s="764">
        <v>5.2143527647058825</v>
      </c>
      <c r="H18" s="997">
        <v>4.2176075882352944</v>
      </c>
      <c r="I18" s="759">
        <v>4.4293722352941174</v>
      </c>
      <c r="J18" s="761">
        <v>4.9264211176470587</v>
      </c>
      <c r="K18" s="759">
        <v>5.332548000000001</v>
      </c>
      <c r="L18" s="760">
        <v>5.2204772941176483</v>
      </c>
      <c r="M18" s="759">
        <v>4.3641848823529417</v>
      </c>
      <c r="N18" s="764">
        <v>3.6685418823529412</v>
      </c>
    </row>
    <row r="19" spans="3:16">
      <c r="C19" s="996">
        <v>14</v>
      </c>
      <c r="D19" s="1612"/>
      <c r="E19" s="764">
        <v>5.4308501764705888</v>
      </c>
      <c r="F19" s="764">
        <v>4.582324117647059</v>
      </c>
      <c r="G19" s="764">
        <v>5.3884128235294124</v>
      </c>
      <c r="H19" s="997">
        <v>4.1240442941176472</v>
      </c>
      <c r="I19" s="759">
        <v>4.3988382941176472</v>
      </c>
      <c r="J19" s="761">
        <v>4.9788179999999995</v>
      </c>
      <c r="K19" s="759">
        <v>5.367071411764706</v>
      </c>
      <c r="L19" s="760">
        <v>5.1454130000000005</v>
      </c>
      <c r="M19" s="759">
        <v>4.4310974117647053</v>
      </c>
      <c r="N19" s="764">
        <v>3.6684875882352941</v>
      </c>
    </row>
    <row r="20" spans="3:16">
      <c r="C20" s="996">
        <v>15</v>
      </c>
      <c r="D20" s="1612"/>
      <c r="E20" s="764">
        <v>5.7963191764705879</v>
      </c>
      <c r="F20" s="764">
        <v>4.5732799411764713</v>
      </c>
      <c r="G20" s="764">
        <v>5.4388046470588245</v>
      </c>
      <c r="H20" s="997">
        <v>4.0957287647058829</v>
      </c>
      <c r="I20" s="759">
        <v>4.4002231764705888</v>
      </c>
      <c r="J20" s="761">
        <v>5.0855304117647053</v>
      </c>
      <c r="K20" s="759">
        <v>5.3726828235294111</v>
      </c>
      <c r="L20" s="760">
        <v>5.2158133529411774</v>
      </c>
      <c r="M20" s="759">
        <v>4.5610240000000006</v>
      </c>
      <c r="N20" s="764">
        <v>3.6167315294117648</v>
      </c>
    </row>
    <row r="21" spans="3:16">
      <c r="C21" s="996">
        <v>16</v>
      </c>
      <c r="D21" s="1612"/>
      <c r="E21" s="764">
        <v>5.8327138235294127</v>
      </c>
      <c r="F21" s="764">
        <v>4.5599411764705886</v>
      </c>
      <c r="G21" s="764">
        <v>5.4806057647058823</v>
      </c>
      <c r="H21" s="997">
        <v>4.0998818823529408</v>
      </c>
      <c r="I21" s="759">
        <v>4.4906175294117645</v>
      </c>
      <c r="J21" s="761">
        <v>5.0787046470588235</v>
      </c>
      <c r="K21" s="759">
        <v>5.3288177647058816</v>
      </c>
      <c r="L21" s="760">
        <v>5.2989881176470588</v>
      </c>
      <c r="M21" s="759">
        <v>4.5383741764705885</v>
      </c>
      <c r="N21" s="764">
        <v>3.5457943529411766</v>
      </c>
    </row>
    <row r="22" spans="3:16">
      <c r="C22" s="996">
        <v>17</v>
      </c>
      <c r="D22" s="1612"/>
      <c r="E22" s="764">
        <v>5.8371965294117647</v>
      </c>
      <c r="F22" s="764">
        <v>4.4682108823529418</v>
      </c>
      <c r="G22" s="764">
        <v>5.5276053529411762</v>
      </c>
      <c r="H22" s="997">
        <v>4.1454942941176469</v>
      </c>
      <c r="I22" s="759">
        <v>4.5089651176470591</v>
      </c>
      <c r="J22" s="761">
        <v>5.0819294117647065</v>
      </c>
      <c r="K22" s="759">
        <v>5.3079458823529411</v>
      </c>
      <c r="L22" s="760">
        <v>5.2741359411764703</v>
      </c>
      <c r="M22" s="759">
        <v>4.5450424117647064</v>
      </c>
      <c r="N22" s="764">
        <v>3.4883465882352938</v>
      </c>
      <c r="P22" s="10"/>
    </row>
    <row r="23" spans="3:16">
      <c r="C23" s="996">
        <v>18</v>
      </c>
      <c r="D23" s="1612"/>
      <c r="E23" s="764">
        <v>5.8371965294117647</v>
      </c>
      <c r="F23" s="764">
        <v>4.4682108823529418</v>
      </c>
      <c r="G23" s="764">
        <v>5.587069647058823</v>
      </c>
      <c r="H23" s="997">
        <v>4.3256314705882364</v>
      </c>
      <c r="I23" s="759">
        <v>4.345099352941177</v>
      </c>
      <c r="J23" s="761">
        <v>5.1545175882352945</v>
      </c>
      <c r="K23" s="759">
        <v>5.2124463529411758</v>
      </c>
      <c r="L23" s="760">
        <v>5.2495215882352939</v>
      </c>
      <c r="M23" s="759">
        <v>4.5455670000000001</v>
      </c>
      <c r="N23" s="764">
        <v>3.5456215294117648</v>
      </c>
    </row>
    <row r="24" spans="3:16">
      <c r="C24" s="996">
        <v>19</v>
      </c>
      <c r="D24" s="1612"/>
      <c r="E24" s="764">
        <v>5.8105839999999995</v>
      </c>
      <c r="F24" s="764">
        <v>4.3433795294117648</v>
      </c>
      <c r="G24" s="764">
        <v>5.5706024705882351</v>
      </c>
      <c r="H24" s="997">
        <v>4.4820627647058817</v>
      </c>
      <c r="I24" s="759">
        <v>4.1490715882352944</v>
      </c>
      <c r="J24" s="761">
        <v>5.1489084705882355</v>
      </c>
      <c r="K24" s="759">
        <v>5.1097111764705891</v>
      </c>
      <c r="L24" s="760">
        <v>5.2018949411764703</v>
      </c>
      <c r="M24" s="759">
        <v>4.544665411764707</v>
      </c>
      <c r="N24" s="764">
        <v>3.7021140000000003</v>
      </c>
    </row>
    <row r="25" spans="3:16">
      <c r="C25" s="996">
        <v>20</v>
      </c>
      <c r="D25" s="1612"/>
      <c r="E25" s="764">
        <v>5.8321020588235299</v>
      </c>
      <c r="F25" s="764">
        <v>4.4242479411764704</v>
      </c>
      <c r="G25" s="764">
        <v>5.5917022352941173</v>
      </c>
      <c r="H25" s="997">
        <v>4.6219909411764712</v>
      </c>
      <c r="I25" s="759">
        <v>4.1668257647058828</v>
      </c>
      <c r="J25" s="761">
        <v>5.0604541764705884</v>
      </c>
      <c r="K25" s="759">
        <v>5.0874857647058827</v>
      </c>
      <c r="L25" s="760">
        <v>5.226873294117647</v>
      </c>
      <c r="M25" s="759">
        <v>4.4355847058823539</v>
      </c>
      <c r="N25" s="764">
        <v>3.8818015294117649</v>
      </c>
    </row>
    <row r="26" spans="3:16">
      <c r="C26" s="996">
        <v>21</v>
      </c>
      <c r="D26" s="1612"/>
      <c r="E26" s="764">
        <v>5.8425999411764709</v>
      </c>
      <c r="F26" s="764">
        <v>4.5933075882352945</v>
      </c>
      <c r="G26" s="764">
        <v>5.6582438823529415</v>
      </c>
      <c r="H26" s="997">
        <v>4.6591594705882349</v>
      </c>
      <c r="I26" s="759">
        <v>4.2700098235294117</v>
      </c>
      <c r="J26" s="761">
        <v>5.0797041176470588</v>
      </c>
      <c r="K26" s="759">
        <v>5.1678670588235294</v>
      </c>
      <c r="L26" s="760">
        <v>5.4091371176470586</v>
      </c>
      <c r="M26" s="759">
        <v>4.3779755882352935</v>
      </c>
      <c r="N26" s="764">
        <v>4.0563326470588246</v>
      </c>
    </row>
    <row r="27" spans="3:16">
      <c r="C27" s="996">
        <v>22</v>
      </c>
      <c r="D27" s="1612"/>
      <c r="E27" s="764">
        <v>5.8163284705882354</v>
      </c>
      <c r="F27" s="764">
        <v>4.6715033529411762</v>
      </c>
      <c r="G27" s="764">
        <v>5.6638499411764718</v>
      </c>
      <c r="H27" s="997">
        <v>4.8499999999999996</v>
      </c>
      <c r="I27" s="759">
        <v>4.3735035882352937</v>
      </c>
      <c r="J27" s="761">
        <v>5.2136102352941167</v>
      </c>
      <c r="K27" s="759">
        <v>5.2343177058823533</v>
      </c>
      <c r="L27" s="760">
        <v>5.5912602352941176</v>
      </c>
      <c r="M27" s="759">
        <v>4.4045781764705882</v>
      </c>
      <c r="N27" s="764">
        <v>4.2532925882352934</v>
      </c>
    </row>
    <row r="28" spans="3:16">
      <c r="C28" s="996">
        <v>23</v>
      </c>
      <c r="D28" s="1612"/>
      <c r="E28" s="764">
        <v>5.8014794117647064</v>
      </c>
      <c r="F28" s="764">
        <v>4.6776630588235291</v>
      </c>
      <c r="G28" s="764">
        <v>5.6969899999999996</v>
      </c>
      <c r="H28" s="997">
        <v>4.9000000000000004</v>
      </c>
      <c r="I28" s="759">
        <v>4.3741115294117652</v>
      </c>
      <c r="J28" s="761">
        <v>5.1735518823529407</v>
      </c>
      <c r="K28" s="759">
        <v>5.41</v>
      </c>
      <c r="L28" s="760">
        <v>5.6673117647058824</v>
      </c>
      <c r="M28" s="759">
        <v>4.528163823529411</v>
      </c>
      <c r="N28" s="764">
        <v>4.3644104705882345</v>
      </c>
    </row>
    <row r="29" spans="3:16">
      <c r="C29" s="996">
        <v>24</v>
      </c>
      <c r="D29" s="1612"/>
      <c r="E29" s="764">
        <v>5.8280032352941173</v>
      </c>
      <c r="F29" s="764">
        <v>4.6900857058823533</v>
      </c>
      <c r="G29" s="764">
        <v>5.7238701764705882</v>
      </c>
      <c r="H29" s="997">
        <v>4.9068377647058821</v>
      </c>
      <c r="I29" s="759">
        <v>4.5010511764705878</v>
      </c>
      <c r="J29" s="761">
        <v>5.2663978823529414</v>
      </c>
      <c r="K29" s="759">
        <v>5.5554742941176469</v>
      </c>
      <c r="L29" s="760">
        <v>5.7565269411764701</v>
      </c>
      <c r="M29" s="759">
        <v>4.6662521176470593</v>
      </c>
      <c r="N29" s="764">
        <v>4.5111017058823526</v>
      </c>
    </row>
    <row r="30" spans="3:16">
      <c r="C30" s="996">
        <v>25</v>
      </c>
      <c r="D30" s="1612"/>
      <c r="E30" s="764">
        <v>5.7594718235294122</v>
      </c>
      <c r="F30" s="764">
        <v>4.6754056470588239</v>
      </c>
      <c r="G30" s="764">
        <v>5.7420219999999995</v>
      </c>
      <c r="H30" s="997">
        <v>5.1032104117647057</v>
      </c>
      <c r="I30" s="759">
        <v>4.6116804117647066</v>
      </c>
      <c r="J30" s="761">
        <v>5.3510569411764708</v>
      </c>
      <c r="K30" s="759">
        <v>5.6646077647058828</v>
      </c>
      <c r="L30" s="760">
        <v>5.5826014705882354</v>
      </c>
      <c r="M30" s="759">
        <v>4.727622823529412</v>
      </c>
      <c r="N30" s="764">
        <v>4.4481725294117647</v>
      </c>
    </row>
    <row r="31" spans="3:16">
      <c r="C31" s="996">
        <v>26</v>
      </c>
      <c r="D31" s="1612"/>
      <c r="E31" s="764">
        <v>5.7494687058823528</v>
      </c>
      <c r="F31" s="764">
        <v>4.6873687058823537</v>
      </c>
      <c r="G31" s="764">
        <v>5.7321985882352946</v>
      </c>
      <c r="H31" s="997">
        <v>5.2261567647058822</v>
      </c>
      <c r="I31" s="759">
        <v>4.4571096470588234</v>
      </c>
      <c r="J31" s="761">
        <v>5.4953072352941179</v>
      </c>
      <c r="K31" s="759">
        <v>5.7524655882352933</v>
      </c>
      <c r="L31" s="760">
        <v>5.5287027058823526</v>
      </c>
      <c r="M31" s="759">
        <v>4.7728872941176466</v>
      </c>
      <c r="N31" s="764">
        <v>4.3169375294117645</v>
      </c>
    </row>
    <row r="32" spans="3:16">
      <c r="C32" s="1000">
        <v>27</v>
      </c>
      <c r="D32" s="1612"/>
      <c r="E32" s="764">
        <v>5.7474743529411763</v>
      </c>
      <c r="F32" s="764">
        <v>4.7102532941176465</v>
      </c>
      <c r="G32" s="764">
        <v>5.7150554117647063</v>
      </c>
      <c r="H32" s="997">
        <v>5.3463555294117651</v>
      </c>
      <c r="I32" s="759">
        <v>4.3126314705882356</v>
      </c>
      <c r="J32" s="761">
        <v>5.5707301764705877</v>
      </c>
      <c r="K32" s="759">
        <v>5.7088345294117655</v>
      </c>
      <c r="L32" s="760">
        <v>5.5858667647058828</v>
      </c>
      <c r="M32" s="759">
        <v>4.7790538823529412</v>
      </c>
      <c r="N32" s="764">
        <v>4.2949736470588231</v>
      </c>
    </row>
    <row r="33" spans="2:23">
      <c r="C33" s="1000">
        <v>28</v>
      </c>
      <c r="D33" s="1612"/>
      <c r="E33" s="764">
        <v>5.7052006470588239</v>
      </c>
      <c r="F33" s="764">
        <v>4.7197165294117651</v>
      </c>
      <c r="G33" s="764">
        <v>5.5602529411764712</v>
      </c>
      <c r="H33" s="997">
        <v>5.4125767647058822</v>
      </c>
      <c r="I33" s="759">
        <v>4.3861281176470595</v>
      </c>
      <c r="J33" s="761">
        <v>5.46895394117647</v>
      </c>
      <c r="K33" s="759">
        <v>5.6732084117647066</v>
      </c>
      <c r="L33" s="760">
        <v>5.5403927647058824</v>
      </c>
      <c r="M33" s="759">
        <v>4.7348202352941176</v>
      </c>
      <c r="N33" s="764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1000">
        <v>29</v>
      </c>
      <c r="D34" s="1612"/>
      <c r="E34" s="764">
        <v>5.5678755294117641</v>
      </c>
      <c r="F34" s="764">
        <v>4.6956841176470592</v>
      </c>
      <c r="G34" s="764">
        <v>5.4133682352941186</v>
      </c>
      <c r="H34" s="997">
        <v>5.3897434117647061</v>
      </c>
      <c r="I34" s="759">
        <v>4.4395527647058826</v>
      </c>
      <c r="J34" s="761">
        <v>5.2411312352941177</v>
      </c>
      <c r="K34" s="759">
        <v>5.8296909411764704</v>
      </c>
      <c r="L34" s="760">
        <v>5.4629716470588248</v>
      </c>
      <c r="M34" s="759">
        <v>4.7025244117647054</v>
      </c>
      <c r="N34" s="764">
        <v>4.3639891176470593</v>
      </c>
      <c r="P34" s="1500"/>
      <c r="Q34" s="1500"/>
      <c r="R34" s="1500"/>
      <c r="S34" s="1500"/>
      <c r="T34" s="1500"/>
      <c r="U34" s="1500"/>
      <c r="V34" s="1500"/>
      <c r="W34" s="2"/>
    </row>
    <row r="35" spans="2:23">
      <c r="C35" s="1000">
        <v>30</v>
      </c>
      <c r="D35" s="1612"/>
      <c r="E35" s="764">
        <v>5.435954588235294</v>
      </c>
      <c r="F35" s="764">
        <v>4.6217661176470584</v>
      </c>
      <c r="G35" s="764">
        <v>5.4209105294117643</v>
      </c>
      <c r="H35" s="997">
        <v>5.3571623529411765</v>
      </c>
      <c r="I35" s="759">
        <v>4.3718005882352946</v>
      </c>
      <c r="J35" s="761">
        <v>5.1181328823529419</v>
      </c>
      <c r="K35" s="759">
        <v>5.9092777058823529</v>
      </c>
      <c r="L35" s="760">
        <v>5.4476324117647064</v>
      </c>
      <c r="M35" s="759">
        <v>4.6775445294117644</v>
      </c>
      <c r="N35" s="764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1000">
        <v>31</v>
      </c>
      <c r="D36" s="1612"/>
      <c r="E36" s="764">
        <v>5.529673117647059</v>
      </c>
      <c r="F36" s="764">
        <v>4.5724402941176479</v>
      </c>
      <c r="G36" s="764">
        <v>5.4732439411764711</v>
      </c>
      <c r="H36" s="997">
        <v>5.341501941176471</v>
      </c>
      <c r="I36" s="759">
        <v>4.3706604117647059</v>
      </c>
      <c r="J36" s="761">
        <v>5.1129535294117652</v>
      </c>
      <c r="K36" s="759">
        <v>5.9283900000000003</v>
      </c>
      <c r="L36" s="760">
        <v>5.5859761176470588</v>
      </c>
      <c r="M36" s="759">
        <v>4.6862614117647059</v>
      </c>
      <c r="N36" s="764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1000">
        <v>32</v>
      </c>
      <c r="D37" s="1612"/>
      <c r="E37" s="764">
        <v>5.7168830588235293</v>
      </c>
      <c r="F37" s="764">
        <v>4.7009934705882364</v>
      </c>
      <c r="G37" s="764">
        <v>5.5027325294117642</v>
      </c>
      <c r="H37" s="997">
        <v>5.3134624705882354</v>
      </c>
      <c r="I37" s="759">
        <v>4.385517882352941</v>
      </c>
      <c r="J37" s="761">
        <v>5.1447102352941183</v>
      </c>
      <c r="K37" s="759">
        <v>5.902471823529412</v>
      </c>
      <c r="L37" s="760">
        <v>5.5912350000000002</v>
      </c>
      <c r="M37" s="759">
        <v>4.7292310000000004</v>
      </c>
      <c r="N37" s="764">
        <v>4.5183625882352931</v>
      </c>
      <c r="P37" s="1501"/>
      <c r="Q37" s="1501"/>
      <c r="R37" s="1501"/>
      <c r="S37" s="1501"/>
      <c r="T37" s="2"/>
      <c r="U37" s="2"/>
      <c r="V37" s="2"/>
      <c r="W37" s="2"/>
    </row>
    <row r="38" spans="2:23">
      <c r="B38" s="10"/>
      <c r="C38" s="1000">
        <v>33</v>
      </c>
      <c r="D38" s="1612"/>
      <c r="E38" s="764">
        <v>5.8848935294117641</v>
      </c>
      <c r="F38" s="764">
        <v>4.9134601176470589</v>
      </c>
      <c r="G38" s="764">
        <v>5.514854647058824</v>
      </c>
      <c r="H38" s="997">
        <v>5.3037262352941177</v>
      </c>
      <c r="I38" s="759">
        <v>4.361428882352941</v>
      </c>
      <c r="J38" s="761">
        <v>5.1303735294117647</v>
      </c>
      <c r="K38" s="759">
        <v>5.9220368235294121</v>
      </c>
      <c r="L38" s="760">
        <v>5.6643577058823533</v>
      </c>
      <c r="M38" s="763">
        <v>4.7572727647058821</v>
      </c>
      <c r="N38" s="764">
        <v>4.5716465294117645</v>
      </c>
      <c r="P38" s="1502"/>
      <c r="Q38" s="1502"/>
      <c r="R38" s="1502"/>
      <c r="S38" s="1502"/>
      <c r="T38" s="2"/>
      <c r="U38" s="2"/>
      <c r="V38" s="2"/>
      <c r="W38" s="2"/>
    </row>
    <row r="39" spans="2:23">
      <c r="B39" s="10"/>
      <c r="C39" s="1000">
        <v>34</v>
      </c>
      <c r="D39" s="1612"/>
      <c r="E39" s="764">
        <v>5.9367673529411764</v>
      </c>
      <c r="F39" s="764">
        <v>5.0109310588235294</v>
      </c>
      <c r="G39" s="764">
        <v>5.51779111764706</v>
      </c>
      <c r="H39" s="997">
        <v>5.298450529411765</v>
      </c>
      <c r="I39" s="759">
        <v>4.3522761176470581</v>
      </c>
      <c r="J39" s="761">
        <v>5.1243874117647055</v>
      </c>
      <c r="K39" s="759">
        <v>6.0421797647058817</v>
      </c>
      <c r="L39" s="760">
        <v>5.7659710588235296</v>
      </c>
      <c r="M39" s="763">
        <v>4.8104595882352941</v>
      </c>
      <c r="N39" s="764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1000">
        <v>35</v>
      </c>
      <c r="D40" s="1612"/>
      <c r="E40" s="764">
        <v>5.8786428235294128</v>
      </c>
      <c r="F40" s="764">
        <v>5.0182102941176474</v>
      </c>
      <c r="G40" s="764">
        <v>5.5389451764705884</v>
      </c>
      <c r="H40" s="997">
        <v>5.3124171176470592</v>
      </c>
      <c r="I40" s="759">
        <v>4.3771619411764702</v>
      </c>
      <c r="J40" s="761">
        <v>5.1091827647058814</v>
      </c>
      <c r="K40" s="759">
        <v>6.1975037647058828</v>
      </c>
      <c r="L40" s="760">
        <v>5.9204791176470586</v>
      </c>
      <c r="M40" s="759">
        <v>4.8542726470588242</v>
      </c>
      <c r="N40" s="764">
        <v>4.3678424705882355</v>
      </c>
    </row>
    <row r="41" spans="2:23">
      <c r="B41" s="10"/>
      <c r="C41" s="996">
        <v>36</v>
      </c>
      <c r="D41" s="1612"/>
      <c r="E41" s="764">
        <v>5.8906456470588235</v>
      </c>
      <c r="F41" s="764">
        <v>4.9374642352941169</v>
      </c>
      <c r="G41" s="764">
        <v>5.5461708823529419</v>
      </c>
      <c r="H41" s="997">
        <v>5.3213427647058822</v>
      </c>
      <c r="I41" s="759">
        <v>4.5368524117647056</v>
      </c>
      <c r="J41" s="761">
        <v>5.1041578823529408</v>
      </c>
      <c r="K41" s="759">
        <v>6.2338884705882354</v>
      </c>
      <c r="L41" s="760">
        <v>5.9248440588235303</v>
      </c>
      <c r="M41" s="759">
        <v>4.933885411764706</v>
      </c>
      <c r="N41" s="764">
        <v>4.2758231176470591</v>
      </c>
    </row>
    <row r="42" spans="2:23">
      <c r="C42" s="996">
        <v>37</v>
      </c>
      <c r="D42" s="1612"/>
      <c r="E42" s="764">
        <v>5.9036395294117643</v>
      </c>
      <c r="F42" s="764">
        <v>4.7522272352941171</v>
      </c>
      <c r="G42" s="764">
        <v>5.4646884117647057</v>
      </c>
      <c r="H42" s="997">
        <v>5.3778430588235295</v>
      </c>
      <c r="I42" s="759">
        <v>4.6888912352941183</v>
      </c>
      <c r="J42" s="761">
        <v>5.0463950588235296</v>
      </c>
      <c r="K42" s="759">
        <v>6.0484679411764706</v>
      </c>
      <c r="L42" s="760">
        <v>5.898568</v>
      </c>
      <c r="M42" s="759">
        <v>4.9897869411764706</v>
      </c>
      <c r="N42" s="764">
        <v>4.2743021176470597</v>
      </c>
    </row>
    <row r="43" spans="2:23">
      <c r="C43" s="996">
        <v>38</v>
      </c>
      <c r="D43" s="1612"/>
      <c r="E43" s="764">
        <v>5.9256806470588232</v>
      </c>
      <c r="F43" s="764">
        <v>4.6246849999999995</v>
      </c>
      <c r="G43" s="764">
        <v>5.2313238823529415</v>
      </c>
      <c r="H43" s="997">
        <v>5.4984738823529415</v>
      </c>
      <c r="I43" s="759">
        <v>4.7300000000000004</v>
      </c>
      <c r="J43" s="761">
        <v>4.8863199411764704</v>
      </c>
      <c r="K43" s="759">
        <v>5.9260262941176469</v>
      </c>
      <c r="L43" s="760">
        <v>5.9632185294117654</v>
      </c>
      <c r="M43" s="759">
        <v>5.0368186470588245</v>
      </c>
      <c r="N43" s="764">
        <v>4.2175089411764715</v>
      </c>
    </row>
    <row r="44" spans="2:23">
      <c r="C44" s="996">
        <v>39</v>
      </c>
      <c r="D44" s="1612"/>
      <c r="E44" s="764">
        <v>5.9321225294117639</v>
      </c>
      <c r="F44" s="764">
        <v>4.5462200588235291</v>
      </c>
      <c r="G44" s="764">
        <v>5.0964182941176466</v>
      </c>
      <c r="H44" s="997">
        <v>5.4467851176470594</v>
      </c>
      <c r="I44" s="759">
        <v>4.640264352941176</v>
      </c>
      <c r="J44" s="761">
        <v>4.6491051176470588</v>
      </c>
      <c r="K44" s="759">
        <v>5.7930209999999995</v>
      </c>
      <c r="L44" s="760">
        <v>6.0404943529411765</v>
      </c>
      <c r="M44" s="759">
        <v>5.0571873529411766</v>
      </c>
      <c r="N44" s="764">
        <v>4.0862953529411765</v>
      </c>
    </row>
    <row r="45" spans="2:23">
      <c r="C45" s="996">
        <v>40</v>
      </c>
      <c r="D45" s="1612"/>
      <c r="E45" s="764">
        <v>5.9109493529411763</v>
      </c>
      <c r="F45" s="764">
        <v>4.5265854705882358</v>
      </c>
      <c r="G45" s="764">
        <v>4.9290539999999989</v>
      </c>
      <c r="H45" s="997">
        <v>5.2671006470588244</v>
      </c>
      <c r="I45" s="759">
        <v>4.4546992941176464</v>
      </c>
      <c r="J45" s="761">
        <v>4.5869972352941177</v>
      </c>
      <c r="K45" s="762">
        <v>5.76</v>
      </c>
      <c r="L45" s="760">
        <v>6.082682411764706</v>
      </c>
      <c r="M45" s="759">
        <v>5.0998426470588241</v>
      </c>
      <c r="N45" s="764">
        <v>3.9596325294117642</v>
      </c>
    </row>
    <row r="46" spans="2:23">
      <c r="C46" s="996">
        <v>41</v>
      </c>
      <c r="D46" s="1612"/>
      <c r="E46" s="764">
        <v>5.8749913529411764</v>
      </c>
      <c r="F46" s="764">
        <v>4.4900126470588235</v>
      </c>
      <c r="G46" s="764">
        <v>4.8453362941176472</v>
      </c>
      <c r="H46" s="997">
        <v>5.0930061764705892</v>
      </c>
      <c r="I46" s="759">
        <v>4.438794176470588</v>
      </c>
      <c r="J46" s="761">
        <v>4.5546088823529418</v>
      </c>
      <c r="K46" s="759">
        <v>5.7762425882352932</v>
      </c>
      <c r="L46" s="760">
        <v>6.047139647058823</v>
      </c>
      <c r="M46" s="759">
        <v>5.1074881764705884</v>
      </c>
      <c r="N46" s="764">
        <v>3.8361914117647062</v>
      </c>
    </row>
    <row r="47" spans="2:23">
      <c r="C47" s="996">
        <v>42</v>
      </c>
      <c r="D47" s="1612"/>
      <c r="E47" s="764">
        <v>5.8479804117647065</v>
      </c>
      <c r="F47" s="764">
        <v>4.378448176470588</v>
      </c>
      <c r="G47" s="764">
        <v>4.8401240588235295</v>
      </c>
      <c r="H47" s="997">
        <v>4.9529013529411765</v>
      </c>
      <c r="I47" s="759">
        <v>4.4076171176470584</v>
      </c>
      <c r="J47" s="761">
        <v>4.6046588823529406</v>
      </c>
      <c r="K47" s="759">
        <v>5.7626331176470593</v>
      </c>
      <c r="L47" s="760">
        <v>5.996251529411766</v>
      </c>
      <c r="M47" s="759">
        <v>5.0531351764705885</v>
      </c>
      <c r="N47" s="764">
        <v>3.7983071176470591</v>
      </c>
    </row>
    <row r="48" spans="2:23">
      <c r="C48" s="996">
        <v>43</v>
      </c>
      <c r="D48" s="1612"/>
      <c r="E48" s="764">
        <v>5.8276728823529407</v>
      </c>
      <c r="F48" s="764">
        <v>4.2971760000000003</v>
      </c>
      <c r="G48" s="764">
        <v>4.7828322941176475</v>
      </c>
      <c r="H48" s="997">
        <v>4.8847538235294117</v>
      </c>
      <c r="I48" s="759">
        <v>4.3858604705882351</v>
      </c>
      <c r="J48" s="761">
        <v>4.6015136470588232</v>
      </c>
      <c r="K48" s="759">
        <v>5.6949122941176471</v>
      </c>
      <c r="L48" s="760">
        <v>5.8355623529411762</v>
      </c>
      <c r="M48" s="759">
        <v>5.0789715294117643</v>
      </c>
      <c r="N48" s="764">
        <v>3.7951091176470588</v>
      </c>
    </row>
    <row r="49" spans="3:37">
      <c r="C49" s="996">
        <v>44</v>
      </c>
      <c r="D49" s="1612"/>
      <c r="E49" s="764">
        <v>5.778948117647059</v>
      </c>
      <c r="F49" s="764">
        <v>4.2709312941176476</v>
      </c>
      <c r="G49" s="764">
        <v>4.6667422941176468</v>
      </c>
      <c r="H49" s="997">
        <v>4.8982539411764714</v>
      </c>
      <c r="I49" s="759">
        <v>4.318431764705883</v>
      </c>
      <c r="J49" s="761">
        <v>4.5730459411764706</v>
      </c>
      <c r="K49" s="759">
        <v>5.5491478823529414</v>
      </c>
      <c r="L49" s="760">
        <v>5.7002193529411764</v>
      </c>
      <c r="M49" s="759">
        <v>5.0967685294117651</v>
      </c>
      <c r="N49" s="764">
        <v>3.8271097647058823</v>
      </c>
    </row>
    <row r="50" spans="3:37">
      <c r="C50" s="996">
        <v>45</v>
      </c>
      <c r="D50" s="1612"/>
      <c r="E50" s="764">
        <v>5.767703882352941</v>
      </c>
      <c r="F50" s="764">
        <v>4.2481139999999993</v>
      </c>
      <c r="G50" s="764">
        <v>4.6526518235294114</v>
      </c>
      <c r="H50" s="997">
        <v>4.8859406470588231</v>
      </c>
      <c r="I50" s="759">
        <v>4.1601758823529407</v>
      </c>
      <c r="J50" s="761">
        <v>4.5089177058823537</v>
      </c>
      <c r="K50" s="759">
        <v>5.3265947647058818</v>
      </c>
      <c r="L50" s="760">
        <v>5.7281907647058823</v>
      </c>
      <c r="M50" s="759">
        <v>5.1163151764705876</v>
      </c>
      <c r="N50" s="764">
        <v>3.8102067058823534</v>
      </c>
    </row>
    <row r="51" spans="3:37">
      <c r="C51" s="996">
        <v>46</v>
      </c>
      <c r="D51" s="1612"/>
      <c r="E51" s="764">
        <v>5.790856117647059</v>
      </c>
      <c r="F51" s="764">
        <v>4.2585078823529408</v>
      </c>
      <c r="G51" s="764">
        <v>4.6280596470588238</v>
      </c>
      <c r="H51" s="997">
        <v>4.907833411764706</v>
      </c>
      <c r="I51" s="759">
        <v>3.9537894117647059</v>
      </c>
      <c r="J51" s="761">
        <v>4.4577252352941175</v>
      </c>
      <c r="K51" s="759">
        <v>5.2978578823529414</v>
      </c>
      <c r="L51" s="760">
        <v>5.7381931176470591</v>
      </c>
      <c r="M51" s="759">
        <v>5.1769617058823529</v>
      </c>
      <c r="N51" s="764">
        <v>3.8272435882352944</v>
      </c>
      <c r="P51" s="323"/>
    </row>
    <row r="52" spans="3:37">
      <c r="C52" s="996">
        <v>47</v>
      </c>
      <c r="D52" s="1612"/>
      <c r="E52" s="764">
        <v>5.9074974705882362</v>
      </c>
      <c r="F52" s="764">
        <v>4.2466136470588234</v>
      </c>
      <c r="G52" s="764">
        <v>4.6337238235294116</v>
      </c>
      <c r="H52" s="997">
        <v>5.0226777058823533</v>
      </c>
      <c r="I52" s="759">
        <v>3.8245089999999999</v>
      </c>
      <c r="J52" s="761">
        <v>4.413155117647058</v>
      </c>
      <c r="K52" s="759">
        <v>5.2754068823529412</v>
      </c>
      <c r="L52" s="760">
        <v>5.6960861176470585</v>
      </c>
      <c r="M52" s="759">
        <v>5.2419379999999993</v>
      </c>
      <c r="N52" s="764">
        <v>3.8190329411764705</v>
      </c>
      <c r="P52" s="323"/>
    </row>
    <row r="53" spans="3:37">
      <c r="C53" s="996">
        <v>48</v>
      </c>
      <c r="D53" s="1612"/>
      <c r="E53" s="764">
        <v>6.0780513529411762</v>
      </c>
      <c r="F53" s="764">
        <v>4.2239018823529415</v>
      </c>
      <c r="G53" s="764">
        <v>4.6336741176470593</v>
      </c>
      <c r="H53" s="997">
        <v>5.0789302352941172</v>
      </c>
      <c r="I53" s="759">
        <v>3.7097794117647065</v>
      </c>
      <c r="J53" s="761">
        <v>4.3352797647058825</v>
      </c>
      <c r="K53" s="759">
        <v>5.3036704117647062</v>
      </c>
      <c r="L53" s="760">
        <v>5.5485781764705884</v>
      </c>
      <c r="M53" s="759">
        <v>5.385765411764706</v>
      </c>
      <c r="N53" s="764">
        <v>3.8422050588235295</v>
      </c>
      <c r="P53" s="323"/>
    </row>
    <row r="54" spans="3:37">
      <c r="C54" s="996">
        <v>49</v>
      </c>
      <c r="D54" s="1612"/>
      <c r="E54" s="764">
        <v>6.2440605882352944</v>
      </c>
      <c r="F54" s="764">
        <v>4.1856107647058822</v>
      </c>
      <c r="G54" s="764">
        <v>4.6438768235294123</v>
      </c>
      <c r="H54" s="997">
        <v>5.1785928235294119</v>
      </c>
      <c r="I54" s="759">
        <v>3.7403317058823533</v>
      </c>
      <c r="J54" s="761">
        <v>4.2020351176470587</v>
      </c>
      <c r="K54" s="759">
        <v>5.430207823529412</v>
      </c>
      <c r="L54" s="760">
        <v>5.3980641764705881</v>
      </c>
      <c r="M54" s="759">
        <v>5.5433598235294124</v>
      </c>
      <c r="N54" s="764">
        <v>3.8631021764705884</v>
      </c>
      <c r="P54" s="323"/>
    </row>
    <row r="55" spans="3:37">
      <c r="C55" s="996">
        <v>50</v>
      </c>
      <c r="D55" s="1612"/>
      <c r="E55" s="764">
        <v>6.3666827058823525</v>
      </c>
      <c r="F55" s="764">
        <v>4.1593339411764711</v>
      </c>
      <c r="G55" s="764">
        <v>4.5922561176470591</v>
      </c>
      <c r="H55" s="997">
        <v>5.1868967647058826</v>
      </c>
      <c r="I55" s="759">
        <v>3.8469829411764707</v>
      </c>
      <c r="J55" s="761">
        <v>4.0803750000000001</v>
      </c>
      <c r="K55" s="759">
        <v>5.3218627647058829</v>
      </c>
      <c r="L55" s="760">
        <v>5.3495053529411765</v>
      </c>
      <c r="M55" s="759">
        <v>5.6530828823529422</v>
      </c>
      <c r="N55" s="764">
        <v>3.9741604117647062</v>
      </c>
      <c r="P55" s="323"/>
    </row>
    <row r="56" spans="3:37">
      <c r="C56" s="1007">
        <v>51</v>
      </c>
      <c r="D56" s="1613"/>
      <c r="E56" s="1741">
        <v>6.3009340588235299</v>
      </c>
      <c r="F56" s="1741">
        <v>4.1773075882352941</v>
      </c>
      <c r="G56" s="1741">
        <v>4.4381204705882356</v>
      </c>
      <c r="H56" s="997">
        <v>5.0272682352941178</v>
      </c>
      <c r="I56" s="759">
        <v>3.8825945294117647</v>
      </c>
      <c r="J56" s="761">
        <v>4.059936705882353</v>
      </c>
      <c r="K56" s="759">
        <v>5.1364254117647059</v>
      </c>
      <c r="L56" s="760">
        <v>5.2787203529411766</v>
      </c>
      <c r="M56" s="759">
        <v>5.6129021764705884</v>
      </c>
      <c r="N56" s="764">
        <v>4.0024361764705878</v>
      </c>
    </row>
    <row r="57" spans="3:37">
      <c r="C57" s="1007">
        <v>52</v>
      </c>
      <c r="D57" s="1614"/>
      <c r="E57" s="1742"/>
      <c r="F57" s="1742"/>
      <c r="G57" s="1742"/>
      <c r="H57" s="997">
        <v>4.8702328235294114</v>
      </c>
      <c r="I57" s="759">
        <v>3.8604624117647055</v>
      </c>
      <c r="J57" s="761">
        <v>4.0853524705882354</v>
      </c>
      <c r="K57" s="759">
        <v>5.0826283529411764</v>
      </c>
      <c r="L57" s="760">
        <v>5.24570494117647</v>
      </c>
      <c r="M57" s="759">
        <v>5.4961675294117649</v>
      </c>
      <c r="N57" s="764">
        <v>4.0593738823529417</v>
      </c>
    </row>
    <row r="58" spans="3:37" ht="13.5" thickBot="1">
      <c r="C58" s="1001">
        <v>53</v>
      </c>
      <c r="D58" s="1615"/>
      <c r="E58" s="1001"/>
      <c r="F58" s="1001"/>
      <c r="G58" s="755"/>
      <c r="H58" s="1005"/>
      <c r="I58" s="756"/>
      <c r="J58" s="757"/>
      <c r="K58" s="757"/>
      <c r="L58" s="757"/>
      <c r="M58" s="756"/>
      <c r="N58" s="755"/>
    </row>
    <row r="60" spans="3:37">
      <c r="G60" s="998"/>
      <c r="K60" s="323"/>
    </row>
    <row r="61" spans="3:37">
      <c r="I61" s="10"/>
    </row>
    <row r="62" spans="3:37">
      <c r="I62" s="10"/>
    </row>
    <row r="63" spans="3:37">
      <c r="I63" s="10"/>
    </row>
    <row r="64" spans="3:37">
      <c r="C64" s="323"/>
      <c r="D64" s="323"/>
      <c r="E64" s="323"/>
      <c r="F64" s="323"/>
      <c r="G64" s="323"/>
      <c r="H64" s="323"/>
      <c r="I64" s="10"/>
      <c r="AJ64" s="10"/>
      <c r="AK64" s="10"/>
    </row>
    <row r="65" spans="9:9">
      <c r="I65" s="10"/>
    </row>
    <row r="66" spans="9:9">
      <c r="I66" s="10"/>
    </row>
    <row r="118" spans="1:1">
      <c r="A118" s="820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Ceny_miesieczneUE_I_2020</vt:lpstr>
      <vt:lpstr>Ceny_tygodniowe_UE</vt:lpstr>
      <vt:lpstr>CENY_LUTY_2020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BAZA_Ceny_UE_2009_2019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2020-03-05T11:15:30Z</dcterms:modified>
</cp:coreProperties>
</file>