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360" yWindow="720" windowWidth="12120" windowHeight="7770" tabRatio="845"/>
  </bookViews>
  <sheets>
    <sheet name="NFZ" sheetId="23" r:id="rId1"/>
    <sheet name="CENTRALA" sheetId="22" r:id="rId2"/>
    <sheet name="Razem OW" sheetId="20" r:id="rId3"/>
    <sheet name="Dolnośląski" sheetId="19" r:id="rId4"/>
    <sheet name="KujawskoPomorski" sheetId="18" r:id="rId5"/>
    <sheet name="Lubelski" sheetId="17" r:id="rId6"/>
    <sheet name="Lubuski" sheetId="16" r:id="rId7"/>
    <sheet name="Łódzki" sheetId="15" r:id="rId8"/>
    <sheet name="Małopolski" sheetId="14" r:id="rId9"/>
    <sheet name="Mazowiecki" sheetId="13" r:id="rId10"/>
    <sheet name="Opolski" sheetId="12" r:id="rId11"/>
    <sheet name="Podkarpacki" sheetId="11" r:id="rId12"/>
    <sheet name="Podlaski" sheetId="10" r:id="rId13"/>
    <sheet name="Pomorski" sheetId="9" r:id="rId14"/>
    <sheet name="Śląski" sheetId="8" r:id="rId15"/>
    <sheet name="Świętokrzyski" sheetId="7" r:id="rId16"/>
    <sheet name="WarmińskoMazurski" sheetId="6" r:id="rId17"/>
    <sheet name="Wielkopolski" sheetId="5" r:id="rId18"/>
    <sheet name="Zachodniopomorski" sheetId="3" r:id="rId19"/>
  </sheets>
  <externalReferences>
    <externalReference r:id="rId20"/>
    <externalReference r:id="rId21"/>
    <externalReference r:id="rId22"/>
  </externalReferences>
  <definedNames>
    <definedName name="___C">[0]!___C</definedName>
    <definedName name="__C">[0]!__C</definedName>
    <definedName name="_1_0_0kos">[1]plan!#REF!</definedName>
    <definedName name="_2_0_0ra">[1]plan!#REF!</definedName>
    <definedName name="_C" localSheetId="2">'Razem OW'!_C</definedName>
    <definedName name="_C" localSheetId="18">Zachodniopomorski!_C</definedName>
    <definedName name="_C">'Razem OW'!_C</definedName>
    <definedName name="_xlnm._FilterDatabase" localSheetId="16" hidden="1">WarmińskoMazurski!$A$6:$C$71</definedName>
    <definedName name="A" localSheetId="2">'Razem OW'!A</definedName>
    <definedName name="A" localSheetId="18">Zachodniopomorski!A</definedName>
    <definedName name="A">'Razem OW'!A</definedName>
    <definedName name="A_2">[0]!A_2</definedName>
    <definedName name="aa" localSheetId="2">'Razem OW'!aa</definedName>
    <definedName name="aa" localSheetId="18">Zachodniopomorski!aa</definedName>
    <definedName name="aa">'Razem OW'!aa</definedName>
    <definedName name="aa_2">[0]!aa_2</definedName>
    <definedName name="B">[0]!B</definedName>
    <definedName name="BILANS">[2]plan!#REF!</definedName>
    <definedName name="BILANSSPZ">[2]plan!#REF!</definedName>
    <definedName name="BV" localSheetId="2">'Razem OW'!BV</definedName>
    <definedName name="BV" localSheetId="18">Zachodniopomorski!BV</definedName>
    <definedName name="BV">'Razem OW'!BV</definedName>
    <definedName name="cr" localSheetId="2">'Razem OW'!cr</definedName>
    <definedName name="cr" localSheetId="18">Zachodniopomorski!cr</definedName>
    <definedName name="cr">'Razem OW'!cr</definedName>
    <definedName name="d" localSheetId="2">'Razem OW'!d</definedName>
    <definedName name="d" localSheetId="18">Zachodniopomorski!d</definedName>
    <definedName name="d">'Razem OW'!d</definedName>
    <definedName name="depozyty">#REF!</definedName>
    <definedName name="g">[0]!g</definedName>
    <definedName name="koszty">[1]plan!#REF!</definedName>
    <definedName name="licznikn">#REF!</definedName>
    <definedName name="licznikr">#REF!</definedName>
    <definedName name="licznikz">#REF!</definedName>
    <definedName name="mn" localSheetId="2">'Razem OW'!mn</definedName>
    <definedName name="mn" localSheetId="18">Zachodniopomorski!mn</definedName>
    <definedName name="mn">'Razem OW'!mn</definedName>
    <definedName name="mon" localSheetId="2">'Razem OW'!mon</definedName>
    <definedName name="mon" localSheetId="18">Zachodniopomorski!mon</definedName>
    <definedName name="mon">'Razem OW'!mon</definedName>
    <definedName name="naleznosci">#REF!</definedName>
    <definedName name="_xlnm.Print_Area" localSheetId="1">CENTRALA!$A$1:$C$72</definedName>
    <definedName name="_xlnm.Print_Area" localSheetId="3">Dolnośląski!$A$1:$C$72</definedName>
    <definedName name="_xlnm.Print_Area" localSheetId="4">KujawskoPomorski!$A$1:$C$72</definedName>
    <definedName name="_xlnm.Print_Area" localSheetId="5">Lubelski!$A$1:$C$72</definedName>
    <definedName name="_xlnm.Print_Area" localSheetId="6">Lubuski!$A$1:$C$72</definedName>
    <definedName name="_xlnm.Print_Area" localSheetId="7">Łódzki!$A$1:$C$72</definedName>
    <definedName name="_xlnm.Print_Area" localSheetId="8">Małopolski!$A$1:$C$72</definedName>
    <definedName name="_xlnm.Print_Area" localSheetId="9">Mazowiecki!$A$1:$C$72</definedName>
    <definedName name="_xlnm.Print_Area" localSheetId="0">NFZ!$A$1:$C$101</definedName>
    <definedName name="_xlnm.Print_Area" localSheetId="10">Opolski!$A$1:$C$72</definedName>
    <definedName name="_xlnm.Print_Area" localSheetId="11">Podkarpacki!$A$1:$C$72</definedName>
    <definedName name="_xlnm.Print_Area" localSheetId="12">Podlaski!$A$1:$C$72</definedName>
    <definedName name="_xlnm.Print_Area" localSheetId="13">Pomorski!$A$1:$C$72</definedName>
    <definedName name="_xlnm.Print_Area" localSheetId="2">'Razem OW'!$A$1:$C$72</definedName>
    <definedName name="_xlnm.Print_Area" localSheetId="14">Śląski!$A$1:$C$72</definedName>
    <definedName name="_xlnm.Print_Area" localSheetId="15">Świętokrzyski!$A$1:$C$72</definedName>
    <definedName name="_xlnm.Print_Area" localSheetId="16">WarmińskoMazurski!$A$1:$C$72</definedName>
    <definedName name="_xlnm.Print_Area" localSheetId="17">Wielkopolski!$A$1:$C$72</definedName>
    <definedName name="_xlnm.Print_Area" localSheetId="18">Zachodniopomorski!$A$1:$C$72</definedName>
    <definedName name="PETLA">[3]!PETLA</definedName>
    <definedName name="rach1">#REF!</definedName>
    <definedName name="rach2">#REF!</definedName>
    <definedName name="rach3">#REF!</definedName>
    <definedName name="rgds" localSheetId="2">'Razem OW'!rgds</definedName>
    <definedName name="rgds" localSheetId="18">Zachodniopomorski!rgds</definedName>
    <definedName name="rgds">'Razem OW'!rgds</definedName>
    <definedName name="_xlnm.Print_Titles" localSheetId="0">NFZ!$1:$5</definedName>
    <definedName name="wybkosz1">#REF!</definedName>
    <definedName name="wybkosz2">#REF!</definedName>
    <definedName name="za" localSheetId="2">'Razem OW'!za</definedName>
    <definedName name="za" localSheetId="18">Zachodniopomorski!za</definedName>
    <definedName name="za">'Razem OW'!za</definedName>
  </definedNames>
  <calcPr calcId="145621" fullPrecision="0"/>
</workbook>
</file>

<file path=xl/calcChain.xml><?xml version="1.0" encoding="utf-8"?>
<calcChain xmlns="http://schemas.openxmlformats.org/spreadsheetml/2006/main">
  <c r="C59" i="5" l="1"/>
  <c r="C59" i="7"/>
  <c r="C59" i="9"/>
  <c r="C59" i="12"/>
  <c r="C59" i="13"/>
  <c r="C59" i="14"/>
  <c r="C59" i="15"/>
  <c r="C59" i="17"/>
  <c r="C59" i="11"/>
  <c r="C59" i="16" l="1"/>
  <c r="C59" i="6"/>
  <c r="C59" i="18"/>
  <c r="C59" i="10"/>
  <c r="C59" i="8"/>
  <c r="C59" i="3"/>
  <c r="C22" i="23" l="1"/>
  <c r="C39" i="20" l="1"/>
  <c r="C60" i="23" s="1"/>
  <c r="C14" i="20"/>
  <c r="C15" i="20"/>
  <c r="C36" i="23" s="1"/>
  <c r="C89" i="23" l="1"/>
  <c r="C16" i="23" l="1"/>
  <c r="C17" i="23"/>
  <c r="C44" i="20"/>
  <c r="C65" i="23" s="1"/>
  <c r="C38" i="20"/>
  <c r="C59" i="23" s="1"/>
  <c r="C35" i="23"/>
  <c r="C67" i="3" l="1"/>
  <c r="C46" i="3" l="1"/>
  <c r="C15" i="23" l="1"/>
  <c r="C12" i="23"/>
  <c r="C9" i="23" l="1"/>
  <c r="C26" i="22"/>
  <c r="C45" i="22" s="1"/>
  <c r="C6" i="23"/>
  <c r="C95" i="23"/>
  <c r="C26" i="23" l="1"/>
  <c r="C100" i="23"/>
  <c r="C19" i="23"/>
  <c r="C67" i="5"/>
  <c r="C67" i="6"/>
  <c r="C67" i="8"/>
  <c r="C67" i="9"/>
  <c r="C67" i="11"/>
  <c r="C67" i="14"/>
  <c r="C67" i="15"/>
  <c r="C67" i="16"/>
  <c r="C67" i="18"/>
  <c r="C67" i="7"/>
  <c r="C67" i="22" l="1"/>
  <c r="C46" i="11"/>
  <c r="C67" i="12"/>
  <c r="C67" i="17"/>
  <c r="C67" i="13"/>
  <c r="C67" i="10"/>
  <c r="C46" i="6"/>
  <c r="C46" i="16"/>
  <c r="C46" i="9" l="1"/>
  <c r="C46" i="7"/>
  <c r="C46" i="14"/>
  <c r="C46" i="17"/>
  <c r="C46" i="8"/>
  <c r="C46" i="18"/>
  <c r="C46" i="5"/>
  <c r="C46" i="10"/>
  <c r="C46" i="12"/>
  <c r="C46" i="13"/>
  <c r="C46" i="15"/>
  <c r="C67" i="19"/>
  <c r="C59" i="19"/>
  <c r="C69" i="20"/>
  <c r="C70" i="20"/>
  <c r="C71" i="20"/>
  <c r="C72" i="20"/>
  <c r="C68" i="20"/>
  <c r="C50" i="20"/>
  <c r="C51" i="20"/>
  <c r="C52" i="20"/>
  <c r="C53" i="20"/>
  <c r="C54" i="20"/>
  <c r="C55" i="20"/>
  <c r="C56" i="20"/>
  <c r="C61" i="20"/>
  <c r="C62" i="20"/>
  <c r="C63" i="20"/>
  <c r="C64" i="20"/>
  <c r="C65" i="20"/>
  <c r="C66" i="20"/>
  <c r="C60" i="20"/>
  <c r="C58" i="20"/>
  <c r="C48" i="20"/>
  <c r="C47" i="20"/>
  <c r="C40" i="20"/>
  <c r="C41" i="20"/>
  <c r="C42" i="20"/>
  <c r="C43" i="20"/>
  <c r="C92" i="23" l="1"/>
  <c r="C98" i="23"/>
  <c r="C94" i="23"/>
  <c r="C93" i="23"/>
  <c r="C91" i="23"/>
  <c r="C87" i="23"/>
  <c r="C83" i="23"/>
  <c r="C86" i="23"/>
  <c r="C85" i="23"/>
  <c r="C88" i="23"/>
  <c r="C84" i="23"/>
  <c r="C75" i="23"/>
  <c r="C80" i="23"/>
  <c r="C78" i="23"/>
  <c r="C74" i="23"/>
  <c r="C77" i="23"/>
  <c r="C73" i="23"/>
  <c r="C76" i="23"/>
  <c r="C72" i="23"/>
  <c r="C70" i="23"/>
  <c r="C69" i="23"/>
  <c r="C63" i="23"/>
  <c r="C62" i="23"/>
  <c r="C61" i="23"/>
  <c r="C64" i="23"/>
  <c r="C59" i="20"/>
  <c r="C67" i="20"/>
  <c r="C49" i="20"/>
  <c r="C90" i="23" l="1"/>
  <c r="C71" i="23"/>
  <c r="C6" i="22" l="1"/>
  <c r="C13" i="20" l="1"/>
  <c r="C34" i="23" s="1"/>
  <c r="C36" i="20"/>
  <c r="C57" i="23" s="1"/>
  <c r="C29" i="20"/>
  <c r="C50" i="23" s="1"/>
  <c r="C26" i="18"/>
  <c r="C45" i="18" s="1"/>
  <c r="C17" i="20"/>
  <c r="C38" i="23" s="1"/>
  <c r="C26" i="3"/>
  <c r="C45" i="3" s="1"/>
  <c r="C26" i="12"/>
  <c r="C45" i="12" s="1"/>
  <c r="C26" i="14"/>
  <c r="C45" i="14" s="1"/>
  <c r="C26" i="7"/>
  <c r="C45" i="7" s="1"/>
  <c r="C26" i="11"/>
  <c r="C45" i="11" s="1"/>
  <c r="C26" i="17"/>
  <c r="C45" i="17" s="1"/>
  <c r="C34" i="20"/>
  <c r="C55" i="23" s="1"/>
  <c r="C25" i="20"/>
  <c r="C46" i="23" s="1"/>
  <c r="C20" i="20"/>
  <c r="C41" i="23" s="1"/>
  <c r="C8" i="20"/>
  <c r="C29" i="23" s="1"/>
  <c r="C9" i="20"/>
  <c r="C30" i="23" s="1"/>
  <c r="C18" i="20"/>
  <c r="C39" i="23" s="1"/>
  <c r="C26" i="8"/>
  <c r="C45" i="8" s="1"/>
  <c r="C12" i="20"/>
  <c r="C33" i="23" s="1"/>
  <c r="C11" i="20"/>
  <c r="C32" i="23" s="1"/>
  <c r="C19" i="20"/>
  <c r="C40" i="23" s="1"/>
  <c r="C26" i="5"/>
  <c r="C45" i="5" s="1"/>
  <c r="C26" i="9"/>
  <c r="C6" i="9" s="1"/>
  <c r="C26" i="15"/>
  <c r="C45" i="15" s="1"/>
  <c r="C26" i="16"/>
  <c r="C6" i="16" s="1"/>
  <c r="C22" i="20"/>
  <c r="C43" i="23" s="1"/>
  <c r="C21" i="20"/>
  <c r="C42" i="23" s="1"/>
  <c r="C23" i="20"/>
  <c r="C44" i="23" s="1"/>
  <c r="C37" i="20"/>
  <c r="C58" i="23" s="1"/>
  <c r="C31" i="20"/>
  <c r="C52" i="23" s="1"/>
  <c r="C26" i="6"/>
  <c r="C45" i="6" s="1"/>
  <c r="C26" i="10"/>
  <c r="C45" i="10" s="1"/>
  <c r="C6" i="7"/>
  <c r="C26" i="13"/>
  <c r="C45" i="13" s="1"/>
  <c r="C24" i="20"/>
  <c r="C45" i="23" s="1"/>
  <c r="C28" i="20"/>
  <c r="C49" i="23" s="1"/>
  <c r="C10" i="20"/>
  <c r="C31" i="23" s="1"/>
  <c r="C32" i="20"/>
  <c r="C53" i="23" s="1"/>
  <c r="C30" i="20"/>
  <c r="C51" i="23" s="1"/>
  <c r="C35" i="20"/>
  <c r="C56" i="23" s="1"/>
  <c r="C16" i="20"/>
  <c r="C37" i="23" s="1"/>
  <c r="C33" i="20"/>
  <c r="C54" i="23" s="1"/>
  <c r="C6" i="13" l="1"/>
  <c r="C6" i="5"/>
  <c r="C6" i="15"/>
  <c r="C6" i="11"/>
  <c r="C6" i="6"/>
  <c r="C6" i="18"/>
  <c r="C7" i="20"/>
  <c r="C6" i="12"/>
  <c r="C45" i="9"/>
  <c r="C6" i="17"/>
  <c r="C45" i="16"/>
  <c r="C6" i="3"/>
  <c r="C27" i="20"/>
  <c r="C26" i="19"/>
  <c r="C45" i="19" s="1"/>
  <c r="C6" i="10"/>
  <c r="C6" i="14"/>
  <c r="C6" i="8"/>
  <c r="C6" i="19" l="1"/>
  <c r="C26" i="20"/>
  <c r="C45" i="20" s="1"/>
  <c r="C48" i="23"/>
  <c r="C28" i="23"/>
  <c r="C6" i="20" l="1"/>
  <c r="C47" i="23"/>
  <c r="C27" i="23" l="1"/>
  <c r="C66" i="23"/>
  <c r="C25" i="23" l="1"/>
  <c r="C67" i="23" l="1"/>
  <c r="C59" i="22" l="1"/>
  <c r="C46" i="22" s="1"/>
  <c r="C82" i="23"/>
  <c r="C81" i="23" l="1"/>
  <c r="C57" i="20" l="1"/>
  <c r="C46" i="19"/>
  <c r="C79" i="23" l="1"/>
  <c r="C46" i="20"/>
  <c r="C68" i="23" l="1"/>
  <c r="C101" i="23" l="1"/>
  <c r="C99" i="23"/>
</calcChain>
</file>

<file path=xl/sharedStrings.xml><?xml version="1.0" encoding="utf-8"?>
<sst xmlns="http://schemas.openxmlformats.org/spreadsheetml/2006/main" count="2713" uniqueCount="217">
  <si>
    <t>B2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</si>
  <si>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</si>
  <si>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</si>
  <si>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</si>
  <si>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</si>
  <si>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</si>
  <si>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</si>
  <si>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</si>
  <si>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</si>
  <si>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</si>
  <si>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</si>
  <si>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>B2.11</t>
  </si>
  <si>
    <t>B2.12</t>
  </si>
  <si>
    <t>B2.13</t>
  </si>
  <si>
    <t>B2.14</t>
  </si>
  <si>
    <t>B2.15</t>
  </si>
  <si>
    <t>D1</t>
  </si>
  <si>
    <t>zużycie materiałów i energii</t>
  </si>
  <si>
    <t>D2</t>
  </si>
  <si>
    <t>usługi obce</t>
  </si>
  <si>
    <t>D3</t>
  </si>
  <si>
    <t>D4</t>
  </si>
  <si>
    <t>D5</t>
  </si>
  <si>
    <t>D6</t>
  </si>
  <si>
    <t>koszty funkcjonowania Rady Funduszu</t>
  </si>
  <si>
    <t>D7</t>
  </si>
  <si>
    <t>D8</t>
  </si>
  <si>
    <t>pozostałe koszty administracyjne</t>
  </si>
  <si>
    <t>F2</t>
  </si>
  <si>
    <t>F3</t>
  </si>
  <si>
    <t>podatki stanowiące dochody własne jednostek samorządu terytorialnego, w tym:</t>
  </si>
  <si>
    <t>podatek od nieruchomości</t>
  </si>
  <si>
    <t>opłaty stanowiące dochody własne jednostek samorządu terytorialnego</t>
  </si>
  <si>
    <t>VAT</t>
  </si>
  <si>
    <t>podatek akcyzowy</t>
  </si>
  <si>
    <t>wpłaty na PFRON</t>
  </si>
  <si>
    <t>inne</t>
  </si>
  <si>
    <t>D3.1</t>
  </si>
  <si>
    <t>D3.1.1</t>
  </si>
  <si>
    <t>D3.2</t>
  </si>
  <si>
    <t>D3.3</t>
  </si>
  <si>
    <t>D3.4</t>
  </si>
  <si>
    <t>D3.5</t>
  </si>
  <si>
    <t>D3.6</t>
  </si>
  <si>
    <t>składki na Fundusz Ubezpieczeń Społecznych</t>
  </si>
  <si>
    <t>składki na Fundusz Pracy</t>
  </si>
  <si>
    <t>składki na Fundusz Gwarantowanych Świadczeń Pracowniczych</t>
  </si>
  <si>
    <t>pozostałe świadczenia</t>
  </si>
  <si>
    <t>D5.1</t>
  </si>
  <si>
    <t>D5.2</t>
  </si>
  <si>
    <t>D5.3</t>
  </si>
  <si>
    <t>D5.4</t>
  </si>
  <si>
    <t>Wyszczególnienie</t>
  </si>
  <si>
    <t>rezerwa na zobowiązania wynikające z postępowań sądowych</t>
  </si>
  <si>
    <t>B2.3.1</t>
  </si>
  <si>
    <t>B4</t>
  </si>
  <si>
    <t>B3</t>
  </si>
  <si>
    <t xml:space="preserve">Koszty programów polityki zdrowotnej realizowanych na zlecenie </t>
  </si>
  <si>
    <t>Koszty realizacji zadań zespołów ratownictwa medycznego</t>
  </si>
  <si>
    <t xml:space="preserve">Koszty Dolnośląskiego Oddziału Wojewódzkiego Narodowego Funduszu Zdrowia </t>
  </si>
  <si>
    <t>Koszty Kujawsko-Pomorskiego Oddziału Wojewódzkiego Narodowego Funduszu Zdrowia</t>
  </si>
  <si>
    <t>Koszty Lubelskiego Oddziału Wojewódzkiego Narodowego Funduszu Zdrowia</t>
  </si>
  <si>
    <t>Koszty Lubuskiego Oddziału Wojewódzkiego Narodowego Funduszu Zdrowia</t>
  </si>
  <si>
    <t>Koszty Łódzkiego Oddziału Wojewódzkiego Narodowego Funduszu Zdrowia</t>
  </si>
  <si>
    <t>Koszty Małopolskiego Oddziału Wojewódzkiego Narodowego Funduszu Zdrowia</t>
  </si>
  <si>
    <t>Koszty Mazowieckiego Oddziału Wojewódzkiego Narodowego Funduszu Zdrowia</t>
  </si>
  <si>
    <t>Koszty Opolskiego Oddziału Wojewódzkiego Narodowego Funduszu Zdrowia</t>
  </si>
  <si>
    <t>Koszty Podkarpackiego Oddziału Wojewódzkiego Narodowego Funduszu Zdrowia</t>
  </si>
  <si>
    <t>Koszty Podlaskiego Oddziału Wojewódzkiego Narodowego Funduszu Zdrowia</t>
  </si>
  <si>
    <t>Koszty Pomorskiego Oddziału Wojewódzkiego Narodowego Funduszu Zdrowia</t>
  </si>
  <si>
    <t>Koszty Śląskiego Oddziału Wojewódzkiego Narodowego Funduszu Zdrowia</t>
  </si>
  <si>
    <t>Koszty Świętokrzyskiego Oddziału Wojewódzkiego Narodowego Funduszu Zdrowia</t>
  </si>
  <si>
    <t>Koszty Warmińsko-Mazurskiego Oddziału Wojewódzkiego Narodowego Funduszu Zdrowia</t>
  </si>
  <si>
    <t>Koszty Wielkopolskiego Oddziału Wojewódzkiego Narodowego Funduszu Zdrowia</t>
  </si>
  <si>
    <t>Koszty Zachodniopomorskiego Oddziału Wojewódzkiego Narodowego Funduszu Zdrowia</t>
  </si>
  <si>
    <t>1.1</t>
  </si>
  <si>
    <t>od ZUS</t>
  </si>
  <si>
    <t>1.2</t>
  </si>
  <si>
    <t>od KRUS</t>
  </si>
  <si>
    <t>2.1</t>
  </si>
  <si>
    <t>w stosunku do ZUS</t>
  </si>
  <si>
    <t>2.2</t>
  </si>
  <si>
    <t>w stosunku do KRUS</t>
  </si>
  <si>
    <t>3.1</t>
  </si>
  <si>
    <t>3.2</t>
  </si>
  <si>
    <t>4.1</t>
  </si>
  <si>
    <t>koszty poboru i ewidencjonowania składek przez ZUS</t>
  </si>
  <si>
    <t>4.2</t>
  </si>
  <si>
    <t>koszty poboru i ewidencjonowania składek przez KRUS</t>
  </si>
  <si>
    <t>A1</t>
  </si>
  <si>
    <t>przychody wynikające z przepisów o koordynacji</t>
  </si>
  <si>
    <t>A2</t>
  </si>
  <si>
    <t>przychody z tytułu realizacji zadań zleconych</t>
  </si>
  <si>
    <t>A3</t>
  </si>
  <si>
    <t>A4</t>
  </si>
  <si>
    <t>dotacja z budżetu państwa na realizację zadań zespołów ratownictwa medycznego</t>
  </si>
  <si>
    <t>B1</t>
  </si>
  <si>
    <t>Obowiazkowy odpis na rezerwę ogólną</t>
  </si>
  <si>
    <t>Koszty programów polityki zdrowotnej realizowanych na zlecenie</t>
  </si>
  <si>
    <t>F1</t>
  </si>
  <si>
    <t>F4</t>
  </si>
  <si>
    <t>inne rezerwy</t>
  </si>
  <si>
    <t>inne koszty</t>
  </si>
  <si>
    <t>G1</t>
  </si>
  <si>
    <t xml:space="preserve">odsetki uzyskane z lokat </t>
  </si>
  <si>
    <t>G2</t>
  </si>
  <si>
    <t>inne przychody finansowe</t>
  </si>
  <si>
    <t>B2.16</t>
  </si>
  <si>
    <t>B2.17</t>
  </si>
  <si>
    <t>B2.18</t>
  </si>
  <si>
    <t>rezerwa na koszty realizacji zadań wynikajacych z przepisów o koordynacji</t>
  </si>
  <si>
    <t>rezerwa na koszty świadczeń opieki zdrowotnej w ramach migracji ubezpieczonych</t>
  </si>
  <si>
    <t>Koszty finansowe</t>
  </si>
  <si>
    <t>leczenie szpitalne, w tym:</t>
  </si>
  <si>
    <t>Poz.</t>
  </si>
  <si>
    <t>podstawowa opieka zdrowotna</t>
  </si>
  <si>
    <t>ambulatoryjna opieka specjalistyczna</t>
  </si>
  <si>
    <t>rehabilitacja lecznicza</t>
  </si>
  <si>
    <t>leczenie stomatologiczne</t>
  </si>
  <si>
    <t>lecznictwo uzdrowiskowe</t>
  </si>
  <si>
    <t>koszty profilaktycznych programów zdrowotnych finansowanych ze środków własnych Funduszu</t>
  </si>
  <si>
    <t>opieka psychiatryczna i leczenie uzależnień</t>
  </si>
  <si>
    <t>opieka paliatywna i hospicyjna</t>
  </si>
  <si>
    <t>świadczenia pielęgnacyjne i opiekuńcze w ramach opieki długoterminowej</t>
  </si>
  <si>
    <t>pomoc doraźna i transport sanitarny</t>
  </si>
  <si>
    <t>B2.14.1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</si>
  <si>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</si>
  <si>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</si>
  <si>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</si>
  <si>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</si>
  <si>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</si>
  <si>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</si>
  <si>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</si>
  <si>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</si>
  <si>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</si>
  <si>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</si>
  <si>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</si>
  <si>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B2.3.1.1</t>
  </si>
  <si>
    <t>B2.3.2</t>
  </si>
  <si>
    <t>B2.3.2.1</t>
  </si>
  <si>
    <t>leki, środki spożywcze specjalnego przeznaczenia żywieniowego objęte programami lekowymi</t>
  </si>
  <si>
    <t>chemioterapia, w tym:</t>
  </si>
  <si>
    <t>leki stosowane w chemioterapii</t>
  </si>
  <si>
    <t>zaopatrzenie w wyroby medyczne oraz ich naprawa, o których mowa w ustawie o refundacji</t>
  </si>
  <si>
    <t>B2.14.2</t>
  </si>
  <si>
    <t>refundacja leków, środków spożywczych specjalnego przeznaczenia żywieniowego oraz wyrobów medycznych dostępnych w aptece na receptę</t>
  </si>
  <si>
    <t>refundacja środków spożywczych specjalnego przeznaczenia żywieniowego, o których mowa w art. 15 ust. 2 pkt 18 ustawy</t>
  </si>
  <si>
    <t>refundacja leków, o których mowa w art. 15 ust. 2 pkt 17 ustawy</t>
  </si>
  <si>
    <t>B2.14.3</t>
  </si>
  <si>
    <t>rezerwa na pokrycie kosztów świadczeń opieki zdrowotnej oraz refundacji leków, w tym:</t>
  </si>
  <si>
    <t>B2.16.1</t>
  </si>
  <si>
    <t>Bn</t>
  </si>
  <si>
    <t>wynagrodzenia, w tym:</t>
  </si>
  <si>
    <t>D4.1</t>
  </si>
  <si>
    <t>wynagrodzenia bezosobowe</t>
  </si>
  <si>
    <t>amortyzacja środków trwałych oraz wartości niematerialnych i prawnych</t>
  </si>
  <si>
    <t>Pozostałe koszty (F1+...+F4)</t>
  </si>
  <si>
    <t>Pozostałe przychody</t>
  </si>
  <si>
    <t>świadczenia opieki zdrowotnej kontraktowane odrębnie</t>
  </si>
  <si>
    <t>koszty świadczeń opieki zdrowotnej z lat ubiegłych</t>
  </si>
  <si>
    <t>rezerwa, o której mowa w art. 118 ust. 2 pkt 2 lit. c ustawy</t>
  </si>
  <si>
    <t>B2.19</t>
  </si>
  <si>
    <t>rezerwa na koszty świadczeń opieki zdrowotnej udzielone w ramach transgranicznej opieki zdrowotnej</t>
  </si>
  <si>
    <t>Planowany odpis aktualizujący składkę należną (2.1 + 2.2)</t>
  </si>
  <si>
    <t>Przychody ze składek z lat ubiegłych (3.1+3.2)</t>
  </si>
  <si>
    <t>Koszt poboru i ewidencjonowania składek (4.1 + 4.2)</t>
  </si>
  <si>
    <t>refundacja, z tego:</t>
  </si>
  <si>
    <t>Koszty administracyjne (D1 + … + D8)</t>
  </si>
  <si>
    <t>podatki i opłaty, z tego:</t>
  </si>
  <si>
    <t>ubezpieczenie społeczne i inne świadczenia, z tego:</t>
  </si>
  <si>
    <t>Pozostałe koszty (F1+ … +F4)</t>
  </si>
  <si>
    <t>Przychody finansowe (G1 + G2)</t>
  </si>
  <si>
    <t>Koszty administracyjne ( D1+...+D8 )</t>
  </si>
  <si>
    <t>podatki i opłaty, z tego</t>
  </si>
  <si>
    <t>B2.20</t>
  </si>
  <si>
    <t>B5</t>
  </si>
  <si>
    <t>rezerwa na dofinansowanie programów polityki zdrowotnej na podstawie art. 48d ustawy</t>
  </si>
  <si>
    <t>WYNIK NA DZIAŁALNOŚCI (A - B)</t>
  </si>
  <si>
    <t xml:space="preserve"> PRZYCHODY - ogółem</t>
  </si>
  <si>
    <t xml:space="preserve"> KOSZTY - ogółem</t>
  </si>
  <si>
    <t>B2.21</t>
  </si>
  <si>
    <t>Odpis dla Agencji Oceny Technologii Medycznych i Taryfikacji, o którym mowa w art. 31t ust. 5-9 ustawy</t>
  </si>
  <si>
    <t>programy lekowe, w tym:</t>
  </si>
  <si>
    <t>A5</t>
  </si>
  <si>
    <t>dotacja podmiotowa z budżetu państwa, o której mowa w art. 97 ust. 8a ustawy</t>
  </si>
  <si>
    <t>B6</t>
  </si>
  <si>
    <t>Koszty zadania, o którym mowa w art. 97 ust. 3 pkt 4c ustawy</t>
  </si>
  <si>
    <t>WYNIK FINANSOWY OGÓŁEM NETTO (C - D + E - F + G - H)</t>
  </si>
  <si>
    <t>Przychody netto z działalności (1-2+3-4-5) + A1 + A2 + A3 + A4 + A5</t>
  </si>
  <si>
    <t>Składka należna brutto w roku planowania równa przypisowi składki (1.1 + 1.2)</t>
  </si>
  <si>
    <t>w tys. zł</t>
  </si>
  <si>
    <t>Plan finansowy Narodowego Funduszu Zdrowia na rok 2021</t>
  </si>
  <si>
    <t>Plan finansowy Centrali Narodowego Funduszu Zdrowia na rok 2021</t>
  </si>
  <si>
    <t>Plan finansowy
OW NFZ łącznie
na rok 2021</t>
  </si>
  <si>
    <t>Plan finansowy oddziału wojewódzkiego Narodowego Funduszu Zdrowia na rok 2021</t>
  </si>
  <si>
    <t>ROCZNY PLAN FINANSOWY NARODOWEGO FUNDUSZU ZDROWIA NA ROK 2021</t>
  </si>
  <si>
    <t>dotacje z budżetu państwa na finansowanie zadań, o których mowa w art. 97 ust. 3 pkt 2b, 2c i 2e ustawy</t>
  </si>
  <si>
    <t>Koszty realizacji zadań (B1 + B2 + B3 + B4 + B5 + B6 + B7)</t>
  </si>
  <si>
    <t>B7</t>
  </si>
  <si>
    <t>ratunkowy dostęp do technologii lekowej</t>
  </si>
  <si>
    <t>B2.3.3</t>
  </si>
  <si>
    <t>koszty świadczeń opieki zdrowotnej w ramach programów pilotażowych, o których mowa w art. 48e ustawy, w tym:</t>
  </si>
  <si>
    <t>B2.21.1</t>
  </si>
  <si>
    <t>koszty świadczeń opieki zdrowotnej w ramach programów pilotażowych w centrach zdrowia psychicznego</t>
  </si>
  <si>
    <t>wydanie i utrzymanie kart ubezpieczenia</t>
  </si>
  <si>
    <t>Całkowity budżet na refundację (B2.3.1.1+B2.3.2.1+B2.3.3+B2.14+B2.16.1+B5+B7)</t>
  </si>
  <si>
    <t>Koszty finansowania leku, zgodnie z art. 43b ust. 7 ustawy</t>
  </si>
  <si>
    <t>Koszty świadczeń opieki zdrowotnej  (B2.1 + … + B2.22)</t>
  </si>
  <si>
    <t>Koszty świadczeń opieki zdrowotnej  (B2.1+...+B2.22)</t>
  </si>
  <si>
    <t>B2.3.4</t>
  </si>
  <si>
    <t>świadczenia wysokospecjalistyczne</t>
  </si>
  <si>
    <t>B2.22</t>
  </si>
  <si>
    <t>świadczenia udzielane za pośrednictwem systemu teleinformatycznego lub systemu łączności</t>
  </si>
  <si>
    <t>Koszty finansowania leku, środka spożywczego specjalnego przeznaczenia żywieniowego oraz wyrobu medycznego zgodnie z art. 43a ust. 3 ustawy</t>
  </si>
  <si>
    <t>Przychody i koszty Narodowego Funduszu Zdrowia - łącznie</t>
  </si>
  <si>
    <t>Koszty Centrali Narodowego Funduszu Zdrowia</t>
  </si>
  <si>
    <t>Koszty OW NFZ - 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</si>
</sst>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_ ;[Red]\-#,##0\ "/>
    <numFmt numFmtId="165" formatCode="#,##0.00_ ;[Red]\-#,##0.00\ "/>
    <numFmt numFmtId="166" formatCode="#,##0&quot; F&quot;_);[Red]\(#,##0&quot; F&quot;\)"/>
    <numFmt numFmtId="167" formatCode="#,##0.00&quot; F&quot;_);[Red]\(#,##0.00&quot; F&quot;\)"/>
    <numFmt numFmtId="168" formatCode="0.0%"/>
  </numFmts>
  <fonts count="22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</font>
    <font>
      <sz val="8"/>
      <name val="Arial CE"/>
      <charset val="238"/>
    </font>
    <font>
      <b/>
      <sz val="12"/>
      <name val="Times New Roman CE"/>
      <charset val="238"/>
    </font>
    <font>
      <sz val="10"/>
      <name val="Helv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4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14"/>
      <name val="Times New Roman CE"/>
      <charset val="238"/>
    </font>
    <font>
      <b/>
      <sz val="14"/>
      <name val="Times New Roman"/>
      <family val="1"/>
    </font>
    <font>
      <i/>
      <sz val="14"/>
      <name val="Times New Roman CE"/>
      <charset val="238"/>
    </font>
    <font>
      <b/>
      <sz val="14"/>
      <color theme="0"/>
      <name val="Times New Roman"/>
      <family val="1"/>
      <charset val="238"/>
    </font>
    <font>
      <b/>
      <sz val="14"/>
      <name val="Verdana"/>
      <family val="2"/>
      <charset val="238"/>
    </font>
    <font>
      <sz val="14"/>
      <name val="Verdana"/>
      <family val="2"/>
      <charset val="238"/>
    </font>
    <font>
      <sz val="14"/>
      <name val="Times New Roman"/>
      <family val="1"/>
    </font>
    <font>
      <sz val="14"/>
      <name val="Times New Roman CE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7" fillId="0" borderId="0"/>
    <xf numFmtId="0" fontId="5" fillId="0" borderId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5" fillId="0" borderId="0"/>
  </cellStyleXfs>
  <cellXfs count="76">
    <xf numFmtId="0" fontId="0" fillId="0" borderId="0" xfId="0"/>
    <xf numFmtId="0" fontId="9" fillId="2" borderId="0" xfId="0" applyFont="1" applyFill="1"/>
    <xf numFmtId="10" fontId="10" fillId="2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0" fontId="11" fillId="2" borderId="0" xfId="0" applyFont="1" applyFill="1" applyBorder="1"/>
    <xf numFmtId="0" fontId="12" fillId="2" borderId="0" xfId="0" applyFont="1" applyFill="1" applyBorder="1"/>
    <xf numFmtId="0" fontId="13" fillId="2" borderId="0" xfId="0" applyFont="1" applyFill="1" applyBorder="1" applyAlignment="1">
      <alignment horizontal="center" vertical="center"/>
    </xf>
    <xf numFmtId="0" fontId="11" fillId="2" borderId="0" xfId="0" applyFont="1" applyFill="1"/>
    <xf numFmtId="0" fontId="14" fillId="2" borderId="1" xfId="15" applyFont="1" applyFill="1" applyBorder="1" applyAlignment="1" applyProtection="1">
      <alignment horizontal="center" vertical="center" wrapText="1"/>
    </xf>
    <xf numFmtId="3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>
      <alignment vertical="center"/>
    </xf>
    <xf numFmtId="49" fontId="8" fillId="2" borderId="1" xfId="15" applyNumberFormat="1" applyFont="1" applyFill="1" applyBorder="1" applyAlignment="1" applyProtection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3" fontId="8" fillId="2" borderId="1" xfId="15" applyNumberFormat="1" applyFont="1" applyFill="1" applyBorder="1" applyAlignment="1" applyProtection="1">
      <alignment horizontal="center" vertical="center" wrapText="1"/>
    </xf>
    <xf numFmtId="0" fontId="12" fillId="2" borderId="1" xfId="17" applyFont="1" applyFill="1" applyBorder="1" applyAlignment="1" applyProtection="1">
      <alignment horizontal="center" vertical="center" wrapText="1"/>
    </xf>
    <xf numFmtId="0" fontId="12" fillId="2" borderId="1" xfId="17" applyFont="1" applyFill="1" applyBorder="1" applyAlignment="1" applyProtection="1">
      <alignment horizontal="left" vertical="center" wrapText="1" indent="1"/>
    </xf>
    <xf numFmtId="3" fontId="8" fillId="2" borderId="1" xfId="0" applyNumberFormat="1" applyFont="1" applyFill="1" applyBorder="1" applyAlignment="1">
      <alignment horizontal="right" vertical="center"/>
    </xf>
    <xf numFmtId="0" fontId="12" fillId="2" borderId="0" xfId="0" applyFont="1" applyFill="1"/>
    <xf numFmtId="0" fontId="11" fillId="2" borderId="1" xfId="17" applyFont="1" applyFill="1" applyBorder="1" applyAlignment="1" applyProtection="1">
      <alignment horizontal="center" vertical="center" wrapText="1"/>
    </xf>
    <xf numFmtId="0" fontId="11" fillId="2" borderId="1" xfId="17" applyFont="1" applyFill="1" applyBorder="1" applyAlignment="1" applyProtection="1">
      <alignment horizontal="left" vertical="center" wrapText="1" indent="2"/>
    </xf>
    <xf numFmtId="3" fontId="9" fillId="2" borderId="1" xfId="0" applyNumberFormat="1" applyFont="1" applyFill="1" applyBorder="1" applyAlignment="1">
      <alignment horizontal="right" vertical="center"/>
    </xf>
    <xf numFmtId="0" fontId="11" fillId="2" borderId="1" xfId="17" quotePrefix="1" applyFont="1" applyFill="1" applyBorder="1" applyAlignment="1" applyProtection="1">
      <alignment horizontal="center" vertical="center" wrapText="1"/>
    </xf>
    <xf numFmtId="0" fontId="12" fillId="2" borderId="1" xfId="17" quotePrefix="1" applyFont="1" applyFill="1" applyBorder="1" applyAlignment="1" applyProtection="1">
      <alignment horizontal="center" vertical="center" wrapText="1"/>
    </xf>
    <xf numFmtId="0" fontId="12" fillId="2" borderId="1" xfId="17" quotePrefix="1" applyFont="1" applyFill="1" applyBorder="1" applyAlignment="1" applyProtection="1">
      <alignment horizontal="left" vertical="center" wrapText="1" indent="1"/>
    </xf>
    <xf numFmtId="0" fontId="11" fillId="2" borderId="1" xfId="16" applyFont="1" applyFill="1" applyBorder="1" applyAlignment="1" applyProtection="1">
      <alignment horizontal="left" vertical="center" wrapText="1" indent="2"/>
    </xf>
    <xf numFmtId="0" fontId="11" fillId="2" borderId="1" xfId="16" quotePrefix="1" applyFont="1" applyFill="1" applyBorder="1" applyAlignment="1" applyProtection="1">
      <alignment horizontal="left" vertical="center" wrapText="1" indent="2"/>
    </xf>
    <xf numFmtId="0" fontId="19" fillId="2" borderId="1" xfId="17" applyFont="1" applyFill="1" applyBorder="1" applyAlignment="1" applyProtection="1">
      <alignment horizontal="left" vertical="center" wrapText="1" indent="2"/>
    </xf>
    <xf numFmtId="0" fontId="19" fillId="2" borderId="1" xfId="17" applyFont="1" applyFill="1" applyBorder="1" applyAlignment="1" applyProtection="1">
      <alignment horizontal="left" vertical="center" wrapText="1" indent="3"/>
    </xf>
    <xf numFmtId="0" fontId="9" fillId="2" borderId="1" xfId="17" applyFont="1" applyFill="1" applyBorder="1" applyAlignment="1" applyProtection="1">
      <alignment horizontal="left" vertical="center" wrapText="1" indent="2"/>
    </xf>
    <xf numFmtId="0" fontId="19" fillId="2" borderId="1" xfId="15" applyFont="1" applyFill="1" applyBorder="1" applyAlignment="1" applyProtection="1">
      <alignment horizontal="left" vertical="center" wrapText="1" indent="2"/>
    </xf>
    <xf numFmtId="0" fontId="12" fillId="2" borderId="1" xfId="17" applyFont="1" applyFill="1" applyBorder="1" applyAlignment="1" applyProtection="1">
      <alignment horizontal="left" vertical="center" wrapText="1" indent="2"/>
    </xf>
    <xf numFmtId="0" fontId="20" fillId="2" borderId="1" xfId="17" applyFont="1" applyFill="1" applyBorder="1" applyAlignment="1" applyProtection="1">
      <alignment horizontal="left" vertical="center" wrapText="1" indent="2"/>
    </xf>
    <xf numFmtId="0" fontId="20" fillId="2" borderId="1" xfId="16" applyFont="1" applyFill="1" applyBorder="1" applyAlignment="1" applyProtection="1">
      <alignment horizontal="left" vertical="center" wrapText="1" indent="2"/>
    </xf>
    <xf numFmtId="0" fontId="20" fillId="2" borderId="1" xfId="17" applyFont="1" applyFill="1" applyBorder="1" applyAlignment="1" applyProtection="1">
      <alignment horizontal="center" vertical="center" wrapText="1"/>
    </xf>
    <xf numFmtId="0" fontId="20" fillId="2" borderId="1" xfId="16" applyFont="1" applyFill="1" applyBorder="1" applyAlignment="1" applyProtection="1">
      <alignment horizontal="left" vertical="center" wrapText="1" indent="3"/>
    </xf>
    <xf numFmtId="0" fontId="15" fillId="2" borderId="0" xfId="0" applyFont="1" applyFill="1"/>
    <xf numFmtId="0" fontId="20" fillId="2" borderId="1" xfId="16" applyFont="1" applyFill="1" applyBorder="1" applyAlignment="1" applyProtection="1">
      <alignment horizontal="left" vertical="center" wrapText="1" indent="4"/>
    </xf>
    <xf numFmtId="0" fontId="12" fillId="2" borderId="1" xfId="16" applyFont="1" applyFill="1" applyBorder="1" applyAlignment="1" applyProtection="1">
      <alignment horizontal="center" vertical="center" wrapText="1"/>
    </xf>
    <xf numFmtId="0" fontId="12" fillId="2" borderId="1" xfId="16" applyFont="1" applyFill="1" applyBorder="1" applyAlignment="1" applyProtection="1">
      <alignment horizontal="left" vertical="center" wrapText="1" indent="1"/>
    </xf>
    <xf numFmtId="3" fontId="21" fillId="2" borderId="1" xfId="0" applyNumberFormat="1" applyFont="1" applyFill="1" applyBorder="1" applyAlignment="1">
      <alignment horizontal="right" vertical="center"/>
    </xf>
    <xf numFmtId="0" fontId="12" fillId="2" borderId="2" xfId="17" applyFont="1" applyFill="1" applyBorder="1" applyAlignment="1" applyProtection="1">
      <alignment horizontal="left" vertical="center" wrapText="1" indent="1"/>
    </xf>
    <xf numFmtId="0" fontId="12" fillId="2" borderId="2" xfId="16" applyFont="1" applyFill="1" applyBorder="1" applyAlignment="1" applyProtection="1">
      <alignment horizontal="left" vertical="center" wrapText="1" indent="1"/>
    </xf>
    <xf numFmtId="3" fontId="4" fillId="2" borderId="1" xfId="0" applyNumberFormat="1" applyFont="1" applyFill="1" applyBorder="1" applyAlignment="1">
      <alignment horizontal="right" vertical="center"/>
    </xf>
    <xf numFmtId="0" fontId="9" fillId="2" borderId="0" xfId="0" applyFont="1" applyFill="1" applyAlignment="1" applyProtection="1">
      <alignment vertical="center"/>
      <protection locked="0"/>
    </xf>
    <xf numFmtId="0" fontId="8" fillId="2" borderId="0" xfId="0" applyFont="1" applyFill="1" applyBorder="1" applyAlignment="1" applyProtection="1">
      <alignment vertical="center"/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19" fillId="2" borderId="0" xfId="0" applyFont="1" applyFill="1" applyAlignment="1" applyProtection="1">
      <alignment vertical="center"/>
      <protection locked="0"/>
    </xf>
    <xf numFmtId="0" fontId="19" fillId="2" borderId="0" xfId="0" applyFont="1" applyFill="1" applyAlignment="1" applyProtection="1">
      <alignment horizontal="center" vertical="center"/>
      <protection locked="0"/>
    </xf>
    <xf numFmtId="49" fontId="8" fillId="2" borderId="1" xfId="15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4" fillId="2" borderId="1" xfId="17" applyFont="1" applyFill="1" applyBorder="1" applyAlignment="1" applyProtection="1">
      <alignment horizontal="center" vertical="center" wrapText="1"/>
      <protection locked="0"/>
    </xf>
    <xf numFmtId="0" fontId="8" fillId="2" borderId="1" xfId="17" applyFont="1" applyFill="1" applyBorder="1" applyAlignment="1" applyProtection="1">
      <alignment horizontal="left" vertical="center" wrapText="1" indent="1"/>
    </xf>
    <xf numFmtId="0" fontId="19" fillId="2" borderId="1" xfId="17" applyFont="1" applyFill="1" applyBorder="1" applyAlignment="1" applyProtection="1">
      <alignment horizontal="center" vertical="center" wrapText="1"/>
    </xf>
    <xf numFmtId="3" fontId="9" fillId="2" borderId="1" xfId="0" applyNumberFormat="1" applyFont="1" applyFill="1" applyBorder="1" applyAlignment="1" applyProtection="1">
      <alignment horizontal="right" vertical="center"/>
      <protection locked="0"/>
    </xf>
    <xf numFmtId="0" fontId="9" fillId="2" borderId="1" xfId="17" applyFont="1" applyFill="1" applyBorder="1" applyAlignment="1" applyProtection="1">
      <alignment horizontal="center" vertical="center" wrapText="1"/>
    </xf>
    <xf numFmtId="168" fontId="16" fillId="2" borderId="0" xfId="18" applyNumberFormat="1" applyFont="1" applyFill="1" applyBorder="1" applyAlignment="1" applyProtection="1">
      <alignment vertical="center"/>
      <protection locked="0"/>
    </xf>
    <xf numFmtId="0" fontId="17" fillId="2" borderId="0" xfId="0" applyFont="1" applyFill="1" applyAlignment="1" applyProtection="1">
      <alignment vertical="center"/>
      <protection locked="0"/>
    </xf>
    <xf numFmtId="0" fontId="18" fillId="2" borderId="0" xfId="0" applyFont="1" applyFill="1" applyBorder="1" applyAlignment="1" applyProtection="1">
      <alignment vertical="center"/>
      <protection locked="0"/>
    </xf>
    <xf numFmtId="0" fontId="13" fillId="2" borderId="0" xfId="0" applyFont="1" applyFill="1" applyAlignment="1">
      <alignment horizontal="center" vertical="center"/>
    </xf>
    <xf numFmtId="0" fontId="8" fillId="2" borderId="1" xfId="15" applyFont="1" applyFill="1" applyBorder="1" applyAlignment="1" applyProtection="1">
      <alignment horizontal="center" vertical="center" wrapText="1"/>
      <protection locked="0"/>
    </xf>
    <xf numFmtId="0" fontId="14" fillId="2" borderId="1" xfId="15" applyFont="1" applyFill="1" applyBorder="1" applyAlignment="1" applyProtection="1">
      <alignment horizontal="center" vertical="center" wrapText="1"/>
      <protection locked="0"/>
    </xf>
    <xf numFmtId="0" fontId="9" fillId="2" borderId="1" xfId="17" applyFont="1" applyFill="1" applyBorder="1" applyAlignment="1" applyProtection="1">
      <alignment horizontal="left" vertical="center" wrapText="1" indent="3"/>
    </xf>
    <xf numFmtId="0" fontId="13" fillId="2" borderId="1" xfId="17" applyFont="1" applyFill="1" applyBorder="1" applyAlignment="1" applyProtection="1">
      <alignment horizontal="center" vertical="center" wrapText="1"/>
    </xf>
    <xf numFmtId="0" fontId="13" fillId="2" borderId="1" xfId="17" applyFont="1" applyFill="1" applyBorder="1" applyAlignment="1" applyProtection="1">
      <alignment horizontal="left" vertical="center" wrapText="1" indent="1"/>
    </xf>
    <xf numFmtId="3" fontId="8" fillId="2" borderId="1" xfId="0" applyNumberFormat="1" applyFont="1" applyFill="1" applyBorder="1" applyAlignment="1" applyProtection="1">
      <alignment horizontal="right" vertical="center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2" fillId="2" borderId="1" xfId="17" applyFont="1" applyFill="1" applyBorder="1" applyAlignment="1" applyProtection="1">
      <alignment horizontal="center" vertical="center" wrapText="1"/>
      <protection locked="0"/>
    </xf>
    <xf numFmtId="3" fontId="9" fillId="2" borderId="1" xfId="0" applyNumberFormat="1" applyFont="1" applyFill="1" applyBorder="1" applyAlignment="1" applyProtection="1">
      <alignment vertical="center"/>
    </xf>
    <xf numFmtId="168" fontId="10" fillId="2" borderId="0" xfId="18" applyNumberFormat="1" applyFont="1" applyFill="1" applyBorder="1" applyAlignment="1" applyProtection="1">
      <alignment vertical="center"/>
      <protection locked="0"/>
    </xf>
    <xf numFmtId="0" fontId="16" fillId="2" borderId="0" xfId="0" applyFont="1" applyFill="1" applyBorder="1" applyAlignment="1" applyProtection="1">
      <alignment vertical="center"/>
      <protection locked="0"/>
    </xf>
    <xf numFmtId="3" fontId="9" fillId="2" borderId="1" xfId="0" applyNumberFormat="1" applyFont="1" applyFill="1" applyBorder="1" applyAlignment="1" applyProtection="1">
      <alignment horizontal="right" vertical="center"/>
    </xf>
    <xf numFmtId="10" fontId="16" fillId="2" borderId="0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top" wrapText="1"/>
    </xf>
    <xf numFmtId="0" fontId="8" fillId="2" borderId="0" xfId="0" applyFont="1" applyFill="1" applyAlignment="1" applyProtection="1">
      <alignment horizontal="left" vertical="top" wrapText="1"/>
      <protection locked="0"/>
    </xf>
  </cellXfs>
  <cellStyles count="20">
    <cellStyle name="_PERSONAL" xfId="1"/>
    <cellStyle name="_PERSONAL_1" xfId="2"/>
    <cellStyle name="_PERSONAL_1_dialKartaDziałkiczI (2)" xfId="3"/>
    <cellStyle name="_PERSONAL_1_dialTabelaIDSP (2)" xfId="4"/>
    <cellStyle name="_PERSONAL_1_dialTabelaIIAIWO (2)" xfId="5"/>
    <cellStyle name="_PERSONAL_1_EDUKACJA" xfId="6"/>
    <cellStyle name="_PERSONAL_1_Tabela wskaźników" xfId="7"/>
    <cellStyle name="_PERSONAL_1_Zeszyt3" xfId="8"/>
    <cellStyle name="Comma [0]_laroux" xfId="9"/>
    <cellStyle name="Comma_laroux" xfId="10"/>
    <cellStyle name="Currency [0]_laroux" xfId="11"/>
    <cellStyle name="Currency_laroux" xfId="12"/>
    <cellStyle name="Normal_laroux" xfId="13"/>
    <cellStyle name="normální_laroux" xfId="14"/>
    <cellStyle name="Normalny" xfId="0" builtinId="0"/>
    <cellStyle name="Normalny_03PlFin_0403" xfId="15"/>
    <cellStyle name="Normalny_WfMgkr1" xfId="16"/>
    <cellStyle name="Normalny_Wzór z 09.10.2001" xfId="17"/>
    <cellStyle name="Procentowy" xfId="18" builtinId="5"/>
    <cellStyle name="Styl 1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17P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atarzyna.sadowska/Ustawienia%20lokalne/Temporary%20Internet%20Files/OLK78/Baza%20Danych%201999/Plany%20Finansowe/Ok/17P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01p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  <sheetName val="GFS(2001)"/>
      <sheetName val="dyrektywa"/>
      <sheetName val="lista_jednostek"/>
      <sheetName val="ESA2010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01pw"/>
      <sheetName val="01pw.xls"/>
    </sheetNames>
    <definedNames>
      <definedName name="PETLA"/>
    </defined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101"/>
  <sheetViews>
    <sheetView showGridLines="0" tabSelected="1" view="pageBreakPreview" zoomScale="60" zoomScaleNormal="80" workbookViewId="0">
      <pane xSplit="2" ySplit="5" topLeftCell="C6" activePane="bottomRight" state="frozen"/>
      <selection activeCell="B12" sqref="B12"/>
      <selection pane="topRight" activeCell="B12" sqref="B12"/>
      <selection pane="bottomLeft" activeCell="B12" sqref="B12"/>
      <selection pane="bottomRight" activeCell="A102" sqref="A102:XFD119"/>
    </sheetView>
  </sheetViews>
  <sheetFormatPr defaultRowHeight="18.75" x14ac:dyDescent="0.3"/>
  <cols>
    <col min="1" max="1" width="10.7109375" style="4" customWidth="1"/>
    <col min="2" max="2" width="150.7109375" style="4" customWidth="1"/>
    <col min="3" max="3" width="20.7109375" style="7" customWidth="1"/>
    <col min="4" max="16384" width="9.140625" style="7"/>
  </cols>
  <sheetData>
    <row r="1" spans="1:3" s="1" customFormat="1" ht="18.75" customHeight="1" x14ac:dyDescent="0.3">
      <c r="A1" s="74" t="s">
        <v>195</v>
      </c>
      <c r="B1" s="74"/>
      <c r="C1" s="74"/>
    </row>
    <row r="2" spans="1:3" s="3" customFormat="1" ht="35.1" customHeight="1" x14ac:dyDescent="0.3">
      <c r="A2" s="73" t="s">
        <v>214</v>
      </c>
      <c r="B2" s="73"/>
      <c r="C2" s="2"/>
    </row>
    <row r="3" spans="1:3" x14ac:dyDescent="0.3">
      <c r="B3" s="5"/>
      <c r="C3" s="6" t="s">
        <v>190</v>
      </c>
    </row>
    <row r="4" spans="1:3" s="10" customFormat="1" ht="96" customHeight="1" x14ac:dyDescent="0.2">
      <c r="A4" s="8" t="s">
        <v>114</v>
      </c>
      <c r="B4" s="8" t="s">
        <v>52</v>
      </c>
      <c r="C4" s="9" t="s">
        <v>191</v>
      </c>
    </row>
    <row r="5" spans="1:3" ht="19.5" customHeight="1" x14ac:dyDescent="0.3">
      <c r="A5" s="11">
        <v>1</v>
      </c>
      <c r="B5" s="12">
        <v>2</v>
      </c>
      <c r="C5" s="13">
        <v>3</v>
      </c>
    </row>
    <row r="6" spans="1:3" s="17" customFormat="1" ht="24.95" customHeight="1" x14ac:dyDescent="0.3">
      <c r="A6" s="14">
        <v>1</v>
      </c>
      <c r="B6" s="15" t="s">
        <v>189</v>
      </c>
      <c r="C6" s="16">
        <f>SUM(C7:C8)</f>
        <v>95391483</v>
      </c>
    </row>
    <row r="7" spans="1:3" ht="24.95" customHeight="1" x14ac:dyDescent="0.3">
      <c r="A7" s="18" t="s">
        <v>75</v>
      </c>
      <c r="B7" s="19" t="s">
        <v>76</v>
      </c>
      <c r="C7" s="20">
        <v>91701772</v>
      </c>
    </row>
    <row r="8" spans="1:3" ht="24.95" customHeight="1" x14ac:dyDescent="0.3">
      <c r="A8" s="18" t="s">
        <v>77</v>
      </c>
      <c r="B8" s="19" t="s">
        <v>78</v>
      </c>
      <c r="C8" s="20">
        <v>3689711</v>
      </c>
    </row>
    <row r="9" spans="1:3" s="17" customFormat="1" ht="24.95" customHeight="1" x14ac:dyDescent="0.3">
      <c r="A9" s="14">
        <v>2</v>
      </c>
      <c r="B9" s="15" t="s">
        <v>163</v>
      </c>
      <c r="C9" s="16">
        <f>SUM(C10:C11)</f>
        <v>0</v>
      </c>
    </row>
    <row r="10" spans="1:3" ht="24.95" customHeight="1" x14ac:dyDescent="0.3">
      <c r="A10" s="18" t="s">
        <v>79</v>
      </c>
      <c r="B10" s="19" t="s">
        <v>80</v>
      </c>
      <c r="C10" s="20">
        <v>0</v>
      </c>
    </row>
    <row r="11" spans="1:3" ht="24.95" customHeight="1" x14ac:dyDescent="0.3">
      <c r="A11" s="18" t="s">
        <v>81</v>
      </c>
      <c r="B11" s="19" t="s">
        <v>82</v>
      </c>
      <c r="C11" s="20">
        <v>0</v>
      </c>
    </row>
    <row r="12" spans="1:3" s="17" customFormat="1" ht="24.95" customHeight="1" x14ac:dyDescent="0.3">
      <c r="A12" s="14">
        <v>3</v>
      </c>
      <c r="B12" s="15" t="s">
        <v>164</v>
      </c>
      <c r="C12" s="16">
        <f>SUM(C13:C14)</f>
        <v>52500</v>
      </c>
    </row>
    <row r="13" spans="1:3" ht="24.95" customHeight="1" x14ac:dyDescent="0.3">
      <c r="A13" s="18" t="s">
        <v>83</v>
      </c>
      <c r="B13" s="19" t="s">
        <v>76</v>
      </c>
      <c r="C13" s="20">
        <v>52500</v>
      </c>
    </row>
    <row r="14" spans="1:3" ht="24.95" customHeight="1" x14ac:dyDescent="0.3">
      <c r="A14" s="18" t="s">
        <v>84</v>
      </c>
      <c r="B14" s="19" t="s">
        <v>78</v>
      </c>
      <c r="C14" s="20">
        <v>0</v>
      </c>
    </row>
    <row r="15" spans="1:3" s="17" customFormat="1" ht="24.95" customHeight="1" x14ac:dyDescent="0.3">
      <c r="A15" s="14">
        <v>4</v>
      </c>
      <c r="B15" s="15" t="s">
        <v>165</v>
      </c>
      <c r="C15" s="16">
        <f>SUM(C16:C17)</f>
        <v>187164</v>
      </c>
    </row>
    <row r="16" spans="1:3" ht="24.95" customHeight="1" x14ac:dyDescent="0.3">
      <c r="A16" s="21" t="s">
        <v>85</v>
      </c>
      <c r="B16" s="19" t="s">
        <v>86</v>
      </c>
      <c r="C16" s="20">
        <f>ROUND((C7+C13)*0.2%,0)</f>
        <v>183509</v>
      </c>
    </row>
    <row r="17" spans="1:3" ht="24.95" customHeight="1" x14ac:dyDescent="0.3">
      <c r="A17" s="21" t="s">
        <v>87</v>
      </c>
      <c r="B17" s="19" t="s">
        <v>88</v>
      </c>
      <c r="C17" s="20">
        <f>ROUND((C8+C14-1862004)*0.2%,0)</f>
        <v>3655</v>
      </c>
    </row>
    <row r="18" spans="1:3" s="17" customFormat="1" ht="24.95" customHeight="1" x14ac:dyDescent="0.3">
      <c r="A18" s="14">
        <v>5</v>
      </c>
      <c r="B18" s="15" t="s">
        <v>181</v>
      </c>
      <c r="C18" s="16">
        <v>0</v>
      </c>
    </row>
    <row r="19" spans="1:3" s="17" customFormat="1" ht="24.95" customHeight="1" x14ac:dyDescent="0.3">
      <c r="A19" s="22" t="s">
        <v>126</v>
      </c>
      <c r="B19" s="23" t="s">
        <v>188</v>
      </c>
      <c r="C19" s="16">
        <f>C6-C9+C12-C15-C18+C20+C21+C22+C23+C24</f>
        <v>101530071</v>
      </c>
    </row>
    <row r="20" spans="1:3" ht="24.95" customHeight="1" x14ac:dyDescent="0.3">
      <c r="A20" s="18" t="s">
        <v>89</v>
      </c>
      <c r="B20" s="24" t="s">
        <v>90</v>
      </c>
      <c r="C20" s="20">
        <v>353050</v>
      </c>
    </row>
    <row r="21" spans="1:3" ht="24.95" customHeight="1" x14ac:dyDescent="0.3">
      <c r="A21" s="18" t="s">
        <v>91</v>
      </c>
      <c r="B21" s="24" t="s">
        <v>92</v>
      </c>
      <c r="C21" s="20">
        <v>0</v>
      </c>
    </row>
    <row r="22" spans="1:3" ht="24.95" customHeight="1" x14ac:dyDescent="0.3">
      <c r="A22" s="18" t="s">
        <v>93</v>
      </c>
      <c r="B22" s="24" t="s">
        <v>196</v>
      </c>
      <c r="C22" s="20">
        <f>221576+953100+24200</f>
        <v>1198876</v>
      </c>
    </row>
    <row r="23" spans="1:3" ht="24.95" customHeight="1" x14ac:dyDescent="0.3">
      <c r="A23" s="18" t="s">
        <v>94</v>
      </c>
      <c r="B23" s="25" t="s">
        <v>95</v>
      </c>
      <c r="C23" s="20">
        <v>2264769</v>
      </c>
    </row>
    <row r="24" spans="1:3" ht="24.95" customHeight="1" x14ac:dyDescent="0.3">
      <c r="A24" s="18" t="s">
        <v>183</v>
      </c>
      <c r="B24" s="25" t="s">
        <v>184</v>
      </c>
      <c r="C24" s="20">
        <v>2456557</v>
      </c>
    </row>
    <row r="25" spans="1:3" s="17" customFormat="1" ht="24.95" customHeight="1" x14ac:dyDescent="0.3">
      <c r="A25" s="22" t="s">
        <v>127</v>
      </c>
      <c r="B25" s="23" t="s">
        <v>197</v>
      </c>
      <c r="C25" s="16">
        <f>C26+C27+C61+C62+C63+C64+C65</f>
        <v>103022215</v>
      </c>
    </row>
    <row r="26" spans="1:3" s="17" customFormat="1" ht="24.95" customHeight="1" x14ac:dyDescent="0.3">
      <c r="A26" s="22" t="s">
        <v>96</v>
      </c>
      <c r="B26" s="23" t="s">
        <v>97</v>
      </c>
      <c r="C26" s="16">
        <f>ROUND(C6*1%,0)</f>
        <v>953915</v>
      </c>
    </row>
    <row r="27" spans="1:3" s="17" customFormat="1" ht="24.95" customHeight="1" x14ac:dyDescent="0.3">
      <c r="A27" s="22" t="s">
        <v>0</v>
      </c>
      <c r="B27" s="23" t="s">
        <v>207</v>
      </c>
      <c r="C27" s="16">
        <f>C28+C29+C30+C37+C38+C39+C40+C41+C42+C43+C44+C45+C46+C47+C51+C52+C54+C55+C56+C57+C58+C60</f>
        <v>98676231</v>
      </c>
    </row>
    <row r="28" spans="1:3" ht="24.95" customHeight="1" x14ac:dyDescent="0.3">
      <c r="A28" s="18" t="s">
        <v>1</v>
      </c>
      <c r="B28" s="26" t="s">
        <v>115</v>
      </c>
      <c r="C28" s="20">
        <f>CENTRALA!C7+'Razem OW'!C7</f>
        <v>13905653</v>
      </c>
    </row>
    <row r="29" spans="1:3" ht="24.95" customHeight="1" x14ac:dyDescent="0.3">
      <c r="A29" s="18" t="s">
        <v>2</v>
      </c>
      <c r="B29" s="26" t="s">
        <v>116</v>
      </c>
      <c r="C29" s="20">
        <f>CENTRALA!C8+'Razem OW'!C8</f>
        <v>6213464</v>
      </c>
    </row>
    <row r="30" spans="1:3" ht="24.95" customHeight="1" x14ac:dyDescent="0.3">
      <c r="A30" s="18" t="s">
        <v>3</v>
      </c>
      <c r="B30" s="26" t="s">
        <v>113</v>
      </c>
      <c r="C30" s="20">
        <f>CENTRALA!C9+'Razem OW'!C9</f>
        <v>47527803</v>
      </c>
    </row>
    <row r="31" spans="1:3" ht="24.95" customHeight="1" x14ac:dyDescent="0.3">
      <c r="A31" s="18" t="s">
        <v>54</v>
      </c>
      <c r="B31" s="27" t="s">
        <v>182</v>
      </c>
      <c r="C31" s="20">
        <f>CENTRALA!C10+'Razem OW'!C10</f>
        <v>4432511</v>
      </c>
    </row>
    <row r="32" spans="1:3" ht="24.95" customHeight="1" x14ac:dyDescent="0.3">
      <c r="A32" s="18" t="s">
        <v>137</v>
      </c>
      <c r="B32" s="27" t="s">
        <v>140</v>
      </c>
      <c r="C32" s="20">
        <f>CENTRALA!C11+'Razem OW'!C11</f>
        <v>3975031</v>
      </c>
    </row>
    <row r="33" spans="1:3" ht="24.95" customHeight="1" x14ac:dyDescent="0.3">
      <c r="A33" s="18" t="s">
        <v>138</v>
      </c>
      <c r="B33" s="27" t="s">
        <v>141</v>
      </c>
      <c r="C33" s="20">
        <f>CENTRALA!C12+'Razem OW'!C12</f>
        <v>1361412</v>
      </c>
    </row>
    <row r="34" spans="1:3" ht="24.95" customHeight="1" x14ac:dyDescent="0.3">
      <c r="A34" s="18" t="s">
        <v>139</v>
      </c>
      <c r="B34" s="27" t="s">
        <v>142</v>
      </c>
      <c r="C34" s="20">
        <f>CENTRALA!C13+'Razem OW'!C13</f>
        <v>596265</v>
      </c>
    </row>
    <row r="35" spans="1:3" ht="24.95" customHeight="1" x14ac:dyDescent="0.3">
      <c r="A35" s="18" t="s">
        <v>200</v>
      </c>
      <c r="B35" s="27" t="s">
        <v>199</v>
      </c>
      <c r="C35" s="20">
        <f>CENTRALA!C14+'Razem OW'!C14</f>
        <v>0</v>
      </c>
    </row>
    <row r="36" spans="1:3" ht="24.95" customHeight="1" x14ac:dyDescent="0.3">
      <c r="A36" s="18" t="s">
        <v>209</v>
      </c>
      <c r="B36" s="27" t="s">
        <v>210</v>
      </c>
      <c r="C36" s="20">
        <f>CENTRALA!C15+'Razem OW'!C15</f>
        <v>221576</v>
      </c>
    </row>
    <row r="37" spans="1:3" ht="24.95" customHeight="1" x14ac:dyDescent="0.3">
      <c r="A37" s="18" t="s">
        <v>4</v>
      </c>
      <c r="B37" s="26" t="s">
        <v>121</v>
      </c>
      <c r="C37" s="20">
        <f>CENTRALA!C16+'Razem OW'!C16</f>
        <v>3166631</v>
      </c>
    </row>
    <row r="38" spans="1:3" ht="24.95" customHeight="1" x14ac:dyDescent="0.3">
      <c r="A38" s="18" t="s">
        <v>5</v>
      </c>
      <c r="B38" s="26" t="s">
        <v>117</v>
      </c>
      <c r="C38" s="20">
        <f>CENTRALA!C17+'Razem OW'!C17</f>
        <v>3077681</v>
      </c>
    </row>
    <row r="39" spans="1:3" ht="24.95" customHeight="1" x14ac:dyDescent="0.3">
      <c r="A39" s="18" t="s">
        <v>6</v>
      </c>
      <c r="B39" s="26" t="s">
        <v>123</v>
      </c>
      <c r="C39" s="20">
        <f>CENTRALA!C18+'Razem OW'!C18</f>
        <v>2095318</v>
      </c>
    </row>
    <row r="40" spans="1:3" ht="24.95" customHeight="1" x14ac:dyDescent="0.3">
      <c r="A40" s="18" t="s">
        <v>7</v>
      </c>
      <c r="B40" s="26" t="s">
        <v>122</v>
      </c>
      <c r="C40" s="20">
        <f>CENTRALA!C19+'Razem OW'!C19</f>
        <v>861810</v>
      </c>
    </row>
    <row r="41" spans="1:3" ht="24.95" customHeight="1" x14ac:dyDescent="0.3">
      <c r="A41" s="18" t="s">
        <v>8</v>
      </c>
      <c r="B41" s="26" t="s">
        <v>118</v>
      </c>
      <c r="C41" s="20">
        <f>CENTRALA!C20+'Razem OW'!C20</f>
        <v>1984514</v>
      </c>
    </row>
    <row r="42" spans="1:3" ht="24.95" customHeight="1" x14ac:dyDescent="0.3">
      <c r="A42" s="18" t="s">
        <v>9</v>
      </c>
      <c r="B42" s="26" t="s">
        <v>119</v>
      </c>
      <c r="C42" s="20">
        <f>CENTRALA!C21+'Razem OW'!C21</f>
        <v>924299</v>
      </c>
    </row>
    <row r="43" spans="1:3" ht="24.95" customHeight="1" x14ac:dyDescent="0.3">
      <c r="A43" s="18" t="s">
        <v>10</v>
      </c>
      <c r="B43" s="26" t="s">
        <v>124</v>
      </c>
      <c r="C43" s="20">
        <f>CENTRALA!C22+'Razem OW'!C22</f>
        <v>218488</v>
      </c>
    </row>
    <row r="44" spans="1:3" ht="24.95" customHeight="1" x14ac:dyDescent="0.3">
      <c r="A44" s="18" t="s">
        <v>11</v>
      </c>
      <c r="B44" s="26" t="s">
        <v>120</v>
      </c>
      <c r="C44" s="20">
        <f>CENTRALA!C23+'Razem OW'!C23</f>
        <v>269094</v>
      </c>
    </row>
    <row r="45" spans="1:3" ht="24.95" customHeight="1" x14ac:dyDescent="0.3">
      <c r="A45" s="18" t="s">
        <v>12</v>
      </c>
      <c r="B45" s="26" t="s">
        <v>158</v>
      </c>
      <c r="C45" s="20">
        <f>CENTRALA!C24+'Razem OW'!C24</f>
        <v>2310858</v>
      </c>
    </row>
    <row r="46" spans="1:3" ht="24.95" customHeight="1" x14ac:dyDescent="0.3">
      <c r="A46" s="18" t="s">
        <v>13</v>
      </c>
      <c r="B46" s="26" t="s">
        <v>143</v>
      </c>
      <c r="C46" s="20">
        <f>CENTRALA!C25+'Razem OW'!C25</f>
        <v>1309727</v>
      </c>
    </row>
    <row r="47" spans="1:3" ht="24.95" customHeight="1" x14ac:dyDescent="0.3">
      <c r="A47" s="18" t="s">
        <v>14</v>
      </c>
      <c r="B47" s="28" t="s">
        <v>166</v>
      </c>
      <c r="C47" s="20">
        <f>SUM(C48:C50)</f>
        <v>8373166</v>
      </c>
    </row>
    <row r="48" spans="1:3" ht="37.5" x14ac:dyDescent="0.3">
      <c r="A48" s="18" t="s">
        <v>125</v>
      </c>
      <c r="B48" s="27" t="s">
        <v>145</v>
      </c>
      <c r="C48" s="20">
        <f>CENTRALA!C27+'Razem OW'!C27</f>
        <v>8335888</v>
      </c>
    </row>
    <row r="49" spans="1:3" ht="24.95" customHeight="1" x14ac:dyDescent="0.3">
      <c r="A49" s="18" t="s">
        <v>144</v>
      </c>
      <c r="B49" s="27" t="s">
        <v>147</v>
      </c>
      <c r="C49" s="20">
        <f>CENTRALA!C28+'Razem OW'!C28</f>
        <v>21901</v>
      </c>
    </row>
    <row r="50" spans="1:3" ht="24.95" customHeight="1" x14ac:dyDescent="0.3">
      <c r="A50" s="18" t="s">
        <v>148</v>
      </c>
      <c r="B50" s="27" t="s">
        <v>146</v>
      </c>
      <c r="C50" s="20">
        <f>CENTRALA!C29+'Razem OW'!C29</f>
        <v>15377</v>
      </c>
    </row>
    <row r="51" spans="1:3" ht="24.95" customHeight="1" x14ac:dyDescent="0.3">
      <c r="A51" s="18" t="s">
        <v>15</v>
      </c>
      <c r="B51" s="29" t="s">
        <v>110</v>
      </c>
      <c r="C51" s="20">
        <f>CENTRALA!C30+'Razem OW'!C30</f>
        <v>781390</v>
      </c>
    </row>
    <row r="52" spans="1:3" ht="24.95" customHeight="1" x14ac:dyDescent="0.3">
      <c r="A52" s="18" t="s">
        <v>107</v>
      </c>
      <c r="B52" s="19" t="s">
        <v>149</v>
      </c>
      <c r="C52" s="20">
        <f>CENTRALA!C31+'Razem OW'!C31</f>
        <v>851867</v>
      </c>
    </row>
    <row r="53" spans="1:3" ht="24.95" customHeight="1" x14ac:dyDescent="0.3">
      <c r="A53" s="18" t="s">
        <v>150</v>
      </c>
      <c r="B53" s="27" t="s">
        <v>160</v>
      </c>
      <c r="C53" s="20">
        <f>CENTRALA!C32+'Razem OW'!C32</f>
        <v>185003</v>
      </c>
    </row>
    <row r="54" spans="1:3" ht="24.95" customHeight="1" x14ac:dyDescent="0.3">
      <c r="A54" s="18" t="s">
        <v>108</v>
      </c>
      <c r="B54" s="19" t="s">
        <v>111</v>
      </c>
      <c r="C54" s="20">
        <f>CENTRALA!C33+'Razem OW'!C33</f>
        <v>3552613</v>
      </c>
    </row>
    <row r="55" spans="1:3" ht="24.95" customHeight="1" x14ac:dyDescent="0.3">
      <c r="A55" s="18" t="s">
        <v>109</v>
      </c>
      <c r="B55" s="19" t="s">
        <v>159</v>
      </c>
      <c r="C55" s="20">
        <f>CENTRALA!C34+'Razem OW'!C34</f>
        <v>226811</v>
      </c>
    </row>
    <row r="56" spans="1:3" ht="24.75" customHeight="1" x14ac:dyDescent="0.3">
      <c r="A56" s="18" t="s">
        <v>161</v>
      </c>
      <c r="B56" s="19" t="s">
        <v>162</v>
      </c>
      <c r="C56" s="20">
        <f>CENTRALA!C35+'Razem OW'!C35</f>
        <v>50000</v>
      </c>
    </row>
    <row r="57" spans="1:3" ht="24.75" customHeight="1" x14ac:dyDescent="0.3">
      <c r="A57" s="18" t="s">
        <v>174</v>
      </c>
      <c r="B57" s="19" t="s">
        <v>176</v>
      </c>
      <c r="C57" s="20">
        <f>CENTRALA!C36+'Razem OW'!C36</f>
        <v>20231</v>
      </c>
    </row>
    <row r="58" spans="1:3" ht="24.75" customHeight="1" x14ac:dyDescent="0.3">
      <c r="A58" s="18" t="s">
        <v>180</v>
      </c>
      <c r="B58" s="19" t="s">
        <v>201</v>
      </c>
      <c r="C58" s="20">
        <f>CENTRALA!C37+'Razem OW'!C37</f>
        <v>772878</v>
      </c>
    </row>
    <row r="59" spans="1:3" ht="24.75" customHeight="1" x14ac:dyDescent="0.3">
      <c r="A59" s="18" t="s">
        <v>202</v>
      </c>
      <c r="B59" s="19" t="s">
        <v>203</v>
      </c>
      <c r="C59" s="20">
        <f>CENTRALA!C38+'Razem OW'!C38</f>
        <v>172600</v>
      </c>
    </row>
    <row r="60" spans="1:3" ht="24.75" customHeight="1" x14ac:dyDescent="0.3">
      <c r="A60" s="18" t="s">
        <v>211</v>
      </c>
      <c r="B60" s="19" t="s">
        <v>212</v>
      </c>
      <c r="C60" s="20">
        <f>CENTRALA!C39+'Razem OW'!C39</f>
        <v>181935</v>
      </c>
    </row>
    <row r="61" spans="1:3" s="17" customFormat="1" ht="24.95" customHeight="1" x14ac:dyDescent="0.3">
      <c r="A61" s="14" t="s">
        <v>56</v>
      </c>
      <c r="B61" s="30" t="s">
        <v>98</v>
      </c>
      <c r="C61" s="16">
        <f>CENTRALA!C40+'Razem OW'!C40</f>
        <v>0</v>
      </c>
    </row>
    <row r="62" spans="1:3" s="17" customFormat="1" ht="24.95" customHeight="1" x14ac:dyDescent="0.3">
      <c r="A62" s="14" t="s">
        <v>55</v>
      </c>
      <c r="B62" s="30" t="s">
        <v>58</v>
      </c>
      <c r="C62" s="16">
        <f>CENTRALA!C41+'Razem OW'!C41</f>
        <v>2264769</v>
      </c>
    </row>
    <row r="63" spans="1:3" s="17" customFormat="1" ht="43.5" customHeight="1" x14ac:dyDescent="0.3">
      <c r="A63" s="14" t="s">
        <v>175</v>
      </c>
      <c r="B63" s="30" t="s">
        <v>213</v>
      </c>
      <c r="C63" s="16">
        <f>CENTRALA!C42+'Razem OW'!C42</f>
        <v>953100</v>
      </c>
    </row>
    <row r="64" spans="1:3" s="17" customFormat="1" ht="24.95" customHeight="1" x14ac:dyDescent="0.3">
      <c r="A64" s="14" t="s">
        <v>185</v>
      </c>
      <c r="B64" s="30" t="s">
        <v>186</v>
      </c>
      <c r="C64" s="16">
        <f>CENTRALA!C43+'Razem OW'!C43</f>
        <v>150000</v>
      </c>
    </row>
    <row r="65" spans="1:3" s="17" customFormat="1" ht="24.75" customHeight="1" x14ac:dyDescent="0.3">
      <c r="A65" s="14" t="s">
        <v>198</v>
      </c>
      <c r="B65" s="30" t="s">
        <v>206</v>
      </c>
      <c r="C65" s="16">
        <f>CENTRALA!C44+'Razem OW'!C44</f>
        <v>24200</v>
      </c>
    </row>
    <row r="66" spans="1:3" s="17" customFormat="1" ht="24.95" customHeight="1" x14ac:dyDescent="0.3">
      <c r="A66" s="14" t="s">
        <v>151</v>
      </c>
      <c r="B66" s="30" t="s">
        <v>205</v>
      </c>
      <c r="C66" s="16">
        <f>C32+C34+C35+C47+C53+C63+C65</f>
        <v>14106765</v>
      </c>
    </row>
    <row r="67" spans="1:3" s="17" customFormat="1" ht="24.95" customHeight="1" x14ac:dyDescent="0.3">
      <c r="A67" s="14" t="s">
        <v>128</v>
      </c>
      <c r="B67" s="15" t="s">
        <v>177</v>
      </c>
      <c r="C67" s="16">
        <f>C19-C25</f>
        <v>-1492144</v>
      </c>
    </row>
    <row r="68" spans="1:3" s="17" customFormat="1" ht="24.95" customHeight="1" x14ac:dyDescent="0.3">
      <c r="A68" s="14" t="s">
        <v>129</v>
      </c>
      <c r="B68" s="15" t="s">
        <v>167</v>
      </c>
      <c r="C68" s="16">
        <f>C69+C70+C71+C79+C81+C86+C87+C88</f>
        <v>1010281</v>
      </c>
    </row>
    <row r="69" spans="1:3" ht="24.95" customHeight="1" x14ac:dyDescent="0.3">
      <c r="A69" s="18" t="s">
        <v>16</v>
      </c>
      <c r="B69" s="31" t="s">
        <v>17</v>
      </c>
      <c r="C69" s="20">
        <f>CENTRALA!C47+'Razem OW'!C47</f>
        <v>31793</v>
      </c>
    </row>
    <row r="70" spans="1:3" ht="24.95" customHeight="1" x14ac:dyDescent="0.3">
      <c r="A70" s="18" t="s">
        <v>18</v>
      </c>
      <c r="B70" s="31" t="s">
        <v>19</v>
      </c>
      <c r="C70" s="20">
        <f>CENTRALA!C48+'Razem OW'!C48</f>
        <v>291101</v>
      </c>
    </row>
    <row r="71" spans="1:3" ht="24.95" customHeight="1" x14ac:dyDescent="0.3">
      <c r="A71" s="18" t="s">
        <v>20</v>
      </c>
      <c r="B71" s="32" t="s">
        <v>168</v>
      </c>
      <c r="C71" s="20">
        <f>C72+C74+C75+C76+C77+C78</f>
        <v>5923</v>
      </c>
    </row>
    <row r="72" spans="1:3" s="35" customFormat="1" ht="24.95" customHeight="1" x14ac:dyDescent="0.3">
      <c r="A72" s="33" t="s">
        <v>37</v>
      </c>
      <c r="B72" s="34" t="s">
        <v>30</v>
      </c>
      <c r="C72" s="20">
        <f>CENTRALA!C50+'Razem OW'!C50</f>
        <v>688</v>
      </c>
    </row>
    <row r="73" spans="1:3" s="35" customFormat="1" ht="24.95" customHeight="1" x14ac:dyDescent="0.3">
      <c r="A73" s="33" t="s">
        <v>38</v>
      </c>
      <c r="B73" s="36" t="s">
        <v>31</v>
      </c>
      <c r="C73" s="20">
        <f>CENTRALA!C51+'Razem OW'!C51</f>
        <v>685</v>
      </c>
    </row>
    <row r="74" spans="1:3" s="35" customFormat="1" ht="24.95" customHeight="1" x14ac:dyDescent="0.3">
      <c r="A74" s="33" t="s">
        <v>39</v>
      </c>
      <c r="B74" s="34" t="s">
        <v>32</v>
      </c>
      <c r="C74" s="20">
        <f>CENTRALA!C52+'Razem OW'!C52</f>
        <v>778</v>
      </c>
    </row>
    <row r="75" spans="1:3" s="35" customFormat="1" ht="24.95" customHeight="1" x14ac:dyDescent="0.3">
      <c r="A75" s="33" t="s">
        <v>40</v>
      </c>
      <c r="B75" s="34" t="s">
        <v>33</v>
      </c>
      <c r="C75" s="20">
        <f>CENTRALA!C53+'Razem OW'!C53</f>
        <v>23</v>
      </c>
    </row>
    <row r="76" spans="1:3" s="35" customFormat="1" ht="24.95" customHeight="1" x14ac:dyDescent="0.3">
      <c r="A76" s="33" t="s">
        <v>41</v>
      </c>
      <c r="B76" s="34" t="s">
        <v>34</v>
      </c>
      <c r="C76" s="20">
        <f>CENTRALA!C54+'Razem OW'!C54</f>
        <v>0</v>
      </c>
    </row>
    <row r="77" spans="1:3" s="35" customFormat="1" ht="24.95" customHeight="1" x14ac:dyDescent="0.3">
      <c r="A77" s="33" t="s">
        <v>42</v>
      </c>
      <c r="B77" s="34" t="s">
        <v>35</v>
      </c>
      <c r="C77" s="20">
        <f>CENTRALA!C55+'Razem OW'!C55</f>
        <v>3839</v>
      </c>
    </row>
    <row r="78" spans="1:3" s="35" customFormat="1" ht="24.95" customHeight="1" x14ac:dyDescent="0.3">
      <c r="A78" s="33" t="s">
        <v>43</v>
      </c>
      <c r="B78" s="34" t="s">
        <v>36</v>
      </c>
      <c r="C78" s="20">
        <f>CENTRALA!C56+'Razem OW'!C56</f>
        <v>595</v>
      </c>
    </row>
    <row r="79" spans="1:3" ht="24.95" customHeight="1" x14ac:dyDescent="0.3">
      <c r="A79" s="33" t="s">
        <v>21</v>
      </c>
      <c r="B79" s="31" t="s">
        <v>152</v>
      </c>
      <c r="C79" s="20">
        <f>CENTRALA!C57+'Razem OW'!C57</f>
        <v>451494</v>
      </c>
    </row>
    <row r="80" spans="1:3" ht="24.95" customHeight="1" x14ac:dyDescent="0.3">
      <c r="A80" s="33" t="s">
        <v>153</v>
      </c>
      <c r="B80" s="34" t="s">
        <v>154</v>
      </c>
      <c r="C80" s="20">
        <f>CENTRALA!C58+'Razem OW'!C58</f>
        <v>2165</v>
      </c>
    </row>
    <row r="81" spans="1:3" ht="24.95" customHeight="1" x14ac:dyDescent="0.3">
      <c r="A81" s="18" t="s">
        <v>22</v>
      </c>
      <c r="B81" s="32" t="s">
        <v>169</v>
      </c>
      <c r="C81" s="20">
        <f>SUM(C82:C85)</f>
        <v>110757</v>
      </c>
    </row>
    <row r="82" spans="1:3" s="35" customFormat="1" ht="24.95" customHeight="1" x14ac:dyDescent="0.3">
      <c r="A82" s="33" t="s">
        <v>48</v>
      </c>
      <c r="B82" s="34" t="s">
        <v>44</v>
      </c>
      <c r="C82" s="20">
        <f>CENTRALA!C60+'Razem OW'!C60</f>
        <v>77286</v>
      </c>
    </row>
    <row r="83" spans="1:3" s="35" customFormat="1" ht="24.95" customHeight="1" x14ac:dyDescent="0.3">
      <c r="A83" s="33" t="s">
        <v>49</v>
      </c>
      <c r="B83" s="34" t="s">
        <v>45</v>
      </c>
      <c r="C83" s="20">
        <f>CENTRALA!C61+'Razem OW'!C61</f>
        <v>11027</v>
      </c>
    </row>
    <row r="84" spans="1:3" s="35" customFormat="1" ht="24.95" customHeight="1" x14ac:dyDescent="0.3">
      <c r="A84" s="33" t="s">
        <v>50</v>
      </c>
      <c r="B84" s="34" t="s">
        <v>46</v>
      </c>
      <c r="C84" s="20">
        <f>CENTRALA!C62+'Razem OW'!C62</f>
        <v>0</v>
      </c>
    </row>
    <row r="85" spans="1:3" s="35" customFormat="1" ht="24.95" customHeight="1" x14ac:dyDescent="0.3">
      <c r="A85" s="33" t="s">
        <v>51</v>
      </c>
      <c r="B85" s="34" t="s">
        <v>47</v>
      </c>
      <c r="C85" s="20">
        <f>CENTRALA!C63+'Razem OW'!C63</f>
        <v>22444</v>
      </c>
    </row>
    <row r="86" spans="1:3" ht="24.95" customHeight="1" x14ac:dyDescent="0.3">
      <c r="A86" s="18" t="s">
        <v>23</v>
      </c>
      <c r="B86" s="31" t="s">
        <v>24</v>
      </c>
      <c r="C86" s="20">
        <f>CENTRALA!C64+'Razem OW'!C64</f>
        <v>50</v>
      </c>
    </row>
    <row r="87" spans="1:3" ht="24.95" customHeight="1" x14ac:dyDescent="0.3">
      <c r="A87" s="18" t="s">
        <v>25</v>
      </c>
      <c r="B87" s="31" t="s">
        <v>155</v>
      </c>
      <c r="C87" s="20">
        <f>CENTRALA!C65+'Razem OW'!C65</f>
        <v>110327</v>
      </c>
    </row>
    <row r="88" spans="1:3" ht="24.95" customHeight="1" x14ac:dyDescent="0.3">
      <c r="A88" s="18" t="s">
        <v>26</v>
      </c>
      <c r="B88" s="31" t="s">
        <v>27</v>
      </c>
      <c r="C88" s="20">
        <f>CENTRALA!C66+'Razem OW'!C66</f>
        <v>8836</v>
      </c>
    </row>
    <row r="89" spans="1:3" s="17" customFormat="1" ht="24.95" customHeight="1" x14ac:dyDescent="0.3">
      <c r="A89" s="37" t="s">
        <v>130</v>
      </c>
      <c r="B89" s="38" t="s">
        <v>157</v>
      </c>
      <c r="C89" s="16">
        <f>536088+ROUND(2824000/12*11,0)+50000+17000</f>
        <v>3191755</v>
      </c>
    </row>
    <row r="90" spans="1:3" s="17" customFormat="1" ht="24.95" customHeight="1" x14ac:dyDescent="0.3">
      <c r="A90" s="37" t="s">
        <v>131</v>
      </c>
      <c r="B90" s="38" t="s">
        <v>170</v>
      </c>
      <c r="C90" s="16">
        <f>SUM(C91:C94)</f>
        <v>640761</v>
      </c>
    </row>
    <row r="91" spans="1:3" ht="24.95" customHeight="1" x14ac:dyDescent="0.3">
      <c r="A91" s="18" t="s">
        <v>99</v>
      </c>
      <c r="B91" s="19" t="s">
        <v>204</v>
      </c>
      <c r="C91" s="20">
        <f>CENTRALA!C68+'Razem OW'!C68</f>
        <v>800</v>
      </c>
    </row>
    <row r="92" spans="1:3" ht="24.95" customHeight="1" x14ac:dyDescent="0.3">
      <c r="A92" s="18" t="s">
        <v>28</v>
      </c>
      <c r="B92" s="19" t="s">
        <v>53</v>
      </c>
      <c r="C92" s="20">
        <f>CENTRALA!C69+'Razem OW'!C69</f>
        <v>172625</v>
      </c>
    </row>
    <row r="93" spans="1:3" ht="24.95" customHeight="1" x14ac:dyDescent="0.3">
      <c r="A93" s="18" t="s">
        <v>29</v>
      </c>
      <c r="B93" s="19" t="s">
        <v>101</v>
      </c>
      <c r="C93" s="20">
        <f>CENTRALA!C70+'Razem OW'!C70</f>
        <v>0</v>
      </c>
    </row>
    <row r="94" spans="1:3" ht="24.95" customHeight="1" x14ac:dyDescent="0.3">
      <c r="A94" s="18" t="s">
        <v>100</v>
      </c>
      <c r="B94" s="24" t="s">
        <v>102</v>
      </c>
      <c r="C94" s="20">
        <f>CENTRALA!C71+'Razem OW'!C71</f>
        <v>467336</v>
      </c>
    </row>
    <row r="95" spans="1:3" s="17" customFormat="1" ht="24.95" customHeight="1" x14ac:dyDescent="0.3">
      <c r="A95" s="37" t="s">
        <v>132</v>
      </c>
      <c r="B95" s="38" t="s">
        <v>171</v>
      </c>
      <c r="C95" s="16">
        <f>SUM(C96:C97)</f>
        <v>9392</v>
      </c>
    </row>
    <row r="96" spans="1:3" ht="24.95" customHeight="1" x14ac:dyDescent="0.3">
      <c r="A96" s="18" t="s">
        <v>103</v>
      </c>
      <c r="B96" s="19" t="s">
        <v>104</v>
      </c>
      <c r="C96" s="20">
        <v>2698</v>
      </c>
    </row>
    <row r="97" spans="1:3" ht="24.95" customHeight="1" x14ac:dyDescent="0.3">
      <c r="A97" s="18" t="s">
        <v>105</v>
      </c>
      <c r="B97" s="24" t="s">
        <v>106</v>
      </c>
      <c r="C97" s="20">
        <v>6694</v>
      </c>
    </row>
    <row r="98" spans="1:3" s="17" customFormat="1" ht="24.95" customHeight="1" x14ac:dyDescent="0.3">
      <c r="A98" s="37" t="s">
        <v>133</v>
      </c>
      <c r="B98" s="38" t="s">
        <v>112</v>
      </c>
      <c r="C98" s="16">
        <f>CENTRALA!C72+'Razem OW'!C72</f>
        <v>57961</v>
      </c>
    </row>
    <row r="99" spans="1:3" s="17" customFormat="1" ht="24.95" customHeight="1" x14ac:dyDescent="0.3">
      <c r="A99" s="37" t="s">
        <v>134</v>
      </c>
      <c r="B99" s="38" t="s">
        <v>187</v>
      </c>
      <c r="C99" s="39">
        <f>C67-C68+C89-C90+C95-C98</f>
        <v>0</v>
      </c>
    </row>
    <row r="100" spans="1:3" s="17" customFormat="1" ht="24.95" customHeight="1" x14ac:dyDescent="0.3">
      <c r="A100" s="14" t="s">
        <v>135</v>
      </c>
      <c r="B100" s="40" t="s">
        <v>178</v>
      </c>
      <c r="C100" s="39">
        <f>C6-C9+C12-C18+C20+C21+C22+C23+C24+C89+C95</f>
        <v>104918382</v>
      </c>
    </row>
    <row r="101" spans="1:3" s="17" customFormat="1" ht="24.95" customHeight="1" x14ac:dyDescent="0.3">
      <c r="A101" s="37" t="s">
        <v>136</v>
      </c>
      <c r="B101" s="41" t="s">
        <v>179</v>
      </c>
      <c r="C101" s="42">
        <f>C9+C15+C26+C27+C61+C62+C63+C64+C65+C68+C90+C98</f>
        <v>104918382</v>
      </c>
    </row>
  </sheetData>
  <mergeCells count="2">
    <mergeCell ref="A2:B2"/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4" fitToHeight="0" orientation="portrait" r:id="rId1"/>
  <headerFooter alignWithMargins="0">
    <oddFooter>&amp;R&amp;14&amp;P</oddFooter>
  </headerFooter>
  <rowBreaks count="1" manualBreakCount="1">
    <brk id="67" max="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C72"/>
  <sheetViews>
    <sheetView showGridLines="0" view="pageBreakPreview" zoomScale="80" zoomScaleNormal="50" zoomScaleSheetLayoutView="80" workbookViewId="0">
      <pane xSplit="2" ySplit="6" topLeftCell="C37" activePane="bottomRight" state="frozen"/>
      <selection activeCell="A73" sqref="A73:XFD82"/>
      <selection pane="topRight" activeCell="A73" sqref="A73:XFD82"/>
      <selection pane="bottomLeft" activeCell="A73" sqref="A73:XFD82"/>
      <selection pane="bottomRight" activeCell="A73" sqref="A73:XFD82"/>
    </sheetView>
  </sheetViews>
  <sheetFormatPr defaultRowHeight="18.75" x14ac:dyDescent="0.2"/>
  <cols>
    <col min="1" max="1" width="10.7109375" style="46" customWidth="1"/>
    <col min="2" max="2" width="150.7109375" style="46" customWidth="1"/>
    <col min="3" max="3" width="20.7109375" style="46" customWidth="1"/>
    <col min="4" max="16384" width="9.140625" style="46"/>
  </cols>
  <sheetData>
    <row r="1" spans="1:3" s="43" customFormat="1" x14ac:dyDescent="0.2">
      <c r="A1" s="75" t="s">
        <v>195</v>
      </c>
      <c r="B1" s="75"/>
      <c r="C1" s="75"/>
    </row>
    <row r="2" spans="1:3" s="45" customFormat="1" ht="35.1" customHeight="1" x14ac:dyDescent="0.2">
      <c r="A2" s="44" t="s">
        <v>65</v>
      </c>
      <c r="B2" s="44"/>
      <c r="C2" s="55"/>
    </row>
    <row r="3" spans="1:3" x14ac:dyDescent="0.2">
      <c r="A3" s="56"/>
      <c r="B3" s="57"/>
      <c r="C3" s="58" t="s">
        <v>190</v>
      </c>
    </row>
    <row r="4" spans="1:3" s="47" customFormat="1" ht="96" customHeight="1" x14ac:dyDescent="0.2">
      <c r="A4" s="59" t="s">
        <v>114</v>
      </c>
      <c r="B4" s="60" t="s">
        <v>52</v>
      </c>
      <c r="C4" s="9" t="s">
        <v>194</v>
      </c>
    </row>
    <row r="5" spans="1:3" s="47" customFormat="1" x14ac:dyDescent="0.2">
      <c r="A5" s="48">
        <v>1</v>
      </c>
      <c r="B5" s="49">
        <v>2</v>
      </c>
      <c r="C5" s="48">
        <v>3</v>
      </c>
    </row>
    <row r="6" spans="1:3" ht="24.95" customHeight="1" x14ac:dyDescent="0.2">
      <c r="A6" s="50" t="s">
        <v>0</v>
      </c>
      <c r="B6" s="51" t="s">
        <v>208</v>
      </c>
      <c r="C6" s="16">
        <f>C7+C8+C9+C16+C17+C18+C19+C20+C21+C22+C23+C24+C25+C26+C30+C31+C33+C34+C35+C36+C37+C39</f>
        <v>9098093</v>
      </c>
    </row>
    <row r="7" spans="1:3" ht="24.95" customHeight="1" x14ac:dyDescent="0.2">
      <c r="A7" s="52" t="s">
        <v>1</v>
      </c>
      <c r="B7" s="28" t="s">
        <v>115</v>
      </c>
      <c r="C7" s="53">
        <v>1987267</v>
      </c>
    </row>
    <row r="8" spans="1:3" ht="24.95" customHeight="1" x14ac:dyDescent="0.2">
      <c r="A8" s="52" t="s">
        <v>2</v>
      </c>
      <c r="B8" s="28" t="s">
        <v>116</v>
      </c>
      <c r="C8" s="53">
        <v>892244</v>
      </c>
    </row>
    <row r="9" spans="1:3" ht="24.95" customHeight="1" x14ac:dyDescent="0.2">
      <c r="A9" s="52" t="s">
        <v>3</v>
      </c>
      <c r="B9" s="28" t="s">
        <v>113</v>
      </c>
      <c r="C9" s="53">
        <v>2298373</v>
      </c>
    </row>
    <row r="10" spans="1:3" ht="24.95" customHeight="1" x14ac:dyDescent="0.2">
      <c r="A10" s="54" t="s">
        <v>54</v>
      </c>
      <c r="B10" s="61" t="s">
        <v>182</v>
      </c>
      <c r="C10" s="53">
        <v>797406</v>
      </c>
    </row>
    <row r="11" spans="1:3" ht="24.95" customHeight="1" x14ac:dyDescent="0.2">
      <c r="A11" s="54" t="s">
        <v>137</v>
      </c>
      <c r="B11" s="61" t="s">
        <v>140</v>
      </c>
      <c r="C11" s="53">
        <v>718845</v>
      </c>
    </row>
    <row r="12" spans="1:3" ht="24.95" customHeight="1" x14ac:dyDescent="0.2">
      <c r="A12" s="54" t="s">
        <v>138</v>
      </c>
      <c r="B12" s="61" t="s">
        <v>141</v>
      </c>
      <c r="C12" s="53">
        <v>236221</v>
      </c>
    </row>
    <row r="13" spans="1:3" ht="24.95" customHeight="1" x14ac:dyDescent="0.2">
      <c r="A13" s="54" t="s">
        <v>139</v>
      </c>
      <c r="B13" s="61" t="s">
        <v>142</v>
      </c>
      <c r="C13" s="53">
        <v>88331</v>
      </c>
    </row>
    <row r="14" spans="1:3" ht="24.95" customHeight="1" x14ac:dyDescent="0.2">
      <c r="A14" s="54" t="s">
        <v>200</v>
      </c>
      <c r="B14" s="61" t="s">
        <v>199</v>
      </c>
      <c r="C14" s="53">
        <v>0</v>
      </c>
    </row>
    <row r="15" spans="1:3" ht="24.95" customHeight="1" x14ac:dyDescent="0.2">
      <c r="A15" s="54" t="s">
        <v>209</v>
      </c>
      <c r="B15" s="61" t="s">
        <v>210</v>
      </c>
      <c r="C15" s="53">
        <v>0</v>
      </c>
    </row>
    <row r="16" spans="1:3" ht="24.95" customHeight="1" x14ac:dyDescent="0.2">
      <c r="A16" s="52" t="s">
        <v>4</v>
      </c>
      <c r="B16" s="28" t="s">
        <v>121</v>
      </c>
      <c r="C16" s="53">
        <v>444049</v>
      </c>
    </row>
    <row r="17" spans="1:3" ht="24.95" customHeight="1" x14ac:dyDescent="0.2">
      <c r="A17" s="52" t="s">
        <v>5</v>
      </c>
      <c r="B17" s="28" t="s">
        <v>117</v>
      </c>
      <c r="C17" s="53">
        <v>579977</v>
      </c>
    </row>
    <row r="18" spans="1:3" ht="24.95" customHeight="1" x14ac:dyDescent="0.2">
      <c r="A18" s="52" t="s">
        <v>6</v>
      </c>
      <c r="B18" s="28" t="s">
        <v>123</v>
      </c>
      <c r="C18" s="53">
        <v>261125</v>
      </c>
    </row>
    <row r="19" spans="1:3" ht="24.95" customHeight="1" x14ac:dyDescent="0.2">
      <c r="A19" s="52" t="s">
        <v>7</v>
      </c>
      <c r="B19" s="28" t="s">
        <v>122</v>
      </c>
      <c r="C19" s="53">
        <v>101861</v>
      </c>
    </row>
    <row r="20" spans="1:3" ht="24.95" customHeight="1" x14ac:dyDescent="0.2">
      <c r="A20" s="52" t="s">
        <v>8</v>
      </c>
      <c r="B20" s="28" t="s">
        <v>118</v>
      </c>
      <c r="C20" s="53">
        <v>265117</v>
      </c>
    </row>
    <row r="21" spans="1:3" ht="24.95" customHeight="1" x14ac:dyDescent="0.2">
      <c r="A21" s="52" t="s">
        <v>9</v>
      </c>
      <c r="B21" s="28" t="s">
        <v>119</v>
      </c>
      <c r="C21" s="53">
        <v>0</v>
      </c>
    </row>
    <row r="22" spans="1:3" ht="24.95" customHeight="1" x14ac:dyDescent="0.2">
      <c r="A22" s="52" t="s">
        <v>10</v>
      </c>
      <c r="B22" s="28" t="s">
        <v>124</v>
      </c>
      <c r="C22" s="53">
        <v>31164</v>
      </c>
    </row>
    <row r="23" spans="1:3" ht="24.95" customHeight="1" x14ac:dyDescent="0.2">
      <c r="A23" s="52" t="s">
        <v>11</v>
      </c>
      <c r="B23" s="28" t="s">
        <v>120</v>
      </c>
      <c r="C23" s="53">
        <v>36027</v>
      </c>
    </row>
    <row r="24" spans="1:3" ht="24.95" customHeight="1" x14ac:dyDescent="0.2">
      <c r="A24" s="52" t="s">
        <v>12</v>
      </c>
      <c r="B24" s="28" t="s">
        <v>158</v>
      </c>
      <c r="C24" s="53">
        <v>258803</v>
      </c>
    </row>
    <row r="25" spans="1:3" ht="24.95" customHeight="1" x14ac:dyDescent="0.2">
      <c r="A25" s="52" t="s">
        <v>13</v>
      </c>
      <c r="B25" s="28" t="s">
        <v>143</v>
      </c>
      <c r="C25" s="53">
        <v>193737</v>
      </c>
    </row>
    <row r="26" spans="1:3" ht="24.95" customHeight="1" x14ac:dyDescent="0.2">
      <c r="A26" s="54" t="s">
        <v>14</v>
      </c>
      <c r="B26" s="28" t="s">
        <v>166</v>
      </c>
      <c r="C26" s="53">
        <f>SUM(C27:C29)</f>
        <v>1234567</v>
      </c>
    </row>
    <row r="27" spans="1:3" ht="37.5" x14ac:dyDescent="0.2">
      <c r="A27" s="52" t="s">
        <v>125</v>
      </c>
      <c r="B27" s="61" t="s">
        <v>145</v>
      </c>
      <c r="C27" s="53">
        <v>1226722</v>
      </c>
    </row>
    <row r="28" spans="1:3" ht="24.95" customHeight="1" x14ac:dyDescent="0.2">
      <c r="A28" s="54" t="s">
        <v>144</v>
      </c>
      <c r="B28" s="61" t="s">
        <v>147</v>
      </c>
      <c r="C28" s="53">
        <v>3154</v>
      </c>
    </row>
    <row r="29" spans="1:3" ht="31.5" customHeight="1" x14ac:dyDescent="0.2">
      <c r="A29" s="54" t="s">
        <v>148</v>
      </c>
      <c r="B29" s="61" t="s">
        <v>146</v>
      </c>
      <c r="C29" s="53">
        <v>4691</v>
      </c>
    </row>
    <row r="30" spans="1:3" ht="24.95" customHeight="1" x14ac:dyDescent="0.2">
      <c r="A30" s="33" t="s">
        <v>15</v>
      </c>
      <c r="B30" s="29" t="s">
        <v>110</v>
      </c>
      <c r="C30" s="53">
        <v>0</v>
      </c>
    </row>
    <row r="31" spans="1:3" ht="24.95" customHeight="1" x14ac:dyDescent="0.2">
      <c r="A31" s="33" t="s">
        <v>107</v>
      </c>
      <c r="B31" s="31" t="s">
        <v>149</v>
      </c>
      <c r="C31" s="53">
        <v>182836</v>
      </c>
    </row>
    <row r="32" spans="1:3" ht="24.95" customHeight="1" x14ac:dyDescent="0.2">
      <c r="A32" s="54" t="s">
        <v>150</v>
      </c>
      <c r="B32" s="61" t="s">
        <v>160</v>
      </c>
      <c r="C32" s="53">
        <v>104207</v>
      </c>
    </row>
    <row r="33" spans="1:3" ht="24.95" customHeight="1" x14ac:dyDescent="0.2">
      <c r="A33" s="33" t="s">
        <v>108</v>
      </c>
      <c r="B33" s="19" t="s">
        <v>111</v>
      </c>
      <c r="C33" s="53">
        <v>324758</v>
      </c>
    </row>
    <row r="34" spans="1:3" ht="24.95" customHeight="1" x14ac:dyDescent="0.2">
      <c r="A34" s="33" t="s">
        <v>109</v>
      </c>
      <c r="B34" s="31" t="s">
        <v>159</v>
      </c>
      <c r="C34" s="53">
        <v>5157</v>
      </c>
    </row>
    <row r="35" spans="1:3" ht="24.95" customHeight="1" x14ac:dyDescent="0.2">
      <c r="A35" s="33" t="s">
        <v>161</v>
      </c>
      <c r="B35" s="31" t="s">
        <v>162</v>
      </c>
      <c r="C35" s="53">
        <v>0</v>
      </c>
    </row>
    <row r="36" spans="1:3" ht="24.95" customHeight="1" x14ac:dyDescent="0.2">
      <c r="A36" s="33" t="s">
        <v>174</v>
      </c>
      <c r="B36" s="31" t="s">
        <v>176</v>
      </c>
      <c r="C36" s="53">
        <v>1031</v>
      </c>
    </row>
    <row r="37" spans="1:3" ht="24.95" customHeight="1" x14ac:dyDescent="0.2">
      <c r="A37" s="18" t="s">
        <v>180</v>
      </c>
      <c r="B37" s="19" t="s">
        <v>201</v>
      </c>
      <c r="C37" s="53">
        <v>0</v>
      </c>
    </row>
    <row r="38" spans="1:3" ht="24.95" customHeight="1" x14ac:dyDescent="0.2">
      <c r="A38" s="18" t="s">
        <v>202</v>
      </c>
      <c r="B38" s="19" t="s">
        <v>203</v>
      </c>
      <c r="C38" s="53">
        <v>0</v>
      </c>
    </row>
    <row r="39" spans="1:3" ht="24.95" customHeight="1" x14ac:dyDescent="0.2">
      <c r="A39" s="18" t="s">
        <v>211</v>
      </c>
      <c r="B39" s="19" t="s">
        <v>212</v>
      </c>
      <c r="C39" s="53">
        <v>0</v>
      </c>
    </row>
    <row r="40" spans="1:3" s="65" customFormat="1" ht="24.95" customHeight="1" x14ac:dyDescent="0.2">
      <c r="A40" s="62" t="s">
        <v>56</v>
      </c>
      <c r="B40" s="63" t="s">
        <v>57</v>
      </c>
      <c r="C40" s="64">
        <v>0</v>
      </c>
    </row>
    <row r="41" spans="1:3" s="65" customFormat="1" ht="24.95" customHeight="1" x14ac:dyDescent="0.2">
      <c r="A41" s="62" t="s">
        <v>55</v>
      </c>
      <c r="B41" s="63" t="s">
        <v>58</v>
      </c>
      <c r="C41" s="64">
        <v>278731</v>
      </c>
    </row>
    <row r="42" spans="1:3" s="65" customFormat="1" ht="43.5" customHeight="1" x14ac:dyDescent="0.2">
      <c r="A42" s="62" t="s">
        <v>175</v>
      </c>
      <c r="B42" s="30" t="s">
        <v>213</v>
      </c>
      <c r="C42" s="64">
        <v>135229</v>
      </c>
    </row>
    <row r="43" spans="1:3" s="65" customFormat="1" ht="24.95" customHeight="1" x14ac:dyDescent="0.2">
      <c r="A43" s="62" t="s">
        <v>185</v>
      </c>
      <c r="B43" s="63" t="s">
        <v>186</v>
      </c>
      <c r="C43" s="64">
        <v>0</v>
      </c>
    </row>
    <row r="44" spans="1:3" s="65" customFormat="1" ht="24.75" customHeight="1" x14ac:dyDescent="0.2">
      <c r="A44" s="62" t="s">
        <v>198</v>
      </c>
      <c r="B44" s="63" t="s">
        <v>206</v>
      </c>
      <c r="C44" s="64">
        <v>3845</v>
      </c>
    </row>
    <row r="45" spans="1:3" s="65" customFormat="1" ht="24.95" customHeight="1" x14ac:dyDescent="0.2">
      <c r="A45" s="62" t="s">
        <v>151</v>
      </c>
      <c r="B45" s="30" t="s">
        <v>205</v>
      </c>
      <c r="C45" s="64">
        <f>C11+C13+C14+C26+C32+C42+C44</f>
        <v>2285024</v>
      </c>
    </row>
    <row r="46" spans="1:3" ht="24.95" customHeight="1" x14ac:dyDescent="0.2">
      <c r="A46" s="66" t="s">
        <v>129</v>
      </c>
      <c r="B46" s="63" t="s">
        <v>172</v>
      </c>
      <c r="C46" s="16">
        <f>C47+C48+C49+C57+C59+C64+C65+C66</f>
        <v>74414</v>
      </c>
    </row>
    <row r="47" spans="1:3" ht="24.95" customHeight="1" x14ac:dyDescent="0.2">
      <c r="A47" s="33" t="s">
        <v>16</v>
      </c>
      <c r="B47" s="31" t="s">
        <v>17</v>
      </c>
      <c r="C47" s="53">
        <v>2228</v>
      </c>
    </row>
    <row r="48" spans="1:3" ht="24.95" customHeight="1" x14ac:dyDescent="0.2">
      <c r="A48" s="33" t="s">
        <v>18</v>
      </c>
      <c r="B48" s="31" t="s">
        <v>19</v>
      </c>
      <c r="C48" s="53">
        <v>13264</v>
      </c>
    </row>
    <row r="49" spans="1:3" ht="24.95" customHeight="1" x14ac:dyDescent="0.2">
      <c r="A49" s="33" t="s">
        <v>20</v>
      </c>
      <c r="B49" s="32" t="s">
        <v>173</v>
      </c>
      <c r="C49" s="67">
        <v>366</v>
      </c>
    </row>
    <row r="50" spans="1:3" ht="24.95" customHeight="1" x14ac:dyDescent="0.2">
      <c r="A50" s="33" t="s">
        <v>37</v>
      </c>
      <c r="B50" s="34" t="s">
        <v>30</v>
      </c>
      <c r="C50" s="53">
        <v>22</v>
      </c>
    </row>
    <row r="51" spans="1:3" ht="24.95" customHeight="1" x14ac:dyDescent="0.2">
      <c r="A51" s="33" t="s">
        <v>38</v>
      </c>
      <c r="B51" s="36" t="s">
        <v>31</v>
      </c>
      <c r="C51" s="53">
        <v>22</v>
      </c>
    </row>
    <row r="52" spans="1:3" ht="24.95" customHeight="1" x14ac:dyDescent="0.2">
      <c r="A52" s="33" t="s">
        <v>39</v>
      </c>
      <c r="B52" s="34" t="s">
        <v>32</v>
      </c>
      <c r="C52" s="53">
        <v>12</v>
      </c>
    </row>
    <row r="53" spans="1:3" ht="24.95" customHeight="1" x14ac:dyDescent="0.2">
      <c r="A53" s="33" t="s">
        <v>40</v>
      </c>
      <c r="B53" s="34" t="s">
        <v>33</v>
      </c>
      <c r="C53" s="53">
        <v>0</v>
      </c>
    </row>
    <row r="54" spans="1:3" ht="24.95" customHeight="1" x14ac:dyDescent="0.2">
      <c r="A54" s="33" t="s">
        <v>41</v>
      </c>
      <c r="B54" s="34" t="s">
        <v>34</v>
      </c>
      <c r="C54" s="53">
        <v>0</v>
      </c>
    </row>
    <row r="55" spans="1:3" ht="24.95" customHeight="1" x14ac:dyDescent="0.2">
      <c r="A55" s="33" t="s">
        <v>42</v>
      </c>
      <c r="B55" s="34" t="s">
        <v>35</v>
      </c>
      <c r="C55" s="53">
        <v>321</v>
      </c>
    </row>
    <row r="56" spans="1:3" ht="24.95" customHeight="1" x14ac:dyDescent="0.2">
      <c r="A56" s="33" t="s">
        <v>43</v>
      </c>
      <c r="B56" s="34" t="s">
        <v>36</v>
      </c>
      <c r="C56" s="53">
        <v>11</v>
      </c>
    </row>
    <row r="57" spans="1:3" ht="24.95" customHeight="1" x14ac:dyDescent="0.2">
      <c r="A57" s="33" t="s">
        <v>21</v>
      </c>
      <c r="B57" s="31" t="s">
        <v>152</v>
      </c>
      <c r="C57" s="53">
        <v>45814</v>
      </c>
    </row>
    <row r="58" spans="1:3" ht="24.95" customHeight="1" x14ac:dyDescent="0.2">
      <c r="A58" s="33" t="s">
        <v>153</v>
      </c>
      <c r="B58" s="34" t="s">
        <v>154</v>
      </c>
      <c r="C58" s="53">
        <v>71</v>
      </c>
    </row>
    <row r="59" spans="1:3" ht="24.95" customHeight="1" x14ac:dyDescent="0.2">
      <c r="A59" s="33" t="s">
        <v>22</v>
      </c>
      <c r="B59" s="32" t="s">
        <v>169</v>
      </c>
      <c r="C59" s="16">
        <f>SUM(C60:C63)</f>
        <v>10778</v>
      </c>
    </row>
    <row r="60" spans="1:3" ht="24.95" customHeight="1" x14ac:dyDescent="0.2">
      <c r="A60" s="33" t="s">
        <v>48</v>
      </c>
      <c r="B60" s="34" t="s">
        <v>44</v>
      </c>
      <c r="C60" s="53">
        <v>7865</v>
      </c>
    </row>
    <row r="61" spans="1:3" ht="24.95" customHeight="1" x14ac:dyDescent="0.2">
      <c r="A61" s="33" t="s">
        <v>49</v>
      </c>
      <c r="B61" s="34" t="s">
        <v>45</v>
      </c>
      <c r="C61" s="53">
        <v>1122</v>
      </c>
    </row>
    <row r="62" spans="1:3" ht="24.95" customHeight="1" x14ac:dyDescent="0.2">
      <c r="A62" s="33" t="s">
        <v>50</v>
      </c>
      <c r="B62" s="34" t="s">
        <v>46</v>
      </c>
      <c r="C62" s="53">
        <v>0</v>
      </c>
    </row>
    <row r="63" spans="1:3" ht="24.95" customHeight="1" x14ac:dyDescent="0.2">
      <c r="A63" s="33" t="s">
        <v>51</v>
      </c>
      <c r="B63" s="34" t="s">
        <v>47</v>
      </c>
      <c r="C63" s="53">
        <v>1791</v>
      </c>
    </row>
    <row r="64" spans="1:3" ht="24.95" customHeight="1" x14ac:dyDescent="0.2">
      <c r="A64" s="33" t="s">
        <v>23</v>
      </c>
      <c r="B64" s="31" t="s">
        <v>24</v>
      </c>
      <c r="C64" s="53">
        <v>0</v>
      </c>
    </row>
    <row r="65" spans="1:3" ht="24.95" customHeight="1" x14ac:dyDescent="0.2">
      <c r="A65" s="33" t="s">
        <v>25</v>
      </c>
      <c r="B65" s="31" t="s">
        <v>155</v>
      </c>
      <c r="C65" s="53">
        <v>1539</v>
      </c>
    </row>
    <row r="66" spans="1:3" ht="24.95" customHeight="1" x14ac:dyDescent="0.2">
      <c r="A66" s="33" t="s">
        <v>26</v>
      </c>
      <c r="B66" s="31" t="s">
        <v>27</v>
      </c>
      <c r="C66" s="53">
        <v>425</v>
      </c>
    </row>
    <row r="67" spans="1:3" ht="24.95" customHeight="1" x14ac:dyDescent="0.2">
      <c r="A67" s="14" t="s">
        <v>131</v>
      </c>
      <c r="B67" s="63" t="s">
        <v>156</v>
      </c>
      <c r="C67" s="16">
        <f>C68+C69+C70+C71</f>
        <v>14897</v>
      </c>
    </row>
    <row r="68" spans="1:3" ht="24.95" customHeight="1" x14ac:dyDescent="0.2">
      <c r="A68" s="33" t="s">
        <v>99</v>
      </c>
      <c r="B68" s="31" t="s">
        <v>204</v>
      </c>
      <c r="C68" s="53">
        <v>0</v>
      </c>
    </row>
    <row r="69" spans="1:3" ht="24.95" customHeight="1" x14ac:dyDescent="0.2">
      <c r="A69" s="33" t="s">
        <v>28</v>
      </c>
      <c r="B69" s="31" t="s">
        <v>53</v>
      </c>
      <c r="C69" s="53">
        <v>3748</v>
      </c>
    </row>
    <row r="70" spans="1:3" ht="24.95" customHeight="1" x14ac:dyDescent="0.2">
      <c r="A70" s="33" t="s">
        <v>29</v>
      </c>
      <c r="B70" s="31" t="s">
        <v>101</v>
      </c>
      <c r="C70" s="53">
        <v>0</v>
      </c>
    </row>
    <row r="71" spans="1:3" ht="24.95" customHeight="1" x14ac:dyDescent="0.2">
      <c r="A71" s="33" t="s">
        <v>100</v>
      </c>
      <c r="B71" s="31" t="s">
        <v>102</v>
      </c>
      <c r="C71" s="53">
        <v>11149</v>
      </c>
    </row>
    <row r="72" spans="1:3" ht="24.95" customHeight="1" x14ac:dyDescent="0.2">
      <c r="A72" s="14" t="s">
        <v>133</v>
      </c>
      <c r="B72" s="63" t="s">
        <v>112</v>
      </c>
      <c r="C72" s="64">
        <v>3614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72"/>
  <sheetViews>
    <sheetView showGridLines="0" view="pageBreakPreview" zoomScale="80" zoomScaleNormal="60" zoomScaleSheetLayoutView="80" workbookViewId="0">
      <pane xSplit="2" ySplit="6" topLeftCell="C40" activePane="bottomRight" state="frozen"/>
      <selection activeCell="A73" sqref="A73:XFD82"/>
      <selection pane="topRight" activeCell="A73" sqref="A73:XFD82"/>
      <selection pane="bottomLeft" activeCell="A73" sqref="A73:XFD82"/>
      <selection pane="bottomRight" activeCell="A73" sqref="A73:XFD82"/>
    </sheetView>
  </sheetViews>
  <sheetFormatPr defaultRowHeight="18.75" x14ac:dyDescent="0.2"/>
  <cols>
    <col min="1" max="1" width="10.7109375" style="46" customWidth="1"/>
    <col min="2" max="2" width="150.7109375" style="46" customWidth="1"/>
    <col min="3" max="3" width="20.7109375" style="46" customWidth="1"/>
    <col min="4" max="16384" width="9.140625" style="46"/>
  </cols>
  <sheetData>
    <row r="1" spans="1:3" s="43" customFormat="1" x14ac:dyDescent="0.2">
      <c r="A1" s="75" t="s">
        <v>195</v>
      </c>
      <c r="B1" s="75"/>
      <c r="C1" s="75"/>
    </row>
    <row r="2" spans="1:3" s="45" customFormat="1" ht="35.1" customHeight="1" x14ac:dyDescent="0.2">
      <c r="A2" s="44" t="s">
        <v>66</v>
      </c>
      <c r="B2" s="44"/>
      <c r="C2" s="55"/>
    </row>
    <row r="3" spans="1:3" x14ac:dyDescent="0.2">
      <c r="A3" s="56"/>
      <c r="B3" s="57"/>
      <c r="C3" s="58" t="s">
        <v>190</v>
      </c>
    </row>
    <row r="4" spans="1:3" s="47" customFormat="1" ht="96" customHeight="1" x14ac:dyDescent="0.2">
      <c r="A4" s="59" t="s">
        <v>114</v>
      </c>
      <c r="B4" s="60" t="s">
        <v>52</v>
      </c>
      <c r="C4" s="9" t="s">
        <v>194</v>
      </c>
    </row>
    <row r="5" spans="1:3" s="47" customFormat="1" x14ac:dyDescent="0.2">
      <c r="A5" s="48">
        <v>1</v>
      </c>
      <c r="B5" s="49">
        <v>2</v>
      </c>
      <c r="C5" s="48">
        <v>3</v>
      </c>
    </row>
    <row r="6" spans="1:3" ht="24.95" customHeight="1" x14ac:dyDescent="0.2">
      <c r="A6" s="50" t="s">
        <v>0</v>
      </c>
      <c r="B6" s="51" t="s">
        <v>208</v>
      </c>
      <c r="C6" s="16">
        <f>C7+C8+C9+C16+C17+C18+C19+C20+C21+C22+C23+C24+C25+C26+C30+C31+C33+C34+C35+C36+C37+C39</f>
        <v>1480798</v>
      </c>
    </row>
    <row r="7" spans="1:3" ht="24.95" customHeight="1" x14ac:dyDescent="0.2">
      <c r="A7" s="52" t="s">
        <v>1</v>
      </c>
      <c r="B7" s="28" t="s">
        <v>115</v>
      </c>
      <c r="C7" s="53">
        <v>301313</v>
      </c>
    </row>
    <row r="8" spans="1:3" ht="24.95" customHeight="1" x14ac:dyDescent="0.2">
      <c r="A8" s="52" t="s">
        <v>2</v>
      </c>
      <c r="B8" s="28" t="s">
        <v>116</v>
      </c>
      <c r="C8" s="53">
        <v>120707</v>
      </c>
    </row>
    <row r="9" spans="1:3" ht="24.95" customHeight="1" x14ac:dyDescent="0.2">
      <c r="A9" s="52" t="s">
        <v>3</v>
      </c>
      <c r="B9" s="28" t="s">
        <v>113</v>
      </c>
      <c r="C9" s="53">
        <v>313378</v>
      </c>
    </row>
    <row r="10" spans="1:3" ht="24.95" customHeight="1" x14ac:dyDescent="0.2">
      <c r="A10" s="54" t="s">
        <v>54</v>
      </c>
      <c r="B10" s="61" t="s">
        <v>182</v>
      </c>
      <c r="C10" s="53">
        <v>69067</v>
      </c>
    </row>
    <row r="11" spans="1:3" ht="24.95" customHeight="1" x14ac:dyDescent="0.2">
      <c r="A11" s="54" t="s">
        <v>137</v>
      </c>
      <c r="B11" s="61" t="s">
        <v>140</v>
      </c>
      <c r="C11" s="53">
        <v>61433</v>
      </c>
    </row>
    <row r="12" spans="1:3" ht="24.95" customHeight="1" x14ac:dyDescent="0.2">
      <c r="A12" s="54" t="s">
        <v>138</v>
      </c>
      <c r="B12" s="61" t="s">
        <v>141</v>
      </c>
      <c r="C12" s="53">
        <v>20880</v>
      </c>
    </row>
    <row r="13" spans="1:3" ht="24.95" customHeight="1" x14ac:dyDescent="0.2">
      <c r="A13" s="54" t="s">
        <v>139</v>
      </c>
      <c r="B13" s="61" t="s">
        <v>142</v>
      </c>
      <c r="C13" s="53">
        <v>9651</v>
      </c>
    </row>
    <row r="14" spans="1:3" ht="24.95" customHeight="1" x14ac:dyDescent="0.2">
      <c r="A14" s="54" t="s">
        <v>200</v>
      </c>
      <c r="B14" s="61" t="s">
        <v>199</v>
      </c>
      <c r="C14" s="53">
        <v>0</v>
      </c>
    </row>
    <row r="15" spans="1:3" ht="24.95" customHeight="1" x14ac:dyDescent="0.2">
      <c r="A15" s="54" t="s">
        <v>209</v>
      </c>
      <c r="B15" s="61" t="s">
        <v>210</v>
      </c>
      <c r="C15" s="53">
        <v>0</v>
      </c>
    </row>
    <row r="16" spans="1:3" ht="24.95" customHeight="1" x14ac:dyDescent="0.2">
      <c r="A16" s="52" t="s">
        <v>4</v>
      </c>
      <c r="B16" s="28" t="s">
        <v>121</v>
      </c>
      <c r="C16" s="53">
        <v>65686</v>
      </c>
    </row>
    <row r="17" spans="1:3" ht="24.95" customHeight="1" x14ac:dyDescent="0.2">
      <c r="A17" s="52" t="s">
        <v>5</v>
      </c>
      <c r="B17" s="28" t="s">
        <v>117</v>
      </c>
      <c r="C17" s="53">
        <v>68315</v>
      </c>
    </row>
    <row r="18" spans="1:3" ht="24.95" customHeight="1" x14ac:dyDescent="0.2">
      <c r="A18" s="52" t="s">
        <v>6</v>
      </c>
      <c r="B18" s="28" t="s">
        <v>123</v>
      </c>
      <c r="C18" s="53">
        <v>48789</v>
      </c>
    </row>
    <row r="19" spans="1:3" ht="24.95" customHeight="1" x14ac:dyDescent="0.2">
      <c r="A19" s="52" t="s">
        <v>7</v>
      </c>
      <c r="B19" s="28" t="s">
        <v>122</v>
      </c>
      <c r="C19" s="53">
        <v>25679</v>
      </c>
    </row>
    <row r="20" spans="1:3" ht="24.95" customHeight="1" x14ac:dyDescent="0.2">
      <c r="A20" s="52" t="s">
        <v>8</v>
      </c>
      <c r="B20" s="28" t="s">
        <v>118</v>
      </c>
      <c r="C20" s="53">
        <v>45232</v>
      </c>
    </row>
    <row r="21" spans="1:3" ht="24.95" customHeight="1" x14ac:dyDescent="0.2">
      <c r="A21" s="52" t="s">
        <v>9</v>
      </c>
      <c r="B21" s="28" t="s">
        <v>119</v>
      </c>
      <c r="C21" s="53">
        <v>0</v>
      </c>
    </row>
    <row r="22" spans="1:3" ht="24.95" customHeight="1" x14ac:dyDescent="0.2">
      <c r="A22" s="52" t="s">
        <v>10</v>
      </c>
      <c r="B22" s="28" t="s">
        <v>124</v>
      </c>
      <c r="C22" s="53">
        <v>7420</v>
      </c>
    </row>
    <row r="23" spans="1:3" ht="24.95" customHeight="1" x14ac:dyDescent="0.2">
      <c r="A23" s="52" t="s">
        <v>11</v>
      </c>
      <c r="B23" s="28" t="s">
        <v>120</v>
      </c>
      <c r="C23" s="53">
        <v>5665</v>
      </c>
    </row>
    <row r="24" spans="1:3" ht="24.95" customHeight="1" x14ac:dyDescent="0.2">
      <c r="A24" s="52" t="s">
        <v>12</v>
      </c>
      <c r="B24" s="28" t="s">
        <v>158</v>
      </c>
      <c r="C24" s="53">
        <v>47834</v>
      </c>
    </row>
    <row r="25" spans="1:3" ht="24.95" customHeight="1" x14ac:dyDescent="0.2">
      <c r="A25" s="52" t="s">
        <v>13</v>
      </c>
      <c r="B25" s="28" t="s">
        <v>143</v>
      </c>
      <c r="C25" s="53">
        <v>31947</v>
      </c>
    </row>
    <row r="26" spans="1:3" ht="24.95" customHeight="1" x14ac:dyDescent="0.2">
      <c r="A26" s="54" t="s">
        <v>14</v>
      </c>
      <c r="B26" s="28" t="s">
        <v>166</v>
      </c>
      <c r="C26" s="53">
        <f>SUM(C27:C29)</f>
        <v>194727</v>
      </c>
    </row>
    <row r="27" spans="1:3" ht="37.5" x14ac:dyDescent="0.2">
      <c r="A27" s="52" t="s">
        <v>125</v>
      </c>
      <c r="B27" s="61" t="s">
        <v>145</v>
      </c>
      <c r="C27" s="53">
        <v>193938</v>
      </c>
    </row>
    <row r="28" spans="1:3" ht="24.95" customHeight="1" x14ac:dyDescent="0.2">
      <c r="A28" s="54" t="s">
        <v>144</v>
      </c>
      <c r="B28" s="61" t="s">
        <v>147</v>
      </c>
      <c r="C28" s="53">
        <v>557</v>
      </c>
    </row>
    <row r="29" spans="1:3" ht="31.5" customHeight="1" x14ac:dyDescent="0.2">
      <c r="A29" s="54" t="s">
        <v>148</v>
      </c>
      <c r="B29" s="61" t="s">
        <v>146</v>
      </c>
      <c r="C29" s="53">
        <v>232</v>
      </c>
    </row>
    <row r="30" spans="1:3" ht="24.95" customHeight="1" x14ac:dyDescent="0.2">
      <c r="A30" s="33" t="s">
        <v>15</v>
      </c>
      <c r="B30" s="29" t="s">
        <v>110</v>
      </c>
      <c r="C30" s="53">
        <v>0</v>
      </c>
    </row>
    <row r="31" spans="1:3" ht="24.95" customHeight="1" x14ac:dyDescent="0.2">
      <c r="A31" s="33" t="s">
        <v>107</v>
      </c>
      <c r="B31" s="31" t="s">
        <v>149</v>
      </c>
      <c r="C31" s="53">
        <v>25209</v>
      </c>
    </row>
    <row r="32" spans="1:3" ht="24.95" customHeight="1" x14ac:dyDescent="0.2">
      <c r="A32" s="54" t="s">
        <v>150</v>
      </c>
      <c r="B32" s="61" t="s">
        <v>160</v>
      </c>
      <c r="C32" s="53">
        <v>0</v>
      </c>
    </row>
    <row r="33" spans="1:3" ht="24.95" customHeight="1" x14ac:dyDescent="0.2">
      <c r="A33" s="33" t="s">
        <v>108</v>
      </c>
      <c r="B33" s="19" t="s">
        <v>111</v>
      </c>
      <c r="C33" s="53">
        <v>177743</v>
      </c>
    </row>
    <row r="34" spans="1:3" ht="24.95" customHeight="1" x14ac:dyDescent="0.2">
      <c r="A34" s="33" t="s">
        <v>109</v>
      </c>
      <c r="B34" s="31" t="s">
        <v>159</v>
      </c>
      <c r="C34" s="53">
        <v>928</v>
      </c>
    </row>
    <row r="35" spans="1:3" ht="24.95" customHeight="1" x14ac:dyDescent="0.2">
      <c r="A35" s="33" t="s">
        <v>161</v>
      </c>
      <c r="B35" s="31" t="s">
        <v>162</v>
      </c>
      <c r="C35" s="53">
        <v>0</v>
      </c>
    </row>
    <row r="36" spans="1:3" ht="24.95" customHeight="1" x14ac:dyDescent="0.2">
      <c r="A36" s="33" t="s">
        <v>174</v>
      </c>
      <c r="B36" s="31" t="s">
        <v>176</v>
      </c>
      <c r="C36" s="53">
        <v>226</v>
      </c>
    </row>
    <row r="37" spans="1:3" ht="24.95" customHeight="1" x14ac:dyDescent="0.2">
      <c r="A37" s="18" t="s">
        <v>180</v>
      </c>
      <c r="B37" s="19" t="s">
        <v>201</v>
      </c>
      <c r="C37" s="53">
        <v>0</v>
      </c>
    </row>
    <row r="38" spans="1:3" ht="24.95" customHeight="1" x14ac:dyDescent="0.2">
      <c r="A38" s="18" t="s">
        <v>202</v>
      </c>
      <c r="B38" s="19" t="s">
        <v>203</v>
      </c>
      <c r="C38" s="53">
        <v>0</v>
      </c>
    </row>
    <row r="39" spans="1:3" ht="24.95" customHeight="1" x14ac:dyDescent="0.2">
      <c r="A39" s="18" t="s">
        <v>211</v>
      </c>
      <c r="B39" s="19" t="s">
        <v>212</v>
      </c>
      <c r="C39" s="53">
        <v>0</v>
      </c>
    </row>
    <row r="40" spans="1:3" s="65" customFormat="1" ht="24.95" customHeight="1" x14ac:dyDescent="0.2">
      <c r="A40" s="62" t="s">
        <v>56</v>
      </c>
      <c r="B40" s="63" t="s">
        <v>57</v>
      </c>
      <c r="C40" s="64">
        <v>0</v>
      </c>
    </row>
    <row r="41" spans="1:3" s="65" customFormat="1" ht="24.95" customHeight="1" x14ac:dyDescent="0.2">
      <c r="A41" s="62" t="s">
        <v>55</v>
      </c>
      <c r="B41" s="63" t="s">
        <v>58</v>
      </c>
      <c r="C41" s="64">
        <v>64514</v>
      </c>
    </row>
    <row r="42" spans="1:3" s="65" customFormat="1" ht="43.5" customHeight="1" x14ac:dyDescent="0.2">
      <c r="A42" s="62" t="s">
        <v>175</v>
      </c>
      <c r="B42" s="30" t="s">
        <v>213</v>
      </c>
      <c r="C42" s="64">
        <v>26363</v>
      </c>
    </row>
    <row r="43" spans="1:3" s="65" customFormat="1" ht="24.95" customHeight="1" x14ac:dyDescent="0.2">
      <c r="A43" s="62" t="s">
        <v>185</v>
      </c>
      <c r="B43" s="63" t="s">
        <v>186</v>
      </c>
      <c r="C43" s="64">
        <v>0</v>
      </c>
    </row>
    <row r="44" spans="1:3" s="65" customFormat="1" ht="24.75" customHeight="1" x14ac:dyDescent="0.2">
      <c r="A44" s="62" t="s">
        <v>198</v>
      </c>
      <c r="B44" s="63" t="s">
        <v>206</v>
      </c>
      <c r="C44" s="64">
        <v>548</v>
      </c>
    </row>
    <row r="45" spans="1:3" s="65" customFormat="1" ht="24.95" customHeight="1" x14ac:dyDescent="0.2">
      <c r="A45" s="62" t="s">
        <v>151</v>
      </c>
      <c r="B45" s="30" t="s">
        <v>205</v>
      </c>
      <c r="C45" s="64">
        <f>C11+C13+C14+C26+C32+C42+C44</f>
        <v>292722</v>
      </c>
    </row>
    <row r="46" spans="1:3" ht="24.95" customHeight="1" x14ac:dyDescent="0.2">
      <c r="A46" s="66" t="s">
        <v>129</v>
      </c>
      <c r="B46" s="63" t="s">
        <v>172</v>
      </c>
      <c r="C46" s="16">
        <f>C47+C48+C49+C57+C59+C64+C65+C66</f>
        <v>21371</v>
      </c>
    </row>
    <row r="47" spans="1:3" ht="24.95" customHeight="1" x14ac:dyDescent="0.2">
      <c r="A47" s="33" t="s">
        <v>16</v>
      </c>
      <c r="B47" s="31" t="s">
        <v>17</v>
      </c>
      <c r="C47" s="53">
        <v>1236</v>
      </c>
    </row>
    <row r="48" spans="1:3" ht="24.95" customHeight="1" x14ac:dyDescent="0.2">
      <c r="A48" s="33" t="s">
        <v>18</v>
      </c>
      <c r="B48" s="31" t="s">
        <v>19</v>
      </c>
      <c r="C48" s="53">
        <v>4186</v>
      </c>
    </row>
    <row r="49" spans="1:3" ht="24.95" customHeight="1" x14ac:dyDescent="0.2">
      <c r="A49" s="33" t="s">
        <v>20</v>
      </c>
      <c r="B49" s="32" t="s">
        <v>173</v>
      </c>
      <c r="C49" s="67">
        <v>181</v>
      </c>
    </row>
    <row r="50" spans="1:3" ht="24.95" customHeight="1" x14ac:dyDescent="0.2">
      <c r="A50" s="33" t="s">
        <v>37</v>
      </c>
      <c r="B50" s="34" t="s">
        <v>30</v>
      </c>
      <c r="C50" s="53">
        <v>0</v>
      </c>
    </row>
    <row r="51" spans="1:3" ht="24.95" customHeight="1" x14ac:dyDescent="0.2">
      <c r="A51" s="33" t="s">
        <v>38</v>
      </c>
      <c r="B51" s="36" t="s">
        <v>31</v>
      </c>
      <c r="C51" s="53">
        <v>0</v>
      </c>
    </row>
    <row r="52" spans="1:3" ht="24.95" customHeight="1" x14ac:dyDescent="0.2">
      <c r="A52" s="33" t="s">
        <v>39</v>
      </c>
      <c r="B52" s="34" t="s">
        <v>32</v>
      </c>
      <c r="C52" s="53">
        <v>8</v>
      </c>
    </row>
    <row r="53" spans="1:3" ht="24.95" customHeight="1" x14ac:dyDescent="0.2">
      <c r="A53" s="33" t="s">
        <v>40</v>
      </c>
      <c r="B53" s="34" t="s">
        <v>33</v>
      </c>
      <c r="C53" s="53">
        <v>0</v>
      </c>
    </row>
    <row r="54" spans="1:3" ht="24.95" customHeight="1" x14ac:dyDescent="0.2">
      <c r="A54" s="33" t="s">
        <v>41</v>
      </c>
      <c r="B54" s="34" t="s">
        <v>34</v>
      </c>
      <c r="C54" s="53">
        <v>0</v>
      </c>
    </row>
    <row r="55" spans="1:3" ht="24.95" customHeight="1" x14ac:dyDescent="0.2">
      <c r="A55" s="33" t="s">
        <v>42</v>
      </c>
      <c r="B55" s="34" t="s">
        <v>35</v>
      </c>
      <c r="C55" s="53">
        <v>167</v>
      </c>
    </row>
    <row r="56" spans="1:3" ht="24.95" customHeight="1" x14ac:dyDescent="0.2">
      <c r="A56" s="33" t="s">
        <v>43</v>
      </c>
      <c r="B56" s="34" t="s">
        <v>36</v>
      </c>
      <c r="C56" s="53">
        <v>6</v>
      </c>
    </row>
    <row r="57" spans="1:3" ht="24.95" customHeight="1" x14ac:dyDescent="0.2">
      <c r="A57" s="33" t="s">
        <v>21</v>
      </c>
      <c r="B57" s="31" t="s">
        <v>152</v>
      </c>
      <c r="C57" s="53">
        <v>11091</v>
      </c>
    </row>
    <row r="58" spans="1:3" ht="24.95" customHeight="1" x14ac:dyDescent="0.2">
      <c r="A58" s="33" t="s">
        <v>153</v>
      </c>
      <c r="B58" s="34" t="s">
        <v>154</v>
      </c>
      <c r="C58" s="53">
        <v>31</v>
      </c>
    </row>
    <row r="59" spans="1:3" ht="24.95" customHeight="1" x14ac:dyDescent="0.2">
      <c r="A59" s="33" t="s">
        <v>22</v>
      </c>
      <c r="B59" s="32" t="s">
        <v>169</v>
      </c>
      <c r="C59" s="16">
        <f>SUM(C60:C63)</f>
        <v>2616</v>
      </c>
    </row>
    <row r="60" spans="1:3" ht="24.95" customHeight="1" x14ac:dyDescent="0.2">
      <c r="A60" s="33" t="s">
        <v>48</v>
      </c>
      <c r="B60" s="34" t="s">
        <v>44</v>
      </c>
      <c r="C60" s="53">
        <v>1902</v>
      </c>
    </row>
    <row r="61" spans="1:3" ht="24.95" customHeight="1" x14ac:dyDescent="0.2">
      <c r="A61" s="33" t="s">
        <v>49</v>
      </c>
      <c r="B61" s="34" t="s">
        <v>45</v>
      </c>
      <c r="C61" s="53">
        <v>271</v>
      </c>
    </row>
    <row r="62" spans="1:3" ht="24.95" customHeight="1" x14ac:dyDescent="0.2">
      <c r="A62" s="33" t="s">
        <v>50</v>
      </c>
      <c r="B62" s="34" t="s">
        <v>46</v>
      </c>
      <c r="C62" s="53">
        <v>0</v>
      </c>
    </row>
    <row r="63" spans="1:3" ht="24.95" customHeight="1" x14ac:dyDescent="0.2">
      <c r="A63" s="33" t="s">
        <v>51</v>
      </c>
      <c r="B63" s="34" t="s">
        <v>47</v>
      </c>
      <c r="C63" s="53">
        <v>443</v>
      </c>
    </row>
    <row r="64" spans="1:3" ht="24.95" customHeight="1" x14ac:dyDescent="0.2">
      <c r="A64" s="33" t="s">
        <v>23</v>
      </c>
      <c r="B64" s="31" t="s">
        <v>24</v>
      </c>
      <c r="C64" s="53">
        <v>0</v>
      </c>
    </row>
    <row r="65" spans="1:3" ht="24.95" customHeight="1" x14ac:dyDescent="0.2">
      <c r="A65" s="33" t="s">
        <v>25</v>
      </c>
      <c r="B65" s="31" t="s">
        <v>155</v>
      </c>
      <c r="C65" s="53">
        <v>1730</v>
      </c>
    </row>
    <row r="66" spans="1:3" ht="24.95" customHeight="1" x14ac:dyDescent="0.2">
      <c r="A66" s="33" t="s">
        <v>26</v>
      </c>
      <c r="B66" s="31" t="s">
        <v>27</v>
      </c>
      <c r="C66" s="53">
        <v>331</v>
      </c>
    </row>
    <row r="67" spans="1:3" ht="24.95" customHeight="1" x14ac:dyDescent="0.2">
      <c r="A67" s="14" t="s">
        <v>131</v>
      </c>
      <c r="B67" s="63" t="s">
        <v>156</v>
      </c>
      <c r="C67" s="16">
        <f>C68+C69+C70+C71</f>
        <v>4652</v>
      </c>
    </row>
    <row r="68" spans="1:3" ht="24.95" customHeight="1" x14ac:dyDescent="0.2">
      <c r="A68" s="33" t="s">
        <v>99</v>
      </c>
      <c r="B68" s="31" t="s">
        <v>204</v>
      </c>
      <c r="C68" s="53">
        <v>0</v>
      </c>
    </row>
    <row r="69" spans="1:3" ht="24.95" customHeight="1" x14ac:dyDescent="0.2">
      <c r="A69" s="33" t="s">
        <v>28</v>
      </c>
      <c r="B69" s="31" t="s">
        <v>53</v>
      </c>
      <c r="C69" s="53">
        <v>3162</v>
      </c>
    </row>
    <row r="70" spans="1:3" ht="24.95" customHeight="1" x14ac:dyDescent="0.2">
      <c r="A70" s="33" t="s">
        <v>29</v>
      </c>
      <c r="B70" s="31" t="s">
        <v>101</v>
      </c>
      <c r="C70" s="53">
        <v>0</v>
      </c>
    </row>
    <row r="71" spans="1:3" ht="24.95" customHeight="1" x14ac:dyDescent="0.2">
      <c r="A71" s="33" t="s">
        <v>100</v>
      </c>
      <c r="B71" s="31" t="s">
        <v>102</v>
      </c>
      <c r="C71" s="53">
        <v>1490</v>
      </c>
    </row>
    <row r="72" spans="1:3" ht="24.95" customHeight="1" x14ac:dyDescent="0.2">
      <c r="A72" s="14" t="s">
        <v>133</v>
      </c>
      <c r="B72" s="63" t="s">
        <v>112</v>
      </c>
      <c r="C72" s="64">
        <v>1715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72"/>
  <sheetViews>
    <sheetView showGridLines="0" view="pageBreakPreview" zoomScale="80" zoomScaleNormal="70" zoomScaleSheetLayoutView="80" workbookViewId="0">
      <pane xSplit="2" ySplit="6" topLeftCell="C37" activePane="bottomRight" state="frozen"/>
      <selection activeCell="A73" sqref="A73:XFD82"/>
      <selection pane="topRight" activeCell="A73" sqref="A73:XFD82"/>
      <selection pane="bottomLeft" activeCell="A73" sqref="A73:XFD82"/>
      <selection pane="bottomRight" activeCell="A73" sqref="A73:XFD82"/>
    </sheetView>
  </sheetViews>
  <sheetFormatPr defaultRowHeight="18.75" x14ac:dyDescent="0.2"/>
  <cols>
    <col min="1" max="1" width="10.7109375" style="46" customWidth="1"/>
    <col min="2" max="2" width="150.7109375" style="46" customWidth="1"/>
    <col min="3" max="3" width="20.7109375" style="46" customWidth="1"/>
    <col min="4" max="16384" width="9.140625" style="46"/>
  </cols>
  <sheetData>
    <row r="1" spans="1:3" s="43" customFormat="1" x14ac:dyDescent="0.2">
      <c r="A1" s="75" t="s">
        <v>195</v>
      </c>
      <c r="B1" s="75"/>
      <c r="C1" s="75"/>
    </row>
    <row r="2" spans="1:3" s="45" customFormat="1" ht="35.1" customHeight="1" x14ac:dyDescent="0.2">
      <c r="A2" s="44" t="s">
        <v>67</v>
      </c>
      <c r="B2" s="44"/>
      <c r="C2" s="55"/>
    </row>
    <row r="3" spans="1:3" x14ac:dyDescent="0.2">
      <c r="A3" s="56"/>
      <c r="B3" s="57"/>
      <c r="C3" s="58" t="s">
        <v>190</v>
      </c>
    </row>
    <row r="4" spans="1:3" s="47" customFormat="1" ht="96" customHeight="1" x14ac:dyDescent="0.2">
      <c r="A4" s="59" t="s">
        <v>114</v>
      </c>
      <c r="B4" s="60" t="s">
        <v>52</v>
      </c>
      <c r="C4" s="9" t="s">
        <v>194</v>
      </c>
    </row>
    <row r="5" spans="1:3" s="47" customFormat="1" x14ac:dyDescent="0.2">
      <c r="A5" s="48">
        <v>1</v>
      </c>
      <c r="B5" s="49">
        <v>2</v>
      </c>
      <c r="C5" s="48">
        <v>3</v>
      </c>
    </row>
    <row r="6" spans="1:3" ht="24.95" customHeight="1" x14ac:dyDescent="0.2">
      <c r="A6" s="50" t="s">
        <v>0</v>
      </c>
      <c r="B6" s="51" t="s">
        <v>208</v>
      </c>
      <c r="C6" s="16">
        <f>C7+C8+C9+C16+C17+C18+C19+C20+C21+C22+C23+C24+C25+C26+C30+C31+C33+C34+C35+C36+C37+C39</f>
        <v>3277437</v>
      </c>
    </row>
    <row r="7" spans="1:3" ht="24.95" customHeight="1" x14ac:dyDescent="0.2">
      <c r="A7" s="52" t="s">
        <v>1</v>
      </c>
      <c r="B7" s="28" t="s">
        <v>115</v>
      </c>
      <c r="C7" s="53">
        <v>675670</v>
      </c>
    </row>
    <row r="8" spans="1:3" ht="24.95" customHeight="1" x14ac:dyDescent="0.2">
      <c r="A8" s="52" t="s">
        <v>2</v>
      </c>
      <c r="B8" s="28" t="s">
        <v>116</v>
      </c>
      <c r="C8" s="53">
        <v>295294</v>
      </c>
    </row>
    <row r="9" spans="1:3" ht="24.95" customHeight="1" x14ac:dyDescent="0.2">
      <c r="A9" s="52" t="s">
        <v>3</v>
      </c>
      <c r="B9" s="28" t="s">
        <v>113</v>
      </c>
      <c r="C9" s="53">
        <v>740904</v>
      </c>
    </row>
    <row r="10" spans="1:3" ht="24.95" customHeight="1" x14ac:dyDescent="0.2">
      <c r="A10" s="54" t="s">
        <v>54</v>
      </c>
      <c r="B10" s="61" t="s">
        <v>182</v>
      </c>
      <c r="C10" s="53">
        <v>204979</v>
      </c>
    </row>
    <row r="11" spans="1:3" ht="24.95" customHeight="1" x14ac:dyDescent="0.2">
      <c r="A11" s="54" t="s">
        <v>137</v>
      </c>
      <c r="B11" s="61" t="s">
        <v>140</v>
      </c>
      <c r="C11" s="53">
        <v>185310</v>
      </c>
    </row>
    <row r="12" spans="1:3" ht="24.95" customHeight="1" x14ac:dyDescent="0.2">
      <c r="A12" s="54" t="s">
        <v>138</v>
      </c>
      <c r="B12" s="61" t="s">
        <v>141</v>
      </c>
      <c r="C12" s="53">
        <v>57819</v>
      </c>
    </row>
    <row r="13" spans="1:3" ht="24.95" customHeight="1" x14ac:dyDescent="0.2">
      <c r="A13" s="54" t="s">
        <v>139</v>
      </c>
      <c r="B13" s="61" t="s">
        <v>142</v>
      </c>
      <c r="C13" s="53">
        <v>20024</v>
      </c>
    </row>
    <row r="14" spans="1:3" ht="24.95" customHeight="1" x14ac:dyDescent="0.2">
      <c r="A14" s="54" t="s">
        <v>200</v>
      </c>
      <c r="B14" s="61" t="s">
        <v>199</v>
      </c>
      <c r="C14" s="53">
        <v>0</v>
      </c>
    </row>
    <row r="15" spans="1:3" ht="24.95" customHeight="1" x14ac:dyDescent="0.2">
      <c r="A15" s="54" t="s">
        <v>209</v>
      </c>
      <c r="B15" s="61" t="s">
        <v>210</v>
      </c>
      <c r="C15" s="53">
        <v>0</v>
      </c>
    </row>
    <row r="16" spans="1:3" ht="24.95" customHeight="1" x14ac:dyDescent="0.2">
      <c r="A16" s="52" t="s">
        <v>4</v>
      </c>
      <c r="B16" s="28" t="s">
        <v>121</v>
      </c>
      <c r="C16" s="53">
        <v>119457</v>
      </c>
    </row>
    <row r="17" spans="1:3" ht="24.95" customHeight="1" x14ac:dyDescent="0.2">
      <c r="A17" s="52" t="s">
        <v>5</v>
      </c>
      <c r="B17" s="28" t="s">
        <v>117</v>
      </c>
      <c r="C17" s="53">
        <v>223100</v>
      </c>
    </row>
    <row r="18" spans="1:3" ht="24.95" customHeight="1" x14ac:dyDescent="0.2">
      <c r="A18" s="52" t="s">
        <v>6</v>
      </c>
      <c r="B18" s="28" t="s">
        <v>123</v>
      </c>
      <c r="C18" s="53">
        <v>138490</v>
      </c>
    </row>
    <row r="19" spans="1:3" ht="24.95" customHeight="1" x14ac:dyDescent="0.2">
      <c r="A19" s="52" t="s">
        <v>7</v>
      </c>
      <c r="B19" s="28" t="s">
        <v>122</v>
      </c>
      <c r="C19" s="53">
        <v>52145</v>
      </c>
    </row>
    <row r="20" spans="1:3" ht="24.95" customHeight="1" x14ac:dyDescent="0.2">
      <c r="A20" s="52" t="s">
        <v>8</v>
      </c>
      <c r="B20" s="28" t="s">
        <v>118</v>
      </c>
      <c r="C20" s="53">
        <v>122137</v>
      </c>
    </row>
    <row r="21" spans="1:3" ht="24.95" customHeight="1" x14ac:dyDescent="0.2">
      <c r="A21" s="52" t="s">
        <v>9</v>
      </c>
      <c r="B21" s="28" t="s">
        <v>119</v>
      </c>
      <c r="C21" s="53">
        <v>0</v>
      </c>
    </row>
    <row r="22" spans="1:3" ht="24.95" customHeight="1" x14ac:dyDescent="0.2">
      <c r="A22" s="52" t="s">
        <v>10</v>
      </c>
      <c r="B22" s="28" t="s">
        <v>124</v>
      </c>
      <c r="C22" s="53">
        <v>13363</v>
      </c>
    </row>
    <row r="23" spans="1:3" ht="24.95" customHeight="1" x14ac:dyDescent="0.2">
      <c r="A23" s="52" t="s">
        <v>11</v>
      </c>
      <c r="B23" s="28" t="s">
        <v>120</v>
      </c>
      <c r="C23" s="53">
        <v>10530</v>
      </c>
    </row>
    <row r="24" spans="1:3" ht="24.95" customHeight="1" x14ac:dyDescent="0.2">
      <c r="A24" s="52" t="s">
        <v>12</v>
      </c>
      <c r="B24" s="28" t="s">
        <v>158</v>
      </c>
      <c r="C24" s="53">
        <v>99224</v>
      </c>
    </row>
    <row r="25" spans="1:3" ht="24.95" customHeight="1" x14ac:dyDescent="0.2">
      <c r="A25" s="52" t="s">
        <v>13</v>
      </c>
      <c r="B25" s="28" t="s">
        <v>143</v>
      </c>
      <c r="C25" s="53">
        <v>67640</v>
      </c>
    </row>
    <row r="26" spans="1:3" ht="24.95" customHeight="1" x14ac:dyDescent="0.2">
      <c r="A26" s="54" t="s">
        <v>14</v>
      </c>
      <c r="B26" s="28" t="s">
        <v>166</v>
      </c>
      <c r="C26" s="53">
        <f>SUM(C27:C29)</f>
        <v>416131</v>
      </c>
    </row>
    <row r="27" spans="1:3" ht="37.5" x14ac:dyDescent="0.2">
      <c r="A27" s="52" t="s">
        <v>125</v>
      </c>
      <c r="B27" s="61" t="s">
        <v>145</v>
      </c>
      <c r="C27" s="53">
        <v>413232</v>
      </c>
    </row>
    <row r="28" spans="1:3" ht="24.95" customHeight="1" x14ac:dyDescent="0.2">
      <c r="A28" s="54" t="s">
        <v>144</v>
      </c>
      <c r="B28" s="61" t="s">
        <v>147</v>
      </c>
      <c r="C28" s="53">
        <v>1933</v>
      </c>
    </row>
    <row r="29" spans="1:3" ht="31.5" customHeight="1" x14ac:dyDescent="0.2">
      <c r="A29" s="54" t="s">
        <v>148</v>
      </c>
      <c r="B29" s="61" t="s">
        <v>146</v>
      </c>
      <c r="C29" s="53">
        <v>966</v>
      </c>
    </row>
    <row r="30" spans="1:3" ht="24.95" customHeight="1" x14ac:dyDescent="0.2">
      <c r="A30" s="33" t="s">
        <v>15</v>
      </c>
      <c r="B30" s="29" t="s">
        <v>110</v>
      </c>
      <c r="C30" s="53">
        <v>0</v>
      </c>
    </row>
    <row r="31" spans="1:3" ht="24.95" customHeight="1" x14ac:dyDescent="0.2">
      <c r="A31" s="33" t="s">
        <v>107</v>
      </c>
      <c r="B31" s="31" t="s">
        <v>149</v>
      </c>
      <c r="C31" s="53">
        <v>53560</v>
      </c>
    </row>
    <row r="32" spans="1:3" ht="24.95" customHeight="1" x14ac:dyDescent="0.2">
      <c r="A32" s="54" t="s">
        <v>150</v>
      </c>
      <c r="B32" s="61" t="s">
        <v>160</v>
      </c>
      <c r="C32" s="53">
        <v>10630</v>
      </c>
    </row>
    <row r="33" spans="1:3" ht="24.95" customHeight="1" x14ac:dyDescent="0.2">
      <c r="A33" s="33" t="s">
        <v>108</v>
      </c>
      <c r="B33" s="19" t="s">
        <v>111</v>
      </c>
      <c r="C33" s="53">
        <v>232069</v>
      </c>
    </row>
    <row r="34" spans="1:3" ht="24.95" customHeight="1" x14ac:dyDescent="0.2">
      <c r="A34" s="33" t="s">
        <v>109</v>
      </c>
      <c r="B34" s="31" t="s">
        <v>159</v>
      </c>
      <c r="C34" s="53">
        <v>16757</v>
      </c>
    </row>
    <row r="35" spans="1:3" ht="24.95" customHeight="1" x14ac:dyDescent="0.2">
      <c r="A35" s="33" t="s">
        <v>161</v>
      </c>
      <c r="B35" s="31" t="s">
        <v>162</v>
      </c>
      <c r="C35" s="53">
        <v>0</v>
      </c>
    </row>
    <row r="36" spans="1:3" ht="24.95" customHeight="1" x14ac:dyDescent="0.2">
      <c r="A36" s="33" t="s">
        <v>174</v>
      </c>
      <c r="B36" s="31" t="s">
        <v>176</v>
      </c>
      <c r="C36" s="53">
        <v>966</v>
      </c>
    </row>
    <row r="37" spans="1:3" ht="24.95" customHeight="1" x14ac:dyDescent="0.2">
      <c r="A37" s="18" t="s">
        <v>180</v>
      </c>
      <c r="B37" s="19" t="s">
        <v>201</v>
      </c>
      <c r="C37" s="53">
        <v>0</v>
      </c>
    </row>
    <row r="38" spans="1:3" ht="24.95" customHeight="1" x14ac:dyDescent="0.2">
      <c r="A38" s="18" t="s">
        <v>202</v>
      </c>
      <c r="B38" s="19" t="s">
        <v>203</v>
      </c>
      <c r="C38" s="53">
        <v>0</v>
      </c>
    </row>
    <row r="39" spans="1:3" ht="24.95" customHeight="1" x14ac:dyDescent="0.2">
      <c r="A39" s="18" t="s">
        <v>211</v>
      </c>
      <c r="B39" s="19" t="s">
        <v>212</v>
      </c>
      <c r="C39" s="53">
        <v>0</v>
      </c>
    </row>
    <row r="40" spans="1:3" s="65" customFormat="1" ht="24.95" customHeight="1" x14ac:dyDescent="0.2">
      <c r="A40" s="62" t="s">
        <v>56</v>
      </c>
      <c r="B40" s="63" t="s">
        <v>57</v>
      </c>
      <c r="C40" s="64">
        <v>0</v>
      </c>
    </row>
    <row r="41" spans="1:3" s="65" customFormat="1" ht="24.95" customHeight="1" x14ac:dyDescent="0.2">
      <c r="A41" s="62" t="s">
        <v>55</v>
      </c>
      <c r="B41" s="63" t="s">
        <v>58</v>
      </c>
      <c r="C41" s="64">
        <v>131202</v>
      </c>
    </row>
    <row r="42" spans="1:3" s="65" customFormat="1" ht="43.5" customHeight="1" x14ac:dyDescent="0.2">
      <c r="A42" s="62" t="s">
        <v>175</v>
      </c>
      <c r="B42" s="30" t="s">
        <v>213</v>
      </c>
      <c r="C42" s="64">
        <v>45696</v>
      </c>
    </row>
    <row r="43" spans="1:3" s="65" customFormat="1" ht="24.95" customHeight="1" x14ac:dyDescent="0.2">
      <c r="A43" s="62" t="s">
        <v>185</v>
      </c>
      <c r="B43" s="63" t="s">
        <v>186</v>
      </c>
      <c r="C43" s="64">
        <v>0</v>
      </c>
    </row>
    <row r="44" spans="1:3" s="65" customFormat="1" ht="24.75" customHeight="1" x14ac:dyDescent="0.2">
      <c r="A44" s="62" t="s">
        <v>198</v>
      </c>
      <c r="B44" s="63" t="s">
        <v>206</v>
      </c>
      <c r="C44" s="64">
        <v>1330</v>
      </c>
    </row>
    <row r="45" spans="1:3" s="65" customFormat="1" ht="24.95" customHeight="1" x14ac:dyDescent="0.2">
      <c r="A45" s="62" t="s">
        <v>151</v>
      </c>
      <c r="B45" s="30" t="s">
        <v>205</v>
      </c>
      <c r="C45" s="64">
        <f>C11+C13+C14+C26+C32+C42+C44</f>
        <v>679121</v>
      </c>
    </row>
    <row r="46" spans="1:3" ht="24.95" customHeight="1" x14ac:dyDescent="0.2">
      <c r="A46" s="66" t="s">
        <v>129</v>
      </c>
      <c r="B46" s="63" t="s">
        <v>172</v>
      </c>
      <c r="C46" s="16">
        <f>C47+C48+C49+C57+C59+C64+C65+C66</f>
        <v>28549</v>
      </c>
    </row>
    <row r="47" spans="1:3" ht="24.95" customHeight="1" x14ac:dyDescent="0.2">
      <c r="A47" s="33" t="s">
        <v>16</v>
      </c>
      <c r="B47" s="31" t="s">
        <v>17</v>
      </c>
      <c r="C47" s="53">
        <v>1484</v>
      </c>
    </row>
    <row r="48" spans="1:3" ht="24.95" customHeight="1" x14ac:dyDescent="0.2">
      <c r="A48" s="33" t="s">
        <v>18</v>
      </c>
      <c r="B48" s="31" t="s">
        <v>19</v>
      </c>
      <c r="C48" s="53">
        <v>3097</v>
      </c>
    </row>
    <row r="49" spans="1:3" ht="24.95" customHeight="1" x14ac:dyDescent="0.2">
      <c r="A49" s="33" t="s">
        <v>20</v>
      </c>
      <c r="B49" s="32" t="s">
        <v>173</v>
      </c>
      <c r="C49" s="67">
        <v>131</v>
      </c>
    </row>
    <row r="50" spans="1:3" ht="24.95" customHeight="1" x14ac:dyDescent="0.2">
      <c r="A50" s="33" t="s">
        <v>37</v>
      </c>
      <c r="B50" s="34" t="s">
        <v>30</v>
      </c>
      <c r="C50" s="53">
        <v>32</v>
      </c>
    </row>
    <row r="51" spans="1:3" ht="24.95" customHeight="1" x14ac:dyDescent="0.2">
      <c r="A51" s="33" t="s">
        <v>38</v>
      </c>
      <c r="B51" s="36" t="s">
        <v>31</v>
      </c>
      <c r="C51" s="53">
        <v>32</v>
      </c>
    </row>
    <row r="52" spans="1:3" ht="24.95" customHeight="1" x14ac:dyDescent="0.2">
      <c r="A52" s="33" t="s">
        <v>39</v>
      </c>
      <c r="B52" s="34" t="s">
        <v>32</v>
      </c>
      <c r="C52" s="53">
        <v>13</v>
      </c>
    </row>
    <row r="53" spans="1:3" ht="24.95" customHeight="1" x14ac:dyDescent="0.2">
      <c r="A53" s="33" t="s">
        <v>40</v>
      </c>
      <c r="B53" s="34" t="s">
        <v>33</v>
      </c>
      <c r="C53" s="53">
        <v>0</v>
      </c>
    </row>
    <row r="54" spans="1:3" ht="24.95" customHeight="1" x14ac:dyDescent="0.2">
      <c r="A54" s="33" t="s">
        <v>41</v>
      </c>
      <c r="B54" s="34" t="s">
        <v>34</v>
      </c>
      <c r="C54" s="53">
        <v>0</v>
      </c>
    </row>
    <row r="55" spans="1:3" ht="24.95" customHeight="1" x14ac:dyDescent="0.2">
      <c r="A55" s="33" t="s">
        <v>42</v>
      </c>
      <c r="B55" s="34" t="s">
        <v>35</v>
      </c>
      <c r="C55" s="53">
        <v>47</v>
      </c>
    </row>
    <row r="56" spans="1:3" ht="24.95" customHeight="1" x14ac:dyDescent="0.2">
      <c r="A56" s="33" t="s">
        <v>43</v>
      </c>
      <c r="B56" s="34" t="s">
        <v>36</v>
      </c>
      <c r="C56" s="53">
        <v>39</v>
      </c>
    </row>
    <row r="57" spans="1:3" ht="24.95" customHeight="1" x14ac:dyDescent="0.2">
      <c r="A57" s="33" t="s">
        <v>21</v>
      </c>
      <c r="B57" s="31" t="s">
        <v>152</v>
      </c>
      <c r="C57" s="53">
        <v>16634</v>
      </c>
    </row>
    <row r="58" spans="1:3" ht="24.95" customHeight="1" x14ac:dyDescent="0.2">
      <c r="A58" s="33" t="s">
        <v>153</v>
      </c>
      <c r="B58" s="34" t="s">
        <v>154</v>
      </c>
      <c r="C58" s="53">
        <v>10</v>
      </c>
    </row>
    <row r="59" spans="1:3" ht="24.95" customHeight="1" x14ac:dyDescent="0.2">
      <c r="A59" s="33" t="s">
        <v>22</v>
      </c>
      <c r="B59" s="32" t="s">
        <v>169</v>
      </c>
      <c r="C59" s="16">
        <f>SUM(C60:C63)</f>
        <v>3910</v>
      </c>
    </row>
    <row r="60" spans="1:3" ht="24.95" customHeight="1" x14ac:dyDescent="0.2">
      <c r="A60" s="33" t="s">
        <v>48</v>
      </c>
      <c r="B60" s="34" t="s">
        <v>44</v>
      </c>
      <c r="C60" s="53">
        <v>2844</v>
      </c>
    </row>
    <row r="61" spans="1:3" ht="24.95" customHeight="1" x14ac:dyDescent="0.2">
      <c r="A61" s="33" t="s">
        <v>49</v>
      </c>
      <c r="B61" s="34" t="s">
        <v>45</v>
      </c>
      <c r="C61" s="53">
        <v>406</v>
      </c>
    </row>
    <row r="62" spans="1:3" ht="24.95" customHeight="1" x14ac:dyDescent="0.2">
      <c r="A62" s="33" t="s">
        <v>50</v>
      </c>
      <c r="B62" s="34" t="s">
        <v>46</v>
      </c>
      <c r="C62" s="53">
        <v>0</v>
      </c>
    </row>
    <row r="63" spans="1:3" ht="24.95" customHeight="1" x14ac:dyDescent="0.2">
      <c r="A63" s="33" t="s">
        <v>51</v>
      </c>
      <c r="B63" s="34" t="s">
        <v>47</v>
      </c>
      <c r="C63" s="53">
        <v>660</v>
      </c>
    </row>
    <row r="64" spans="1:3" ht="24.95" customHeight="1" x14ac:dyDescent="0.2">
      <c r="A64" s="33" t="s">
        <v>23</v>
      </c>
      <c r="B64" s="31" t="s">
        <v>24</v>
      </c>
      <c r="C64" s="53">
        <v>0</v>
      </c>
    </row>
    <row r="65" spans="1:3" ht="24.95" customHeight="1" x14ac:dyDescent="0.2">
      <c r="A65" s="33" t="s">
        <v>25</v>
      </c>
      <c r="B65" s="31" t="s">
        <v>155</v>
      </c>
      <c r="C65" s="53">
        <v>3000</v>
      </c>
    </row>
    <row r="66" spans="1:3" ht="24.95" customHeight="1" x14ac:dyDescent="0.2">
      <c r="A66" s="33" t="s">
        <v>26</v>
      </c>
      <c r="B66" s="31" t="s">
        <v>27</v>
      </c>
      <c r="C66" s="53">
        <v>293</v>
      </c>
    </row>
    <row r="67" spans="1:3" ht="24.95" customHeight="1" x14ac:dyDescent="0.2">
      <c r="A67" s="14" t="s">
        <v>131</v>
      </c>
      <c r="B67" s="63" t="s">
        <v>156</v>
      </c>
      <c r="C67" s="16">
        <f>C68+C69+C70+C71</f>
        <v>6186</v>
      </c>
    </row>
    <row r="68" spans="1:3" ht="24.95" customHeight="1" x14ac:dyDescent="0.2">
      <c r="A68" s="33" t="s">
        <v>99</v>
      </c>
      <c r="B68" s="31" t="s">
        <v>204</v>
      </c>
      <c r="C68" s="53">
        <v>0</v>
      </c>
    </row>
    <row r="69" spans="1:3" ht="24.95" customHeight="1" x14ac:dyDescent="0.2">
      <c r="A69" s="33" t="s">
        <v>28</v>
      </c>
      <c r="B69" s="31" t="s">
        <v>53</v>
      </c>
      <c r="C69" s="53">
        <v>2400</v>
      </c>
    </row>
    <row r="70" spans="1:3" ht="24.95" customHeight="1" x14ac:dyDescent="0.2">
      <c r="A70" s="33" t="s">
        <v>29</v>
      </c>
      <c r="B70" s="31" t="s">
        <v>101</v>
      </c>
      <c r="C70" s="53">
        <v>0</v>
      </c>
    </row>
    <row r="71" spans="1:3" ht="24.95" customHeight="1" x14ac:dyDescent="0.2">
      <c r="A71" s="33" t="s">
        <v>100</v>
      </c>
      <c r="B71" s="31" t="s">
        <v>102</v>
      </c>
      <c r="C71" s="53">
        <v>3786</v>
      </c>
    </row>
    <row r="72" spans="1:3" ht="24.95" customHeight="1" x14ac:dyDescent="0.2">
      <c r="A72" s="14" t="s">
        <v>133</v>
      </c>
      <c r="B72" s="63" t="s">
        <v>112</v>
      </c>
      <c r="C72" s="64">
        <v>600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C72"/>
  <sheetViews>
    <sheetView showGridLines="0" view="pageBreakPreview" zoomScale="80" zoomScaleNormal="70" zoomScaleSheetLayoutView="80" workbookViewId="0">
      <pane xSplit="2" ySplit="6" topLeftCell="C40" activePane="bottomRight" state="frozen"/>
      <selection activeCell="A73" sqref="A73:XFD82"/>
      <selection pane="topRight" activeCell="A73" sqref="A73:XFD82"/>
      <selection pane="bottomLeft" activeCell="A73" sqref="A73:XFD82"/>
      <selection pane="bottomRight" activeCell="B56" sqref="B56"/>
    </sheetView>
  </sheetViews>
  <sheetFormatPr defaultRowHeight="18.75" x14ac:dyDescent="0.2"/>
  <cols>
    <col min="1" max="1" width="10.7109375" style="46" customWidth="1"/>
    <col min="2" max="2" width="150.7109375" style="46" customWidth="1"/>
    <col min="3" max="3" width="20.7109375" style="46" customWidth="1"/>
    <col min="4" max="16384" width="9.140625" style="46"/>
  </cols>
  <sheetData>
    <row r="1" spans="1:3" s="43" customFormat="1" x14ac:dyDescent="0.2">
      <c r="A1" s="75" t="s">
        <v>195</v>
      </c>
      <c r="B1" s="75"/>
      <c r="C1" s="75"/>
    </row>
    <row r="2" spans="1:3" s="45" customFormat="1" ht="35.1" customHeight="1" x14ac:dyDescent="0.2">
      <c r="A2" s="44" t="s">
        <v>68</v>
      </c>
      <c r="B2" s="44"/>
      <c r="C2" s="55"/>
    </row>
    <row r="3" spans="1:3" x14ac:dyDescent="0.2">
      <c r="A3" s="56"/>
      <c r="B3" s="57"/>
      <c r="C3" s="58" t="s">
        <v>190</v>
      </c>
    </row>
    <row r="4" spans="1:3" s="47" customFormat="1" ht="96" customHeight="1" x14ac:dyDescent="0.2">
      <c r="A4" s="59" t="s">
        <v>114</v>
      </c>
      <c r="B4" s="60" t="s">
        <v>52</v>
      </c>
      <c r="C4" s="9" t="s">
        <v>194</v>
      </c>
    </row>
    <row r="5" spans="1:3" s="47" customFormat="1" x14ac:dyDescent="0.2">
      <c r="A5" s="48">
        <v>1</v>
      </c>
      <c r="B5" s="49">
        <v>2</v>
      </c>
      <c r="C5" s="48">
        <v>3</v>
      </c>
    </row>
    <row r="6" spans="1:3" ht="24.95" customHeight="1" x14ac:dyDescent="0.2">
      <c r="A6" s="50" t="s">
        <v>0</v>
      </c>
      <c r="B6" s="51" t="s">
        <v>208</v>
      </c>
      <c r="C6" s="16">
        <f>C7+C8+C9+C16+C17+C18+C19+C20+C21+C22+C23+C24+C25+C26+C30+C31+C33+C34+C35+C36+C37+C39</f>
        <v>1840125</v>
      </c>
    </row>
    <row r="7" spans="1:3" ht="24.95" customHeight="1" x14ac:dyDescent="0.2">
      <c r="A7" s="52" t="s">
        <v>1</v>
      </c>
      <c r="B7" s="28" t="s">
        <v>115</v>
      </c>
      <c r="C7" s="53">
        <v>396976</v>
      </c>
    </row>
    <row r="8" spans="1:3" ht="24.95" customHeight="1" x14ac:dyDescent="0.2">
      <c r="A8" s="52" t="s">
        <v>2</v>
      </c>
      <c r="B8" s="28" t="s">
        <v>116</v>
      </c>
      <c r="C8" s="53">
        <v>201637</v>
      </c>
    </row>
    <row r="9" spans="1:3" ht="24.95" customHeight="1" x14ac:dyDescent="0.2">
      <c r="A9" s="52" t="s">
        <v>3</v>
      </c>
      <c r="B9" s="28" t="s">
        <v>113</v>
      </c>
      <c r="C9" s="53">
        <v>376956</v>
      </c>
    </row>
    <row r="10" spans="1:3" ht="24.95" customHeight="1" x14ac:dyDescent="0.2">
      <c r="A10" s="54" t="s">
        <v>54</v>
      </c>
      <c r="B10" s="61" t="s">
        <v>182</v>
      </c>
      <c r="C10" s="53">
        <v>126977</v>
      </c>
    </row>
    <row r="11" spans="1:3" ht="24.95" customHeight="1" x14ac:dyDescent="0.2">
      <c r="A11" s="54" t="s">
        <v>137</v>
      </c>
      <c r="B11" s="61" t="s">
        <v>140</v>
      </c>
      <c r="C11" s="53">
        <v>115648</v>
      </c>
    </row>
    <row r="12" spans="1:3" ht="24.95" customHeight="1" x14ac:dyDescent="0.2">
      <c r="A12" s="54" t="s">
        <v>138</v>
      </c>
      <c r="B12" s="61" t="s">
        <v>141</v>
      </c>
      <c r="C12" s="53">
        <v>42355</v>
      </c>
    </row>
    <row r="13" spans="1:3" ht="24.95" customHeight="1" x14ac:dyDescent="0.2">
      <c r="A13" s="54" t="s">
        <v>139</v>
      </c>
      <c r="B13" s="61" t="s">
        <v>142</v>
      </c>
      <c r="C13" s="53">
        <v>23150</v>
      </c>
    </row>
    <row r="14" spans="1:3" ht="24.95" customHeight="1" x14ac:dyDescent="0.2">
      <c r="A14" s="54" t="s">
        <v>200</v>
      </c>
      <c r="B14" s="61" t="s">
        <v>199</v>
      </c>
      <c r="C14" s="53">
        <v>0</v>
      </c>
    </row>
    <row r="15" spans="1:3" ht="24.95" customHeight="1" x14ac:dyDescent="0.2">
      <c r="A15" s="54" t="s">
        <v>209</v>
      </c>
      <c r="B15" s="61" t="s">
        <v>210</v>
      </c>
      <c r="C15" s="53">
        <v>0</v>
      </c>
    </row>
    <row r="16" spans="1:3" ht="24.95" customHeight="1" x14ac:dyDescent="0.2">
      <c r="A16" s="52" t="s">
        <v>4</v>
      </c>
      <c r="B16" s="28" t="s">
        <v>121</v>
      </c>
      <c r="C16" s="53">
        <v>124437</v>
      </c>
    </row>
    <row r="17" spans="1:3" ht="24.95" customHeight="1" x14ac:dyDescent="0.2">
      <c r="A17" s="52" t="s">
        <v>5</v>
      </c>
      <c r="B17" s="28" t="s">
        <v>117</v>
      </c>
      <c r="C17" s="53">
        <v>74238</v>
      </c>
    </row>
    <row r="18" spans="1:3" ht="24.95" customHeight="1" x14ac:dyDescent="0.2">
      <c r="A18" s="52" t="s">
        <v>6</v>
      </c>
      <c r="B18" s="28" t="s">
        <v>123</v>
      </c>
      <c r="C18" s="53">
        <v>44939</v>
      </c>
    </row>
    <row r="19" spans="1:3" ht="24.95" customHeight="1" x14ac:dyDescent="0.2">
      <c r="A19" s="52" t="s">
        <v>7</v>
      </c>
      <c r="B19" s="28" t="s">
        <v>122</v>
      </c>
      <c r="C19" s="53">
        <v>22247</v>
      </c>
    </row>
    <row r="20" spans="1:3" ht="24.95" customHeight="1" x14ac:dyDescent="0.2">
      <c r="A20" s="52" t="s">
        <v>8</v>
      </c>
      <c r="B20" s="28" t="s">
        <v>118</v>
      </c>
      <c r="C20" s="53">
        <v>74209</v>
      </c>
    </row>
    <row r="21" spans="1:3" ht="24.95" customHeight="1" x14ac:dyDescent="0.2">
      <c r="A21" s="52" t="s">
        <v>9</v>
      </c>
      <c r="B21" s="28" t="s">
        <v>119</v>
      </c>
      <c r="C21" s="53">
        <v>0</v>
      </c>
    </row>
    <row r="22" spans="1:3" ht="24.95" customHeight="1" x14ac:dyDescent="0.2">
      <c r="A22" s="52" t="s">
        <v>10</v>
      </c>
      <c r="B22" s="28" t="s">
        <v>124</v>
      </c>
      <c r="C22" s="53">
        <v>10323</v>
      </c>
    </row>
    <row r="23" spans="1:3" ht="24.95" customHeight="1" x14ac:dyDescent="0.2">
      <c r="A23" s="52" t="s">
        <v>11</v>
      </c>
      <c r="B23" s="28" t="s">
        <v>120</v>
      </c>
      <c r="C23" s="53">
        <v>7521</v>
      </c>
    </row>
    <row r="24" spans="1:3" ht="24.95" customHeight="1" x14ac:dyDescent="0.2">
      <c r="A24" s="52" t="s">
        <v>12</v>
      </c>
      <c r="B24" s="28" t="s">
        <v>158</v>
      </c>
      <c r="C24" s="53">
        <v>70057</v>
      </c>
    </row>
    <row r="25" spans="1:3" ht="24.95" customHeight="1" x14ac:dyDescent="0.2">
      <c r="A25" s="52" t="s">
        <v>13</v>
      </c>
      <c r="B25" s="28" t="s">
        <v>143</v>
      </c>
      <c r="C25" s="53">
        <v>41856</v>
      </c>
    </row>
    <row r="26" spans="1:3" ht="24.95" customHeight="1" x14ac:dyDescent="0.2">
      <c r="A26" s="54" t="s">
        <v>14</v>
      </c>
      <c r="B26" s="28" t="s">
        <v>166</v>
      </c>
      <c r="C26" s="53">
        <f>SUM(C27:C29)</f>
        <v>241202</v>
      </c>
    </row>
    <row r="27" spans="1:3" ht="37.5" x14ac:dyDescent="0.2">
      <c r="A27" s="52" t="s">
        <v>125</v>
      </c>
      <c r="B27" s="61" t="s">
        <v>145</v>
      </c>
      <c r="C27" s="53">
        <v>238647</v>
      </c>
    </row>
    <row r="28" spans="1:3" ht="24.95" customHeight="1" x14ac:dyDescent="0.2">
      <c r="A28" s="54" t="s">
        <v>144</v>
      </c>
      <c r="B28" s="61" t="s">
        <v>147</v>
      </c>
      <c r="C28" s="53">
        <v>1840</v>
      </c>
    </row>
    <row r="29" spans="1:3" ht="31.5" customHeight="1" x14ac:dyDescent="0.2">
      <c r="A29" s="54" t="s">
        <v>148</v>
      </c>
      <c r="B29" s="61" t="s">
        <v>146</v>
      </c>
      <c r="C29" s="53">
        <v>715</v>
      </c>
    </row>
    <row r="30" spans="1:3" ht="24.95" customHeight="1" x14ac:dyDescent="0.2">
      <c r="A30" s="33" t="s">
        <v>15</v>
      </c>
      <c r="B30" s="29" t="s">
        <v>110</v>
      </c>
      <c r="C30" s="53">
        <v>0</v>
      </c>
    </row>
    <row r="31" spans="1:3" ht="24.95" customHeight="1" x14ac:dyDescent="0.2">
      <c r="A31" s="33" t="s">
        <v>107</v>
      </c>
      <c r="B31" s="31" t="s">
        <v>149</v>
      </c>
      <c r="C31" s="53">
        <v>38838</v>
      </c>
    </row>
    <row r="32" spans="1:3" ht="24.95" customHeight="1" x14ac:dyDescent="0.2">
      <c r="A32" s="54" t="s">
        <v>150</v>
      </c>
      <c r="B32" s="61" t="s">
        <v>160</v>
      </c>
      <c r="C32" s="53">
        <v>15331</v>
      </c>
    </row>
    <row r="33" spans="1:3" ht="24.95" customHeight="1" x14ac:dyDescent="0.2">
      <c r="A33" s="33" t="s">
        <v>108</v>
      </c>
      <c r="B33" s="19" t="s">
        <v>111</v>
      </c>
      <c r="C33" s="53">
        <v>114137</v>
      </c>
    </row>
    <row r="34" spans="1:3" ht="24.95" customHeight="1" x14ac:dyDescent="0.2">
      <c r="A34" s="33" t="s">
        <v>109</v>
      </c>
      <c r="B34" s="31" t="s">
        <v>159</v>
      </c>
      <c r="C34" s="53">
        <v>245</v>
      </c>
    </row>
    <row r="35" spans="1:3" ht="24.95" customHeight="1" x14ac:dyDescent="0.2">
      <c r="A35" s="33" t="s">
        <v>161</v>
      </c>
      <c r="B35" s="31" t="s">
        <v>162</v>
      </c>
      <c r="C35" s="53">
        <v>0</v>
      </c>
    </row>
    <row r="36" spans="1:3" ht="24.95" customHeight="1" x14ac:dyDescent="0.2">
      <c r="A36" s="33" t="s">
        <v>174</v>
      </c>
      <c r="B36" s="31" t="s">
        <v>176</v>
      </c>
      <c r="C36" s="53">
        <v>307</v>
      </c>
    </row>
    <row r="37" spans="1:3" ht="24.95" customHeight="1" x14ac:dyDescent="0.2">
      <c r="A37" s="18" t="s">
        <v>180</v>
      </c>
      <c r="B37" s="19" t="s">
        <v>201</v>
      </c>
      <c r="C37" s="53">
        <v>0</v>
      </c>
    </row>
    <row r="38" spans="1:3" ht="24.95" customHeight="1" x14ac:dyDescent="0.2">
      <c r="A38" s="18" t="s">
        <v>202</v>
      </c>
      <c r="B38" s="19" t="s">
        <v>203</v>
      </c>
      <c r="C38" s="53">
        <v>0</v>
      </c>
    </row>
    <row r="39" spans="1:3" ht="24.95" customHeight="1" x14ac:dyDescent="0.2">
      <c r="A39" s="18" t="s">
        <v>211</v>
      </c>
      <c r="B39" s="19" t="s">
        <v>212</v>
      </c>
      <c r="C39" s="53">
        <v>0</v>
      </c>
    </row>
    <row r="40" spans="1:3" s="65" customFormat="1" ht="24.95" customHeight="1" x14ac:dyDescent="0.2">
      <c r="A40" s="62" t="s">
        <v>56</v>
      </c>
      <c r="B40" s="63" t="s">
        <v>57</v>
      </c>
      <c r="C40" s="64">
        <v>0</v>
      </c>
    </row>
    <row r="41" spans="1:3" s="65" customFormat="1" ht="24.95" customHeight="1" x14ac:dyDescent="0.2">
      <c r="A41" s="62" t="s">
        <v>55</v>
      </c>
      <c r="B41" s="63" t="s">
        <v>58</v>
      </c>
      <c r="C41" s="64">
        <v>85324</v>
      </c>
    </row>
    <row r="42" spans="1:3" s="65" customFormat="1" ht="43.5" customHeight="1" x14ac:dyDescent="0.2">
      <c r="A42" s="62" t="s">
        <v>175</v>
      </c>
      <c r="B42" s="30" t="s">
        <v>213</v>
      </c>
      <c r="C42" s="64">
        <v>29785</v>
      </c>
    </row>
    <row r="43" spans="1:3" s="65" customFormat="1" ht="24.95" customHeight="1" x14ac:dyDescent="0.2">
      <c r="A43" s="62" t="s">
        <v>185</v>
      </c>
      <c r="B43" s="63" t="s">
        <v>186</v>
      </c>
      <c r="C43" s="64">
        <v>0</v>
      </c>
    </row>
    <row r="44" spans="1:3" s="65" customFormat="1" ht="24.75" customHeight="1" x14ac:dyDescent="0.2">
      <c r="A44" s="62" t="s">
        <v>198</v>
      </c>
      <c r="B44" s="63" t="s">
        <v>206</v>
      </c>
      <c r="C44" s="64">
        <v>732</v>
      </c>
    </row>
    <row r="45" spans="1:3" s="65" customFormat="1" ht="24.95" customHeight="1" x14ac:dyDescent="0.2">
      <c r="A45" s="62" t="s">
        <v>151</v>
      </c>
      <c r="B45" s="30" t="s">
        <v>205</v>
      </c>
      <c r="C45" s="64">
        <f>C11+C13+C14+C26+C32+C42+C44</f>
        <v>425848</v>
      </c>
    </row>
    <row r="46" spans="1:3" ht="24.95" customHeight="1" x14ac:dyDescent="0.2">
      <c r="A46" s="66" t="s">
        <v>129</v>
      </c>
      <c r="B46" s="63" t="s">
        <v>172</v>
      </c>
      <c r="C46" s="16">
        <f>C47+C48+C49+C57+C59+C64+C65+C66</f>
        <v>19513</v>
      </c>
    </row>
    <row r="47" spans="1:3" ht="24.95" customHeight="1" x14ac:dyDescent="0.2">
      <c r="A47" s="33" t="s">
        <v>16</v>
      </c>
      <c r="B47" s="31" t="s">
        <v>17</v>
      </c>
      <c r="C47" s="53">
        <v>859</v>
      </c>
    </row>
    <row r="48" spans="1:3" ht="24.95" customHeight="1" x14ac:dyDescent="0.2">
      <c r="A48" s="33" t="s">
        <v>18</v>
      </c>
      <c r="B48" s="31" t="s">
        <v>19</v>
      </c>
      <c r="C48" s="53">
        <v>1911</v>
      </c>
    </row>
    <row r="49" spans="1:3" ht="24.95" customHeight="1" x14ac:dyDescent="0.2">
      <c r="A49" s="33" t="s">
        <v>20</v>
      </c>
      <c r="B49" s="32" t="s">
        <v>173</v>
      </c>
      <c r="C49" s="67">
        <v>302</v>
      </c>
    </row>
    <row r="50" spans="1:3" ht="24.95" customHeight="1" x14ac:dyDescent="0.2">
      <c r="A50" s="33" t="s">
        <v>37</v>
      </c>
      <c r="B50" s="34" t="s">
        <v>30</v>
      </c>
      <c r="C50" s="53">
        <v>19</v>
      </c>
    </row>
    <row r="51" spans="1:3" ht="24.95" customHeight="1" x14ac:dyDescent="0.2">
      <c r="A51" s="33" t="s">
        <v>38</v>
      </c>
      <c r="B51" s="36" t="s">
        <v>31</v>
      </c>
      <c r="C51" s="53">
        <v>19</v>
      </c>
    </row>
    <row r="52" spans="1:3" ht="24.95" customHeight="1" x14ac:dyDescent="0.2">
      <c r="A52" s="33" t="s">
        <v>39</v>
      </c>
      <c r="B52" s="34" t="s">
        <v>32</v>
      </c>
      <c r="C52" s="53">
        <v>94</v>
      </c>
    </row>
    <row r="53" spans="1:3" ht="24.95" customHeight="1" x14ac:dyDescent="0.2">
      <c r="A53" s="33" t="s">
        <v>40</v>
      </c>
      <c r="B53" s="34" t="s">
        <v>33</v>
      </c>
      <c r="C53" s="53">
        <v>0</v>
      </c>
    </row>
    <row r="54" spans="1:3" ht="24.95" customHeight="1" x14ac:dyDescent="0.2">
      <c r="A54" s="33" t="s">
        <v>41</v>
      </c>
      <c r="B54" s="34" t="s">
        <v>34</v>
      </c>
      <c r="C54" s="53">
        <v>0</v>
      </c>
    </row>
    <row r="55" spans="1:3" ht="24.95" customHeight="1" x14ac:dyDescent="0.2">
      <c r="A55" s="33" t="s">
        <v>42</v>
      </c>
      <c r="B55" s="34" t="s">
        <v>35</v>
      </c>
      <c r="C55" s="53">
        <v>183</v>
      </c>
    </row>
    <row r="56" spans="1:3" ht="24.95" customHeight="1" x14ac:dyDescent="0.2">
      <c r="A56" s="33" t="s">
        <v>43</v>
      </c>
      <c r="B56" s="34" t="s">
        <v>36</v>
      </c>
      <c r="C56" s="53">
        <v>6</v>
      </c>
    </row>
    <row r="57" spans="1:3" ht="24.95" customHeight="1" x14ac:dyDescent="0.2">
      <c r="A57" s="33" t="s">
        <v>21</v>
      </c>
      <c r="B57" s="31" t="s">
        <v>152</v>
      </c>
      <c r="C57" s="53">
        <v>11538</v>
      </c>
    </row>
    <row r="58" spans="1:3" ht="24.95" customHeight="1" x14ac:dyDescent="0.2">
      <c r="A58" s="33" t="s">
        <v>153</v>
      </c>
      <c r="B58" s="34" t="s">
        <v>154</v>
      </c>
      <c r="C58" s="53">
        <v>0</v>
      </c>
    </row>
    <row r="59" spans="1:3" ht="24.95" customHeight="1" x14ac:dyDescent="0.2">
      <c r="A59" s="33" t="s">
        <v>22</v>
      </c>
      <c r="B59" s="32" t="s">
        <v>169</v>
      </c>
      <c r="C59" s="16">
        <f>SUM(C60:C63)</f>
        <v>2753</v>
      </c>
    </row>
    <row r="60" spans="1:3" ht="24.95" customHeight="1" x14ac:dyDescent="0.2">
      <c r="A60" s="33" t="s">
        <v>48</v>
      </c>
      <c r="B60" s="34" t="s">
        <v>44</v>
      </c>
      <c r="C60" s="53">
        <v>1979</v>
      </c>
    </row>
    <row r="61" spans="1:3" ht="24.95" customHeight="1" x14ac:dyDescent="0.2">
      <c r="A61" s="33" t="s">
        <v>49</v>
      </c>
      <c r="B61" s="34" t="s">
        <v>45</v>
      </c>
      <c r="C61" s="53">
        <v>282</v>
      </c>
    </row>
    <row r="62" spans="1:3" ht="24.95" customHeight="1" x14ac:dyDescent="0.2">
      <c r="A62" s="33" t="s">
        <v>50</v>
      </c>
      <c r="B62" s="34" t="s">
        <v>46</v>
      </c>
      <c r="C62" s="53">
        <v>0</v>
      </c>
    </row>
    <row r="63" spans="1:3" ht="24.95" customHeight="1" x14ac:dyDescent="0.2">
      <c r="A63" s="33" t="s">
        <v>51</v>
      </c>
      <c r="B63" s="34" t="s">
        <v>47</v>
      </c>
      <c r="C63" s="53">
        <v>492</v>
      </c>
    </row>
    <row r="64" spans="1:3" ht="24.95" customHeight="1" x14ac:dyDescent="0.2">
      <c r="A64" s="33" t="s">
        <v>23</v>
      </c>
      <c r="B64" s="31" t="s">
        <v>24</v>
      </c>
      <c r="C64" s="53">
        <v>0</v>
      </c>
    </row>
    <row r="65" spans="1:3" ht="24.95" customHeight="1" x14ac:dyDescent="0.2">
      <c r="A65" s="33" t="s">
        <v>25</v>
      </c>
      <c r="B65" s="31" t="s">
        <v>155</v>
      </c>
      <c r="C65" s="53">
        <v>1989</v>
      </c>
    </row>
    <row r="66" spans="1:3" ht="24.95" customHeight="1" x14ac:dyDescent="0.2">
      <c r="A66" s="33" t="s">
        <v>26</v>
      </c>
      <c r="B66" s="31" t="s">
        <v>27</v>
      </c>
      <c r="C66" s="53">
        <v>161</v>
      </c>
    </row>
    <row r="67" spans="1:3" ht="24.95" customHeight="1" x14ac:dyDescent="0.2">
      <c r="A67" s="14" t="s">
        <v>131</v>
      </c>
      <c r="B67" s="63" t="s">
        <v>156</v>
      </c>
      <c r="C67" s="16">
        <f>C68+C69+C70+C71</f>
        <v>1502</v>
      </c>
    </row>
    <row r="68" spans="1:3" ht="24.95" customHeight="1" x14ac:dyDescent="0.2">
      <c r="A68" s="33" t="s">
        <v>99</v>
      </c>
      <c r="B68" s="31" t="s">
        <v>204</v>
      </c>
      <c r="C68" s="53">
        <v>0</v>
      </c>
    </row>
    <row r="69" spans="1:3" ht="24.95" customHeight="1" x14ac:dyDescent="0.2">
      <c r="A69" s="33" t="s">
        <v>28</v>
      </c>
      <c r="B69" s="31" t="s">
        <v>53</v>
      </c>
      <c r="C69" s="53">
        <v>160</v>
      </c>
    </row>
    <row r="70" spans="1:3" ht="24.95" customHeight="1" x14ac:dyDescent="0.2">
      <c r="A70" s="33" t="s">
        <v>29</v>
      </c>
      <c r="B70" s="31" t="s">
        <v>101</v>
      </c>
      <c r="C70" s="53">
        <v>0</v>
      </c>
    </row>
    <row r="71" spans="1:3" ht="24.95" customHeight="1" x14ac:dyDescent="0.2">
      <c r="A71" s="33" t="s">
        <v>100</v>
      </c>
      <c r="B71" s="31" t="s">
        <v>102</v>
      </c>
      <c r="C71" s="53">
        <v>1342</v>
      </c>
    </row>
    <row r="72" spans="1:3" ht="24.95" customHeight="1" x14ac:dyDescent="0.2">
      <c r="A72" s="14" t="s">
        <v>133</v>
      </c>
      <c r="B72" s="63" t="s">
        <v>112</v>
      </c>
      <c r="C72" s="64">
        <v>150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72"/>
  <sheetViews>
    <sheetView showGridLines="0" view="pageBreakPreview" zoomScale="80" zoomScaleNormal="70" zoomScaleSheetLayoutView="80" workbookViewId="0">
      <pane xSplit="2" ySplit="6" topLeftCell="C40" activePane="bottomRight" state="frozen"/>
      <selection activeCell="A73" sqref="A73:XFD82"/>
      <selection pane="topRight" activeCell="A73" sqref="A73:XFD82"/>
      <selection pane="bottomLeft" activeCell="A73" sqref="A73:XFD82"/>
      <selection pane="bottomRight" activeCell="A73" sqref="A73:XFD82"/>
    </sheetView>
  </sheetViews>
  <sheetFormatPr defaultRowHeight="18.75" x14ac:dyDescent="0.2"/>
  <cols>
    <col min="1" max="1" width="10.7109375" style="46" customWidth="1"/>
    <col min="2" max="2" width="150.7109375" style="46" customWidth="1"/>
    <col min="3" max="3" width="20.7109375" style="46" customWidth="1"/>
    <col min="4" max="16384" width="9.140625" style="46"/>
  </cols>
  <sheetData>
    <row r="1" spans="1:3" s="43" customFormat="1" x14ac:dyDescent="0.2">
      <c r="A1" s="75" t="s">
        <v>195</v>
      </c>
      <c r="B1" s="75"/>
      <c r="C1" s="75"/>
    </row>
    <row r="2" spans="1:3" s="45" customFormat="1" ht="35.1" customHeight="1" x14ac:dyDescent="0.2">
      <c r="A2" s="44" t="s">
        <v>69</v>
      </c>
      <c r="B2" s="44"/>
      <c r="C2" s="55"/>
    </row>
    <row r="3" spans="1:3" x14ac:dyDescent="0.2">
      <c r="A3" s="56"/>
      <c r="B3" s="57"/>
      <c r="C3" s="58" t="s">
        <v>190</v>
      </c>
    </row>
    <row r="4" spans="1:3" s="47" customFormat="1" ht="96" customHeight="1" x14ac:dyDescent="0.2">
      <c r="A4" s="59" t="s">
        <v>114</v>
      </c>
      <c r="B4" s="60" t="s">
        <v>52</v>
      </c>
      <c r="C4" s="9" t="s">
        <v>194</v>
      </c>
    </row>
    <row r="5" spans="1:3" s="47" customFormat="1" x14ac:dyDescent="0.2">
      <c r="A5" s="48">
        <v>1</v>
      </c>
      <c r="B5" s="49">
        <v>2</v>
      </c>
      <c r="C5" s="48">
        <v>3</v>
      </c>
    </row>
    <row r="6" spans="1:3" ht="24.95" customHeight="1" x14ac:dyDescent="0.2">
      <c r="A6" s="50" t="s">
        <v>0</v>
      </c>
      <c r="B6" s="51" t="s">
        <v>208</v>
      </c>
      <c r="C6" s="16">
        <f>C7+C8+C9+C16+C17+C18+C19+C20+C21+C22+C23+C24+C25+C26+C30+C31+C33+C34+C35+C36+C37+C39</f>
        <v>3634848</v>
      </c>
    </row>
    <row r="7" spans="1:3" ht="24.95" customHeight="1" x14ac:dyDescent="0.2">
      <c r="A7" s="52" t="s">
        <v>1</v>
      </c>
      <c r="B7" s="28" t="s">
        <v>115</v>
      </c>
      <c r="C7" s="53">
        <v>757071</v>
      </c>
    </row>
    <row r="8" spans="1:3" ht="24.95" customHeight="1" x14ac:dyDescent="0.2">
      <c r="A8" s="52" t="s">
        <v>2</v>
      </c>
      <c r="B8" s="28" t="s">
        <v>116</v>
      </c>
      <c r="C8" s="53">
        <v>352178</v>
      </c>
    </row>
    <row r="9" spans="1:3" ht="24.95" customHeight="1" x14ac:dyDescent="0.2">
      <c r="A9" s="52" t="s">
        <v>3</v>
      </c>
      <c r="B9" s="28" t="s">
        <v>113</v>
      </c>
      <c r="C9" s="53">
        <v>979467</v>
      </c>
    </row>
    <row r="10" spans="1:3" ht="24.95" customHeight="1" x14ac:dyDescent="0.2">
      <c r="A10" s="54" t="s">
        <v>54</v>
      </c>
      <c r="B10" s="61" t="s">
        <v>182</v>
      </c>
      <c r="C10" s="53">
        <v>256148</v>
      </c>
    </row>
    <row r="11" spans="1:3" ht="24.95" customHeight="1" x14ac:dyDescent="0.2">
      <c r="A11" s="54" t="s">
        <v>137</v>
      </c>
      <c r="B11" s="61" t="s">
        <v>140</v>
      </c>
      <c r="C11" s="53">
        <v>234999</v>
      </c>
    </row>
    <row r="12" spans="1:3" ht="24.95" customHeight="1" x14ac:dyDescent="0.2">
      <c r="A12" s="54" t="s">
        <v>138</v>
      </c>
      <c r="B12" s="61" t="s">
        <v>141</v>
      </c>
      <c r="C12" s="53">
        <v>77759</v>
      </c>
    </row>
    <row r="13" spans="1:3" ht="24.95" customHeight="1" x14ac:dyDescent="0.2">
      <c r="A13" s="54" t="s">
        <v>139</v>
      </c>
      <c r="B13" s="61" t="s">
        <v>142</v>
      </c>
      <c r="C13" s="53">
        <v>45360</v>
      </c>
    </row>
    <row r="14" spans="1:3" ht="24.95" customHeight="1" x14ac:dyDescent="0.2">
      <c r="A14" s="54" t="s">
        <v>200</v>
      </c>
      <c r="B14" s="61" t="s">
        <v>199</v>
      </c>
      <c r="C14" s="53">
        <v>0</v>
      </c>
    </row>
    <row r="15" spans="1:3" ht="24.95" customHeight="1" x14ac:dyDescent="0.2">
      <c r="A15" s="54" t="s">
        <v>209</v>
      </c>
      <c r="B15" s="61" t="s">
        <v>210</v>
      </c>
      <c r="C15" s="53">
        <v>0</v>
      </c>
    </row>
    <row r="16" spans="1:3" ht="24.95" customHeight="1" x14ac:dyDescent="0.2">
      <c r="A16" s="52" t="s">
        <v>4</v>
      </c>
      <c r="B16" s="28" t="s">
        <v>121</v>
      </c>
      <c r="C16" s="53">
        <v>182205</v>
      </c>
    </row>
    <row r="17" spans="1:3" ht="24.95" customHeight="1" x14ac:dyDescent="0.2">
      <c r="A17" s="52" t="s">
        <v>5</v>
      </c>
      <c r="B17" s="28" t="s">
        <v>117</v>
      </c>
      <c r="C17" s="53">
        <v>148783</v>
      </c>
    </row>
    <row r="18" spans="1:3" ht="24.95" customHeight="1" x14ac:dyDescent="0.2">
      <c r="A18" s="52" t="s">
        <v>6</v>
      </c>
      <c r="B18" s="28" t="s">
        <v>123</v>
      </c>
      <c r="C18" s="53">
        <v>58757</v>
      </c>
    </row>
    <row r="19" spans="1:3" ht="24.95" customHeight="1" x14ac:dyDescent="0.2">
      <c r="A19" s="52" t="s">
        <v>7</v>
      </c>
      <c r="B19" s="28" t="s">
        <v>122</v>
      </c>
      <c r="C19" s="53">
        <v>47768</v>
      </c>
    </row>
    <row r="20" spans="1:3" ht="24.95" customHeight="1" x14ac:dyDescent="0.2">
      <c r="A20" s="52" t="s">
        <v>8</v>
      </c>
      <c r="B20" s="28" t="s">
        <v>118</v>
      </c>
      <c r="C20" s="53">
        <v>114461</v>
      </c>
    </row>
    <row r="21" spans="1:3" ht="24.95" customHeight="1" x14ac:dyDescent="0.2">
      <c r="A21" s="52" t="s">
        <v>9</v>
      </c>
      <c r="B21" s="28" t="s">
        <v>119</v>
      </c>
      <c r="C21" s="53">
        <v>0</v>
      </c>
    </row>
    <row r="22" spans="1:3" ht="24.95" customHeight="1" x14ac:dyDescent="0.2">
      <c r="A22" s="52" t="s">
        <v>10</v>
      </c>
      <c r="B22" s="28" t="s">
        <v>124</v>
      </c>
      <c r="C22" s="53">
        <v>15865</v>
      </c>
    </row>
    <row r="23" spans="1:3" ht="24.95" customHeight="1" x14ac:dyDescent="0.2">
      <c r="A23" s="52" t="s">
        <v>11</v>
      </c>
      <c r="B23" s="28" t="s">
        <v>120</v>
      </c>
      <c r="C23" s="53">
        <v>15874</v>
      </c>
    </row>
    <row r="24" spans="1:3" ht="24.95" customHeight="1" x14ac:dyDescent="0.2">
      <c r="A24" s="52" t="s">
        <v>12</v>
      </c>
      <c r="B24" s="28" t="s">
        <v>158</v>
      </c>
      <c r="C24" s="53">
        <v>121771</v>
      </c>
    </row>
    <row r="25" spans="1:3" ht="24.95" customHeight="1" x14ac:dyDescent="0.2">
      <c r="A25" s="52" t="s">
        <v>13</v>
      </c>
      <c r="B25" s="28" t="s">
        <v>143</v>
      </c>
      <c r="C25" s="53">
        <v>70605</v>
      </c>
    </row>
    <row r="26" spans="1:3" ht="24.95" customHeight="1" x14ac:dyDescent="0.2">
      <c r="A26" s="54" t="s">
        <v>14</v>
      </c>
      <c r="B26" s="28" t="s">
        <v>166</v>
      </c>
      <c r="C26" s="53">
        <f>SUM(C27:C29)</f>
        <v>515859</v>
      </c>
    </row>
    <row r="27" spans="1:3" ht="37.5" x14ac:dyDescent="0.2">
      <c r="A27" s="52" t="s">
        <v>125</v>
      </c>
      <c r="B27" s="61" t="s">
        <v>145</v>
      </c>
      <c r="C27" s="53">
        <v>514047</v>
      </c>
    </row>
    <row r="28" spans="1:3" ht="24.95" customHeight="1" x14ac:dyDescent="0.2">
      <c r="A28" s="54" t="s">
        <v>144</v>
      </c>
      <c r="B28" s="61" t="s">
        <v>147</v>
      </c>
      <c r="C28" s="53">
        <v>906</v>
      </c>
    </row>
    <row r="29" spans="1:3" ht="31.5" customHeight="1" x14ac:dyDescent="0.2">
      <c r="A29" s="54" t="s">
        <v>148</v>
      </c>
      <c r="B29" s="61" t="s">
        <v>146</v>
      </c>
      <c r="C29" s="53">
        <v>906</v>
      </c>
    </row>
    <row r="30" spans="1:3" ht="24.95" customHeight="1" x14ac:dyDescent="0.2">
      <c r="A30" s="33" t="s">
        <v>15</v>
      </c>
      <c r="B30" s="29" t="s">
        <v>110</v>
      </c>
      <c r="C30" s="53">
        <v>0</v>
      </c>
    </row>
    <row r="31" spans="1:3" ht="24.95" customHeight="1" x14ac:dyDescent="0.2">
      <c r="A31" s="33" t="s">
        <v>107</v>
      </c>
      <c r="B31" s="31" t="s">
        <v>149</v>
      </c>
      <c r="C31" s="53">
        <v>49662</v>
      </c>
    </row>
    <row r="32" spans="1:3" ht="24.95" customHeight="1" x14ac:dyDescent="0.2">
      <c r="A32" s="54" t="s">
        <v>150</v>
      </c>
      <c r="B32" s="61" t="s">
        <v>160</v>
      </c>
      <c r="C32" s="53">
        <v>9063</v>
      </c>
    </row>
    <row r="33" spans="1:3" ht="24.95" customHeight="1" x14ac:dyDescent="0.2">
      <c r="A33" s="33" t="s">
        <v>108</v>
      </c>
      <c r="B33" s="19" t="s">
        <v>111</v>
      </c>
      <c r="C33" s="53">
        <v>199900</v>
      </c>
    </row>
    <row r="34" spans="1:3" ht="24.95" customHeight="1" x14ac:dyDescent="0.2">
      <c r="A34" s="33" t="s">
        <v>109</v>
      </c>
      <c r="B34" s="31" t="s">
        <v>159</v>
      </c>
      <c r="C34" s="53">
        <v>4531</v>
      </c>
    </row>
    <row r="35" spans="1:3" ht="24.95" customHeight="1" x14ac:dyDescent="0.2">
      <c r="A35" s="33" t="s">
        <v>161</v>
      </c>
      <c r="B35" s="31" t="s">
        <v>162</v>
      </c>
      <c r="C35" s="53">
        <v>0</v>
      </c>
    </row>
    <row r="36" spans="1:3" ht="24.95" customHeight="1" x14ac:dyDescent="0.2">
      <c r="A36" s="33" t="s">
        <v>174</v>
      </c>
      <c r="B36" s="31" t="s">
        <v>176</v>
      </c>
      <c r="C36" s="53">
        <v>91</v>
      </c>
    </row>
    <row r="37" spans="1:3" ht="24.95" customHeight="1" x14ac:dyDescent="0.2">
      <c r="A37" s="18" t="s">
        <v>180</v>
      </c>
      <c r="B37" s="19" t="s">
        <v>201</v>
      </c>
      <c r="C37" s="53">
        <v>0</v>
      </c>
    </row>
    <row r="38" spans="1:3" ht="24.95" customHeight="1" x14ac:dyDescent="0.2">
      <c r="A38" s="18" t="s">
        <v>202</v>
      </c>
      <c r="B38" s="19" t="s">
        <v>203</v>
      </c>
      <c r="C38" s="53">
        <v>0</v>
      </c>
    </row>
    <row r="39" spans="1:3" ht="24.95" customHeight="1" x14ac:dyDescent="0.2">
      <c r="A39" s="18" t="s">
        <v>211</v>
      </c>
      <c r="B39" s="19" t="s">
        <v>212</v>
      </c>
      <c r="C39" s="53">
        <v>0</v>
      </c>
    </row>
    <row r="40" spans="1:3" s="65" customFormat="1" ht="24.95" customHeight="1" x14ac:dyDescent="0.2">
      <c r="A40" s="62" t="s">
        <v>56</v>
      </c>
      <c r="B40" s="63" t="s">
        <v>57</v>
      </c>
      <c r="C40" s="64">
        <v>0</v>
      </c>
    </row>
    <row r="41" spans="1:3" s="65" customFormat="1" ht="24.95" customHeight="1" x14ac:dyDescent="0.2">
      <c r="A41" s="62" t="s">
        <v>55</v>
      </c>
      <c r="B41" s="63" t="s">
        <v>58</v>
      </c>
      <c r="C41" s="64">
        <v>131429</v>
      </c>
    </row>
    <row r="42" spans="1:3" s="65" customFormat="1" ht="43.5" customHeight="1" x14ac:dyDescent="0.2">
      <c r="A42" s="62" t="s">
        <v>175</v>
      </c>
      <c r="B42" s="30" t="s">
        <v>213</v>
      </c>
      <c r="C42" s="64">
        <v>56631</v>
      </c>
    </row>
    <row r="43" spans="1:3" s="65" customFormat="1" ht="24.95" customHeight="1" x14ac:dyDescent="0.2">
      <c r="A43" s="62" t="s">
        <v>185</v>
      </c>
      <c r="B43" s="63" t="s">
        <v>186</v>
      </c>
      <c r="C43" s="64">
        <v>0</v>
      </c>
    </row>
    <row r="44" spans="1:3" s="65" customFormat="1" ht="24.75" customHeight="1" x14ac:dyDescent="0.2">
      <c r="A44" s="62" t="s">
        <v>198</v>
      </c>
      <c r="B44" s="63" t="s">
        <v>206</v>
      </c>
      <c r="C44" s="64">
        <v>1681</v>
      </c>
    </row>
    <row r="45" spans="1:3" s="65" customFormat="1" ht="24.95" customHeight="1" x14ac:dyDescent="0.2">
      <c r="A45" s="62" t="s">
        <v>151</v>
      </c>
      <c r="B45" s="30" t="s">
        <v>205</v>
      </c>
      <c r="C45" s="64">
        <f>C11+C13+C14+C26+C32+C42+C44</f>
        <v>863593</v>
      </c>
    </row>
    <row r="46" spans="1:3" ht="24.95" customHeight="1" x14ac:dyDescent="0.2">
      <c r="A46" s="66" t="s">
        <v>129</v>
      </c>
      <c r="B46" s="63" t="s">
        <v>172</v>
      </c>
      <c r="C46" s="16">
        <f>C47+C48+C49+C57+C59+C64+C65+C66</f>
        <v>39918</v>
      </c>
    </row>
    <row r="47" spans="1:3" ht="24.95" customHeight="1" x14ac:dyDescent="0.2">
      <c r="A47" s="33" t="s">
        <v>16</v>
      </c>
      <c r="B47" s="31" t="s">
        <v>17</v>
      </c>
      <c r="C47" s="53">
        <v>2656</v>
      </c>
    </row>
    <row r="48" spans="1:3" ht="24.95" customHeight="1" x14ac:dyDescent="0.2">
      <c r="A48" s="33" t="s">
        <v>18</v>
      </c>
      <c r="B48" s="31" t="s">
        <v>19</v>
      </c>
      <c r="C48" s="53">
        <v>5214</v>
      </c>
    </row>
    <row r="49" spans="1:3" ht="24.95" customHeight="1" x14ac:dyDescent="0.2">
      <c r="A49" s="33" t="s">
        <v>20</v>
      </c>
      <c r="B49" s="32" t="s">
        <v>173</v>
      </c>
      <c r="C49" s="67">
        <v>166</v>
      </c>
    </row>
    <row r="50" spans="1:3" ht="24.95" customHeight="1" x14ac:dyDescent="0.2">
      <c r="A50" s="33" t="s">
        <v>37</v>
      </c>
      <c r="B50" s="34" t="s">
        <v>30</v>
      </c>
      <c r="C50" s="53">
        <v>54</v>
      </c>
    </row>
    <row r="51" spans="1:3" ht="24.95" customHeight="1" x14ac:dyDescent="0.2">
      <c r="A51" s="33" t="s">
        <v>38</v>
      </c>
      <c r="B51" s="36" t="s">
        <v>31</v>
      </c>
      <c r="C51" s="53">
        <v>54</v>
      </c>
    </row>
    <row r="52" spans="1:3" ht="24.95" customHeight="1" x14ac:dyDescent="0.2">
      <c r="A52" s="33" t="s">
        <v>39</v>
      </c>
      <c r="B52" s="34" t="s">
        <v>32</v>
      </c>
      <c r="C52" s="53">
        <v>42</v>
      </c>
    </row>
    <row r="53" spans="1:3" ht="24.95" customHeight="1" x14ac:dyDescent="0.2">
      <c r="A53" s="33" t="s">
        <v>40</v>
      </c>
      <c r="B53" s="34" t="s">
        <v>33</v>
      </c>
      <c r="C53" s="53">
        <v>0</v>
      </c>
    </row>
    <row r="54" spans="1:3" ht="24.95" customHeight="1" x14ac:dyDescent="0.2">
      <c r="A54" s="33" t="s">
        <v>41</v>
      </c>
      <c r="B54" s="34" t="s">
        <v>34</v>
      </c>
      <c r="C54" s="53">
        <v>0</v>
      </c>
    </row>
    <row r="55" spans="1:3" ht="24.95" customHeight="1" x14ac:dyDescent="0.2">
      <c r="A55" s="33" t="s">
        <v>42</v>
      </c>
      <c r="B55" s="34" t="s">
        <v>35</v>
      </c>
      <c r="C55" s="53">
        <v>48</v>
      </c>
    </row>
    <row r="56" spans="1:3" ht="24.95" customHeight="1" x14ac:dyDescent="0.2">
      <c r="A56" s="33" t="s">
        <v>43</v>
      </c>
      <c r="B56" s="34" t="s">
        <v>36</v>
      </c>
      <c r="C56" s="53">
        <v>22</v>
      </c>
    </row>
    <row r="57" spans="1:3" ht="24.95" customHeight="1" x14ac:dyDescent="0.2">
      <c r="A57" s="33" t="s">
        <v>21</v>
      </c>
      <c r="B57" s="31" t="s">
        <v>152</v>
      </c>
      <c r="C57" s="53">
        <v>22654</v>
      </c>
    </row>
    <row r="58" spans="1:3" ht="24.95" customHeight="1" x14ac:dyDescent="0.2">
      <c r="A58" s="33" t="s">
        <v>153</v>
      </c>
      <c r="B58" s="34" t="s">
        <v>154</v>
      </c>
      <c r="C58" s="53">
        <v>100</v>
      </c>
    </row>
    <row r="59" spans="1:3" ht="24.95" customHeight="1" x14ac:dyDescent="0.2">
      <c r="A59" s="33" t="s">
        <v>22</v>
      </c>
      <c r="B59" s="32" t="s">
        <v>169</v>
      </c>
      <c r="C59" s="16">
        <f>SUM(C60:C63)</f>
        <v>5357</v>
      </c>
    </row>
    <row r="60" spans="1:3" ht="24.95" customHeight="1" x14ac:dyDescent="0.2">
      <c r="A60" s="33" t="s">
        <v>48</v>
      </c>
      <c r="B60" s="34" t="s">
        <v>44</v>
      </c>
      <c r="C60" s="53">
        <v>3888</v>
      </c>
    </row>
    <row r="61" spans="1:3" ht="24.95" customHeight="1" x14ac:dyDescent="0.2">
      <c r="A61" s="33" t="s">
        <v>49</v>
      </c>
      <c r="B61" s="34" t="s">
        <v>45</v>
      </c>
      <c r="C61" s="53">
        <v>555</v>
      </c>
    </row>
    <row r="62" spans="1:3" ht="24.95" customHeight="1" x14ac:dyDescent="0.2">
      <c r="A62" s="33" t="s">
        <v>50</v>
      </c>
      <c r="B62" s="34" t="s">
        <v>46</v>
      </c>
      <c r="C62" s="53">
        <v>0</v>
      </c>
    </row>
    <row r="63" spans="1:3" ht="24.95" customHeight="1" x14ac:dyDescent="0.2">
      <c r="A63" s="33" t="s">
        <v>51</v>
      </c>
      <c r="B63" s="34" t="s">
        <v>47</v>
      </c>
      <c r="C63" s="53">
        <v>914</v>
      </c>
    </row>
    <row r="64" spans="1:3" ht="24.95" customHeight="1" x14ac:dyDescent="0.2">
      <c r="A64" s="33" t="s">
        <v>23</v>
      </c>
      <c r="B64" s="31" t="s">
        <v>24</v>
      </c>
      <c r="C64" s="53">
        <v>0</v>
      </c>
    </row>
    <row r="65" spans="1:3" ht="24.95" customHeight="1" x14ac:dyDescent="0.2">
      <c r="A65" s="33" t="s">
        <v>25</v>
      </c>
      <c r="B65" s="31" t="s">
        <v>155</v>
      </c>
      <c r="C65" s="53">
        <v>3580</v>
      </c>
    </row>
    <row r="66" spans="1:3" ht="24.95" customHeight="1" x14ac:dyDescent="0.2">
      <c r="A66" s="33" t="s">
        <v>26</v>
      </c>
      <c r="B66" s="31" t="s">
        <v>27</v>
      </c>
      <c r="C66" s="53">
        <v>291</v>
      </c>
    </row>
    <row r="67" spans="1:3" ht="24.95" customHeight="1" x14ac:dyDescent="0.2">
      <c r="A67" s="14" t="s">
        <v>131</v>
      </c>
      <c r="B67" s="63" t="s">
        <v>156</v>
      </c>
      <c r="C67" s="16">
        <f>C68+C69+C70+C71</f>
        <v>6196</v>
      </c>
    </row>
    <row r="68" spans="1:3" ht="24.95" customHeight="1" x14ac:dyDescent="0.2">
      <c r="A68" s="33" t="s">
        <v>99</v>
      </c>
      <c r="B68" s="31" t="s">
        <v>204</v>
      </c>
      <c r="C68" s="53">
        <v>0</v>
      </c>
    </row>
    <row r="69" spans="1:3" ht="24.95" customHeight="1" x14ac:dyDescent="0.2">
      <c r="A69" s="33" t="s">
        <v>28</v>
      </c>
      <c r="B69" s="31" t="s">
        <v>53</v>
      </c>
      <c r="C69" s="53">
        <v>3470</v>
      </c>
    </row>
    <row r="70" spans="1:3" ht="24.95" customHeight="1" x14ac:dyDescent="0.2">
      <c r="A70" s="33" t="s">
        <v>29</v>
      </c>
      <c r="B70" s="31" t="s">
        <v>101</v>
      </c>
      <c r="C70" s="53">
        <v>0</v>
      </c>
    </row>
    <row r="71" spans="1:3" ht="24.95" customHeight="1" x14ac:dyDescent="0.2">
      <c r="A71" s="33" t="s">
        <v>100</v>
      </c>
      <c r="B71" s="31" t="s">
        <v>102</v>
      </c>
      <c r="C71" s="53">
        <v>2726</v>
      </c>
    </row>
    <row r="72" spans="1:3" ht="24.95" customHeight="1" x14ac:dyDescent="0.2">
      <c r="A72" s="14" t="s">
        <v>133</v>
      </c>
      <c r="B72" s="63" t="s">
        <v>112</v>
      </c>
      <c r="C72" s="64">
        <v>1340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C72"/>
  <sheetViews>
    <sheetView showGridLines="0" view="pageBreakPreview" zoomScale="80" zoomScaleNormal="70" zoomScaleSheetLayoutView="80" workbookViewId="0">
      <pane xSplit="2" ySplit="6" topLeftCell="C37" activePane="bottomRight" state="frozen"/>
      <selection activeCell="A73" sqref="A73:XFD82"/>
      <selection pane="topRight" activeCell="A73" sqref="A73:XFD82"/>
      <selection pane="bottomLeft" activeCell="A73" sqref="A73:XFD82"/>
      <selection pane="bottomRight" activeCell="A73" sqref="A73:XFD82"/>
    </sheetView>
  </sheetViews>
  <sheetFormatPr defaultRowHeight="18.75" x14ac:dyDescent="0.2"/>
  <cols>
    <col min="1" max="1" width="10.7109375" style="46" customWidth="1"/>
    <col min="2" max="2" width="150.7109375" style="46" customWidth="1"/>
    <col min="3" max="3" width="20.7109375" style="46" customWidth="1"/>
    <col min="4" max="16384" width="9.140625" style="46"/>
  </cols>
  <sheetData>
    <row r="1" spans="1:3" s="43" customFormat="1" x14ac:dyDescent="0.2">
      <c r="A1" s="75" t="s">
        <v>195</v>
      </c>
      <c r="B1" s="75"/>
      <c r="C1" s="75"/>
    </row>
    <row r="2" spans="1:3" s="45" customFormat="1" ht="35.1" customHeight="1" x14ac:dyDescent="0.2">
      <c r="A2" s="44" t="s">
        <v>70</v>
      </c>
      <c r="B2" s="44"/>
      <c r="C2" s="55"/>
    </row>
    <row r="3" spans="1:3" x14ac:dyDescent="0.2">
      <c r="A3" s="56"/>
      <c r="B3" s="57"/>
      <c r="C3" s="58" t="s">
        <v>190</v>
      </c>
    </row>
    <row r="4" spans="1:3" s="47" customFormat="1" ht="96" customHeight="1" x14ac:dyDescent="0.2">
      <c r="A4" s="59" t="s">
        <v>114</v>
      </c>
      <c r="B4" s="60" t="s">
        <v>52</v>
      </c>
      <c r="C4" s="9" t="s">
        <v>194</v>
      </c>
    </row>
    <row r="5" spans="1:3" s="47" customFormat="1" x14ac:dyDescent="0.2">
      <c r="A5" s="48">
        <v>1</v>
      </c>
      <c r="B5" s="49">
        <v>2</v>
      </c>
      <c r="C5" s="48">
        <v>3</v>
      </c>
    </row>
    <row r="6" spans="1:3" ht="24.95" customHeight="1" x14ac:dyDescent="0.2">
      <c r="A6" s="50" t="s">
        <v>0</v>
      </c>
      <c r="B6" s="51" t="s">
        <v>208</v>
      </c>
      <c r="C6" s="16">
        <f>C7+C8+C9+C16+C17+C18+C19+C20+C21+C22+C23+C24+C25+C26+C30+C31+C33+C34+C35+C36+C37+C39</f>
        <v>7410358</v>
      </c>
    </row>
    <row r="7" spans="1:3" ht="24.95" customHeight="1" x14ac:dyDescent="0.2">
      <c r="A7" s="52" t="s">
        <v>1</v>
      </c>
      <c r="B7" s="28" t="s">
        <v>115</v>
      </c>
      <c r="C7" s="53">
        <v>1427207</v>
      </c>
    </row>
    <row r="8" spans="1:3" ht="24.95" customHeight="1" x14ac:dyDescent="0.2">
      <c r="A8" s="52" t="s">
        <v>2</v>
      </c>
      <c r="B8" s="28" t="s">
        <v>116</v>
      </c>
      <c r="C8" s="53">
        <v>865194</v>
      </c>
    </row>
    <row r="9" spans="1:3" ht="24.95" customHeight="1" x14ac:dyDescent="0.2">
      <c r="A9" s="52" t="s">
        <v>3</v>
      </c>
      <c r="B9" s="28" t="s">
        <v>113</v>
      </c>
      <c r="C9" s="53">
        <v>1977044</v>
      </c>
    </row>
    <row r="10" spans="1:3" ht="24.95" customHeight="1" x14ac:dyDescent="0.2">
      <c r="A10" s="54" t="s">
        <v>54</v>
      </c>
      <c r="B10" s="61" t="s">
        <v>182</v>
      </c>
      <c r="C10" s="53">
        <v>542113</v>
      </c>
    </row>
    <row r="11" spans="1:3" ht="24.95" customHeight="1" x14ac:dyDescent="0.2">
      <c r="A11" s="54" t="s">
        <v>137</v>
      </c>
      <c r="B11" s="61" t="s">
        <v>140</v>
      </c>
      <c r="C11" s="53">
        <v>485377</v>
      </c>
    </row>
    <row r="12" spans="1:3" ht="24.95" customHeight="1" x14ac:dyDescent="0.2">
      <c r="A12" s="54" t="s">
        <v>138</v>
      </c>
      <c r="B12" s="61" t="s">
        <v>141</v>
      </c>
      <c r="C12" s="53">
        <v>152071</v>
      </c>
    </row>
    <row r="13" spans="1:3" ht="24.95" customHeight="1" x14ac:dyDescent="0.2">
      <c r="A13" s="54" t="s">
        <v>139</v>
      </c>
      <c r="B13" s="61" t="s">
        <v>142</v>
      </c>
      <c r="C13" s="53">
        <v>60836</v>
      </c>
    </row>
    <row r="14" spans="1:3" ht="24.95" customHeight="1" x14ac:dyDescent="0.2">
      <c r="A14" s="54" t="s">
        <v>200</v>
      </c>
      <c r="B14" s="61" t="s">
        <v>199</v>
      </c>
      <c r="C14" s="53">
        <v>0</v>
      </c>
    </row>
    <row r="15" spans="1:3" ht="24.95" customHeight="1" x14ac:dyDescent="0.2">
      <c r="A15" s="54" t="s">
        <v>209</v>
      </c>
      <c r="B15" s="61" t="s">
        <v>210</v>
      </c>
      <c r="C15" s="53">
        <v>0</v>
      </c>
    </row>
    <row r="16" spans="1:3" ht="24.95" customHeight="1" x14ac:dyDescent="0.2">
      <c r="A16" s="52" t="s">
        <v>4</v>
      </c>
      <c r="B16" s="28" t="s">
        <v>121</v>
      </c>
      <c r="C16" s="53">
        <v>355760</v>
      </c>
    </row>
    <row r="17" spans="1:3" ht="24.95" customHeight="1" x14ac:dyDescent="0.2">
      <c r="A17" s="52" t="s">
        <v>5</v>
      </c>
      <c r="B17" s="28" t="s">
        <v>117</v>
      </c>
      <c r="C17" s="53">
        <v>373970</v>
      </c>
    </row>
    <row r="18" spans="1:3" ht="24.95" customHeight="1" x14ac:dyDescent="0.2">
      <c r="A18" s="52" t="s">
        <v>6</v>
      </c>
      <c r="B18" s="28" t="s">
        <v>123</v>
      </c>
      <c r="C18" s="53">
        <v>284676</v>
      </c>
    </row>
    <row r="19" spans="1:3" ht="24.95" customHeight="1" x14ac:dyDescent="0.2">
      <c r="A19" s="52" t="s">
        <v>7</v>
      </c>
      <c r="B19" s="28" t="s">
        <v>122</v>
      </c>
      <c r="C19" s="53">
        <v>82916</v>
      </c>
    </row>
    <row r="20" spans="1:3" ht="24.95" customHeight="1" x14ac:dyDescent="0.2">
      <c r="A20" s="52" t="s">
        <v>8</v>
      </c>
      <c r="B20" s="28" t="s">
        <v>118</v>
      </c>
      <c r="C20" s="53">
        <v>193534</v>
      </c>
    </row>
    <row r="21" spans="1:3" ht="24.95" customHeight="1" x14ac:dyDescent="0.2">
      <c r="A21" s="52" t="s">
        <v>9</v>
      </c>
      <c r="B21" s="28" t="s">
        <v>119</v>
      </c>
      <c r="C21" s="53">
        <v>0</v>
      </c>
    </row>
    <row r="22" spans="1:3" ht="24.95" customHeight="1" x14ac:dyDescent="0.2">
      <c r="A22" s="52" t="s">
        <v>10</v>
      </c>
      <c r="B22" s="28" t="s">
        <v>124</v>
      </c>
      <c r="C22" s="53">
        <v>27645</v>
      </c>
    </row>
    <row r="23" spans="1:3" ht="24.95" customHeight="1" x14ac:dyDescent="0.2">
      <c r="A23" s="52" t="s">
        <v>11</v>
      </c>
      <c r="B23" s="28" t="s">
        <v>120</v>
      </c>
      <c r="C23" s="53">
        <v>35877</v>
      </c>
    </row>
    <row r="24" spans="1:3" ht="24.95" customHeight="1" x14ac:dyDescent="0.2">
      <c r="A24" s="52" t="s">
        <v>12</v>
      </c>
      <c r="B24" s="28" t="s">
        <v>158</v>
      </c>
      <c r="C24" s="53">
        <v>250291</v>
      </c>
    </row>
    <row r="25" spans="1:3" ht="24.95" customHeight="1" x14ac:dyDescent="0.2">
      <c r="A25" s="52" t="s">
        <v>13</v>
      </c>
      <c r="B25" s="28" t="s">
        <v>143</v>
      </c>
      <c r="C25" s="53">
        <v>161393</v>
      </c>
    </row>
    <row r="26" spans="1:3" ht="24.95" customHeight="1" x14ac:dyDescent="0.2">
      <c r="A26" s="54" t="s">
        <v>14</v>
      </c>
      <c r="B26" s="28" t="s">
        <v>166</v>
      </c>
      <c r="C26" s="53">
        <f>SUM(C27:C29)</f>
        <v>1001631</v>
      </c>
    </row>
    <row r="27" spans="1:3" ht="37.5" x14ac:dyDescent="0.2">
      <c r="A27" s="52" t="s">
        <v>125</v>
      </c>
      <c r="B27" s="61" t="s">
        <v>145</v>
      </c>
      <c r="C27" s="53">
        <v>998647</v>
      </c>
    </row>
    <row r="28" spans="1:3" ht="24.95" customHeight="1" x14ac:dyDescent="0.2">
      <c r="A28" s="54" t="s">
        <v>144</v>
      </c>
      <c r="B28" s="61" t="s">
        <v>147</v>
      </c>
      <c r="C28" s="53">
        <v>2512</v>
      </c>
    </row>
    <row r="29" spans="1:3" ht="31.5" customHeight="1" x14ac:dyDescent="0.2">
      <c r="A29" s="54" t="s">
        <v>148</v>
      </c>
      <c r="B29" s="61" t="s">
        <v>146</v>
      </c>
      <c r="C29" s="53">
        <v>472</v>
      </c>
    </row>
    <row r="30" spans="1:3" ht="24.95" customHeight="1" x14ac:dyDescent="0.2">
      <c r="A30" s="33" t="s">
        <v>15</v>
      </c>
      <c r="B30" s="29" t="s">
        <v>110</v>
      </c>
      <c r="C30" s="53">
        <v>0</v>
      </c>
    </row>
    <row r="31" spans="1:3" ht="24.95" customHeight="1" x14ac:dyDescent="0.2">
      <c r="A31" s="33" t="s">
        <v>107</v>
      </c>
      <c r="B31" s="31" t="s">
        <v>149</v>
      </c>
      <c r="C31" s="53">
        <v>66013</v>
      </c>
    </row>
    <row r="32" spans="1:3" ht="24.95" customHeight="1" x14ac:dyDescent="0.2">
      <c r="A32" s="54" t="s">
        <v>150</v>
      </c>
      <c r="B32" s="61" t="s">
        <v>160</v>
      </c>
      <c r="C32" s="53">
        <v>0</v>
      </c>
    </row>
    <row r="33" spans="1:3" ht="24.95" customHeight="1" x14ac:dyDescent="0.2">
      <c r="A33" s="33" t="s">
        <v>108</v>
      </c>
      <c r="B33" s="19" t="s">
        <v>111</v>
      </c>
      <c r="C33" s="53">
        <v>276456</v>
      </c>
    </row>
    <row r="34" spans="1:3" ht="24.95" customHeight="1" x14ac:dyDescent="0.2">
      <c r="A34" s="33" t="s">
        <v>109</v>
      </c>
      <c r="B34" s="31" t="s">
        <v>159</v>
      </c>
      <c r="C34" s="53">
        <v>27955</v>
      </c>
    </row>
    <row r="35" spans="1:3" ht="24.95" customHeight="1" x14ac:dyDescent="0.2">
      <c r="A35" s="33" t="s">
        <v>161</v>
      </c>
      <c r="B35" s="31" t="s">
        <v>162</v>
      </c>
      <c r="C35" s="53">
        <v>0</v>
      </c>
    </row>
    <row r="36" spans="1:3" ht="24.95" customHeight="1" x14ac:dyDescent="0.2">
      <c r="A36" s="33" t="s">
        <v>174</v>
      </c>
      <c r="B36" s="31" t="s">
        <v>176</v>
      </c>
      <c r="C36" s="53">
        <v>2796</v>
      </c>
    </row>
    <row r="37" spans="1:3" ht="24.95" customHeight="1" x14ac:dyDescent="0.2">
      <c r="A37" s="18" t="s">
        <v>180</v>
      </c>
      <c r="B37" s="19" t="s">
        <v>201</v>
      </c>
      <c r="C37" s="53">
        <v>0</v>
      </c>
    </row>
    <row r="38" spans="1:3" ht="24.95" customHeight="1" x14ac:dyDescent="0.2">
      <c r="A38" s="18" t="s">
        <v>202</v>
      </c>
      <c r="B38" s="19" t="s">
        <v>203</v>
      </c>
      <c r="C38" s="53">
        <v>0</v>
      </c>
    </row>
    <row r="39" spans="1:3" ht="24.95" customHeight="1" x14ac:dyDescent="0.2">
      <c r="A39" s="18" t="s">
        <v>211</v>
      </c>
      <c r="B39" s="19" t="s">
        <v>212</v>
      </c>
      <c r="C39" s="53">
        <v>0</v>
      </c>
    </row>
    <row r="40" spans="1:3" s="65" customFormat="1" ht="24.95" customHeight="1" x14ac:dyDescent="0.2">
      <c r="A40" s="62" t="s">
        <v>56</v>
      </c>
      <c r="B40" s="63" t="s">
        <v>57</v>
      </c>
      <c r="C40" s="64">
        <v>0</v>
      </c>
    </row>
    <row r="41" spans="1:3" s="65" customFormat="1" ht="24.95" customHeight="1" x14ac:dyDescent="0.2">
      <c r="A41" s="62" t="s">
        <v>55</v>
      </c>
      <c r="B41" s="63" t="s">
        <v>58</v>
      </c>
      <c r="C41" s="64">
        <v>242477</v>
      </c>
    </row>
    <row r="42" spans="1:3" s="65" customFormat="1" ht="43.5" customHeight="1" x14ac:dyDescent="0.2">
      <c r="A42" s="62" t="s">
        <v>175</v>
      </c>
      <c r="B42" s="30" t="s">
        <v>213</v>
      </c>
      <c r="C42" s="64">
        <v>123251</v>
      </c>
    </row>
    <row r="43" spans="1:3" s="65" customFormat="1" ht="24.95" customHeight="1" x14ac:dyDescent="0.2">
      <c r="A43" s="62" t="s">
        <v>185</v>
      </c>
      <c r="B43" s="63" t="s">
        <v>186</v>
      </c>
      <c r="C43" s="64">
        <v>0</v>
      </c>
    </row>
    <row r="44" spans="1:3" s="65" customFormat="1" ht="24.75" customHeight="1" x14ac:dyDescent="0.2">
      <c r="A44" s="62" t="s">
        <v>198</v>
      </c>
      <c r="B44" s="63" t="s">
        <v>206</v>
      </c>
      <c r="C44" s="64">
        <v>2614</v>
      </c>
    </row>
    <row r="45" spans="1:3" s="65" customFormat="1" ht="24.95" customHeight="1" x14ac:dyDescent="0.2">
      <c r="A45" s="62" t="s">
        <v>151</v>
      </c>
      <c r="B45" s="30" t="s">
        <v>205</v>
      </c>
      <c r="C45" s="64">
        <f>C11+C13+C14+C26+C32+C42+C44</f>
        <v>1673709</v>
      </c>
    </row>
    <row r="46" spans="1:3" ht="24.95" customHeight="1" x14ac:dyDescent="0.2">
      <c r="A46" s="66" t="s">
        <v>129</v>
      </c>
      <c r="B46" s="63" t="s">
        <v>172</v>
      </c>
      <c r="C46" s="16">
        <f>C47+C48+C49+C57+C59+C64+C65+C66</f>
        <v>75344</v>
      </c>
    </row>
    <row r="47" spans="1:3" ht="24.95" customHeight="1" x14ac:dyDescent="0.2">
      <c r="A47" s="33" t="s">
        <v>16</v>
      </c>
      <c r="B47" s="31" t="s">
        <v>17</v>
      </c>
      <c r="C47" s="53">
        <v>2779</v>
      </c>
    </row>
    <row r="48" spans="1:3" ht="24.95" customHeight="1" x14ac:dyDescent="0.2">
      <c r="A48" s="33" t="s">
        <v>18</v>
      </c>
      <c r="B48" s="31" t="s">
        <v>19</v>
      </c>
      <c r="C48" s="53">
        <v>10698</v>
      </c>
    </row>
    <row r="49" spans="1:3" ht="24.95" customHeight="1" x14ac:dyDescent="0.2">
      <c r="A49" s="33" t="s">
        <v>20</v>
      </c>
      <c r="B49" s="32" t="s">
        <v>173</v>
      </c>
      <c r="C49" s="67">
        <v>510</v>
      </c>
    </row>
    <row r="50" spans="1:3" ht="24.95" customHeight="1" x14ac:dyDescent="0.2">
      <c r="A50" s="33" t="s">
        <v>37</v>
      </c>
      <c r="B50" s="34" t="s">
        <v>30</v>
      </c>
      <c r="C50" s="53">
        <v>133</v>
      </c>
    </row>
    <row r="51" spans="1:3" ht="24.95" customHeight="1" x14ac:dyDescent="0.2">
      <c r="A51" s="33" t="s">
        <v>38</v>
      </c>
      <c r="B51" s="36" t="s">
        <v>31</v>
      </c>
      <c r="C51" s="53">
        <v>133</v>
      </c>
    </row>
    <row r="52" spans="1:3" ht="24.95" customHeight="1" x14ac:dyDescent="0.2">
      <c r="A52" s="33" t="s">
        <v>39</v>
      </c>
      <c r="B52" s="34" t="s">
        <v>32</v>
      </c>
      <c r="C52" s="53">
        <v>10</v>
      </c>
    </row>
    <row r="53" spans="1:3" ht="24.95" customHeight="1" x14ac:dyDescent="0.2">
      <c r="A53" s="33" t="s">
        <v>40</v>
      </c>
      <c r="B53" s="34" t="s">
        <v>33</v>
      </c>
      <c r="C53" s="53">
        <v>7</v>
      </c>
    </row>
    <row r="54" spans="1:3" ht="24.95" customHeight="1" x14ac:dyDescent="0.2">
      <c r="A54" s="33" t="s">
        <v>41</v>
      </c>
      <c r="B54" s="34" t="s">
        <v>34</v>
      </c>
      <c r="C54" s="53">
        <v>0</v>
      </c>
    </row>
    <row r="55" spans="1:3" ht="24.95" customHeight="1" x14ac:dyDescent="0.2">
      <c r="A55" s="33" t="s">
        <v>42</v>
      </c>
      <c r="B55" s="34" t="s">
        <v>35</v>
      </c>
      <c r="C55" s="53">
        <v>333</v>
      </c>
    </row>
    <row r="56" spans="1:3" ht="24.95" customHeight="1" x14ac:dyDescent="0.2">
      <c r="A56" s="33" t="s">
        <v>43</v>
      </c>
      <c r="B56" s="34" t="s">
        <v>36</v>
      </c>
      <c r="C56" s="53">
        <v>27</v>
      </c>
    </row>
    <row r="57" spans="1:3" ht="24.95" customHeight="1" x14ac:dyDescent="0.2">
      <c r="A57" s="33" t="s">
        <v>21</v>
      </c>
      <c r="B57" s="31" t="s">
        <v>152</v>
      </c>
      <c r="C57" s="53">
        <v>44433</v>
      </c>
    </row>
    <row r="58" spans="1:3" ht="24.95" customHeight="1" x14ac:dyDescent="0.2">
      <c r="A58" s="33" t="s">
        <v>153</v>
      </c>
      <c r="B58" s="34" t="s">
        <v>154</v>
      </c>
      <c r="C58" s="53">
        <v>250</v>
      </c>
    </row>
    <row r="59" spans="1:3" ht="24.95" customHeight="1" x14ac:dyDescent="0.2">
      <c r="A59" s="33" t="s">
        <v>22</v>
      </c>
      <c r="B59" s="32" t="s">
        <v>169</v>
      </c>
      <c r="C59" s="16">
        <f>SUM(C60:C63)</f>
        <v>10492</v>
      </c>
    </row>
    <row r="60" spans="1:3" ht="24.95" customHeight="1" x14ac:dyDescent="0.2">
      <c r="A60" s="33" t="s">
        <v>48</v>
      </c>
      <c r="B60" s="34" t="s">
        <v>44</v>
      </c>
      <c r="C60" s="53">
        <v>7622</v>
      </c>
    </row>
    <row r="61" spans="1:3" ht="24.95" customHeight="1" x14ac:dyDescent="0.2">
      <c r="A61" s="33" t="s">
        <v>49</v>
      </c>
      <c r="B61" s="34" t="s">
        <v>45</v>
      </c>
      <c r="C61" s="53">
        <v>1088</v>
      </c>
    </row>
    <row r="62" spans="1:3" ht="24.95" customHeight="1" x14ac:dyDescent="0.2">
      <c r="A62" s="33" t="s">
        <v>50</v>
      </c>
      <c r="B62" s="34" t="s">
        <v>46</v>
      </c>
      <c r="C62" s="53">
        <v>0</v>
      </c>
    </row>
    <row r="63" spans="1:3" ht="24.95" customHeight="1" x14ac:dyDescent="0.2">
      <c r="A63" s="33" t="s">
        <v>51</v>
      </c>
      <c r="B63" s="34" t="s">
        <v>47</v>
      </c>
      <c r="C63" s="53">
        <v>1782</v>
      </c>
    </row>
    <row r="64" spans="1:3" ht="24.95" customHeight="1" x14ac:dyDescent="0.2">
      <c r="A64" s="33" t="s">
        <v>23</v>
      </c>
      <c r="B64" s="31" t="s">
        <v>24</v>
      </c>
      <c r="C64" s="53">
        <v>0</v>
      </c>
    </row>
    <row r="65" spans="1:3" ht="24.95" customHeight="1" x14ac:dyDescent="0.2">
      <c r="A65" s="33" t="s">
        <v>25</v>
      </c>
      <c r="B65" s="31" t="s">
        <v>155</v>
      </c>
      <c r="C65" s="53">
        <v>6100</v>
      </c>
    </row>
    <row r="66" spans="1:3" ht="24.95" customHeight="1" x14ac:dyDescent="0.2">
      <c r="A66" s="33" t="s">
        <v>26</v>
      </c>
      <c r="B66" s="31" t="s">
        <v>27</v>
      </c>
      <c r="C66" s="53">
        <v>332</v>
      </c>
    </row>
    <row r="67" spans="1:3" ht="24.95" customHeight="1" x14ac:dyDescent="0.2">
      <c r="A67" s="14" t="s">
        <v>131</v>
      </c>
      <c r="B67" s="63" t="s">
        <v>156</v>
      </c>
      <c r="C67" s="16">
        <f>C68+C69+C70+C71</f>
        <v>5920</v>
      </c>
    </row>
    <row r="68" spans="1:3" ht="24.95" customHeight="1" x14ac:dyDescent="0.2">
      <c r="A68" s="33" t="s">
        <v>99</v>
      </c>
      <c r="B68" s="31" t="s">
        <v>204</v>
      </c>
      <c r="C68" s="53">
        <v>0</v>
      </c>
    </row>
    <row r="69" spans="1:3" ht="24.95" customHeight="1" x14ac:dyDescent="0.2">
      <c r="A69" s="33" t="s">
        <v>28</v>
      </c>
      <c r="B69" s="31" t="s">
        <v>53</v>
      </c>
      <c r="C69" s="53">
        <v>166</v>
      </c>
    </row>
    <row r="70" spans="1:3" ht="24.95" customHeight="1" x14ac:dyDescent="0.2">
      <c r="A70" s="33" t="s">
        <v>29</v>
      </c>
      <c r="B70" s="31" t="s">
        <v>101</v>
      </c>
      <c r="C70" s="53">
        <v>0</v>
      </c>
    </row>
    <row r="71" spans="1:3" ht="24.95" customHeight="1" x14ac:dyDescent="0.2">
      <c r="A71" s="33" t="s">
        <v>100</v>
      </c>
      <c r="B71" s="31" t="s">
        <v>102</v>
      </c>
      <c r="C71" s="53">
        <v>5754</v>
      </c>
    </row>
    <row r="72" spans="1:3" ht="24.95" customHeight="1" x14ac:dyDescent="0.2">
      <c r="A72" s="14" t="s">
        <v>133</v>
      </c>
      <c r="B72" s="63" t="s">
        <v>112</v>
      </c>
      <c r="C72" s="64">
        <v>332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C72"/>
  <sheetViews>
    <sheetView showGridLines="0" view="pageBreakPreview" zoomScale="80" zoomScaleNormal="60" zoomScaleSheetLayoutView="80" workbookViewId="0">
      <pane ySplit="6" topLeftCell="A34" activePane="bottomLeft" state="frozen"/>
      <selection activeCell="A73" sqref="A73:XFD82"/>
      <selection pane="bottomLeft" activeCell="A73" sqref="A73:XFD82"/>
    </sheetView>
  </sheetViews>
  <sheetFormatPr defaultRowHeight="18.75" x14ac:dyDescent="0.2"/>
  <cols>
    <col min="1" max="1" width="10.7109375" style="46" customWidth="1"/>
    <col min="2" max="2" width="150.7109375" style="46" customWidth="1"/>
    <col min="3" max="3" width="20.7109375" style="46" customWidth="1"/>
    <col min="4" max="16384" width="9.140625" style="46"/>
  </cols>
  <sheetData>
    <row r="1" spans="1:3" s="43" customFormat="1" x14ac:dyDescent="0.2">
      <c r="A1" s="75" t="s">
        <v>195</v>
      </c>
      <c r="B1" s="75"/>
      <c r="C1" s="75"/>
    </row>
    <row r="2" spans="1:3" s="45" customFormat="1" ht="35.1" customHeight="1" x14ac:dyDescent="0.2">
      <c r="A2" s="44" t="s">
        <v>71</v>
      </c>
      <c r="B2" s="44"/>
      <c r="C2" s="55"/>
    </row>
    <row r="3" spans="1:3" x14ac:dyDescent="0.2">
      <c r="A3" s="56"/>
      <c r="B3" s="57"/>
      <c r="C3" s="58" t="s">
        <v>190</v>
      </c>
    </row>
    <row r="4" spans="1:3" s="47" customFormat="1" ht="96" customHeight="1" x14ac:dyDescent="0.2">
      <c r="A4" s="59" t="s">
        <v>114</v>
      </c>
      <c r="B4" s="60" t="s">
        <v>52</v>
      </c>
      <c r="C4" s="9" t="s">
        <v>194</v>
      </c>
    </row>
    <row r="5" spans="1:3" s="47" customFormat="1" x14ac:dyDescent="0.2">
      <c r="A5" s="48">
        <v>1</v>
      </c>
      <c r="B5" s="49">
        <v>2</v>
      </c>
      <c r="C5" s="48">
        <v>3</v>
      </c>
    </row>
    <row r="6" spans="1:3" ht="24.95" customHeight="1" x14ac:dyDescent="0.2">
      <c r="A6" s="50" t="s">
        <v>0</v>
      </c>
      <c r="B6" s="51" t="s">
        <v>208</v>
      </c>
      <c r="C6" s="16">
        <f>C7+C8+C9+C16+C17+C18+C19+C20+C21+C22+C23+C24+C25+C26+C30+C31+C33+C34+C35+C36+C37+C39</f>
        <v>2025810</v>
      </c>
    </row>
    <row r="7" spans="1:3" ht="24.95" customHeight="1" x14ac:dyDescent="0.2">
      <c r="A7" s="52" t="s">
        <v>1</v>
      </c>
      <c r="B7" s="28" t="s">
        <v>115</v>
      </c>
      <c r="C7" s="53">
        <v>402930</v>
      </c>
    </row>
    <row r="8" spans="1:3" ht="24.95" customHeight="1" x14ac:dyDescent="0.2">
      <c r="A8" s="52" t="s">
        <v>2</v>
      </c>
      <c r="B8" s="28" t="s">
        <v>116</v>
      </c>
      <c r="C8" s="53">
        <v>193026</v>
      </c>
    </row>
    <row r="9" spans="1:3" ht="24.95" customHeight="1" x14ac:dyDescent="0.2">
      <c r="A9" s="52" t="s">
        <v>3</v>
      </c>
      <c r="B9" s="28" t="s">
        <v>113</v>
      </c>
      <c r="C9" s="53">
        <v>442915</v>
      </c>
    </row>
    <row r="10" spans="1:3" ht="24.95" customHeight="1" x14ac:dyDescent="0.2">
      <c r="A10" s="54" t="s">
        <v>54</v>
      </c>
      <c r="B10" s="61" t="s">
        <v>182</v>
      </c>
      <c r="C10" s="53">
        <v>113519</v>
      </c>
    </row>
    <row r="11" spans="1:3" ht="24.95" customHeight="1" x14ac:dyDescent="0.2">
      <c r="A11" s="54" t="s">
        <v>137</v>
      </c>
      <c r="B11" s="61" t="s">
        <v>140</v>
      </c>
      <c r="C11" s="53">
        <v>94923</v>
      </c>
    </row>
    <row r="12" spans="1:3" ht="24.95" customHeight="1" x14ac:dyDescent="0.2">
      <c r="A12" s="54" t="s">
        <v>138</v>
      </c>
      <c r="B12" s="61" t="s">
        <v>141</v>
      </c>
      <c r="C12" s="53">
        <v>52129</v>
      </c>
    </row>
    <row r="13" spans="1:3" ht="24.95" customHeight="1" x14ac:dyDescent="0.2">
      <c r="A13" s="54" t="s">
        <v>139</v>
      </c>
      <c r="B13" s="61" t="s">
        <v>142</v>
      </c>
      <c r="C13" s="53">
        <v>24180</v>
      </c>
    </row>
    <row r="14" spans="1:3" ht="24.95" customHeight="1" x14ac:dyDescent="0.2">
      <c r="A14" s="54" t="s">
        <v>200</v>
      </c>
      <c r="B14" s="61" t="s">
        <v>199</v>
      </c>
      <c r="C14" s="53">
        <v>0</v>
      </c>
    </row>
    <row r="15" spans="1:3" ht="24.95" customHeight="1" x14ac:dyDescent="0.2">
      <c r="A15" s="54" t="s">
        <v>209</v>
      </c>
      <c r="B15" s="61" t="s">
        <v>210</v>
      </c>
      <c r="C15" s="53">
        <v>0</v>
      </c>
    </row>
    <row r="16" spans="1:3" ht="24.95" customHeight="1" x14ac:dyDescent="0.2">
      <c r="A16" s="52" t="s">
        <v>4</v>
      </c>
      <c r="B16" s="28" t="s">
        <v>121</v>
      </c>
      <c r="C16" s="53">
        <v>91557</v>
      </c>
    </row>
    <row r="17" spans="1:3" ht="24.95" customHeight="1" x14ac:dyDescent="0.2">
      <c r="A17" s="52" t="s">
        <v>5</v>
      </c>
      <c r="B17" s="28" t="s">
        <v>117</v>
      </c>
      <c r="C17" s="53">
        <v>104590</v>
      </c>
    </row>
    <row r="18" spans="1:3" ht="24.95" customHeight="1" x14ac:dyDescent="0.2">
      <c r="A18" s="52" t="s">
        <v>6</v>
      </c>
      <c r="B18" s="28" t="s">
        <v>123</v>
      </c>
      <c r="C18" s="53">
        <v>63116</v>
      </c>
    </row>
    <row r="19" spans="1:3" ht="24.95" customHeight="1" x14ac:dyDescent="0.2">
      <c r="A19" s="52" t="s">
        <v>7</v>
      </c>
      <c r="B19" s="28" t="s">
        <v>122</v>
      </c>
      <c r="C19" s="53">
        <v>33923</v>
      </c>
    </row>
    <row r="20" spans="1:3" ht="24.95" customHeight="1" x14ac:dyDescent="0.2">
      <c r="A20" s="52" t="s">
        <v>8</v>
      </c>
      <c r="B20" s="28" t="s">
        <v>118</v>
      </c>
      <c r="C20" s="53">
        <v>68220</v>
      </c>
    </row>
    <row r="21" spans="1:3" ht="24.95" customHeight="1" x14ac:dyDescent="0.2">
      <c r="A21" s="52" t="s">
        <v>9</v>
      </c>
      <c r="B21" s="28" t="s">
        <v>119</v>
      </c>
      <c r="C21" s="53">
        <v>0</v>
      </c>
    </row>
    <row r="22" spans="1:3" ht="24.95" customHeight="1" x14ac:dyDescent="0.2">
      <c r="A22" s="52" t="s">
        <v>10</v>
      </c>
      <c r="B22" s="28" t="s">
        <v>124</v>
      </c>
      <c r="C22" s="53">
        <v>8013</v>
      </c>
    </row>
    <row r="23" spans="1:3" ht="24.95" customHeight="1" x14ac:dyDescent="0.2">
      <c r="A23" s="52" t="s">
        <v>11</v>
      </c>
      <c r="B23" s="28" t="s">
        <v>120</v>
      </c>
      <c r="C23" s="53">
        <v>8302</v>
      </c>
    </row>
    <row r="24" spans="1:3" ht="24.95" customHeight="1" x14ac:dyDescent="0.2">
      <c r="A24" s="52" t="s">
        <v>12</v>
      </c>
      <c r="B24" s="28" t="s">
        <v>158</v>
      </c>
      <c r="C24" s="53">
        <v>61231</v>
      </c>
    </row>
    <row r="25" spans="1:3" ht="24.95" customHeight="1" x14ac:dyDescent="0.2">
      <c r="A25" s="52" t="s">
        <v>13</v>
      </c>
      <c r="B25" s="28" t="s">
        <v>143</v>
      </c>
      <c r="C25" s="53">
        <v>47959</v>
      </c>
    </row>
    <row r="26" spans="1:3" ht="24.95" customHeight="1" x14ac:dyDescent="0.2">
      <c r="A26" s="54" t="s">
        <v>14</v>
      </c>
      <c r="B26" s="28" t="s">
        <v>166</v>
      </c>
      <c r="C26" s="53">
        <f>SUM(C27:C29)</f>
        <v>276834</v>
      </c>
    </row>
    <row r="27" spans="1:3" ht="37.5" x14ac:dyDescent="0.2">
      <c r="A27" s="52" t="s">
        <v>125</v>
      </c>
      <c r="B27" s="61" t="s">
        <v>145</v>
      </c>
      <c r="C27" s="53">
        <v>275926</v>
      </c>
    </row>
    <row r="28" spans="1:3" ht="24.95" customHeight="1" x14ac:dyDescent="0.2">
      <c r="A28" s="54" t="s">
        <v>144</v>
      </c>
      <c r="B28" s="61" t="s">
        <v>147</v>
      </c>
      <c r="C28" s="53">
        <v>602</v>
      </c>
    </row>
    <row r="29" spans="1:3" ht="31.5" customHeight="1" x14ac:dyDescent="0.2">
      <c r="A29" s="54" t="s">
        <v>148</v>
      </c>
      <c r="B29" s="61" t="s">
        <v>146</v>
      </c>
      <c r="C29" s="53">
        <v>306</v>
      </c>
    </row>
    <row r="30" spans="1:3" ht="24.95" customHeight="1" x14ac:dyDescent="0.2">
      <c r="A30" s="33" t="s">
        <v>15</v>
      </c>
      <c r="B30" s="29" t="s">
        <v>110</v>
      </c>
      <c r="C30" s="53">
        <v>0</v>
      </c>
    </row>
    <row r="31" spans="1:3" ht="24.95" customHeight="1" x14ac:dyDescent="0.2">
      <c r="A31" s="33" t="s">
        <v>107</v>
      </c>
      <c r="B31" s="31" t="s">
        <v>149</v>
      </c>
      <c r="C31" s="53">
        <v>17022</v>
      </c>
    </row>
    <row r="32" spans="1:3" ht="24.95" customHeight="1" x14ac:dyDescent="0.2">
      <c r="A32" s="54" t="s">
        <v>150</v>
      </c>
      <c r="B32" s="61" t="s">
        <v>160</v>
      </c>
      <c r="C32" s="53">
        <v>4082</v>
      </c>
    </row>
    <row r="33" spans="1:3" ht="24.95" customHeight="1" x14ac:dyDescent="0.2">
      <c r="A33" s="33" t="s">
        <v>108</v>
      </c>
      <c r="B33" s="19" t="s">
        <v>111</v>
      </c>
      <c r="C33" s="53">
        <v>180608</v>
      </c>
    </row>
    <row r="34" spans="1:3" ht="24.95" customHeight="1" x14ac:dyDescent="0.2">
      <c r="A34" s="33" t="s">
        <v>109</v>
      </c>
      <c r="B34" s="31" t="s">
        <v>159</v>
      </c>
      <c r="C34" s="53">
        <v>25024</v>
      </c>
    </row>
    <row r="35" spans="1:3" ht="24.95" customHeight="1" x14ac:dyDescent="0.2">
      <c r="A35" s="33" t="s">
        <v>161</v>
      </c>
      <c r="B35" s="31" t="s">
        <v>162</v>
      </c>
      <c r="C35" s="53">
        <v>0</v>
      </c>
    </row>
    <row r="36" spans="1:3" ht="24.95" customHeight="1" x14ac:dyDescent="0.2">
      <c r="A36" s="33" t="s">
        <v>174</v>
      </c>
      <c r="B36" s="31" t="s">
        <v>176</v>
      </c>
      <c r="C36" s="53">
        <v>540</v>
      </c>
    </row>
    <row r="37" spans="1:3" ht="24.95" customHeight="1" x14ac:dyDescent="0.2">
      <c r="A37" s="18" t="s">
        <v>180</v>
      </c>
      <c r="B37" s="19" t="s">
        <v>201</v>
      </c>
      <c r="C37" s="53">
        <v>0</v>
      </c>
    </row>
    <row r="38" spans="1:3" ht="24.95" customHeight="1" x14ac:dyDescent="0.2">
      <c r="A38" s="18" t="s">
        <v>202</v>
      </c>
      <c r="B38" s="19" t="s">
        <v>203</v>
      </c>
      <c r="C38" s="53">
        <v>0</v>
      </c>
    </row>
    <row r="39" spans="1:3" ht="24.95" customHeight="1" x14ac:dyDescent="0.2">
      <c r="A39" s="18" t="s">
        <v>211</v>
      </c>
      <c r="B39" s="19" t="s">
        <v>212</v>
      </c>
      <c r="C39" s="53">
        <v>0</v>
      </c>
    </row>
    <row r="40" spans="1:3" s="65" customFormat="1" ht="24.95" customHeight="1" x14ac:dyDescent="0.2">
      <c r="A40" s="62" t="s">
        <v>56</v>
      </c>
      <c r="B40" s="63" t="s">
        <v>57</v>
      </c>
      <c r="C40" s="64">
        <v>0</v>
      </c>
    </row>
    <row r="41" spans="1:3" s="65" customFormat="1" ht="24.95" customHeight="1" x14ac:dyDescent="0.2">
      <c r="A41" s="62" t="s">
        <v>55</v>
      </c>
      <c r="B41" s="63" t="s">
        <v>58</v>
      </c>
      <c r="C41" s="64">
        <v>69541</v>
      </c>
    </row>
    <row r="42" spans="1:3" s="65" customFormat="1" ht="43.5" customHeight="1" x14ac:dyDescent="0.2">
      <c r="A42" s="62" t="s">
        <v>175</v>
      </c>
      <c r="B42" s="30" t="s">
        <v>213</v>
      </c>
      <c r="C42" s="64">
        <v>32742</v>
      </c>
    </row>
    <row r="43" spans="1:3" s="65" customFormat="1" ht="24.95" customHeight="1" x14ac:dyDescent="0.2">
      <c r="A43" s="62" t="s">
        <v>185</v>
      </c>
      <c r="B43" s="63" t="s">
        <v>186</v>
      </c>
      <c r="C43" s="64">
        <v>0</v>
      </c>
    </row>
    <row r="44" spans="1:3" s="65" customFormat="1" ht="24.75" customHeight="1" x14ac:dyDescent="0.2">
      <c r="A44" s="62" t="s">
        <v>198</v>
      </c>
      <c r="B44" s="63" t="s">
        <v>206</v>
      </c>
      <c r="C44" s="64">
        <v>660</v>
      </c>
    </row>
    <row r="45" spans="1:3" s="65" customFormat="1" ht="24.95" customHeight="1" x14ac:dyDescent="0.2">
      <c r="A45" s="62" t="s">
        <v>151</v>
      </c>
      <c r="B45" s="30" t="s">
        <v>205</v>
      </c>
      <c r="C45" s="64">
        <f>C11+C13+C14+C26+C32+C42+C44</f>
        <v>433421</v>
      </c>
    </row>
    <row r="46" spans="1:3" ht="24.95" customHeight="1" x14ac:dyDescent="0.2">
      <c r="A46" s="66" t="s">
        <v>129</v>
      </c>
      <c r="B46" s="63" t="s">
        <v>172</v>
      </c>
      <c r="C46" s="16">
        <f>C47+C48+C49+C57+C59+C64+C65+C66</f>
        <v>21413</v>
      </c>
    </row>
    <row r="47" spans="1:3" ht="24.95" customHeight="1" x14ac:dyDescent="0.2">
      <c r="A47" s="33" t="s">
        <v>16</v>
      </c>
      <c r="B47" s="31" t="s">
        <v>17</v>
      </c>
      <c r="C47" s="53">
        <v>740</v>
      </c>
    </row>
    <row r="48" spans="1:3" ht="24.95" customHeight="1" x14ac:dyDescent="0.2">
      <c r="A48" s="33" t="s">
        <v>18</v>
      </c>
      <c r="B48" s="31" t="s">
        <v>19</v>
      </c>
      <c r="C48" s="53">
        <v>2619</v>
      </c>
    </row>
    <row r="49" spans="1:3" ht="24.95" customHeight="1" x14ac:dyDescent="0.2">
      <c r="A49" s="33" t="s">
        <v>20</v>
      </c>
      <c r="B49" s="32" t="s">
        <v>173</v>
      </c>
      <c r="C49" s="67">
        <v>63</v>
      </c>
    </row>
    <row r="50" spans="1:3" ht="24.95" customHeight="1" x14ac:dyDescent="0.2">
      <c r="A50" s="33" t="s">
        <v>37</v>
      </c>
      <c r="B50" s="34" t="s">
        <v>30</v>
      </c>
      <c r="C50" s="53">
        <v>7</v>
      </c>
    </row>
    <row r="51" spans="1:3" ht="24.95" customHeight="1" x14ac:dyDescent="0.2">
      <c r="A51" s="33" t="s">
        <v>38</v>
      </c>
      <c r="B51" s="36" t="s">
        <v>31</v>
      </c>
      <c r="C51" s="53">
        <v>7</v>
      </c>
    </row>
    <row r="52" spans="1:3" ht="24.95" customHeight="1" x14ac:dyDescent="0.2">
      <c r="A52" s="33" t="s">
        <v>39</v>
      </c>
      <c r="B52" s="34" t="s">
        <v>32</v>
      </c>
      <c r="C52" s="53">
        <v>17</v>
      </c>
    </row>
    <row r="53" spans="1:3" ht="24.95" customHeight="1" x14ac:dyDescent="0.2">
      <c r="A53" s="33" t="s">
        <v>40</v>
      </c>
      <c r="B53" s="34" t="s">
        <v>33</v>
      </c>
      <c r="C53" s="53">
        <v>0</v>
      </c>
    </row>
    <row r="54" spans="1:3" ht="24.95" customHeight="1" x14ac:dyDescent="0.2">
      <c r="A54" s="33" t="s">
        <v>41</v>
      </c>
      <c r="B54" s="34" t="s">
        <v>34</v>
      </c>
      <c r="C54" s="53">
        <v>0</v>
      </c>
    </row>
    <row r="55" spans="1:3" ht="24.95" customHeight="1" x14ac:dyDescent="0.2">
      <c r="A55" s="33" t="s">
        <v>42</v>
      </c>
      <c r="B55" s="34" t="s">
        <v>35</v>
      </c>
      <c r="C55" s="53">
        <v>10</v>
      </c>
    </row>
    <row r="56" spans="1:3" ht="24.95" customHeight="1" x14ac:dyDescent="0.2">
      <c r="A56" s="33" t="s">
        <v>43</v>
      </c>
      <c r="B56" s="34" t="s">
        <v>36</v>
      </c>
      <c r="C56" s="53">
        <v>29</v>
      </c>
    </row>
    <row r="57" spans="1:3" ht="24.95" customHeight="1" x14ac:dyDescent="0.2">
      <c r="A57" s="33" t="s">
        <v>21</v>
      </c>
      <c r="B57" s="31" t="s">
        <v>152</v>
      </c>
      <c r="C57" s="53">
        <v>12582</v>
      </c>
    </row>
    <row r="58" spans="1:3" ht="24.95" customHeight="1" x14ac:dyDescent="0.2">
      <c r="A58" s="33" t="s">
        <v>153</v>
      </c>
      <c r="B58" s="34" t="s">
        <v>154</v>
      </c>
      <c r="C58" s="53">
        <v>45</v>
      </c>
    </row>
    <row r="59" spans="1:3" ht="24.95" customHeight="1" x14ac:dyDescent="0.2">
      <c r="A59" s="33" t="s">
        <v>22</v>
      </c>
      <c r="B59" s="32" t="s">
        <v>169</v>
      </c>
      <c r="C59" s="16">
        <f>SUM(C60:C63)</f>
        <v>2975</v>
      </c>
    </row>
    <row r="60" spans="1:3" ht="24.95" customHeight="1" x14ac:dyDescent="0.2">
      <c r="A60" s="33" t="s">
        <v>48</v>
      </c>
      <c r="B60" s="34" t="s">
        <v>44</v>
      </c>
      <c r="C60" s="53">
        <v>2159</v>
      </c>
    </row>
    <row r="61" spans="1:3" ht="24.95" customHeight="1" x14ac:dyDescent="0.2">
      <c r="A61" s="33" t="s">
        <v>49</v>
      </c>
      <c r="B61" s="34" t="s">
        <v>45</v>
      </c>
      <c r="C61" s="53">
        <v>308</v>
      </c>
    </row>
    <row r="62" spans="1:3" ht="24.95" customHeight="1" x14ac:dyDescent="0.2">
      <c r="A62" s="33" t="s">
        <v>50</v>
      </c>
      <c r="B62" s="34" t="s">
        <v>46</v>
      </c>
      <c r="C62" s="53">
        <v>0</v>
      </c>
    </row>
    <row r="63" spans="1:3" ht="24.95" customHeight="1" x14ac:dyDescent="0.2">
      <c r="A63" s="33" t="s">
        <v>51</v>
      </c>
      <c r="B63" s="34" t="s">
        <v>47</v>
      </c>
      <c r="C63" s="53">
        <v>508</v>
      </c>
    </row>
    <row r="64" spans="1:3" ht="24.95" customHeight="1" x14ac:dyDescent="0.2">
      <c r="A64" s="33" t="s">
        <v>23</v>
      </c>
      <c r="B64" s="31" t="s">
        <v>24</v>
      </c>
      <c r="C64" s="53">
        <v>0</v>
      </c>
    </row>
    <row r="65" spans="1:3" ht="24.95" customHeight="1" x14ac:dyDescent="0.2">
      <c r="A65" s="33" t="s">
        <v>25</v>
      </c>
      <c r="B65" s="31" t="s">
        <v>155</v>
      </c>
      <c r="C65" s="53">
        <v>2235</v>
      </c>
    </row>
    <row r="66" spans="1:3" ht="24.95" customHeight="1" x14ac:dyDescent="0.2">
      <c r="A66" s="33" t="s">
        <v>26</v>
      </c>
      <c r="B66" s="31" t="s">
        <v>27</v>
      </c>
      <c r="C66" s="53">
        <v>199</v>
      </c>
    </row>
    <row r="67" spans="1:3" ht="24.95" customHeight="1" x14ac:dyDescent="0.2">
      <c r="A67" s="14" t="s">
        <v>131</v>
      </c>
      <c r="B67" s="63" t="s">
        <v>156</v>
      </c>
      <c r="C67" s="16">
        <f>C68+C69+C70+C71</f>
        <v>39699</v>
      </c>
    </row>
    <row r="68" spans="1:3" ht="24.95" customHeight="1" x14ac:dyDescent="0.2">
      <c r="A68" s="33" t="s">
        <v>99</v>
      </c>
      <c r="B68" s="31" t="s">
        <v>204</v>
      </c>
      <c r="C68" s="53">
        <v>0</v>
      </c>
    </row>
    <row r="69" spans="1:3" ht="24.95" customHeight="1" x14ac:dyDescent="0.2">
      <c r="A69" s="33" t="s">
        <v>28</v>
      </c>
      <c r="B69" s="31" t="s">
        <v>53</v>
      </c>
      <c r="C69" s="53">
        <v>37904</v>
      </c>
    </row>
    <row r="70" spans="1:3" ht="24.95" customHeight="1" x14ac:dyDescent="0.2">
      <c r="A70" s="33" t="s">
        <v>29</v>
      </c>
      <c r="B70" s="31" t="s">
        <v>101</v>
      </c>
      <c r="C70" s="53">
        <v>0</v>
      </c>
    </row>
    <row r="71" spans="1:3" ht="24.95" customHeight="1" x14ac:dyDescent="0.2">
      <c r="A71" s="33" t="s">
        <v>100</v>
      </c>
      <c r="B71" s="31" t="s">
        <v>102</v>
      </c>
      <c r="C71" s="53">
        <v>1795</v>
      </c>
    </row>
    <row r="72" spans="1:3" ht="24.95" customHeight="1" x14ac:dyDescent="0.2">
      <c r="A72" s="14" t="s">
        <v>133</v>
      </c>
      <c r="B72" s="63" t="s">
        <v>112</v>
      </c>
      <c r="C72" s="64">
        <v>11020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C72"/>
  <sheetViews>
    <sheetView showGridLines="0" view="pageBreakPreview" zoomScale="80" zoomScaleNormal="70" zoomScaleSheetLayoutView="80" workbookViewId="0">
      <pane xSplit="2" ySplit="6" topLeftCell="C31" activePane="bottomRight" state="frozen"/>
      <selection activeCell="A73" sqref="A73:XFD82"/>
      <selection pane="topRight" activeCell="A73" sqref="A73:XFD82"/>
      <selection pane="bottomLeft" activeCell="A73" sqref="A73:XFD82"/>
      <selection pane="bottomRight" activeCell="A73" sqref="A73:XFD82"/>
    </sheetView>
  </sheetViews>
  <sheetFormatPr defaultRowHeight="18.75" x14ac:dyDescent="0.2"/>
  <cols>
    <col min="1" max="1" width="10.7109375" style="46" customWidth="1"/>
    <col min="2" max="2" width="150.7109375" style="46" customWidth="1"/>
    <col min="3" max="3" width="20.7109375" style="46" customWidth="1"/>
    <col min="4" max="16384" width="9.140625" style="46"/>
  </cols>
  <sheetData>
    <row r="1" spans="1:3" s="43" customFormat="1" x14ac:dyDescent="0.2">
      <c r="A1" s="75" t="s">
        <v>195</v>
      </c>
      <c r="B1" s="75"/>
      <c r="C1" s="75"/>
    </row>
    <row r="2" spans="1:3" s="45" customFormat="1" ht="35.1" customHeight="1" x14ac:dyDescent="0.2">
      <c r="A2" s="44" t="s">
        <v>72</v>
      </c>
      <c r="B2" s="44"/>
      <c r="C2" s="55"/>
    </row>
    <row r="3" spans="1:3" x14ac:dyDescent="0.2">
      <c r="A3" s="56"/>
      <c r="B3" s="57"/>
      <c r="C3" s="58" t="s">
        <v>190</v>
      </c>
    </row>
    <row r="4" spans="1:3" s="47" customFormat="1" ht="96" customHeight="1" x14ac:dyDescent="0.2">
      <c r="A4" s="59" t="s">
        <v>114</v>
      </c>
      <c r="B4" s="60" t="s">
        <v>52</v>
      </c>
      <c r="C4" s="9" t="s">
        <v>194</v>
      </c>
    </row>
    <row r="5" spans="1:3" s="47" customFormat="1" x14ac:dyDescent="0.2">
      <c r="A5" s="48">
        <v>1</v>
      </c>
      <c r="B5" s="49">
        <v>2</v>
      </c>
      <c r="C5" s="48">
        <v>3</v>
      </c>
    </row>
    <row r="6" spans="1:3" ht="24.95" customHeight="1" x14ac:dyDescent="0.2">
      <c r="A6" s="50" t="s">
        <v>0</v>
      </c>
      <c r="B6" s="51" t="s">
        <v>208</v>
      </c>
      <c r="C6" s="16">
        <f>C7+C8+C9+C16+C17+C18+C19+C20+C21+C22+C23+C24+C25+C26+C30+C31+C33+C34+C35+C36+C37+C39</f>
        <v>2123823</v>
      </c>
    </row>
    <row r="7" spans="1:3" ht="24.95" customHeight="1" x14ac:dyDescent="0.2">
      <c r="A7" s="52" t="s">
        <v>1</v>
      </c>
      <c r="B7" s="28" t="s">
        <v>115</v>
      </c>
      <c r="C7" s="53">
        <v>443754</v>
      </c>
    </row>
    <row r="8" spans="1:3" ht="24.95" customHeight="1" x14ac:dyDescent="0.2">
      <c r="A8" s="52" t="s">
        <v>2</v>
      </c>
      <c r="B8" s="28" t="s">
        <v>116</v>
      </c>
      <c r="C8" s="53">
        <v>214859</v>
      </c>
    </row>
    <row r="9" spans="1:3" ht="24.95" customHeight="1" x14ac:dyDescent="0.2">
      <c r="A9" s="52" t="s">
        <v>3</v>
      </c>
      <c r="B9" s="28" t="s">
        <v>113</v>
      </c>
      <c r="C9" s="53">
        <v>455251</v>
      </c>
    </row>
    <row r="10" spans="1:3" ht="24.95" customHeight="1" x14ac:dyDescent="0.2">
      <c r="A10" s="54" t="s">
        <v>54</v>
      </c>
      <c r="B10" s="61" t="s">
        <v>182</v>
      </c>
      <c r="C10" s="53">
        <v>113448</v>
      </c>
    </row>
    <row r="11" spans="1:3" ht="24.95" customHeight="1" x14ac:dyDescent="0.2">
      <c r="A11" s="54" t="s">
        <v>137</v>
      </c>
      <c r="B11" s="61" t="s">
        <v>140</v>
      </c>
      <c r="C11" s="53">
        <v>100469</v>
      </c>
    </row>
    <row r="12" spans="1:3" ht="24.95" customHeight="1" x14ac:dyDescent="0.2">
      <c r="A12" s="54" t="s">
        <v>138</v>
      </c>
      <c r="B12" s="61" t="s">
        <v>141</v>
      </c>
      <c r="C12" s="53">
        <v>43308</v>
      </c>
    </row>
    <row r="13" spans="1:3" ht="24.95" customHeight="1" x14ac:dyDescent="0.2">
      <c r="A13" s="54" t="s">
        <v>139</v>
      </c>
      <c r="B13" s="61" t="s">
        <v>142</v>
      </c>
      <c r="C13" s="53">
        <v>18911</v>
      </c>
    </row>
    <row r="14" spans="1:3" ht="24.95" customHeight="1" x14ac:dyDescent="0.2">
      <c r="A14" s="54" t="s">
        <v>200</v>
      </c>
      <c r="B14" s="61" t="s">
        <v>199</v>
      </c>
      <c r="C14" s="53">
        <v>0</v>
      </c>
    </row>
    <row r="15" spans="1:3" ht="24.95" customHeight="1" x14ac:dyDescent="0.2">
      <c r="A15" s="54" t="s">
        <v>209</v>
      </c>
      <c r="B15" s="61" t="s">
        <v>210</v>
      </c>
      <c r="C15" s="53">
        <v>0</v>
      </c>
    </row>
    <row r="16" spans="1:3" ht="24.95" customHeight="1" x14ac:dyDescent="0.2">
      <c r="A16" s="52" t="s">
        <v>4</v>
      </c>
      <c r="B16" s="28" t="s">
        <v>121</v>
      </c>
      <c r="C16" s="53">
        <v>90180</v>
      </c>
    </row>
    <row r="17" spans="1:3" ht="24.95" customHeight="1" x14ac:dyDescent="0.2">
      <c r="A17" s="52" t="s">
        <v>5</v>
      </c>
      <c r="B17" s="28" t="s">
        <v>117</v>
      </c>
      <c r="C17" s="53">
        <v>95201</v>
      </c>
    </row>
    <row r="18" spans="1:3" ht="24.95" customHeight="1" x14ac:dyDescent="0.2">
      <c r="A18" s="52" t="s">
        <v>6</v>
      </c>
      <c r="B18" s="28" t="s">
        <v>123</v>
      </c>
      <c r="C18" s="53">
        <v>56442</v>
      </c>
    </row>
    <row r="19" spans="1:3" ht="24.95" customHeight="1" x14ac:dyDescent="0.2">
      <c r="A19" s="52" t="s">
        <v>7</v>
      </c>
      <c r="B19" s="28" t="s">
        <v>122</v>
      </c>
      <c r="C19" s="53">
        <v>23979</v>
      </c>
    </row>
    <row r="20" spans="1:3" ht="24.95" customHeight="1" x14ac:dyDescent="0.2">
      <c r="A20" s="52" t="s">
        <v>8</v>
      </c>
      <c r="B20" s="28" t="s">
        <v>118</v>
      </c>
      <c r="C20" s="53">
        <v>84159</v>
      </c>
    </row>
    <row r="21" spans="1:3" ht="24.95" customHeight="1" x14ac:dyDescent="0.2">
      <c r="A21" s="52" t="s">
        <v>9</v>
      </c>
      <c r="B21" s="28" t="s">
        <v>119</v>
      </c>
      <c r="C21" s="53">
        <v>0</v>
      </c>
    </row>
    <row r="22" spans="1:3" ht="24.95" customHeight="1" x14ac:dyDescent="0.2">
      <c r="A22" s="52" t="s">
        <v>10</v>
      </c>
      <c r="B22" s="28" t="s">
        <v>124</v>
      </c>
      <c r="C22" s="53">
        <v>11353</v>
      </c>
    </row>
    <row r="23" spans="1:3" ht="24.95" customHeight="1" x14ac:dyDescent="0.2">
      <c r="A23" s="52" t="s">
        <v>11</v>
      </c>
      <c r="B23" s="28" t="s">
        <v>120</v>
      </c>
      <c r="C23" s="53">
        <v>7757</v>
      </c>
    </row>
    <row r="24" spans="1:3" ht="24.95" customHeight="1" x14ac:dyDescent="0.2">
      <c r="A24" s="52" t="s">
        <v>12</v>
      </c>
      <c r="B24" s="28" t="s">
        <v>158</v>
      </c>
      <c r="C24" s="53">
        <v>62955</v>
      </c>
    </row>
    <row r="25" spans="1:3" ht="24.95" customHeight="1" x14ac:dyDescent="0.2">
      <c r="A25" s="52" t="s">
        <v>13</v>
      </c>
      <c r="B25" s="28" t="s">
        <v>143</v>
      </c>
      <c r="C25" s="53">
        <v>45775</v>
      </c>
    </row>
    <row r="26" spans="1:3" ht="24.95" customHeight="1" x14ac:dyDescent="0.2">
      <c r="A26" s="54" t="s">
        <v>14</v>
      </c>
      <c r="B26" s="28" t="s">
        <v>166</v>
      </c>
      <c r="C26" s="53">
        <f>SUM(C27:C29)</f>
        <v>290237</v>
      </c>
    </row>
    <row r="27" spans="1:3" ht="37.5" x14ac:dyDescent="0.2">
      <c r="A27" s="52" t="s">
        <v>125</v>
      </c>
      <c r="B27" s="61" t="s">
        <v>145</v>
      </c>
      <c r="C27" s="53">
        <v>289189</v>
      </c>
    </row>
    <row r="28" spans="1:3" ht="24.95" customHeight="1" x14ac:dyDescent="0.2">
      <c r="A28" s="54" t="s">
        <v>144</v>
      </c>
      <c r="B28" s="61" t="s">
        <v>147</v>
      </c>
      <c r="C28" s="53">
        <v>509</v>
      </c>
    </row>
    <row r="29" spans="1:3" ht="31.5" customHeight="1" x14ac:dyDescent="0.2">
      <c r="A29" s="54" t="s">
        <v>148</v>
      </c>
      <c r="B29" s="61" t="s">
        <v>146</v>
      </c>
      <c r="C29" s="53">
        <v>539</v>
      </c>
    </row>
    <row r="30" spans="1:3" ht="24.95" customHeight="1" x14ac:dyDescent="0.2">
      <c r="A30" s="33" t="s">
        <v>15</v>
      </c>
      <c r="B30" s="29" t="s">
        <v>110</v>
      </c>
      <c r="C30" s="53">
        <v>0</v>
      </c>
    </row>
    <row r="31" spans="1:3" ht="24.95" customHeight="1" x14ac:dyDescent="0.2">
      <c r="A31" s="33" t="s">
        <v>107</v>
      </c>
      <c r="B31" s="31" t="s">
        <v>149</v>
      </c>
      <c r="C31" s="53">
        <v>23733</v>
      </c>
    </row>
    <row r="32" spans="1:3" ht="24.95" customHeight="1" x14ac:dyDescent="0.2">
      <c r="A32" s="54" t="s">
        <v>150</v>
      </c>
      <c r="B32" s="61" t="s">
        <v>160</v>
      </c>
      <c r="C32" s="53">
        <v>49</v>
      </c>
    </row>
    <row r="33" spans="1:3" ht="24.95" customHeight="1" x14ac:dyDescent="0.2">
      <c r="A33" s="33" t="s">
        <v>108</v>
      </c>
      <c r="B33" s="19" t="s">
        <v>111</v>
      </c>
      <c r="C33" s="53">
        <v>217698</v>
      </c>
    </row>
    <row r="34" spans="1:3" ht="24.95" customHeight="1" x14ac:dyDescent="0.2">
      <c r="A34" s="33" t="s">
        <v>109</v>
      </c>
      <c r="B34" s="31" t="s">
        <v>159</v>
      </c>
      <c r="C34" s="53">
        <v>0</v>
      </c>
    </row>
    <row r="35" spans="1:3" ht="24.95" customHeight="1" x14ac:dyDescent="0.2">
      <c r="A35" s="33" t="s">
        <v>161</v>
      </c>
      <c r="B35" s="31" t="s">
        <v>162</v>
      </c>
      <c r="C35" s="53">
        <v>0</v>
      </c>
    </row>
    <row r="36" spans="1:3" ht="24.95" customHeight="1" x14ac:dyDescent="0.2">
      <c r="A36" s="33" t="s">
        <v>174</v>
      </c>
      <c r="B36" s="31" t="s">
        <v>176</v>
      </c>
      <c r="C36" s="53">
        <v>490</v>
      </c>
    </row>
    <row r="37" spans="1:3" ht="24.95" customHeight="1" x14ac:dyDescent="0.2">
      <c r="A37" s="18" t="s">
        <v>180</v>
      </c>
      <c r="B37" s="19" t="s">
        <v>201</v>
      </c>
      <c r="C37" s="53">
        <v>0</v>
      </c>
    </row>
    <row r="38" spans="1:3" ht="24.95" customHeight="1" x14ac:dyDescent="0.2">
      <c r="A38" s="18" t="s">
        <v>202</v>
      </c>
      <c r="B38" s="19" t="s">
        <v>203</v>
      </c>
      <c r="C38" s="53">
        <v>0</v>
      </c>
    </row>
    <row r="39" spans="1:3" ht="24.95" customHeight="1" x14ac:dyDescent="0.2">
      <c r="A39" s="18" t="s">
        <v>211</v>
      </c>
      <c r="B39" s="19" t="s">
        <v>212</v>
      </c>
      <c r="C39" s="53">
        <v>0</v>
      </c>
    </row>
    <row r="40" spans="1:3" s="65" customFormat="1" ht="24.95" customHeight="1" x14ac:dyDescent="0.2">
      <c r="A40" s="62" t="s">
        <v>56</v>
      </c>
      <c r="B40" s="63" t="s">
        <v>57</v>
      </c>
      <c r="C40" s="64">
        <v>0</v>
      </c>
    </row>
    <row r="41" spans="1:3" s="65" customFormat="1" ht="24.95" customHeight="1" x14ac:dyDescent="0.2">
      <c r="A41" s="62" t="s">
        <v>55</v>
      </c>
      <c r="B41" s="63" t="s">
        <v>58</v>
      </c>
      <c r="C41" s="64">
        <v>113472</v>
      </c>
    </row>
    <row r="42" spans="1:3" s="65" customFormat="1" ht="43.5" customHeight="1" x14ac:dyDescent="0.2">
      <c r="A42" s="62" t="s">
        <v>175</v>
      </c>
      <c r="B42" s="30" t="s">
        <v>213</v>
      </c>
      <c r="C42" s="64">
        <v>32743</v>
      </c>
    </row>
    <row r="43" spans="1:3" s="65" customFormat="1" ht="24.95" customHeight="1" x14ac:dyDescent="0.2">
      <c r="A43" s="62" t="s">
        <v>185</v>
      </c>
      <c r="B43" s="63" t="s">
        <v>186</v>
      </c>
      <c r="C43" s="64">
        <v>0</v>
      </c>
    </row>
    <row r="44" spans="1:3" s="65" customFormat="1" ht="24.75" customHeight="1" x14ac:dyDescent="0.2">
      <c r="A44" s="62" t="s">
        <v>198</v>
      </c>
      <c r="B44" s="63" t="s">
        <v>206</v>
      </c>
      <c r="C44" s="64">
        <v>833</v>
      </c>
    </row>
    <row r="45" spans="1:3" s="65" customFormat="1" ht="24.95" customHeight="1" x14ac:dyDescent="0.2">
      <c r="A45" s="62" t="s">
        <v>151</v>
      </c>
      <c r="B45" s="30" t="s">
        <v>205</v>
      </c>
      <c r="C45" s="64">
        <f>C11+C13+C14+C26+C32+C42+C44</f>
        <v>443242</v>
      </c>
    </row>
    <row r="46" spans="1:3" ht="24.95" customHeight="1" x14ac:dyDescent="0.2">
      <c r="A46" s="66" t="s">
        <v>129</v>
      </c>
      <c r="B46" s="63" t="s">
        <v>172</v>
      </c>
      <c r="C46" s="16">
        <f>C47+C48+C49+C57+C59+C64+C65+C66</f>
        <v>24608</v>
      </c>
    </row>
    <row r="47" spans="1:3" ht="24.95" customHeight="1" x14ac:dyDescent="0.2">
      <c r="A47" s="33" t="s">
        <v>16</v>
      </c>
      <c r="B47" s="31" t="s">
        <v>17</v>
      </c>
      <c r="C47" s="53">
        <v>875</v>
      </c>
    </row>
    <row r="48" spans="1:3" ht="24.95" customHeight="1" x14ac:dyDescent="0.2">
      <c r="A48" s="33" t="s">
        <v>18</v>
      </c>
      <c r="B48" s="31" t="s">
        <v>19</v>
      </c>
      <c r="C48" s="53">
        <v>3967</v>
      </c>
    </row>
    <row r="49" spans="1:3" ht="24.95" customHeight="1" x14ac:dyDescent="0.2">
      <c r="A49" s="33" t="s">
        <v>20</v>
      </c>
      <c r="B49" s="32" t="s">
        <v>173</v>
      </c>
      <c r="C49" s="67">
        <v>173</v>
      </c>
    </row>
    <row r="50" spans="1:3" ht="24.95" customHeight="1" x14ac:dyDescent="0.2">
      <c r="A50" s="33" t="s">
        <v>37</v>
      </c>
      <c r="B50" s="34" t="s">
        <v>30</v>
      </c>
      <c r="C50" s="53">
        <v>34</v>
      </c>
    </row>
    <row r="51" spans="1:3" ht="24.95" customHeight="1" x14ac:dyDescent="0.2">
      <c r="A51" s="33" t="s">
        <v>38</v>
      </c>
      <c r="B51" s="36" t="s">
        <v>31</v>
      </c>
      <c r="C51" s="53">
        <v>31</v>
      </c>
    </row>
    <row r="52" spans="1:3" ht="24.95" customHeight="1" x14ac:dyDescent="0.2">
      <c r="A52" s="33" t="s">
        <v>39</v>
      </c>
      <c r="B52" s="34" t="s">
        <v>32</v>
      </c>
      <c r="C52" s="53">
        <v>13</v>
      </c>
    </row>
    <row r="53" spans="1:3" ht="24.95" customHeight="1" x14ac:dyDescent="0.2">
      <c r="A53" s="33" t="s">
        <v>40</v>
      </c>
      <c r="B53" s="34" t="s">
        <v>33</v>
      </c>
      <c r="C53" s="53">
        <v>0</v>
      </c>
    </row>
    <row r="54" spans="1:3" ht="24.95" customHeight="1" x14ac:dyDescent="0.2">
      <c r="A54" s="33" t="s">
        <v>41</v>
      </c>
      <c r="B54" s="34" t="s">
        <v>34</v>
      </c>
      <c r="C54" s="53">
        <v>0</v>
      </c>
    </row>
    <row r="55" spans="1:3" ht="24.95" customHeight="1" x14ac:dyDescent="0.2">
      <c r="A55" s="33" t="s">
        <v>42</v>
      </c>
      <c r="B55" s="34" t="s">
        <v>35</v>
      </c>
      <c r="C55" s="53">
        <v>123</v>
      </c>
    </row>
    <row r="56" spans="1:3" ht="24.95" customHeight="1" x14ac:dyDescent="0.2">
      <c r="A56" s="33" t="s">
        <v>43</v>
      </c>
      <c r="B56" s="34" t="s">
        <v>36</v>
      </c>
      <c r="C56" s="53">
        <v>3</v>
      </c>
    </row>
    <row r="57" spans="1:3" ht="24.95" customHeight="1" x14ac:dyDescent="0.2">
      <c r="A57" s="33" t="s">
        <v>21</v>
      </c>
      <c r="B57" s="31" t="s">
        <v>152</v>
      </c>
      <c r="C57" s="53">
        <v>13680</v>
      </c>
    </row>
    <row r="58" spans="1:3" ht="24.95" customHeight="1" x14ac:dyDescent="0.2">
      <c r="A58" s="33" t="s">
        <v>153</v>
      </c>
      <c r="B58" s="34" t="s">
        <v>154</v>
      </c>
      <c r="C58" s="53">
        <v>0</v>
      </c>
    </row>
    <row r="59" spans="1:3" ht="24.95" customHeight="1" x14ac:dyDescent="0.2">
      <c r="A59" s="33" t="s">
        <v>22</v>
      </c>
      <c r="B59" s="32" t="s">
        <v>169</v>
      </c>
      <c r="C59" s="16">
        <f>SUM(C60:C63)</f>
        <v>3193</v>
      </c>
    </row>
    <row r="60" spans="1:3" ht="24.95" customHeight="1" x14ac:dyDescent="0.2">
      <c r="A60" s="33" t="s">
        <v>48</v>
      </c>
      <c r="B60" s="34" t="s">
        <v>44</v>
      </c>
      <c r="C60" s="53">
        <v>2347</v>
      </c>
    </row>
    <row r="61" spans="1:3" ht="24.95" customHeight="1" x14ac:dyDescent="0.2">
      <c r="A61" s="33" t="s">
        <v>49</v>
      </c>
      <c r="B61" s="34" t="s">
        <v>45</v>
      </c>
      <c r="C61" s="53">
        <v>335</v>
      </c>
    </row>
    <row r="62" spans="1:3" ht="24.95" customHeight="1" x14ac:dyDescent="0.2">
      <c r="A62" s="33" t="s">
        <v>50</v>
      </c>
      <c r="B62" s="34" t="s">
        <v>46</v>
      </c>
      <c r="C62" s="53">
        <v>0</v>
      </c>
    </row>
    <row r="63" spans="1:3" ht="24.95" customHeight="1" x14ac:dyDescent="0.2">
      <c r="A63" s="33" t="s">
        <v>51</v>
      </c>
      <c r="B63" s="34" t="s">
        <v>47</v>
      </c>
      <c r="C63" s="53">
        <v>511</v>
      </c>
    </row>
    <row r="64" spans="1:3" ht="24.95" customHeight="1" x14ac:dyDescent="0.2">
      <c r="A64" s="33" t="s">
        <v>23</v>
      </c>
      <c r="B64" s="31" t="s">
        <v>24</v>
      </c>
      <c r="C64" s="53">
        <v>0</v>
      </c>
    </row>
    <row r="65" spans="1:3" ht="24.95" customHeight="1" x14ac:dyDescent="0.2">
      <c r="A65" s="33" t="s">
        <v>25</v>
      </c>
      <c r="B65" s="31" t="s">
        <v>155</v>
      </c>
      <c r="C65" s="53">
        <v>2539</v>
      </c>
    </row>
    <row r="66" spans="1:3" ht="24.95" customHeight="1" x14ac:dyDescent="0.2">
      <c r="A66" s="33" t="s">
        <v>26</v>
      </c>
      <c r="B66" s="31" t="s">
        <v>27</v>
      </c>
      <c r="C66" s="53">
        <v>181</v>
      </c>
    </row>
    <row r="67" spans="1:3" ht="24.95" customHeight="1" x14ac:dyDescent="0.2">
      <c r="A67" s="14" t="s">
        <v>131</v>
      </c>
      <c r="B67" s="63" t="s">
        <v>156</v>
      </c>
      <c r="C67" s="16">
        <f>C68+C69+C70+C71</f>
        <v>1658</v>
      </c>
    </row>
    <row r="68" spans="1:3" ht="24.95" customHeight="1" x14ac:dyDescent="0.2">
      <c r="A68" s="33" t="s">
        <v>99</v>
      </c>
      <c r="B68" s="31" t="s">
        <v>204</v>
      </c>
      <c r="C68" s="53">
        <v>0</v>
      </c>
    </row>
    <row r="69" spans="1:3" ht="24.95" customHeight="1" x14ac:dyDescent="0.2">
      <c r="A69" s="33" t="s">
        <v>28</v>
      </c>
      <c r="B69" s="31" t="s">
        <v>53</v>
      </c>
      <c r="C69" s="53">
        <v>0</v>
      </c>
    </row>
    <row r="70" spans="1:3" ht="24.95" customHeight="1" x14ac:dyDescent="0.2">
      <c r="A70" s="33" t="s">
        <v>29</v>
      </c>
      <c r="B70" s="31" t="s">
        <v>101</v>
      </c>
      <c r="C70" s="53">
        <v>0</v>
      </c>
    </row>
    <row r="71" spans="1:3" ht="24.95" customHeight="1" x14ac:dyDescent="0.2">
      <c r="A71" s="33" t="s">
        <v>100</v>
      </c>
      <c r="B71" s="31" t="s">
        <v>102</v>
      </c>
      <c r="C71" s="53">
        <v>1658</v>
      </c>
    </row>
    <row r="72" spans="1:3" ht="24.95" customHeight="1" x14ac:dyDescent="0.2">
      <c r="A72" s="14" t="s">
        <v>133</v>
      </c>
      <c r="B72" s="63" t="s">
        <v>112</v>
      </c>
      <c r="C72" s="64">
        <v>180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C72"/>
  <sheetViews>
    <sheetView showGridLines="0" view="pageBreakPreview" zoomScale="80" zoomScaleNormal="70" zoomScaleSheetLayoutView="80" workbookViewId="0">
      <pane xSplit="2" ySplit="6" topLeftCell="C40" activePane="bottomRight" state="frozen"/>
      <selection activeCell="A73" sqref="A73:XFD82"/>
      <selection pane="topRight" activeCell="A73" sqref="A73:XFD82"/>
      <selection pane="bottomLeft" activeCell="A73" sqref="A73:XFD82"/>
      <selection pane="bottomRight" activeCell="A73" sqref="A73:XFD82"/>
    </sheetView>
  </sheetViews>
  <sheetFormatPr defaultRowHeight="18.75" x14ac:dyDescent="0.2"/>
  <cols>
    <col min="1" max="1" width="10.7109375" style="46" customWidth="1"/>
    <col min="2" max="2" width="150.7109375" style="46" customWidth="1"/>
    <col min="3" max="3" width="20.7109375" style="46" customWidth="1"/>
    <col min="4" max="16384" width="9.140625" style="46"/>
  </cols>
  <sheetData>
    <row r="1" spans="1:3" s="43" customFormat="1" x14ac:dyDescent="0.2">
      <c r="A1" s="75" t="s">
        <v>195</v>
      </c>
      <c r="B1" s="75"/>
      <c r="C1" s="75"/>
    </row>
    <row r="2" spans="1:3" s="45" customFormat="1" ht="35.1" customHeight="1" x14ac:dyDescent="0.2">
      <c r="A2" s="44" t="s">
        <v>73</v>
      </c>
      <c r="B2" s="44"/>
      <c r="C2" s="55"/>
    </row>
    <row r="3" spans="1:3" x14ac:dyDescent="0.2">
      <c r="A3" s="56"/>
      <c r="B3" s="57"/>
      <c r="C3" s="58" t="s">
        <v>190</v>
      </c>
    </row>
    <row r="4" spans="1:3" s="47" customFormat="1" ht="96" customHeight="1" x14ac:dyDescent="0.2">
      <c r="A4" s="59" t="s">
        <v>114</v>
      </c>
      <c r="B4" s="60" t="s">
        <v>52</v>
      </c>
      <c r="C4" s="9" t="s">
        <v>194</v>
      </c>
    </row>
    <row r="5" spans="1:3" s="47" customFormat="1" x14ac:dyDescent="0.2">
      <c r="A5" s="48">
        <v>1</v>
      </c>
      <c r="B5" s="49">
        <v>2</v>
      </c>
      <c r="C5" s="48">
        <v>3</v>
      </c>
    </row>
    <row r="6" spans="1:3" ht="24.95" customHeight="1" x14ac:dyDescent="0.2">
      <c r="A6" s="50" t="s">
        <v>0</v>
      </c>
      <c r="B6" s="51" t="s">
        <v>208</v>
      </c>
      <c r="C6" s="16">
        <f>C7+C8+C9+C16+C17+C18+C19+C20+C21+C22+C23+C24+C25+C26+C30+C31+C33+C34+C35+C36+C37+C39</f>
        <v>5575548</v>
      </c>
    </row>
    <row r="7" spans="1:3" ht="24.95" customHeight="1" x14ac:dyDescent="0.2">
      <c r="A7" s="52" t="s">
        <v>1</v>
      </c>
      <c r="B7" s="28" t="s">
        <v>115</v>
      </c>
      <c r="C7" s="53">
        <v>1250733</v>
      </c>
    </row>
    <row r="8" spans="1:3" ht="24.95" customHeight="1" x14ac:dyDescent="0.2">
      <c r="A8" s="52" t="s">
        <v>2</v>
      </c>
      <c r="B8" s="28" t="s">
        <v>116</v>
      </c>
      <c r="C8" s="53">
        <v>560215</v>
      </c>
    </row>
    <row r="9" spans="1:3" ht="24.95" customHeight="1" x14ac:dyDescent="0.2">
      <c r="A9" s="52" t="s">
        <v>3</v>
      </c>
      <c r="B9" s="28" t="s">
        <v>113</v>
      </c>
      <c r="C9" s="53">
        <v>1522262</v>
      </c>
    </row>
    <row r="10" spans="1:3" ht="24.95" customHeight="1" x14ac:dyDescent="0.2">
      <c r="A10" s="54" t="s">
        <v>54</v>
      </c>
      <c r="B10" s="61" t="s">
        <v>182</v>
      </c>
      <c r="C10" s="53">
        <v>426280</v>
      </c>
    </row>
    <row r="11" spans="1:3" ht="24.95" customHeight="1" x14ac:dyDescent="0.2">
      <c r="A11" s="54" t="s">
        <v>137</v>
      </c>
      <c r="B11" s="61" t="s">
        <v>140</v>
      </c>
      <c r="C11" s="53">
        <v>385712</v>
      </c>
    </row>
    <row r="12" spans="1:3" ht="24.95" customHeight="1" x14ac:dyDescent="0.2">
      <c r="A12" s="54" t="s">
        <v>138</v>
      </c>
      <c r="B12" s="61" t="s">
        <v>141</v>
      </c>
      <c r="C12" s="53">
        <v>129512</v>
      </c>
    </row>
    <row r="13" spans="1:3" ht="24.95" customHeight="1" x14ac:dyDescent="0.2">
      <c r="A13" s="54" t="s">
        <v>139</v>
      </c>
      <c r="B13" s="61" t="s">
        <v>142</v>
      </c>
      <c r="C13" s="53">
        <v>65052</v>
      </c>
    </row>
    <row r="14" spans="1:3" ht="24.95" customHeight="1" x14ac:dyDescent="0.2">
      <c r="A14" s="54" t="s">
        <v>200</v>
      </c>
      <c r="B14" s="61" t="s">
        <v>199</v>
      </c>
      <c r="C14" s="53">
        <v>0</v>
      </c>
    </row>
    <row r="15" spans="1:3" ht="24.95" customHeight="1" x14ac:dyDescent="0.2">
      <c r="A15" s="54" t="s">
        <v>209</v>
      </c>
      <c r="B15" s="61" t="s">
        <v>210</v>
      </c>
      <c r="C15" s="53">
        <v>0</v>
      </c>
    </row>
    <row r="16" spans="1:3" ht="24.95" customHeight="1" x14ac:dyDescent="0.2">
      <c r="A16" s="52" t="s">
        <v>4</v>
      </c>
      <c r="B16" s="28" t="s">
        <v>121</v>
      </c>
      <c r="C16" s="53">
        <v>238949</v>
      </c>
    </row>
    <row r="17" spans="1:3" ht="24.95" customHeight="1" x14ac:dyDescent="0.2">
      <c r="A17" s="52" t="s">
        <v>5</v>
      </c>
      <c r="B17" s="28" t="s">
        <v>117</v>
      </c>
      <c r="C17" s="53">
        <v>212074</v>
      </c>
    </row>
    <row r="18" spans="1:3" ht="24.95" customHeight="1" x14ac:dyDescent="0.2">
      <c r="A18" s="52" t="s">
        <v>6</v>
      </c>
      <c r="B18" s="28" t="s">
        <v>123</v>
      </c>
      <c r="C18" s="53">
        <v>95100</v>
      </c>
    </row>
    <row r="19" spans="1:3" ht="24.95" customHeight="1" x14ac:dyDescent="0.2">
      <c r="A19" s="52" t="s">
        <v>7</v>
      </c>
      <c r="B19" s="28" t="s">
        <v>122</v>
      </c>
      <c r="C19" s="53">
        <v>64861</v>
      </c>
    </row>
    <row r="20" spans="1:3" ht="24.95" customHeight="1" x14ac:dyDescent="0.2">
      <c r="A20" s="52" t="s">
        <v>8</v>
      </c>
      <c r="B20" s="28" t="s">
        <v>118</v>
      </c>
      <c r="C20" s="53">
        <v>157119</v>
      </c>
    </row>
    <row r="21" spans="1:3" ht="24.95" customHeight="1" x14ac:dyDescent="0.2">
      <c r="A21" s="52" t="s">
        <v>9</v>
      </c>
      <c r="B21" s="28" t="s">
        <v>119</v>
      </c>
      <c r="C21" s="53">
        <v>0</v>
      </c>
    </row>
    <row r="22" spans="1:3" ht="24.95" customHeight="1" x14ac:dyDescent="0.2">
      <c r="A22" s="52" t="s">
        <v>10</v>
      </c>
      <c r="B22" s="28" t="s">
        <v>124</v>
      </c>
      <c r="C22" s="53">
        <v>19869</v>
      </c>
    </row>
    <row r="23" spans="1:3" ht="24.95" customHeight="1" x14ac:dyDescent="0.2">
      <c r="A23" s="52" t="s">
        <v>11</v>
      </c>
      <c r="B23" s="28" t="s">
        <v>120</v>
      </c>
      <c r="C23" s="53">
        <v>26653</v>
      </c>
    </row>
    <row r="24" spans="1:3" ht="24.95" customHeight="1" x14ac:dyDescent="0.2">
      <c r="A24" s="52" t="s">
        <v>12</v>
      </c>
      <c r="B24" s="28" t="s">
        <v>158</v>
      </c>
      <c r="C24" s="53">
        <v>189090</v>
      </c>
    </row>
    <row r="25" spans="1:3" ht="24.95" customHeight="1" x14ac:dyDescent="0.2">
      <c r="A25" s="52" t="s">
        <v>13</v>
      </c>
      <c r="B25" s="28" t="s">
        <v>143</v>
      </c>
      <c r="C25" s="53">
        <v>117990</v>
      </c>
    </row>
    <row r="26" spans="1:3" ht="24.95" customHeight="1" x14ac:dyDescent="0.2">
      <c r="A26" s="54" t="s">
        <v>14</v>
      </c>
      <c r="B26" s="28" t="s">
        <v>166</v>
      </c>
      <c r="C26" s="53">
        <f>SUM(C27:C29)</f>
        <v>731540</v>
      </c>
    </row>
    <row r="27" spans="1:3" ht="37.5" x14ac:dyDescent="0.2">
      <c r="A27" s="52" t="s">
        <v>125</v>
      </c>
      <c r="B27" s="61" t="s">
        <v>145</v>
      </c>
      <c r="C27" s="53">
        <v>727848</v>
      </c>
    </row>
    <row r="28" spans="1:3" ht="24.95" customHeight="1" x14ac:dyDescent="0.2">
      <c r="A28" s="54" t="s">
        <v>144</v>
      </c>
      <c r="B28" s="61" t="s">
        <v>147</v>
      </c>
      <c r="C28" s="53">
        <v>1846</v>
      </c>
    </row>
    <row r="29" spans="1:3" ht="31.5" customHeight="1" x14ac:dyDescent="0.2">
      <c r="A29" s="54" t="s">
        <v>148</v>
      </c>
      <c r="B29" s="61" t="s">
        <v>146</v>
      </c>
      <c r="C29" s="53">
        <v>1846</v>
      </c>
    </row>
    <row r="30" spans="1:3" ht="24.95" customHeight="1" x14ac:dyDescent="0.2">
      <c r="A30" s="33" t="s">
        <v>15</v>
      </c>
      <c r="B30" s="29" t="s">
        <v>110</v>
      </c>
      <c r="C30" s="53">
        <v>0</v>
      </c>
    </row>
    <row r="31" spans="1:3" ht="24.95" customHeight="1" x14ac:dyDescent="0.2">
      <c r="A31" s="33" t="s">
        <v>107</v>
      </c>
      <c r="B31" s="31" t="s">
        <v>149</v>
      </c>
      <c r="C31" s="53">
        <v>75014</v>
      </c>
    </row>
    <row r="32" spans="1:3" ht="24.95" customHeight="1" x14ac:dyDescent="0.2">
      <c r="A32" s="54" t="s">
        <v>150</v>
      </c>
      <c r="B32" s="61" t="s">
        <v>160</v>
      </c>
      <c r="C32" s="53">
        <v>0</v>
      </c>
    </row>
    <row r="33" spans="1:3" ht="24.95" customHeight="1" x14ac:dyDescent="0.2">
      <c r="A33" s="33" t="s">
        <v>108</v>
      </c>
      <c r="B33" s="19" t="s">
        <v>111</v>
      </c>
      <c r="C33" s="53">
        <v>281768</v>
      </c>
    </row>
    <row r="34" spans="1:3" ht="24.95" customHeight="1" x14ac:dyDescent="0.2">
      <c r="A34" s="33" t="s">
        <v>109</v>
      </c>
      <c r="B34" s="31" t="s">
        <v>159</v>
      </c>
      <c r="C34" s="53">
        <v>27695</v>
      </c>
    </row>
    <row r="35" spans="1:3" ht="24.95" customHeight="1" x14ac:dyDescent="0.2">
      <c r="A35" s="33" t="s">
        <v>161</v>
      </c>
      <c r="B35" s="31" t="s">
        <v>162</v>
      </c>
      <c r="C35" s="53">
        <v>0</v>
      </c>
    </row>
    <row r="36" spans="1:3" ht="24.95" customHeight="1" x14ac:dyDescent="0.2">
      <c r="A36" s="33" t="s">
        <v>174</v>
      </c>
      <c r="B36" s="31" t="s">
        <v>176</v>
      </c>
      <c r="C36" s="53">
        <v>4616</v>
      </c>
    </row>
    <row r="37" spans="1:3" ht="24.95" customHeight="1" x14ac:dyDescent="0.2">
      <c r="A37" s="18" t="s">
        <v>180</v>
      </c>
      <c r="B37" s="19" t="s">
        <v>201</v>
      </c>
      <c r="C37" s="53">
        <v>0</v>
      </c>
    </row>
    <row r="38" spans="1:3" ht="24.95" customHeight="1" x14ac:dyDescent="0.2">
      <c r="A38" s="18" t="s">
        <v>202</v>
      </c>
      <c r="B38" s="19" t="s">
        <v>203</v>
      </c>
      <c r="C38" s="53">
        <v>0</v>
      </c>
    </row>
    <row r="39" spans="1:3" ht="24.95" customHeight="1" x14ac:dyDescent="0.2">
      <c r="A39" s="18" t="s">
        <v>211</v>
      </c>
      <c r="B39" s="19" t="s">
        <v>212</v>
      </c>
      <c r="C39" s="53">
        <v>0</v>
      </c>
    </row>
    <row r="40" spans="1:3" s="65" customFormat="1" ht="24.95" customHeight="1" x14ac:dyDescent="0.2">
      <c r="A40" s="62" t="s">
        <v>56</v>
      </c>
      <c r="B40" s="63" t="s">
        <v>57</v>
      </c>
      <c r="C40" s="64">
        <v>0</v>
      </c>
    </row>
    <row r="41" spans="1:3" s="65" customFormat="1" ht="24.95" customHeight="1" x14ac:dyDescent="0.2">
      <c r="A41" s="62" t="s">
        <v>55</v>
      </c>
      <c r="B41" s="63" t="s">
        <v>58</v>
      </c>
      <c r="C41" s="64">
        <v>179118</v>
      </c>
    </row>
    <row r="42" spans="1:3" s="65" customFormat="1" ht="43.5" customHeight="1" x14ac:dyDescent="0.2">
      <c r="A42" s="62" t="s">
        <v>175</v>
      </c>
      <c r="B42" s="30" t="s">
        <v>213</v>
      </c>
      <c r="C42" s="64">
        <v>76764</v>
      </c>
    </row>
    <row r="43" spans="1:3" s="65" customFormat="1" ht="24.95" customHeight="1" x14ac:dyDescent="0.2">
      <c r="A43" s="62" t="s">
        <v>185</v>
      </c>
      <c r="B43" s="63" t="s">
        <v>186</v>
      </c>
      <c r="C43" s="64">
        <v>0</v>
      </c>
    </row>
    <row r="44" spans="1:3" s="65" customFormat="1" ht="24.75" customHeight="1" x14ac:dyDescent="0.2">
      <c r="A44" s="62" t="s">
        <v>198</v>
      </c>
      <c r="B44" s="63" t="s">
        <v>206</v>
      </c>
      <c r="C44" s="64">
        <v>2418</v>
      </c>
    </row>
    <row r="45" spans="1:3" s="65" customFormat="1" ht="24.95" customHeight="1" x14ac:dyDescent="0.2">
      <c r="A45" s="62" t="s">
        <v>151</v>
      </c>
      <c r="B45" s="30" t="s">
        <v>205</v>
      </c>
      <c r="C45" s="64">
        <f>C11+C13+C14+C26+C32+C42+C44</f>
        <v>1261486</v>
      </c>
    </row>
    <row r="46" spans="1:3" ht="24.95" customHeight="1" x14ac:dyDescent="0.2">
      <c r="A46" s="66" t="s">
        <v>129</v>
      </c>
      <c r="B46" s="63" t="s">
        <v>172</v>
      </c>
      <c r="C46" s="16">
        <f>C47+C48+C49+C57+C59+C64+C65+C66</f>
        <v>50444</v>
      </c>
    </row>
    <row r="47" spans="1:3" ht="24.95" customHeight="1" x14ac:dyDescent="0.2">
      <c r="A47" s="33" t="s">
        <v>16</v>
      </c>
      <c r="B47" s="31" t="s">
        <v>17</v>
      </c>
      <c r="C47" s="53">
        <v>2754</v>
      </c>
    </row>
    <row r="48" spans="1:3" ht="24.95" customHeight="1" x14ac:dyDescent="0.2">
      <c r="A48" s="33" t="s">
        <v>18</v>
      </c>
      <c r="B48" s="31" t="s">
        <v>19</v>
      </c>
      <c r="C48" s="53">
        <v>9706</v>
      </c>
    </row>
    <row r="49" spans="1:3" ht="24.95" customHeight="1" x14ac:dyDescent="0.2">
      <c r="A49" s="33" t="s">
        <v>20</v>
      </c>
      <c r="B49" s="32" t="s">
        <v>173</v>
      </c>
      <c r="C49" s="67">
        <v>608</v>
      </c>
    </row>
    <row r="50" spans="1:3" ht="24.95" customHeight="1" x14ac:dyDescent="0.2">
      <c r="A50" s="33" t="s">
        <v>37</v>
      </c>
      <c r="B50" s="34" t="s">
        <v>30</v>
      </c>
      <c r="C50" s="53">
        <v>56</v>
      </c>
    </row>
    <row r="51" spans="1:3" ht="24.95" customHeight="1" x14ac:dyDescent="0.2">
      <c r="A51" s="33" t="s">
        <v>38</v>
      </c>
      <c r="B51" s="36" t="s">
        <v>31</v>
      </c>
      <c r="C51" s="53">
        <v>56</v>
      </c>
    </row>
    <row r="52" spans="1:3" ht="24.95" customHeight="1" x14ac:dyDescent="0.2">
      <c r="A52" s="33" t="s">
        <v>39</v>
      </c>
      <c r="B52" s="34" t="s">
        <v>32</v>
      </c>
      <c r="C52" s="53">
        <v>264</v>
      </c>
    </row>
    <row r="53" spans="1:3" ht="24.95" customHeight="1" x14ac:dyDescent="0.2">
      <c r="A53" s="33" t="s">
        <v>40</v>
      </c>
      <c r="B53" s="34" t="s">
        <v>33</v>
      </c>
      <c r="C53" s="53">
        <v>0</v>
      </c>
    </row>
    <row r="54" spans="1:3" ht="24.95" customHeight="1" x14ac:dyDescent="0.2">
      <c r="A54" s="33" t="s">
        <v>41</v>
      </c>
      <c r="B54" s="34" t="s">
        <v>34</v>
      </c>
      <c r="C54" s="53">
        <v>0</v>
      </c>
    </row>
    <row r="55" spans="1:3" ht="24.95" customHeight="1" x14ac:dyDescent="0.2">
      <c r="A55" s="33" t="s">
        <v>42</v>
      </c>
      <c r="B55" s="34" t="s">
        <v>35</v>
      </c>
      <c r="C55" s="53">
        <v>282</v>
      </c>
    </row>
    <row r="56" spans="1:3" ht="24.95" customHeight="1" x14ac:dyDescent="0.2">
      <c r="A56" s="33" t="s">
        <v>43</v>
      </c>
      <c r="B56" s="34" t="s">
        <v>36</v>
      </c>
      <c r="C56" s="53">
        <v>6</v>
      </c>
    </row>
    <row r="57" spans="1:3" ht="24.95" customHeight="1" x14ac:dyDescent="0.2">
      <c r="A57" s="33" t="s">
        <v>21</v>
      </c>
      <c r="B57" s="31" t="s">
        <v>152</v>
      </c>
      <c r="C57" s="53">
        <v>26476</v>
      </c>
    </row>
    <row r="58" spans="1:3" ht="24.95" customHeight="1" x14ac:dyDescent="0.2">
      <c r="A58" s="33" t="s">
        <v>153</v>
      </c>
      <c r="B58" s="34" t="s">
        <v>154</v>
      </c>
      <c r="C58" s="53">
        <v>123</v>
      </c>
    </row>
    <row r="59" spans="1:3" ht="24.95" customHeight="1" x14ac:dyDescent="0.2">
      <c r="A59" s="33" t="s">
        <v>22</v>
      </c>
      <c r="B59" s="32" t="s">
        <v>169</v>
      </c>
      <c r="C59" s="16">
        <f>SUM(C60:C63)</f>
        <v>6227</v>
      </c>
    </row>
    <row r="60" spans="1:3" ht="24.95" customHeight="1" x14ac:dyDescent="0.2">
      <c r="A60" s="33" t="s">
        <v>48</v>
      </c>
      <c r="B60" s="34" t="s">
        <v>44</v>
      </c>
      <c r="C60" s="53">
        <v>4533</v>
      </c>
    </row>
    <row r="61" spans="1:3" ht="24.95" customHeight="1" x14ac:dyDescent="0.2">
      <c r="A61" s="33" t="s">
        <v>49</v>
      </c>
      <c r="B61" s="34" t="s">
        <v>45</v>
      </c>
      <c r="C61" s="53">
        <v>647</v>
      </c>
    </row>
    <row r="62" spans="1:3" ht="24.95" customHeight="1" x14ac:dyDescent="0.2">
      <c r="A62" s="33" t="s">
        <v>50</v>
      </c>
      <c r="B62" s="34" t="s">
        <v>46</v>
      </c>
      <c r="C62" s="53">
        <v>0</v>
      </c>
    </row>
    <row r="63" spans="1:3" ht="24.95" customHeight="1" x14ac:dyDescent="0.2">
      <c r="A63" s="33" t="s">
        <v>51</v>
      </c>
      <c r="B63" s="34" t="s">
        <v>47</v>
      </c>
      <c r="C63" s="53">
        <v>1047</v>
      </c>
    </row>
    <row r="64" spans="1:3" ht="24.95" customHeight="1" x14ac:dyDescent="0.2">
      <c r="A64" s="33" t="s">
        <v>23</v>
      </c>
      <c r="B64" s="31" t="s">
        <v>24</v>
      </c>
      <c r="C64" s="53">
        <v>0</v>
      </c>
    </row>
    <row r="65" spans="1:3" ht="24.95" customHeight="1" x14ac:dyDescent="0.2">
      <c r="A65" s="33" t="s">
        <v>25</v>
      </c>
      <c r="B65" s="31" t="s">
        <v>155</v>
      </c>
      <c r="C65" s="53">
        <v>4265</v>
      </c>
    </row>
    <row r="66" spans="1:3" ht="24.95" customHeight="1" x14ac:dyDescent="0.2">
      <c r="A66" s="33" t="s">
        <v>26</v>
      </c>
      <c r="B66" s="31" t="s">
        <v>27</v>
      </c>
      <c r="C66" s="53">
        <v>408</v>
      </c>
    </row>
    <row r="67" spans="1:3" ht="24.95" customHeight="1" x14ac:dyDescent="0.2">
      <c r="A67" s="14" t="s">
        <v>131</v>
      </c>
      <c r="B67" s="63" t="s">
        <v>156</v>
      </c>
      <c r="C67" s="16">
        <f>C68+C69+C70+C71</f>
        <v>21254</v>
      </c>
    </row>
    <row r="68" spans="1:3" ht="24.95" customHeight="1" x14ac:dyDescent="0.2">
      <c r="A68" s="33" t="s">
        <v>99</v>
      </c>
      <c r="B68" s="31" t="s">
        <v>204</v>
      </c>
      <c r="C68" s="53">
        <v>0</v>
      </c>
    </row>
    <row r="69" spans="1:3" ht="24.95" customHeight="1" x14ac:dyDescent="0.2">
      <c r="A69" s="33" t="s">
        <v>28</v>
      </c>
      <c r="B69" s="31" t="s">
        <v>53</v>
      </c>
      <c r="C69" s="53">
        <v>17566</v>
      </c>
    </row>
    <row r="70" spans="1:3" ht="24.95" customHeight="1" x14ac:dyDescent="0.2">
      <c r="A70" s="33" t="s">
        <v>29</v>
      </c>
      <c r="B70" s="31" t="s">
        <v>101</v>
      </c>
      <c r="C70" s="53">
        <v>0</v>
      </c>
    </row>
    <row r="71" spans="1:3" ht="24.95" customHeight="1" x14ac:dyDescent="0.2">
      <c r="A71" s="33" t="s">
        <v>100</v>
      </c>
      <c r="B71" s="31" t="s">
        <v>102</v>
      </c>
      <c r="C71" s="53">
        <v>3688</v>
      </c>
    </row>
    <row r="72" spans="1:3" ht="24.95" customHeight="1" x14ac:dyDescent="0.2">
      <c r="A72" s="14" t="s">
        <v>133</v>
      </c>
      <c r="B72" s="63" t="s">
        <v>112</v>
      </c>
      <c r="C72" s="64">
        <v>1796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72"/>
  <sheetViews>
    <sheetView showGridLines="0" view="pageBreakPreview" zoomScale="80" zoomScaleNormal="70" zoomScaleSheetLayoutView="80" workbookViewId="0">
      <pane xSplit="2" ySplit="6" topLeftCell="C34" activePane="bottomRight" state="frozen"/>
      <selection activeCell="A73" sqref="A73:XFD82"/>
      <selection pane="topRight" activeCell="A73" sqref="A73:XFD82"/>
      <selection pane="bottomLeft" activeCell="A73" sqref="A73:XFD82"/>
      <selection pane="bottomRight" activeCell="A73" sqref="A73:XFD82"/>
    </sheetView>
  </sheetViews>
  <sheetFormatPr defaultRowHeight="18.75" x14ac:dyDescent="0.2"/>
  <cols>
    <col min="1" max="1" width="10.7109375" style="46" customWidth="1"/>
    <col min="2" max="2" width="150.7109375" style="46" customWidth="1"/>
    <col min="3" max="3" width="20.7109375" style="46" customWidth="1"/>
    <col min="4" max="16384" width="9.140625" style="46"/>
  </cols>
  <sheetData>
    <row r="1" spans="1:3" s="43" customFormat="1" x14ac:dyDescent="0.2">
      <c r="A1" s="75" t="s">
        <v>195</v>
      </c>
      <c r="B1" s="75"/>
      <c r="C1" s="75"/>
    </row>
    <row r="2" spans="1:3" s="45" customFormat="1" ht="35.1" customHeight="1" x14ac:dyDescent="0.2">
      <c r="A2" s="44" t="s">
        <v>74</v>
      </c>
      <c r="B2" s="44"/>
      <c r="C2" s="55"/>
    </row>
    <row r="3" spans="1:3" x14ac:dyDescent="0.2">
      <c r="A3" s="56"/>
      <c r="B3" s="57"/>
      <c r="C3" s="58" t="s">
        <v>190</v>
      </c>
    </row>
    <row r="4" spans="1:3" s="47" customFormat="1" ht="96" customHeight="1" x14ac:dyDescent="0.2">
      <c r="A4" s="59" t="s">
        <v>114</v>
      </c>
      <c r="B4" s="60" t="s">
        <v>52</v>
      </c>
      <c r="C4" s="9" t="s">
        <v>194</v>
      </c>
    </row>
    <row r="5" spans="1:3" s="47" customFormat="1" x14ac:dyDescent="0.2">
      <c r="A5" s="48">
        <v>1</v>
      </c>
      <c r="B5" s="49">
        <v>2</v>
      </c>
      <c r="C5" s="48">
        <v>3</v>
      </c>
    </row>
    <row r="6" spans="1:3" ht="24.95" customHeight="1" x14ac:dyDescent="0.2">
      <c r="A6" s="50" t="s">
        <v>0</v>
      </c>
      <c r="B6" s="51" t="s">
        <v>208</v>
      </c>
      <c r="C6" s="16">
        <f>C7+C8+C9+C16+C17+C18+C19+C20+C21+C22+C23+C24+C25+C26+C30+C31+C33+C34+C35+C36+C37+C39</f>
        <v>2654847</v>
      </c>
    </row>
    <row r="7" spans="1:3" ht="24.95" customHeight="1" x14ac:dyDescent="0.2">
      <c r="A7" s="52" t="s">
        <v>1</v>
      </c>
      <c r="B7" s="28" t="s">
        <v>115</v>
      </c>
      <c r="C7" s="53">
        <v>559968</v>
      </c>
    </row>
    <row r="8" spans="1:3" ht="24.95" customHeight="1" x14ac:dyDescent="0.2">
      <c r="A8" s="52" t="s">
        <v>2</v>
      </c>
      <c r="B8" s="28" t="s">
        <v>116</v>
      </c>
      <c r="C8" s="53">
        <v>254065</v>
      </c>
    </row>
    <row r="9" spans="1:3" ht="24.95" customHeight="1" x14ac:dyDescent="0.2">
      <c r="A9" s="52" t="s">
        <v>3</v>
      </c>
      <c r="B9" s="28" t="s">
        <v>113</v>
      </c>
      <c r="C9" s="53">
        <v>605247</v>
      </c>
    </row>
    <row r="10" spans="1:3" ht="24.95" customHeight="1" x14ac:dyDescent="0.2">
      <c r="A10" s="54" t="s">
        <v>54</v>
      </c>
      <c r="B10" s="61" t="s">
        <v>182</v>
      </c>
      <c r="C10" s="53">
        <v>157723</v>
      </c>
    </row>
    <row r="11" spans="1:3" ht="24.95" customHeight="1" x14ac:dyDescent="0.2">
      <c r="A11" s="54" t="s">
        <v>137</v>
      </c>
      <c r="B11" s="61" t="s">
        <v>140</v>
      </c>
      <c r="C11" s="53">
        <v>142644</v>
      </c>
    </row>
    <row r="12" spans="1:3" ht="24.95" customHeight="1" x14ac:dyDescent="0.2">
      <c r="A12" s="54" t="s">
        <v>138</v>
      </c>
      <c r="B12" s="61" t="s">
        <v>141</v>
      </c>
      <c r="C12" s="53">
        <v>61149</v>
      </c>
    </row>
    <row r="13" spans="1:3" ht="24.95" customHeight="1" x14ac:dyDescent="0.2">
      <c r="A13" s="54" t="s">
        <v>139</v>
      </c>
      <c r="B13" s="61" t="s">
        <v>142</v>
      </c>
      <c r="C13" s="53">
        <v>26856</v>
      </c>
    </row>
    <row r="14" spans="1:3" ht="24.95" customHeight="1" x14ac:dyDescent="0.2">
      <c r="A14" s="54" t="s">
        <v>200</v>
      </c>
      <c r="B14" s="61" t="s">
        <v>199</v>
      </c>
      <c r="C14" s="53">
        <v>0</v>
      </c>
    </row>
    <row r="15" spans="1:3" ht="24.95" customHeight="1" x14ac:dyDescent="0.2">
      <c r="A15" s="54" t="s">
        <v>209</v>
      </c>
      <c r="B15" s="61" t="s">
        <v>210</v>
      </c>
      <c r="C15" s="53">
        <v>0</v>
      </c>
    </row>
    <row r="16" spans="1:3" ht="24.95" customHeight="1" x14ac:dyDescent="0.2">
      <c r="A16" s="52" t="s">
        <v>4</v>
      </c>
      <c r="B16" s="28" t="s">
        <v>121</v>
      </c>
      <c r="C16" s="53">
        <v>107816</v>
      </c>
    </row>
    <row r="17" spans="1:3" ht="24.95" customHeight="1" x14ac:dyDescent="0.2">
      <c r="A17" s="52" t="s">
        <v>5</v>
      </c>
      <c r="B17" s="28" t="s">
        <v>117</v>
      </c>
      <c r="C17" s="53">
        <v>121974</v>
      </c>
    </row>
    <row r="18" spans="1:3" ht="24.95" customHeight="1" x14ac:dyDescent="0.2">
      <c r="A18" s="52" t="s">
        <v>6</v>
      </c>
      <c r="B18" s="28" t="s">
        <v>123</v>
      </c>
      <c r="C18" s="53">
        <v>56783</v>
      </c>
    </row>
    <row r="19" spans="1:3" ht="24.95" customHeight="1" x14ac:dyDescent="0.2">
      <c r="A19" s="52" t="s">
        <v>7</v>
      </c>
      <c r="B19" s="28" t="s">
        <v>122</v>
      </c>
      <c r="C19" s="53">
        <v>24218</v>
      </c>
    </row>
    <row r="20" spans="1:3" ht="24.95" customHeight="1" x14ac:dyDescent="0.2">
      <c r="A20" s="52" t="s">
        <v>8</v>
      </c>
      <c r="B20" s="28" t="s">
        <v>118</v>
      </c>
      <c r="C20" s="53">
        <v>91772</v>
      </c>
    </row>
    <row r="21" spans="1:3" ht="24.95" customHeight="1" x14ac:dyDescent="0.2">
      <c r="A21" s="52" t="s">
        <v>9</v>
      </c>
      <c r="B21" s="28" t="s">
        <v>119</v>
      </c>
      <c r="C21" s="53">
        <v>0</v>
      </c>
    </row>
    <row r="22" spans="1:3" ht="24.95" customHeight="1" x14ac:dyDescent="0.2">
      <c r="A22" s="52" t="s">
        <v>10</v>
      </c>
      <c r="B22" s="28" t="s">
        <v>124</v>
      </c>
      <c r="C22" s="53">
        <v>6013</v>
      </c>
    </row>
    <row r="23" spans="1:3" ht="24.95" customHeight="1" x14ac:dyDescent="0.2">
      <c r="A23" s="52" t="s">
        <v>11</v>
      </c>
      <c r="B23" s="28" t="s">
        <v>120</v>
      </c>
      <c r="C23" s="53">
        <v>14599</v>
      </c>
    </row>
    <row r="24" spans="1:3" ht="24.95" customHeight="1" x14ac:dyDescent="0.2">
      <c r="A24" s="52" t="s">
        <v>12</v>
      </c>
      <c r="B24" s="28" t="s">
        <v>158</v>
      </c>
      <c r="C24" s="53">
        <v>166421</v>
      </c>
    </row>
    <row r="25" spans="1:3" ht="24.95" customHeight="1" x14ac:dyDescent="0.2">
      <c r="A25" s="52" t="s">
        <v>13</v>
      </c>
      <c r="B25" s="28" t="s">
        <v>143</v>
      </c>
      <c r="C25" s="53">
        <v>58129</v>
      </c>
    </row>
    <row r="26" spans="1:3" ht="24.95" customHeight="1" x14ac:dyDescent="0.2">
      <c r="A26" s="54" t="s">
        <v>14</v>
      </c>
      <c r="B26" s="28" t="s">
        <v>166</v>
      </c>
      <c r="C26" s="53">
        <f>SUM(C27:C29)</f>
        <v>366107</v>
      </c>
    </row>
    <row r="27" spans="1:3" ht="37.5" x14ac:dyDescent="0.2">
      <c r="A27" s="52" t="s">
        <v>125</v>
      </c>
      <c r="B27" s="61" t="s">
        <v>145</v>
      </c>
      <c r="C27" s="53">
        <v>365482</v>
      </c>
    </row>
    <row r="28" spans="1:3" ht="24.95" customHeight="1" x14ac:dyDescent="0.2">
      <c r="A28" s="54" t="s">
        <v>144</v>
      </c>
      <c r="B28" s="61" t="s">
        <v>147</v>
      </c>
      <c r="C28" s="53">
        <v>240</v>
      </c>
    </row>
    <row r="29" spans="1:3" ht="31.5" customHeight="1" x14ac:dyDescent="0.2">
      <c r="A29" s="54" t="s">
        <v>148</v>
      </c>
      <c r="B29" s="61" t="s">
        <v>146</v>
      </c>
      <c r="C29" s="53">
        <v>385</v>
      </c>
    </row>
    <row r="30" spans="1:3" ht="24.95" customHeight="1" x14ac:dyDescent="0.2">
      <c r="A30" s="33" t="s">
        <v>15</v>
      </c>
      <c r="B30" s="29" t="s">
        <v>110</v>
      </c>
      <c r="C30" s="53">
        <v>0</v>
      </c>
    </row>
    <row r="31" spans="1:3" ht="24.95" customHeight="1" x14ac:dyDescent="0.2">
      <c r="A31" s="33" t="s">
        <v>107</v>
      </c>
      <c r="B31" s="31" t="s">
        <v>149</v>
      </c>
      <c r="C31" s="53">
        <v>38277</v>
      </c>
    </row>
    <row r="32" spans="1:3" ht="24.95" customHeight="1" x14ac:dyDescent="0.2">
      <c r="A32" s="54" t="s">
        <v>150</v>
      </c>
      <c r="B32" s="61" t="s">
        <v>160</v>
      </c>
      <c r="C32" s="53">
        <v>0</v>
      </c>
    </row>
    <row r="33" spans="1:3" ht="24.95" customHeight="1" x14ac:dyDescent="0.2">
      <c r="A33" s="33" t="s">
        <v>108</v>
      </c>
      <c r="B33" s="19" t="s">
        <v>111</v>
      </c>
      <c r="C33" s="53">
        <v>182015</v>
      </c>
    </row>
    <row r="34" spans="1:3" ht="24.95" customHeight="1" x14ac:dyDescent="0.2">
      <c r="A34" s="33" t="s">
        <v>109</v>
      </c>
      <c r="B34" s="31" t="s">
        <v>159</v>
      </c>
      <c r="C34" s="53">
        <v>0</v>
      </c>
    </row>
    <row r="35" spans="1:3" ht="24.95" customHeight="1" x14ac:dyDescent="0.2">
      <c r="A35" s="33" t="s">
        <v>161</v>
      </c>
      <c r="B35" s="31" t="s">
        <v>162</v>
      </c>
      <c r="C35" s="53">
        <v>0</v>
      </c>
    </row>
    <row r="36" spans="1:3" ht="24.95" customHeight="1" x14ac:dyDescent="0.2">
      <c r="A36" s="33" t="s">
        <v>174</v>
      </c>
      <c r="B36" s="31" t="s">
        <v>176</v>
      </c>
      <c r="C36" s="53">
        <v>1443</v>
      </c>
    </row>
    <row r="37" spans="1:3" ht="24.95" customHeight="1" x14ac:dyDescent="0.2">
      <c r="A37" s="18" t="s">
        <v>180</v>
      </c>
      <c r="B37" s="19" t="s">
        <v>201</v>
      </c>
      <c r="C37" s="53">
        <v>0</v>
      </c>
    </row>
    <row r="38" spans="1:3" ht="24.95" customHeight="1" x14ac:dyDescent="0.2">
      <c r="A38" s="18" t="s">
        <v>202</v>
      </c>
      <c r="B38" s="19" t="s">
        <v>203</v>
      </c>
      <c r="C38" s="53">
        <v>0</v>
      </c>
    </row>
    <row r="39" spans="1:3" ht="24.95" customHeight="1" x14ac:dyDescent="0.2">
      <c r="A39" s="18" t="s">
        <v>211</v>
      </c>
      <c r="B39" s="19" t="s">
        <v>212</v>
      </c>
      <c r="C39" s="53">
        <v>0</v>
      </c>
    </row>
    <row r="40" spans="1:3" s="65" customFormat="1" ht="24.95" customHeight="1" x14ac:dyDescent="0.2">
      <c r="A40" s="62" t="s">
        <v>56</v>
      </c>
      <c r="B40" s="63" t="s">
        <v>57</v>
      </c>
      <c r="C40" s="64">
        <v>0</v>
      </c>
    </row>
    <row r="41" spans="1:3" s="65" customFormat="1" ht="24.95" customHeight="1" x14ac:dyDescent="0.2">
      <c r="A41" s="62" t="s">
        <v>55</v>
      </c>
      <c r="B41" s="63" t="s">
        <v>58</v>
      </c>
      <c r="C41" s="64">
        <v>121520</v>
      </c>
    </row>
    <row r="42" spans="1:3" s="65" customFormat="1" ht="43.5" customHeight="1" x14ac:dyDescent="0.2">
      <c r="A42" s="62" t="s">
        <v>175</v>
      </c>
      <c r="B42" s="30" t="s">
        <v>213</v>
      </c>
      <c r="C42" s="64">
        <v>39550</v>
      </c>
    </row>
    <row r="43" spans="1:3" s="65" customFormat="1" ht="24.95" customHeight="1" x14ac:dyDescent="0.2">
      <c r="A43" s="62" t="s">
        <v>185</v>
      </c>
      <c r="B43" s="63" t="s">
        <v>186</v>
      </c>
      <c r="C43" s="64">
        <v>0</v>
      </c>
    </row>
    <row r="44" spans="1:3" s="65" customFormat="1" ht="24.75" customHeight="1" x14ac:dyDescent="0.2">
      <c r="A44" s="62" t="s">
        <v>198</v>
      </c>
      <c r="B44" s="63" t="s">
        <v>206</v>
      </c>
      <c r="C44" s="64">
        <v>943</v>
      </c>
    </row>
    <row r="45" spans="1:3" s="65" customFormat="1" ht="24.95" customHeight="1" x14ac:dyDescent="0.2">
      <c r="A45" s="62" t="s">
        <v>151</v>
      </c>
      <c r="B45" s="30" t="s">
        <v>205</v>
      </c>
      <c r="C45" s="64">
        <f>C11+C13+C14+C26+C32+C42+C44</f>
        <v>576100</v>
      </c>
    </row>
    <row r="46" spans="1:3" ht="24.95" customHeight="1" x14ac:dyDescent="0.2">
      <c r="A46" s="66" t="s">
        <v>129</v>
      </c>
      <c r="B46" s="63" t="s">
        <v>172</v>
      </c>
      <c r="C46" s="16">
        <f>C47+C48+C49+C57+C59+C64+C65+C66</f>
        <v>28125</v>
      </c>
    </row>
    <row r="47" spans="1:3" ht="24.95" customHeight="1" x14ac:dyDescent="0.2">
      <c r="A47" s="33" t="s">
        <v>16</v>
      </c>
      <c r="B47" s="31" t="s">
        <v>17</v>
      </c>
      <c r="C47" s="53">
        <v>947</v>
      </c>
    </row>
    <row r="48" spans="1:3" ht="24.95" customHeight="1" x14ac:dyDescent="0.2">
      <c r="A48" s="33" t="s">
        <v>18</v>
      </c>
      <c r="B48" s="31" t="s">
        <v>19</v>
      </c>
      <c r="C48" s="53">
        <v>4142</v>
      </c>
    </row>
    <row r="49" spans="1:3" ht="24.95" customHeight="1" x14ac:dyDescent="0.2">
      <c r="A49" s="33" t="s">
        <v>20</v>
      </c>
      <c r="B49" s="32" t="s">
        <v>173</v>
      </c>
      <c r="C49" s="67">
        <v>318</v>
      </c>
    </row>
    <row r="50" spans="1:3" ht="24.95" customHeight="1" x14ac:dyDescent="0.2">
      <c r="A50" s="33" t="s">
        <v>37</v>
      </c>
      <c r="B50" s="34" t="s">
        <v>30</v>
      </c>
      <c r="C50" s="53">
        <v>29</v>
      </c>
    </row>
    <row r="51" spans="1:3" ht="24.95" customHeight="1" x14ac:dyDescent="0.2">
      <c r="A51" s="33" t="s">
        <v>38</v>
      </c>
      <c r="B51" s="36" t="s">
        <v>31</v>
      </c>
      <c r="C51" s="53">
        <v>29</v>
      </c>
    </row>
    <row r="52" spans="1:3" ht="24.95" customHeight="1" x14ac:dyDescent="0.2">
      <c r="A52" s="33" t="s">
        <v>39</v>
      </c>
      <c r="B52" s="34" t="s">
        <v>32</v>
      </c>
      <c r="C52" s="53">
        <v>27</v>
      </c>
    </row>
    <row r="53" spans="1:3" ht="24.95" customHeight="1" x14ac:dyDescent="0.2">
      <c r="A53" s="33" t="s">
        <v>40</v>
      </c>
      <c r="B53" s="34" t="s">
        <v>33</v>
      </c>
      <c r="C53" s="53">
        <v>0</v>
      </c>
    </row>
    <row r="54" spans="1:3" ht="24.95" customHeight="1" x14ac:dyDescent="0.2">
      <c r="A54" s="33" t="s">
        <v>41</v>
      </c>
      <c r="B54" s="34" t="s">
        <v>34</v>
      </c>
      <c r="C54" s="53">
        <v>0</v>
      </c>
    </row>
    <row r="55" spans="1:3" ht="24.95" customHeight="1" x14ac:dyDescent="0.2">
      <c r="A55" s="33" t="s">
        <v>42</v>
      </c>
      <c r="B55" s="34" t="s">
        <v>35</v>
      </c>
      <c r="C55" s="53">
        <v>218</v>
      </c>
    </row>
    <row r="56" spans="1:3" ht="24.95" customHeight="1" x14ac:dyDescent="0.2">
      <c r="A56" s="33" t="s">
        <v>43</v>
      </c>
      <c r="B56" s="34" t="s">
        <v>36</v>
      </c>
      <c r="C56" s="53">
        <v>44</v>
      </c>
    </row>
    <row r="57" spans="1:3" ht="24.95" customHeight="1" x14ac:dyDescent="0.2">
      <c r="A57" s="33" t="s">
        <v>21</v>
      </c>
      <c r="B57" s="31" t="s">
        <v>152</v>
      </c>
      <c r="C57" s="53">
        <v>16008</v>
      </c>
    </row>
    <row r="58" spans="1:3" ht="24.95" customHeight="1" x14ac:dyDescent="0.2">
      <c r="A58" s="33" t="s">
        <v>153</v>
      </c>
      <c r="B58" s="34" t="s">
        <v>154</v>
      </c>
      <c r="C58" s="53">
        <v>50</v>
      </c>
    </row>
    <row r="59" spans="1:3" ht="24.95" customHeight="1" x14ac:dyDescent="0.2">
      <c r="A59" s="33" t="s">
        <v>22</v>
      </c>
      <c r="B59" s="32" t="s">
        <v>169</v>
      </c>
      <c r="C59" s="16">
        <f>SUM(C60:C63)</f>
        <v>3774</v>
      </c>
    </row>
    <row r="60" spans="1:3" ht="24.95" customHeight="1" x14ac:dyDescent="0.2">
      <c r="A60" s="33" t="s">
        <v>48</v>
      </c>
      <c r="B60" s="34" t="s">
        <v>44</v>
      </c>
      <c r="C60" s="53">
        <v>2745</v>
      </c>
    </row>
    <row r="61" spans="1:3" ht="24.95" customHeight="1" x14ac:dyDescent="0.2">
      <c r="A61" s="33" t="s">
        <v>49</v>
      </c>
      <c r="B61" s="34" t="s">
        <v>45</v>
      </c>
      <c r="C61" s="53">
        <v>392</v>
      </c>
    </row>
    <row r="62" spans="1:3" ht="24.95" customHeight="1" x14ac:dyDescent="0.2">
      <c r="A62" s="33" t="s">
        <v>50</v>
      </c>
      <c r="B62" s="34" t="s">
        <v>46</v>
      </c>
      <c r="C62" s="53">
        <v>0</v>
      </c>
    </row>
    <row r="63" spans="1:3" ht="24.95" customHeight="1" x14ac:dyDescent="0.2">
      <c r="A63" s="33" t="s">
        <v>51</v>
      </c>
      <c r="B63" s="34" t="s">
        <v>47</v>
      </c>
      <c r="C63" s="53">
        <v>637</v>
      </c>
    </row>
    <row r="64" spans="1:3" ht="24.95" customHeight="1" x14ac:dyDescent="0.2">
      <c r="A64" s="33" t="s">
        <v>23</v>
      </c>
      <c r="B64" s="31" t="s">
        <v>24</v>
      </c>
      <c r="C64" s="53">
        <v>0</v>
      </c>
    </row>
    <row r="65" spans="1:3" ht="24.95" customHeight="1" x14ac:dyDescent="0.2">
      <c r="A65" s="33" t="s">
        <v>25</v>
      </c>
      <c r="B65" s="31" t="s">
        <v>155</v>
      </c>
      <c r="C65" s="53">
        <v>2775</v>
      </c>
    </row>
    <row r="66" spans="1:3" ht="24.95" customHeight="1" x14ac:dyDescent="0.2">
      <c r="A66" s="33" t="s">
        <v>26</v>
      </c>
      <c r="B66" s="31" t="s">
        <v>27</v>
      </c>
      <c r="C66" s="53">
        <v>161</v>
      </c>
    </row>
    <row r="67" spans="1:3" ht="24.95" customHeight="1" x14ac:dyDescent="0.2">
      <c r="A67" s="14" t="s">
        <v>131</v>
      </c>
      <c r="B67" s="63" t="s">
        <v>156</v>
      </c>
      <c r="C67" s="16">
        <f>C68+C69+C70+C71</f>
        <v>1979</v>
      </c>
    </row>
    <row r="68" spans="1:3" ht="24.95" customHeight="1" x14ac:dyDescent="0.2">
      <c r="A68" s="33" t="s">
        <v>99</v>
      </c>
      <c r="B68" s="31" t="s">
        <v>204</v>
      </c>
      <c r="C68" s="53">
        <v>0</v>
      </c>
    </row>
    <row r="69" spans="1:3" ht="24.95" customHeight="1" x14ac:dyDescent="0.2">
      <c r="A69" s="33" t="s">
        <v>28</v>
      </c>
      <c r="B69" s="31" t="s">
        <v>53</v>
      </c>
      <c r="C69" s="53">
        <v>0</v>
      </c>
    </row>
    <row r="70" spans="1:3" ht="24.95" customHeight="1" x14ac:dyDescent="0.2">
      <c r="A70" s="33" t="s">
        <v>29</v>
      </c>
      <c r="B70" s="31" t="s">
        <v>101</v>
      </c>
      <c r="C70" s="53">
        <v>0</v>
      </c>
    </row>
    <row r="71" spans="1:3" ht="24.95" customHeight="1" x14ac:dyDescent="0.2">
      <c r="A71" s="33" t="s">
        <v>100</v>
      </c>
      <c r="B71" s="31" t="s">
        <v>102</v>
      </c>
      <c r="C71" s="53">
        <v>1979</v>
      </c>
    </row>
    <row r="72" spans="1:3" ht="24.95" customHeight="1" x14ac:dyDescent="0.2">
      <c r="A72" s="14" t="s">
        <v>133</v>
      </c>
      <c r="B72" s="63" t="s">
        <v>112</v>
      </c>
      <c r="C72" s="64">
        <v>35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0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72"/>
  <sheetViews>
    <sheetView showGridLines="0" view="pageBreakPreview" zoomScale="70" zoomScaleNormal="70" zoomScaleSheetLayoutView="70" workbookViewId="0">
      <pane xSplit="2" ySplit="6" topLeftCell="C58" activePane="bottomRight" state="frozen"/>
      <selection activeCell="A73" sqref="A73:XFD82"/>
      <selection pane="topRight" activeCell="A73" sqref="A73:XFD82"/>
      <selection pane="bottomLeft" activeCell="A73" sqref="A73:XFD82"/>
      <selection pane="bottomRight" activeCell="A73" sqref="A73:XFD82"/>
    </sheetView>
  </sheetViews>
  <sheetFormatPr defaultRowHeight="18.75" x14ac:dyDescent="0.2"/>
  <cols>
    <col min="1" max="1" width="10.7109375" style="46" customWidth="1"/>
    <col min="2" max="2" width="150.7109375" style="46" customWidth="1"/>
    <col min="3" max="3" width="20.7109375" style="46" customWidth="1"/>
    <col min="4" max="16384" width="9.140625" style="46"/>
  </cols>
  <sheetData>
    <row r="1" spans="1:3" s="43" customFormat="1" x14ac:dyDescent="0.2">
      <c r="A1" s="75" t="s">
        <v>195</v>
      </c>
      <c r="B1" s="75"/>
      <c r="C1" s="75"/>
    </row>
    <row r="2" spans="1:3" s="45" customFormat="1" ht="35.1" customHeight="1" x14ac:dyDescent="0.2">
      <c r="A2" s="44" t="s">
        <v>215</v>
      </c>
      <c r="B2" s="44"/>
      <c r="C2" s="71"/>
    </row>
    <row r="3" spans="1:3" x14ac:dyDescent="0.2">
      <c r="A3" s="56"/>
      <c r="B3" s="57"/>
      <c r="C3" s="72" t="s">
        <v>190</v>
      </c>
    </row>
    <row r="4" spans="1:3" s="47" customFormat="1" ht="96" customHeight="1" x14ac:dyDescent="0.2">
      <c r="A4" s="60" t="s">
        <v>114</v>
      </c>
      <c r="B4" s="60" t="s">
        <v>52</v>
      </c>
      <c r="C4" s="9" t="s">
        <v>192</v>
      </c>
    </row>
    <row r="5" spans="1:3" s="47" customFormat="1" x14ac:dyDescent="0.2">
      <c r="A5" s="48">
        <v>1</v>
      </c>
      <c r="B5" s="49">
        <v>2</v>
      </c>
      <c r="C5" s="48">
        <v>3</v>
      </c>
    </row>
    <row r="6" spans="1:3" ht="24.95" customHeight="1" x14ac:dyDescent="0.2">
      <c r="A6" s="50" t="s">
        <v>0</v>
      </c>
      <c r="B6" s="51" t="s">
        <v>208</v>
      </c>
      <c r="C6" s="16">
        <f>C7+C8+C9+C16+C17+C18+C19+C20+C21+C22+C23+C24+C25+C26+C30+C31+C33+C34+C35+C36+C37+C39</f>
        <v>37009434</v>
      </c>
    </row>
    <row r="7" spans="1:3" ht="24.95" customHeight="1" x14ac:dyDescent="0.2">
      <c r="A7" s="52" t="s">
        <v>1</v>
      </c>
      <c r="B7" s="26" t="s">
        <v>115</v>
      </c>
      <c r="C7" s="53">
        <v>874097</v>
      </c>
    </row>
    <row r="8" spans="1:3" ht="24.95" customHeight="1" x14ac:dyDescent="0.2">
      <c r="A8" s="52" t="s">
        <v>2</v>
      </c>
      <c r="B8" s="26" t="s">
        <v>116</v>
      </c>
      <c r="C8" s="53">
        <v>223888</v>
      </c>
    </row>
    <row r="9" spans="1:3" ht="24.95" customHeight="1" x14ac:dyDescent="0.2">
      <c r="A9" s="52" t="s">
        <v>3</v>
      </c>
      <c r="B9" s="26" t="s">
        <v>113</v>
      </c>
      <c r="C9" s="53">
        <v>32263531</v>
      </c>
    </row>
    <row r="10" spans="1:3" ht="24.95" customHeight="1" x14ac:dyDescent="0.2">
      <c r="A10" s="52" t="s">
        <v>54</v>
      </c>
      <c r="B10" s="27" t="s">
        <v>182</v>
      </c>
      <c r="C10" s="53">
        <v>5357</v>
      </c>
    </row>
    <row r="11" spans="1:3" ht="24.95" customHeight="1" x14ac:dyDescent="0.2">
      <c r="A11" s="52" t="s">
        <v>137</v>
      </c>
      <c r="B11" s="27" t="s">
        <v>140</v>
      </c>
      <c r="C11" s="53">
        <v>0</v>
      </c>
    </row>
    <row r="12" spans="1:3" ht="24.95" customHeight="1" x14ac:dyDescent="0.2">
      <c r="A12" s="52" t="s">
        <v>138</v>
      </c>
      <c r="B12" s="27" t="s">
        <v>141</v>
      </c>
      <c r="C12" s="53">
        <v>2028</v>
      </c>
    </row>
    <row r="13" spans="1:3" ht="24.95" customHeight="1" x14ac:dyDescent="0.2">
      <c r="A13" s="52" t="s">
        <v>139</v>
      </c>
      <c r="B13" s="27" t="s">
        <v>142</v>
      </c>
      <c r="C13" s="53">
        <v>0</v>
      </c>
    </row>
    <row r="14" spans="1:3" ht="24.95" customHeight="1" x14ac:dyDescent="0.2">
      <c r="A14" s="52" t="s">
        <v>200</v>
      </c>
      <c r="B14" s="27" t="s">
        <v>199</v>
      </c>
      <c r="C14" s="53">
        <v>0</v>
      </c>
    </row>
    <row r="15" spans="1:3" ht="24.95" customHeight="1" x14ac:dyDescent="0.2">
      <c r="A15" s="52" t="s">
        <v>209</v>
      </c>
      <c r="B15" s="27" t="s">
        <v>210</v>
      </c>
      <c r="C15" s="53">
        <v>221576</v>
      </c>
    </row>
    <row r="16" spans="1:3" ht="24.95" customHeight="1" x14ac:dyDescent="0.2">
      <c r="A16" s="52" t="s">
        <v>4</v>
      </c>
      <c r="B16" s="26" t="s">
        <v>121</v>
      </c>
      <c r="C16" s="53">
        <v>305308</v>
      </c>
    </row>
    <row r="17" spans="1:3" ht="24.95" customHeight="1" x14ac:dyDescent="0.2">
      <c r="A17" s="52" t="s">
        <v>5</v>
      </c>
      <c r="B17" s="26" t="s">
        <v>117</v>
      </c>
      <c r="C17" s="53">
        <v>59162</v>
      </c>
    </row>
    <row r="18" spans="1:3" ht="24.95" customHeight="1" x14ac:dyDescent="0.2">
      <c r="A18" s="52" t="s">
        <v>6</v>
      </c>
      <c r="B18" s="26" t="s">
        <v>123</v>
      </c>
      <c r="C18" s="53">
        <v>348909</v>
      </c>
    </row>
    <row r="19" spans="1:3" ht="24.95" customHeight="1" x14ac:dyDescent="0.2">
      <c r="A19" s="52" t="s">
        <v>7</v>
      </c>
      <c r="B19" s="26" t="s">
        <v>122</v>
      </c>
      <c r="C19" s="53">
        <v>97998</v>
      </c>
    </row>
    <row r="20" spans="1:3" ht="24.95" customHeight="1" x14ac:dyDescent="0.2">
      <c r="A20" s="52" t="s">
        <v>8</v>
      </c>
      <c r="B20" s="26" t="s">
        <v>118</v>
      </c>
      <c r="C20" s="53">
        <v>9577</v>
      </c>
    </row>
    <row r="21" spans="1:3" ht="24.95" customHeight="1" x14ac:dyDescent="0.2">
      <c r="A21" s="52" t="s">
        <v>9</v>
      </c>
      <c r="B21" s="26" t="s">
        <v>119</v>
      </c>
      <c r="C21" s="53">
        <v>924299</v>
      </c>
    </row>
    <row r="22" spans="1:3" ht="24.95" customHeight="1" x14ac:dyDescent="0.2">
      <c r="A22" s="52" t="s">
        <v>10</v>
      </c>
      <c r="B22" s="26" t="s">
        <v>124</v>
      </c>
      <c r="C22" s="53">
        <v>2551</v>
      </c>
    </row>
    <row r="23" spans="1:3" ht="24.95" customHeight="1" x14ac:dyDescent="0.2">
      <c r="A23" s="52" t="s">
        <v>11</v>
      </c>
      <c r="B23" s="26" t="s">
        <v>120</v>
      </c>
      <c r="C23" s="53">
        <v>4400</v>
      </c>
    </row>
    <row r="24" spans="1:3" ht="24.95" customHeight="1" x14ac:dyDescent="0.2">
      <c r="A24" s="52" t="s">
        <v>12</v>
      </c>
      <c r="B24" s="26" t="s">
        <v>158</v>
      </c>
      <c r="C24" s="53">
        <v>108644</v>
      </c>
    </row>
    <row r="25" spans="1:3" ht="24.95" customHeight="1" x14ac:dyDescent="0.2">
      <c r="A25" s="52" t="s">
        <v>13</v>
      </c>
      <c r="B25" s="26" t="s">
        <v>143</v>
      </c>
      <c r="C25" s="53">
        <v>867</v>
      </c>
    </row>
    <row r="26" spans="1:3" ht="24.95" customHeight="1" x14ac:dyDescent="0.2">
      <c r="A26" s="54" t="s">
        <v>14</v>
      </c>
      <c r="B26" s="28" t="s">
        <v>166</v>
      </c>
      <c r="C26" s="53">
        <f>SUM(C27:C29)</f>
        <v>0</v>
      </c>
    </row>
    <row r="27" spans="1:3" ht="37.5" x14ac:dyDescent="0.2">
      <c r="A27" s="52" t="s">
        <v>125</v>
      </c>
      <c r="B27" s="27" t="s">
        <v>145</v>
      </c>
      <c r="C27" s="53">
        <v>0</v>
      </c>
    </row>
    <row r="28" spans="1:3" ht="24.95" customHeight="1" x14ac:dyDescent="0.2">
      <c r="A28" s="52" t="s">
        <v>144</v>
      </c>
      <c r="B28" s="27" t="s">
        <v>147</v>
      </c>
      <c r="C28" s="53">
        <v>0</v>
      </c>
    </row>
    <row r="29" spans="1:3" ht="31.5" customHeight="1" x14ac:dyDescent="0.2">
      <c r="A29" s="52" t="s">
        <v>148</v>
      </c>
      <c r="B29" s="27" t="s">
        <v>146</v>
      </c>
      <c r="C29" s="53">
        <v>0</v>
      </c>
    </row>
    <row r="30" spans="1:3" ht="24.95" customHeight="1" x14ac:dyDescent="0.2">
      <c r="A30" s="33" t="s">
        <v>15</v>
      </c>
      <c r="B30" s="29" t="s">
        <v>110</v>
      </c>
      <c r="C30" s="53">
        <v>781390</v>
      </c>
    </row>
    <row r="31" spans="1:3" ht="24.95" customHeight="1" x14ac:dyDescent="0.2">
      <c r="A31" s="33" t="s">
        <v>107</v>
      </c>
      <c r="B31" s="19" t="s">
        <v>149</v>
      </c>
      <c r="C31" s="53">
        <v>0</v>
      </c>
    </row>
    <row r="32" spans="1:3" ht="24.95" customHeight="1" x14ac:dyDescent="0.2">
      <c r="A32" s="52" t="s">
        <v>150</v>
      </c>
      <c r="B32" s="27" t="s">
        <v>160</v>
      </c>
      <c r="C32" s="53">
        <v>0</v>
      </c>
    </row>
    <row r="33" spans="1:3" ht="24.95" customHeight="1" x14ac:dyDescent="0.2">
      <c r="A33" s="33" t="s">
        <v>108</v>
      </c>
      <c r="B33" s="19" t="s">
        <v>111</v>
      </c>
      <c r="C33" s="53">
        <v>0</v>
      </c>
    </row>
    <row r="34" spans="1:3" ht="24.95" customHeight="1" x14ac:dyDescent="0.2">
      <c r="A34" s="33" t="s">
        <v>109</v>
      </c>
      <c r="B34" s="19" t="s">
        <v>159</v>
      </c>
      <c r="C34" s="53">
        <v>0</v>
      </c>
    </row>
    <row r="35" spans="1:3" ht="24.95" customHeight="1" x14ac:dyDescent="0.2">
      <c r="A35" s="33" t="s">
        <v>161</v>
      </c>
      <c r="B35" s="19" t="s">
        <v>162</v>
      </c>
      <c r="C35" s="53">
        <v>50000</v>
      </c>
    </row>
    <row r="36" spans="1:3" ht="24.95" customHeight="1" x14ac:dyDescent="0.2">
      <c r="A36" s="33" t="s">
        <v>174</v>
      </c>
      <c r="B36" s="19" t="s">
        <v>176</v>
      </c>
      <c r="C36" s="53">
        <v>0</v>
      </c>
    </row>
    <row r="37" spans="1:3" ht="24.95" customHeight="1" x14ac:dyDescent="0.2">
      <c r="A37" s="18" t="s">
        <v>180</v>
      </c>
      <c r="B37" s="19" t="s">
        <v>201</v>
      </c>
      <c r="C37" s="53">
        <v>772878</v>
      </c>
    </row>
    <row r="38" spans="1:3" ht="24.95" customHeight="1" x14ac:dyDescent="0.2">
      <c r="A38" s="18" t="s">
        <v>202</v>
      </c>
      <c r="B38" s="19" t="s">
        <v>203</v>
      </c>
      <c r="C38" s="53">
        <v>172600</v>
      </c>
    </row>
    <row r="39" spans="1:3" ht="24.95" customHeight="1" x14ac:dyDescent="0.2">
      <c r="A39" s="18" t="s">
        <v>211</v>
      </c>
      <c r="B39" s="19" t="s">
        <v>212</v>
      </c>
      <c r="C39" s="53">
        <v>181935</v>
      </c>
    </row>
    <row r="40" spans="1:3" s="65" customFormat="1" ht="24.95" customHeight="1" x14ac:dyDescent="0.2">
      <c r="A40" s="62" t="s">
        <v>56</v>
      </c>
      <c r="B40" s="63" t="s">
        <v>57</v>
      </c>
      <c r="C40" s="64">
        <v>0</v>
      </c>
    </row>
    <row r="41" spans="1:3" s="65" customFormat="1" ht="24.95" customHeight="1" x14ac:dyDescent="0.2">
      <c r="A41" s="62" t="s">
        <v>55</v>
      </c>
      <c r="B41" s="63" t="s">
        <v>58</v>
      </c>
      <c r="C41" s="64">
        <v>0</v>
      </c>
    </row>
    <row r="42" spans="1:3" s="65" customFormat="1" ht="43.5" customHeight="1" x14ac:dyDescent="0.2">
      <c r="A42" s="62" t="s">
        <v>175</v>
      </c>
      <c r="B42" s="30" t="s">
        <v>213</v>
      </c>
      <c r="C42" s="64">
        <v>0</v>
      </c>
    </row>
    <row r="43" spans="1:3" s="65" customFormat="1" ht="24.95" customHeight="1" x14ac:dyDescent="0.2">
      <c r="A43" s="62" t="s">
        <v>185</v>
      </c>
      <c r="B43" s="63" t="s">
        <v>186</v>
      </c>
      <c r="C43" s="64">
        <v>150000</v>
      </c>
    </row>
    <row r="44" spans="1:3" s="65" customFormat="1" ht="24.75" customHeight="1" x14ac:dyDescent="0.2">
      <c r="A44" s="62" t="s">
        <v>198</v>
      </c>
      <c r="B44" s="63" t="s">
        <v>206</v>
      </c>
      <c r="C44" s="64">
        <v>0</v>
      </c>
    </row>
    <row r="45" spans="1:3" s="65" customFormat="1" ht="24.95" customHeight="1" x14ac:dyDescent="0.2">
      <c r="A45" s="62" t="s">
        <v>151</v>
      </c>
      <c r="B45" s="30" t="s">
        <v>205</v>
      </c>
      <c r="C45" s="64">
        <f>C11+C13+C14+C26+C32+C42+C44</f>
        <v>0</v>
      </c>
    </row>
    <row r="46" spans="1:3" ht="24.95" customHeight="1" x14ac:dyDescent="0.2">
      <c r="A46" s="66" t="s">
        <v>129</v>
      </c>
      <c r="B46" s="15" t="s">
        <v>172</v>
      </c>
      <c r="C46" s="16">
        <f>C47+C48+C49+C57+C59+C64+C65+C66</f>
        <v>400041</v>
      </c>
    </row>
    <row r="47" spans="1:3" ht="24.95" customHeight="1" x14ac:dyDescent="0.2">
      <c r="A47" s="33" t="s">
        <v>16</v>
      </c>
      <c r="B47" s="31" t="s">
        <v>17</v>
      </c>
      <c r="C47" s="53">
        <v>4837</v>
      </c>
    </row>
    <row r="48" spans="1:3" ht="24.95" customHeight="1" x14ac:dyDescent="0.2">
      <c r="A48" s="33" t="s">
        <v>18</v>
      </c>
      <c r="B48" s="31" t="s">
        <v>19</v>
      </c>
      <c r="C48" s="53">
        <v>191293</v>
      </c>
    </row>
    <row r="49" spans="1:3" ht="24.95" customHeight="1" x14ac:dyDescent="0.2">
      <c r="A49" s="33" t="s">
        <v>20</v>
      </c>
      <c r="B49" s="32" t="s">
        <v>173</v>
      </c>
      <c r="C49" s="67">
        <v>1454</v>
      </c>
    </row>
    <row r="50" spans="1:3" ht="24.95" customHeight="1" x14ac:dyDescent="0.2">
      <c r="A50" s="33" t="s">
        <v>37</v>
      </c>
      <c r="B50" s="34" t="s">
        <v>30</v>
      </c>
      <c r="C50" s="53">
        <v>100</v>
      </c>
    </row>
    <row r="51" spans="1:3" ht="24.95" customHeight="1" x14ac:dyDescent="0.2">
      <c r="A51" s="33" t="s">
        <v>38</v>
      </c>
      <c r="B51" s="36" t="s">
        <v>31</v>
      </c>
      <c r="C51" s="53">
        <v>100</v>
      </c>
    </row>
    <row r="52" spans="1:3" ht="24.95" customHeight="1" x14ac:dyDescent="0.2">
      <c r="A52" s="33" t="s">
        <v>39</v>
      </c>
      <c r="B52" s="34" t="s">
        <v>32</v>
      </c>
      <c r="C52" s="53">
        <v>94</v>
      </c>
    </row>
    <row r="53" spans="1:3" ht="24.95" customHeight="1" x14ac:dyDescent="0.2">
      <c r="A53" s="33" t="s">
        <v>40</v>
      </c>
      <c r="B53" s="34" t="s">
        <v>33</v>
      </c>
      <c r="C53" s="53">
        <v>15</v>
      </c>
    </row>
    <row r="54" spans="1:3" ht="24.95" customHeight="1" x14ac:dyDescent="0.2">
      <c r="A54" s="33" t="s">
        <v>41</v>
      </c>
      <c r="B54" s="34" t="s">
        <v>34</v>
      </c>
      <c r="C54" s="53">
        <v>0</v>
      </c>
    </row>
    <row r="55" spans="1:3" ht="24.95" customHeight="1" x14ac:dyDescent="0.2">
      <c r="A55" s="33" t="s">
        <v>42</v>
      </c>
      <c r="B55" s="34" t="s">
        <v>35</v>
      </c>
      <c r="C55" s="53">
        <v>1044</v>
      </c>
    </row>
    <row r="56" spans="1:3" ht="24.95" customHeight="1" x14ac:dyDescent="0.2">
      <c r="A56" s="33" t="s">
        <v>43</v>
      </c>
      <c r="B56" s="34" t="s">
        <v>36</v>
      </c>
      <c r="C56" s="53">
        <v>201</v>
      </c>
    </row>
    <row r="57" spans="1:3" ht="24.95" customHeight="1" x14ac:dyDescent="0.2">
      <c r="A57" s="33" t="s">
        <v>21</v>
      </c>
      <c r="B57" s="31" t="s">
        <v>152</v>
      </c>
      <c r="C57" s="53">
        <v>112208</v>
      </c>
    </row>
    <row r="58" spans="1:3" ht="24.95" customHeight="1" x14ac:dyDescent="0.2">
      <c r="A58" s="33" t="s">
        <v>153</v>
      </c>
      <c r="B58" s="34" t="s">
        <v>154</v>
      </c>
      <c r="C58" s="53">
        <v>1027</v>
      </c>
    </row>
    <row r="59" spans="1:3" ht="24.95" customHeight="1" x14ac:dyDescent="0.2">
      <c r="A59" s="33" t="s">
        <v>22</v>
      </c>
      <c r="B59" s="32" t="s">
        <v>169</v>
      </c>
      <c r="C59" s="16">
        <f>SUM(C60:C63)</f>
        <v>30769</v>
      </c>
    </row>
    <row r="60" spans="1:3" ht="24.95" customHeight="1" x14ac:dyDescent="0.2">
      <c r="A60" s="33" t="s">
        <v>48</v>
      </c>
      <c r="B60" s="34" t="s">
        <v>44</v>
      </c>
      <c r="C60" s="53">
        <v>19096</v>
      </c>
    </row>
    <row r="61" spans="1:3" ht="24.95" customHeight="1" x14ac:dyDescent="0.2">
      <c r="A61" s="33" t="s">
        <v>49</v>
      </c>
      <c r="B61" s="34" t="s">
        <v>45</v>
      </c>
      <c r="C61" s="53">
        <v>2723</v>
      </c>
    </row>
    <row r="62" spans="1:3" ht="24.95" customHeight="1" x14ac:dyDescent="0.2">
      <c r="A62" s="33" t="s">
        <v>50</v>
      </c>
      <c r="B62" s="34" t="s">
        <v>46</v>
      </c>
      <c r="C62" s="53">
        <v>0</v>
      </c>
    </row>
    <row r="63" spans="1:3" ht="24.95" customHeight="1" x14ac:dyDescent="0.2">
      <c r="A63" s="33" t="s">
        <v>51</v>
      </c>
      <c r="B63" s="34" t="s">
        <v>47</v>
      </c>
      <c r="C63" s="53">
        <v>8950</v>
      </c>
    </row>
    <row r="64" spans="1:3" ht="24.95" customHeight="1" x14ac:dyDescent="0.2">
      <c r="A64" s="33" t="s">
        <v>23</v>
      </c>
      <c r="B64" s="31" t="s">
        <v>24</v>
      </c>
      <c r="C64" s="53">
        <v>50</v>
      </c>
    </row>
    <row r="65" spans="1:3" ht="24.95" customHeight="1" x14ac:dyDescent="0.2">
      <c r="A65" s="33" t="s">
        <v>25</v>
      </c>
      <c r="B65" s="31" t="s">
        <v>155</v>
      </c>
      <c r="C65" s="53">
        <v>55129</v>
      </c>
    </row>
    <row r="66" spans="1:3" ht="24.95" customHeight="1" x14ac:dyDescent="0.2">
      <c r="A66" s="33" t="s">
        <v>26</v>
      </c>
      <c r="B66" s="31" t="s">
        <v>27</v>
      </c>
      <c r="C66" s="53">
        <v>4301</v>
      </c>
    </row>
    <row r="67" spans="1:3" ht="24.95" customHeight="1" x14ac:dyDescent="0.2">
      <c r="A67" s="14" t="s">
        <v>131</v>
      </c>
      <c r="B67" s="63" t="s">
        <v>156</v>
      </c>
      <c r="C67" s="16">
        <f>C68+C69+C70+C71</f>
        <v>410303</v>
      </c>
    </row>
    <row r="68" spans="1:3" ht="24.95" customHeight="1" x14ac:dyDescent="0.2">
      <c r="A68" s="33" t="s">
        <v>99</v>
      </c>
      <c r="B68" s="31" t="s">
        <v>204</v>
      </c>
      <c r="C68" s="53">
        <v>800</v>
      </c>
    </row>
    <row r="69" spans="1:3" ht="24.95" customHeight="1" x14ac:dyDescent="0.2">
      <c r="A69" s="33" t="s">
        <v>28</v>
      </c>
      <c r="B69" s="31" t="s">
        <v>53</v>
      </c>
      <c r="C69" s="53">
        <v>0</v>
      </c>
    </row>
    <row r="70" spans="1:3" ht="24.95" customHeight="1" x14ac:dyDescent="0.2">
      <c r="A70" s="33" t="s">
        <v>29</v>
      </c>
      <c r="B70" s="31" t="s">
        <v>101</v>
      </c>
      <c r="C70" s="53">
        <v>0</v>
      </c>
    </row>
    <row r="71" spans="1:3" ht="24.95" customHeight="1" x14ac:dyDescent="0.2">
      <c r="A71" s="33" t="s">
        <v>100</v>
      </c>
      <c r="B71" s="31" t="s">
        <v>102</v>
      </c>
      <c r="C71" s="53">
        <v>409503</v>
      </c>
    </row>
    <row r="72" spans="1:3" ht="24.95" customHeight="1" x14ac:dyDescent="0.2">
      <c r="A72" s="14" t="s">
        <v>133</v>
      </c>
      <c r="B72" s="63" t="s">
        <v>112</v>
      </c>
      <c r="C72" s="64">
        <v>10437</v>
      </c>
    </row>
  </sheetData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72"/>
  <sheetViews>
    <sheetView showGridLines="0" view="pageBreakPreview" zoomScale="60" zoomScaleNormal="60" workbookViewId="0">
      <pane xSplit="2" ySplit="6" topLeftCell="C14" activePane="bottomRight" state="frozen"/>
      <selection activeCell="A73" sqref="A73:XFD82"/>
      <selection pane="topRight" activeCell="A73" sqref="A73:XFD82"/>
      <selection pane="bottomLeft" activeCell="A73" sqref="A73:XFD82"/>
      <selection pane="bottomRight" activeCell="A73" sqref="A73:XFD82"/>
    </sheetView>
  </sheetViews>
  <sheetFormatPr defaultRowHeight="18.75" x14ac:dyDescent="0.2"/>
  <cols>
    <col min="1" max="1" width="10.7109375" style="46" customWidth="1"/>
    <col min="2" max="2" width="150.7109375" style="46" customWidth="1"/>
    <col min="3" max="3" width="20.7109375" style="46" customWidth="1"/>
    <col min="4" max="16384" width="9.140625" style="46"/>
  </cols>
  <sheetData>
    <row r="1" spans="1:3" s="43" customFormat="1" x14ac:dyDescent="0.2">
      <c r="A1" s="75" t="s">
        <v>195</v>
      </c>
      <c r="B1" s="75"/>
      <c r="C1" s="75"/>
    </row>
    <row r="2" spans="1:3" s="45" customFormat="1" ht="35.1" customHeight="1" x14ac:dyDescent="0.2">
      <c r="A2" s="44" t="s">
        <v>216</v>
      </c>
      <c r="B2" s="44"/>
      <c r="C2" s="69"/>
    </row>
    <row r="3" spans="1:3" x14ac:dyDescent="0.2">
      <c r="A3" s="56"/>
      <c r="B3" s="57"/>
      <c r="C3" s="58" t="s">
        <v>190</v>
      </c>
    </row>
    <row r="4" spans="1:3" s="47" customFormat="1" ht="96" customHeight="1" x14ac:dyDescent="0.2">
      <c r="A4" s="59" t="s">
        <v>114</v>
      </c>
      <c r="B4" s="60" t="s">
        <v>52</v>
      </c>
      <c r="C4" s="9" t="s">
        <v>193</v>
      </c>
    </row>
    <row r="5" spans="1:3" s="47" customFormat="1" x14ac:dyDescent="0.2">
      <c r="A5" s="48">
        <v>1</v>
      </c>
      <c r="B5" s="49">
        <v>2</v>
      </c>
      <c r="C5" s="48">
        <v>3</v>
      </c>
    </row>
    <row r="6" spans="1:3" ht="24.95" customHeight="1" x14ac:dyDescent="0.2">
      <c r="A6" s="50" t="s">
        <v>0</v>
      </c>
      <c r="B6" s="51" t="s">
        <v>208</v>
      </c>
      <c r="C6" s="16">
        <f>C7+C8+C9+C16+C17+C18+C19+C20+C21+C22+C23+C24+C25+C26+C30+C31+C33+C34+C35+C36+C37+C39</f>
        <v>61666797</v>
      </c>
    </row>
    <row r="7" spans="1:3" ht="24.95" customHeight="1" x14ac:dyDescent="0.2">
      <c r="A7" s="52" t="s">
        <v>1</v>
      </c>
      <c r="B7" s="28" t="s">
        <v>115</v>
      </c>
      <c r="C7" s="53">
        <f>SUM(Dolnośląski:Zachodniopomorski!C7)</f>
        <v>13031556</v>
      </c>
    </row>
    <row r="8" spans="1:3" ht="24.95" customHeight="1" x14ac:dyDescent="0.2">
      <c r="A8" s="52" t="s">
        <v>2</v>
      </c>
      <c r="B8" s="28" t="s">
        <v>116</v>
      </c>
      <c r="C8" s="53">
        <f>SUM(Dolnośląski:Zachodniopomorski!C8)</f>
        <v>5989576</v>
      </c>
    </row>
    <row r="9" spans="1:3" ht="24.95" customHeight="1" x14ac:dyDescent="0.2">
      <c r="A9" s="52" t="s">
        <v>3</v>
      </c>
      <c r="B9" s="28" t="s">
        <v>113</v>
      </c>
      <c r="C9" s="53">
        <f>SUM(Dolnośląski:Zachodniopomorski!C9)</f>
        <v>15264272</v>
      </c>
    </row>
    <row r="10" spans="1:3" ht="24.95" customHeight="1" x14ac:dyDescent="0.2">
      <c r="A10" s="54" t="s">
        <v>54</v>
      </c>
      <c r="B10" s="61" t="s">
        <v>182</v>
      </c>
      <c r="C10" s="53">
        <f>SUM(Dolnośląski:Zachodniopomorski!C10)</f>
        <v>4427154</v>
      </c>
    </row>
    <row r="11" spans="1:3" ht="24.95" customHeight="1" x14ac:dyDescent="0.2">
      <c r="A11" s="54" t="s">
        <v>137</v>
      </c>
      <c r="B11" s="61" t="s">
        <v>140</v>
      </c>
      <c r="C11" s="53">
        <f>SUM(Dolnośląski:Zachodniopomorski!C11)</f>
        <v>3975031</v>
      </c>
    </row>
    <row r="12" spans="1:3" ht="24.95" customHeight="1" x14ac:dyDescent="0.2">
      <c r="A12" s="54" t="s">
        <v>138</v>
      </c>
      <c r="B12" s="61" t="s">
        <v>141</v>
      </c>
      <c r="C12" s="53">
        <f>SUM(Dolnośląski:Zachodniopomorski!C12)</f>
        <v>1359384</v>
      </c>
    </row>
    <row r="13" spans="1:3" ht="24.95" customHeight="1" x14ac:dyDescent="0.2">
      <c r="A13" s="54" t="s">
        <v>139</v>
      </c>
      <c r="B13" s="61" t="s">
        <v>142</v>
      </c>
      <c r="C13" s="53">
        <f>SUM(Dolnośląski:Zachodniopomorski!C13)</f>
        <v>596265</v>
      </c>
    </row>
    <row r="14" spans="1:3" ht="24.95" customHeight="1" x14ac:dyDescent="0.2">
      <c r="A14" s="54" t="s">
        <v>200</v>
      </c>
      <c r="B14" s="61" t="s">
        <v>199</v>
      </c>
      <c r="C14" s="53">
        <f>SUM(Dolnośląski:Zachodniopomorski!C14)</f>
        <v>0</v>
      </c>
    </row>
    <row r="15" spans="1:3" ht="24.95" customHeight="1" x14ac:dyDescent="0.2">
      <c r="A15" s="54" t="s">
        <v>209</v>
      </c>
      <c r="B15" s="61" t="s">
        <v>210</v>
      </c>
      <c r="C15" s="53">
        <f>SUM(Dolnośląski:Zachodniopomorski!C15)</f>
        <v>0</v>
      </c>
    </row>
    <row r="16" spans="1:3" ht="24.95" customHeight="1" x14ac:dyDescent="0.2">
      <c r="A16" s="52" t="s">
        <v>4</v>
      </c>
      <c r="B16" s="28" t="s">
        <v>121</v>
      </c>
      <c r="C16" s="53">
        <f>SUM(Dolnośląski:Zachodniopomorski!C16)</f>
        <v>2861323</v>
      </c>
    </row>
    <row r="17" spans="1:3" ht="24.95" customHeight="1" x14ac:dyDescent="0.2">
      <c r="A17" s="52" t="s">
        <v>5</v>
      </c>
      <c r="B17" s="28" t="s">
        <v>117</v>
      </c>
      <c r="C17" s="53">
        <f>SUM(Dolnośląski:Zachodniopomorski!C17)</f>
        <v>3018519</v>
      </c>
    </row>
    <row r="18" spans="1:3" ht="24.95" customHeight="1" x14ac:dyDescent="0.2">
      <c r="A18" s="52" t="s">
        <v>6</v>
      </c>
      <c r="B18" s="28" t="s">
        <v>123</v>
      </c>
      <c r="C18" s="53">
        <f>SUM(Dolnośląski:Zachodniopomorski!C18)</f>
        <v>1746409</v>
      </c>
    </row>
    <row r="19" spans="1:3" ht="24.95" customHeight="1" x14ac:dyDescent="0.2">
      <c r="A19" s="52" t="s">
        <v>7</v>
      </c>
      <c r="B19" s="28" t="s">
        <v>122</v>
      </c>
      <c r="C19" s="53">
        <f>SUM(Dolnośląski:Zachodniopomorski!C19)</f>
        <v>763812</v>
      </c>
    </row>
    <row r="20" spans="1:3" ht="24.95" customHeight="1" x14ac:dyDescent="0.2">
      <c r="A20" s="52" t="s">
        <v>8</v>
      </c>
      <c r="B20" s="28" t="s">
        <v>118</v>
      </c>
      <c r="C20" s="53">
        <f>SUM(Dolnośląski:Zachodniopomorski!C20)</f>
        <v>1974937</v>
      </c>
    </row>
    <row r="21" spans="1:3" ht="24.95" customHeight="1" x14ac:dyDescent="0.2">
      <c r="A21" s="52" t="s">
        <v>9</v>
      </c>
      <c r="B21" s="28" t="s">
        <v>119</v>
      </c>
      <c r="C21" s="53">
        <f>SUM(Dolnośląski:Zachodniopomorski!C21)</f>
        <v>0</v>
      </c>
    </row>
    <row r="22" spans="1:3" ht="24.95" customHeight="1" x14ac:dyDescent="0.2">
      <c r="A22" s="52" t="s">
        <v>10</v>
      </c>
      <c r="B22" s="28" t="s">
        <v>124</v>
      </c>
      <c r="C22" s="53">
        <f>SUM(Dolnośląski:Zachodniopomorski!C22)</f>
        <v>215937</v>
      </c>
    </row>
    <row r="23" spans="1:3" ht="24.95" customHeight="1" x14ac:dyDescent="0.2">
      <c r="A23" s="52" t="s">
        <v>11</v>
      </c>
      <c r="B23" s="28" t="s">
        <v>120</v>
      </c>
      <c r="C23" s="53">
        <f>SUM(Dolnośląski:Zachodniopomorski!C23)</f>
        <v>264694</v>
      </c>
    </row>
    <row r="24" spans="1:3" ht="24.95" customHeight="1" x14ac:dyDescent="0.2">
      <c r="A24" s="52" t="s">
        <v>12</v>
      </c>
      <c r="B24" s="28" t="s">
        <v>158</v>
      </c>
      <c r="C24" s="53">
        <f>SUM(Dolnośląski:Zachodniopomorski!C24)</f>
        <v>2202214</v>
      </c>
    </row>
    <row r="25" spans="1:3" ht="24.95" customHeight="1" x14ac:dyDescent="0.2">
      <c r="A25" s="52" t="s">
        <v>13</v>
      </c>
      <c r="B25" s="28" t="s">
        <v>143</v>
      </c>
      <c r="C25" s="53">
        <f>SUM(Dolnośląski:Zachodniopomorski!C25)</f>
        <v>1308860</v>
      </c>
    </row>
    <row r="26" spans="1:3" ht="24.95" customHeight="1" x14ac:dyDescent="0.2">
      <c r="A26" s="54" t="s">
        <v>14</v>
      </c>
      <c r="B26" s="28" t="s">
        <v>166</v>
      </c>
      <c r="C26" s="53">
        <f>SUM(C27:C29)</f>
        <v>8373166</v>
      </c>
    </row>
    <row r="27" spans="1:3" ht="37.5" x14ac:dyDescent="0.2">
      <c r="A27" s="52" t="s">
        <v>125</v>
      </c>
      <c r="B27" s="61" t="s">
        <v>145</v>
      </c>
      <c r="C27" s="53">
        <f>SUM(Dolnośląski:Zachodniopomorski!C27)</f>
        <v>8335888</v>
      </c>
    </row>
    <row r="28" spans="1:3" ht="24.95" customHeight="1" x14ac:dyDescent="0.2">
      <c r="A28" s="54" t="s">
        <v>144</v>
      </c>
      <c r="B28" s="61" t="s">
        <v>147</v>
      </c>
      <c r="C28" s="53">
        <f>SUM(Dolnośląski:Zachodniopomorski!C28)</f>
        <v>21901</v>
      </c>
    </row>
    <row r="29" spans="1:3" ht="31.5" customHeight="1" x14ac:dyDescent="0.2">
      <c r="A29" s="54" t="s">
        <v>148</v>
      </c>
      <c r="B29" s="61" t="s">
        <v>146</v>
      </c>
      <c r="C29" s="53">
        <f>SUM(Dolnośląski:Zachodniopomorski!C29)</f>
        <v>15377</v>
      </c>
    </row>
    <row r="30" spans="1:3" ht="24.95" customHeight="1" x14ac:dyDescent="0.2">
      <c r="A30" s="33" t="s">
        <v>15</v>
      </c>
      <c r="B30" s="29" t="s">
        <v>110</v>
      </c>
      <c r="C30" s="53">
        <f>SUM(Dolnośląski:Zachodniopomorski!C30)</f>
        <v>0</v>
      </c>
    </row>
    <row r="31" spans="1:3" ht="24.95" customHeight="1" x14ac:dyDescent="0.2">
      <c r="A31" s="33" t="s">
        <v>107</v>
      </c>
      <c r="B31" s="31" t="s">
        <v>149</v>
      </c>
      <c r="C31" s="53">
        <f>SUM(Dolnośląski:Zachodniopomorski!C31)</f>
        <v>851867</v>
      </c>
    </row>
    <row r="32" spans="1:3" ht="24.95" customHeight="1" x14ac:dyDescent="0.2">
      <c r="A32" s="54" t="s">
        <v>150</v>
      </c>
      <c r="B32" s="61" t="s">
        <v>160</v>
      </c>
      <c r="C32" s="53">
        <f>SUM(Dolnośląski:Zachodniopomorski!C32)</f>
        <v>185003</v>
      </c>
    </row>
    <row r="33" spans="1:3" ht="24.95" customHeight="1" x14ac:dyDescent="0.2">
      <c r="A33" s="33" t="s">
        <v>108</v>
      </c>
      <c r="B33" s="19" t="s">
        <v>111</v>
      </c>
      <c r="C33" s="53">
        <f>SUM(Dolnośląski:Zachodniopomorski!C33)</f>
        <v>3552613</v>
      </c>
    </row>
    <row r="34" spans="1:3" ht="24.95" customHeight="1" x14ac:dyDescent="0.2">
      <c r="A34" s="33" t="s">
        <v>109</v>
      </c>
      <c r="B34" s="31" t="s">
        <v>159</v>
      </c>
      <c r="C34" s="53">
        <f>SUM(Dolnośląski:Zachodniopomorski!C34)</f>
        <v>226811</v>
      </c>
    </row>
    <row r="35" spans="1:3" ht="24.95" customHeight="1" x14ac:dyDescent="0.2">
      <c r="A35" s="33" t="s">
        <v>161</v>
      </c>
      <c r="B35" s="31" t="s">
        <v>162</v>
      </c>
      <c r="C35" s="53">
        <f>SUM(Dolnośląski:Zachodniopomorski!C35)</f>
        <v>0</v>
      </c>
    </row>
    <row r="36" spans="1:3" ht="24.95" customHeight="1" x14ac:dyDescent="0.2">
      <c r="A36" s="33" t="s">
        <v>174</v>
      </c>
      <c r="B36" s="31" t="s">
        <v>176</v>
      </c>
      <c r="C36" s="53">
        <f>SUM(Dolnośląski:Zachodniopomorski!C36)</f>
        <v>20231</v>
      </c>
    </row>
    <row r="37" spans="1:3" ht="24.95" customHeight="1" x14ac:dyDescent="0.2">
      <c r="A37" s="18" t="s">
        <v>180</v>
      </c>
      <c r="B37" s="19" t="s">
        <v>201</v>
      </c>
      <c r="C37" s="53">
        <f>SUM(Dolnośląski:Zachodniopomorski!C37)</f>
        <v>0</v>
      </c>
    </row>
    <row r="38" spans="1:3" ht="24.95" customHeight="1" x14ac:dyDescent="0.2">
      <c r="A38" s="18" t="s">
        <v>202</v>
      </c>
      <c r="B38" s="19" t="s">
        <v>203</v>
      </c>
      <c r="C38" s="53">
        <f>SUM(Dolnośląski:Zachodniopomorski!C38)</f>
        <v>0</v>
      </c>
    </row>
    <row r="39" spans="1:3" ht="24.95" customHeight="1" x14ac:dyDescent="0.2">
      <c r="A39" s="18" t="s">
        <v>211</v>
      </c>
      <c r="B39" s="19" t="s">
        <v>212</v>
      </c>
      <c r="C39" s="53">
        <f>SUM(Dolnośląski:Zachodniopomorski!C39)</f>
        <v>0</v>
      </c>
    </row>
    <row r="40" spans="1:3" s="65" customFormat="1" ht="24.95" customHeight="1" x14ac:dyDescent="0.2">
      <c r="A40" s="62" t="s">
        <v>56</v>
      </c>
      <c r="B40" s="63" t="s">
        <v>57</v>
      </c>
      <c r="C40" s="64">
        <f>SUM(Dolnośląski:Zachodniopomorski!C40)</f>
        <v>0</v>
      </c>
    </row>
    <row r="41" spans="1:3" s="65" customFormat="1" ht="24.95" customHeight="1" x14ac:dyDescent="0.2">
      <c r="A41" s="62" t="s">
        <v>55</v>
      </c>
      <c r="B41" s="63" t="s">
        <v>58</v>
      </c>
      <c r="C41" s="64">
        <f>SUM(Dolnośląski:Zachodniopomorski!C41)</f>
        <v>2264769</v>
      </c>
    </row>
    <row r="42" spans="1:3" s="65" customFormat="1" ht="43.5" customHeight="1" x14ac:dyDescent="0.2">
      <c r="A42" s="62" t="s">
        <v>175</v>
      </c>
      <c r="B42" s="30" t="s">
        <v>213</v>
      </c>
      <c r="C42" s="64">
        <f>SUM(Dolnośląski:Zachodniopomorski!C42)</f>
        <v>953100</v>
      </c>
    </row>
    <row r="43" spans="1:3" s="65" customFormat="1" ht="24.95" customHeight="1" x14ac:dyDescent="0.2">
      <c r="A43" s="62" t="s">
        <v>185</v>
      </c>
      <c r="B43" s="63" t="s">
        <v>186</v>
      </c>
      <c r="C43" s="64">
        <f>SUM(Dolnośląski:Zachodniopomorski!C43)</f>
        <v>0</v>
      </c>
    </row>
    <row r="44" spans="1:3" s="65" customFormat="1" ht="24.75" customHeight="1" x14ac:dyDescent="0.2">
      <c r="A44" s="62" t="s">
        <v>198</v>
      </c>
      <c r="B44" s="63" t="s">
        <v>206</v>
      </c>
      <c r="C44" s="64">
        <f>SUM(Dolnośląski:Zachodniopomorski!C44)</f>
        <v>24200</v>
      </c>
    </row>
    <row r="45" spans="1:3" s="65" customFormat="1" ht="24.95" customHeight="1" x14ac:dyDescent="0.2">
      <c r="A45" s="62" t="s">
        <v>151</v>
      </c>
      <c r="B45" s="30" t="s">
        <v>205</v>
      </c>
      <c r="C45" s="64">
        <f>C11+C13+C14+C26+C32+C42+C44</f>
        <v>14106765</v>
      </c>
    </row>
    <row r="46" spans="1:3" ht="24.95" customHeight="1" x14ac:dyDescent="0.2">
      <c r="A46" s="66" t="s">
        <v>129</v>
      </c>
      <c r="B46" s="63" t="s">
        <v>172</v>
      </c>
      <c r="C46" s="16">
        <f>C47+C48+C49+C57+C59+C64+C65+C66</f>
        <v>610240</v>
      </c>
    </row>
    <row r="47" spans="1:3" ht="24.95" customHeight="1" x14ac:dyDescent="0.2">
      <c r="A47" s="33" t="s">
        <v>16</v>
      </c>
      <c r="B47" s="31" t="s">
        <v>17</v>
      </c>
      <c r="C47" s="53">
        <f>SUM(Dolnośląski:Zachodniopomorski!C47)</f>
        <v>26956</v>
      </c>
    </row>
    <row r="48" spans="1:3" ht="24.95" customHeight="1" x14ac:dyDescent="0.2">
      <c r="A48" s="33" t="s">
        <v>18</v>
      </c>
      <c r="B48" s="31" t="s">
        <v>19</v>
      </c>
      <c r="C48" s="53">
        <f>SUM(Dolnośląski:Zachodniopomorski!C48)</f>
        <v>99808</v>
      </c>
    </row>
    <row r="49" spans="1:3" ht="24.95" customHeight="1" x14ac:dyDescent="0.2">
      <c r="A49" s="33" t="s">
        <v>20</v>
      </c>
      <c r="B49" s="32" t="s">
        <v>173</v>
      </c>
      <c r="C49" s="67">
        <f>C50+C52+C53+C54+C55+C56</f>
        <v>4469</v>
      </c>
    </row>
    <row r="50" spans="1:3" ht="24.95" customHeight="1" x14ac:dyDescent="0.2">
      <c r="A50" s="33" t="s">
        <v>37</v>
      </c>
      <c r="B50" s="34" t="s">
        <v>30</v>
      </c>
      <c r="C50" s="53">
        <f>SUM(Dolnośląski:Zachodniopomorski!C50)</f>
        <v>588</v>
      </c>
    </row>
    <row r="51" spans="1:3" ht="24.95" customHeight="1" x14ac:dyDescent="0.2">
      <c r="A51" s="33" t="s">
        <v>38</v>
      </c>
      <c r="B51" s="36" t="s">
        <v>31</v>
      </c>
      <c r="C51" s="53">
        <f>SUM(Dolnośląski:Zachodniopomorski!C51)</f>
        <v>585</v>
      </c>
    </row>
    <row r="52" spans="1:3" ht="24.95" customHeight="1" x14ac:dyDescent="0.2">
      <c r="A52" s="33" t="s">
        <v>39</v>
      </c>
      <c r="B52" s="34" t="s">
        <v>32</v>
      </c>
      <c r="C52" s="53">
        <f>SUM(Dolnośląski:Zachodniopomorski!C52)</f>
        <v>684</v>
      </c>
    </row>
    <row r="53" spans="1:3" ht="24.95" customHeight="1" x14ac:dyDescent="0.2">
      <c r="A53" s="33" t="s">
        <v>40</v>
      </c>
      <c r="B53" s="34" t="s">
        <v>33</v>
      </c>
      <c r="C53" s="53">
        <f>SUM(Dolnośląski:Zachodniopomorski!C53)</f>
        <v>8</v>
      </c>
    </row>
    <row r="54" spans="1:3" ht="24.95" customHeight="1" x14ac:dyDescent="0.2">
      <c r="A54" s="33" t="s">
        <v>41</v>
      </c>
      <c r="B54" s="34" t="s">
        <v>34</v>
      </c>
      <c r="C54" s="53">
        <f>SUM(Dolnośląski:Zachodniopomorski!C54)</f>
        <v>0</v>
      </c>
    </row>
    <row r="55" spans="1:3" ht="24.95" customHeight="1" x14ac:dyDescent="0.2">
      <c r="A55" s="33" t="s">
        <v>42</v>
      </c>
      <c r="B55" s="34" t="s">
        <v>35</v>
      </c>
      <c r="C55" s="53">
        <f>SUM(Dolnośląski:Zachodniopomorski!C55)</f>
        <v>2795</v>
      </c>
    </row>
    <row r="56" spans="1:3" ht="24.95" customHeight="1" x14ac:dyDescent="0.2">
      <c r="A56" s="33" t="s">
        <v>43</v>
      </c>
      <c r="B56" s="34" t="s">
        <v>36</v>
      </c>
      <c r="C56" s="53">
        <f>SUM(Dolnośląski:Zachodniopomorski!C56)</f>
        <v>394</v>
      </c>
    </row>
    <row r="57" spans="1:3" ht="24.95" customHeight="1" x14ac:dyDescent="0.2">
      <c r="A57" s="33" t="s">
        <v>21</v>
      </c>
      <c r="B57" s="31" t="s">
        <v>152</v>
      </c>
      <c r="C57" s="53">
        <f>SUM(Dolnośląski:Zachodniopomorski!C57)</f>
        <v>339286</v>
      </c>
    </row>
    <row r="58" spans="1:3" ht="24.95" customHeight="1" x14ac:dyDescent="0.2">
      <c r="A58" s="33" t="s">
        <v>153</v>
      </c>
      <c r="B58" s="34" t="s">
        <v>154</v>
      </c>
      <c r="C58" s="53">
        <f>SUM(Dolnośląski:Zachodniopomorski!C58)</f>
        <v>1138</v>
      </c>
    </row>
    <row r="59" spans="1:3" ht="24.95" customHeight="1" x14ac:dyDescent="0.2">
      <c r="A59" s="33" t="s">
        <v>22</v>
      </c>
      <c r="B59" s="32" t="s">
        <v>169</v>
      </c>
      <c r="C59" s="70">
        <f>SUM(C60:C63)</f>
        <v>79988</v>
      </c>
    </row>
    <row r="60" spans="1:3" ht="24.95" customHeight="1" x14ac:dyDescent="0.2">
      <c r="A60" s="33" t="s">
        <v>48</v>
      </c>
      <c r="B60" s="34" t="s">
        <v>44</v>
      </c>
      <c r="C60" s="53">
        <f>SUM(Dolnośląski:Zachodniopomorski!C60)</f>
        <v>58190</v>
      </c>
    </row>
    <row r="61" spans="1:3" ht="24.95" customHeight="1" x14ac:dyDescent="0.2">
      <c r="A61" s="33" t="s">
        <v>49</v>
      </c>
      <c r="B61" s="34" t="s">
        <v>45</v>
      </c>
      <c r="C61" s="53">
        <f>SUM(Dolnośląski:Zachodniopomorski!C61)</f>
        <v>8304</v>
      </c>
    </row>
    <row r="62" spans="1:3" ht="24.95" customHeight="1" x14ac:dyDescent="0.2">
      <c r="A62" s="33" t="s">
        <v>50</v>
      </c>
      <c r="B62" s="34" t="s">
        <v>46</v>
      </c>
      <c r="C62" s="53">
        <f>SUM(Dolnośląski:Zachodniopomorski!C62)</f>
        <v>0</v>
      </c>
    </row>
    <row r="63" spans="1:3" ht="24.95" customHeight="1" x14ac:dyDescent="0.2">
      <c r="A63" s="33" t="s">
        <v>51</v>
      </c>
      <c r="B63" s="34" t="s">
        <v>47</v>
      </c>
      <c r="C63" s="53">
        <f>SUM(Dolnośląski:Zachodniopomorski!C63)</f>
        <v>13494</v>
      </c>
    </row>
    <row r="64" spans="1:3" ht="24.95" customHeight="1" x14ac:dyDescent="0.2">
      <c r="A64" s="33" t="s">
        <v>23</v>
      </c>
      <c r="B64" s="31" t="s">
        <v>24</v>
      </c>
      <c r="C64" s="53">
        <f>SUM(Dolnośląski:Zachodniopomorski!C64)</f>
        <v>0</v>
      </c>
    </row>
    <row r="65" spans="1:3" ht="24.95" customHeight="1" x14ac:dyDescent="0.2">
      <c r="A65" s="33" t="s">
        <v>25</v>
      </c>
      <c r="B65" s="31" t="s">
        <v>155</v>
      </c>
      <c r="C65" s="53">
        <f>SUM(Dolnośląski:Zachodniopomorski!C65)</f>
        <v>55198</v>
      </c>
    </row>
    <row r="66" spans="1:3" ht="24.95" customHeight="1" x14ac:dyDescent="0.2">
      <c r="A66" s="33" t="s">
        <v>26</v>
      </c>
      <c r="B66" s="31" t="s">
        <v>27</v>
      </c>
      <c r="C66" s="53">
        <f>SUM(Dolnośląski:Zachodniopomorski!C66)</f>
        <v>4535</v>
      </c>
    </row>
    <row r="67" spans="1:3" ht="24.95" customHeight="1" x14ac:dyDescent="0.2">
      <c r="A67" s="14" t="s">
        <v>131</v>
      </c>
      <c r="B67" s="63" t="s">
        <v>156</v>
      </c>
      <c r="C67" s="16">
        <f>C68+C69+C70+C71</f>
        <v>230458</v>
      </c>
    </row>
    <row r="68" spans="1:3" ht="24.95" customHeight="1" x14ac:dyDescent="0.2">
      <c r="A68" s="33" t="s">
        <v>99</v>
      </c>
      <c r="B68" s="31" t="s">
        <v>204</v>
      </c>
      <c r="C68" s="53">
        <f>SUM(Dolnośląski:Zachodniopomorski!C68)</f>
        <v>0</v>
      </c>
    </row>
    <row r="69" spans="1:3" ht="24.95" customHeight="1" x14ac:dyDescent="0.2">
      <c r="A69" s="33" t="s">
        <v>28</v>
      </c>
      <c r="B69" s="31" t="s">
        <v>53</v>
      </c>
      <c r="C69" s="53">
        <f>SUM(Dolnośląski:Zachodniopomorski!C69)</f>
        <v>172625</v>
      </c>
    </row>
    <row r="70" spans="1:3" ht="24.95" customHeight="1" x14ac:dyDescent="0.2">
      <c r="A70" s="33" t="s">
        <v>29</v>
      </c>
      <c r="B70" s="31" t="s">
        <v>101</v>
      </c>
      <c r="C70" s="53">
        <f>SUM(Dolnośląski:Zachodniopomorski!C70)</f>
        <v>0</v>
      </c>
    </row>
    <row r="71" spans="1:3" ht="24.95" customHeight="1" x14ac:dyDescent="0.2">
      <c r="A71" s="33" t="s">
        <v>100</v>
      </c>
      <c r="B71" s="31" t="s">
        <v>102</v>
      </c>
      <c r="C71" s="53">
        <f>SUM(Dolnośląski:Zachodniopomorski!C71)</f>
        <v>57833</v>
      </c>
    </row>
    <row r="72" spans="1:3" ht="24.95" customHeight="1" x14ac:dyDescent="0.2">
      <c r="A72" s="14" t="s">
        <v>133</v>
      </c>
      <c r="B72" s="63" t="s">
        <v>112</v>
      </c>
      <c r="C72" s="16">
        <f>SUM(Dolnośląski:Zachodniopomorski!C72)</f>
        <v>47524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0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  <ignoredErrors>
    <ignoredError sqref="C46:C72 C7:C8 C40:C43 C16:C36 C10:C13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72"/>
  <sheetViews>
    <sheetView showGridLines="0" view="pageBreakPreview" zoomScale="80" zoomScaleNormal="70" zoomScaleSheetLayoutView="80" workbookViewId="0">
      <pane ySplit="6" topLeftCell="A57" activePane="bottomLeft" state="frozen"/>
      <selection activeCell="A73" sqref="A73:XFD82"/>
      <selection pane="bottomLeft" activeCell="A73" sqref="A73:XFD82"/>
    </sheetView>
  </sheetViews>
  <sheetFormatPr defaultRowHeight="18.75" x14ac:dyDescent="0.2"/>
  <cols>
    <col min="1" max="1" width="10.7109375" style="46" customWidth="1"/>
    <col min="2" max="2" width="150.7109375" style="46" customWidth="1"/>
    <col min="3" max="3" width="20.7109375" style="46" customWidth="1"/>
    <col min="4" max="16384" width="9.140625" style="46"/>
  </cols>
  <sheetData>
    <row r="1" spans="1:3" s="43" customFormat="1" x14ac:dyDescent="0.2">
      <c r="A1" s="75" t="s">
        <v>195</v>
      </c>
      <c r="B1" s="75"/>
      <c r="C1" s="75"/>
    </row>
    <row r="2" spans="1:3" s="45" customFormat="1" ht="35.1" customHeight="1" x14ac:dyDescent="0.2">
      <c r="A2" s="44" t="s">
        <v>59</v>
      </c>
      <c r="B2" s="44"/>
      <c r="C2" s="68"/>
    </row>
    <row r="3" spans="1:3" x14ac:dyDescent="0.2">
      <c r="A3" s="56"/>
      <c r="B3" s="57"/>
      <c r="C3" s="58" t="s">
        <v>190</v>
      </c>
    </row>
    <row r="4" spans="1:3" s="47" customFormat="1" ht="96" customHeight="1" x14ac:dyDescent="0.2">
      <c r="A4" s="59" t="s">
        <v>114</v>
      </c>
      <c r="B4" s="60" t="s">
        <v>52</v>
      </c>
      <c r="C4" s="9" t="s">
        <v>194</v>
      </c>
    </row>
    <row r="5" spans="1:3" s="47" customFormat="1" x14ac:dyDescent="0.2">
      <c r="A5" s="48">
        <v>1</v>
      </c>
      <c r="B5" s="49">
        <v>2</v>
      </c>
      <c r="C5" s="48">
        <v>3</v>
      </c>
    </row>
    <row r="6" spans="1:3" ht="24.95" customHeight="1" x14ac:dyDescent="0.2">
      <c r="A6" s="50" t="s">
        <v>0</v>
      </c>
      <c r="B6" s="51" t="s">
        <v>208</v>
      </c>
      <c r="C6" s="16">
        <f>C7+C8+C9+C16+C17+C18+C19+C20+C21+C22+C23+C24+C25+C26+C30+C31+C33+C34+C35+C36+C37+C39</f>
        <v>4677100</v>
      </c>
    </row>
    <row r="7" spans="1:3" ht="24.95" customHeight="1" x14ac:dyDescent="0.2">
      <c r="A7" s="52" t="s">
        <v>1</v>
      </c>
      <c r="B7" s="28" t="s">
        <v>115</v>
      </c>
      <c r="C7" s="53">
        <v>1013288</v>
      </c>
    </row>
    <row r="8" spans="1:3" ht="24.95" customHeight="1" x14ac:dyDescent="0.2">
      <c r="A8" s="52" t="s">
        <v>2</v>
      </c>
      <c r="B8" s="28" t="s">
        <v>116</v>
      </c>
      <c r="C8" s="53">
        <v>460249</v>
      </c>
    </row>
    <row r="9" spans="1:3" ht="24.95" customHeight="1" x14ac:dyDescent="0.2">
      <c r="A9" s="52" t="s">
        <v>3</v>
      </c>
      <c r="B9" s="28" t="s">
        <v>113</v>
      </c>
      <c r="C9" s="53">
        <v>1240357</v>
      </c>
    </row>
    <row r="10" spans="1:3" ht="24.95" customHeight="1" x14ac:dyDescent="0.2">
      <c r="A10" s="54" t="s">
        <v>54</v>
      </c>
      <c r="B10" s="61" t="s">
        <v>182</v>
      </c>
      <c r="C10" s="53">
        <v>335005</v>
      </c>
    </row>
    <row r="11" spans="1:3" ht="24.95" customHeight="1" x14ac:dyDescent="0.2">
      <c r="A11" s="54" t="s">
        <v>137</v>
      </c>
      <c r="B11" s="61" t="s">
        <v>140</v>
      </c>
      <c r="C11" s="53">
        <v>301103</v>
      </c>
    </row>
    <row r="12" spans="1:3" ht="24.95" customHeight="1" x14ac:dyDescent="0.2">
      <c r="A12" s="54" t="s">
        <v>138</v>
      </c>
      <c r="B12" s="61" t="s">
        <v>141</v>
      </c>
      <c r="C12" s="53">
        <v>108060</v>
      </c>
    </row>
    <row r="13" spans="1:3" ht="24.95" customHeight="1" x14ac:dyDescent="0.2">
      <c r="A13" s="54" t="s">
        <v>139</v>
      </c>
      <c r="B13" s="61" t="s">
        <v>142</v>
      </c>
      <c r="C13" s="53">
        <v>51259</v>
      </c>
    </row>
    <row r="14" spans="1:3" ht="24.95" customHeight="1" x14ac:dyDescent="0.2">
      <c r="A14" s="54" t="s">
        <v>200</v>
      </c>
      <c r="B14" s="61" t="s">
        <v>199</v>
      </c>
      <c r="C14" s="53">
        <v>0</v>
      </c>
    </row>
    <row r="15" spans="1:3" ht="24.95" customHeight="1" x14ac:dyDescent="0.2">
      <c r="A15" s="54" t="s">
        <v>209</v>
      </c>
      <c r="B15" s="61" t="s">
        <v>210</v>
      </c>
      <c r="C15" s="53">
        <v>0</v>
      </c>
    </row>
    <row r="16" spans="1:3" ht="24.95" customHeight="1" x14ac:dyDescent="0.2">
      <c r="A16" s="52" t="s">
        <v>4</v>
      </c>
      <c r="B16" s="28" t="s">
        <v>121</v>
      </c>
      <c r="C16" s="53">
        <v>218322</v>
      </c>
    </row>
    <row r="17" spans="1:3" ht="24.95" customHeight="1" x14ac:dyDescent="0.2">
      <c r="A17" s="52" t="s">
        <v>5</v>
      </c>
      <c r="B17" s="28" t="s">
        <v>117</v>
      </c>
      <c r="C17" s="53">
        <v>213353</v>
      </c>
    </row>
    <row r="18" spans="1:3" ht="24.95" customHeight="1" x14ac:dyDescent="0.2">
      <c r="A18" s="52" t="s">
        <v>6</v>
      </c>
      <c r="B18" s="28" t="s">
        <v>123</v>
      </c>
      <c r="C18" s="53">
        <v>150164</v>
      </c>
    </row>
    <row r="19" spans="1:3" ht="24.95" customHeight="1" x14ac:dyDescent="0.2">
      <c r="A19" s="52" t="s">
        <v>7</v>
      </c>
      <c r="B19" s="28" t="s">
        <v>122</v>
      </c>
      <c r="C19" s="53">
        <v>77090</v>
      </c>
    </row>
    <row r="20" spans="1:3" ht="24.95" customHeight="1" x14ac:dyDescent="0.2">
      <c r="A20" s="52" t="s">
        <v>8</v>
      </c>
      <c r="B20" s="28" t="s">
        <v>118</v>
      </c>
      <c r="C20" s="53">
        <v>121921</v>
      </c>
    </row>
    <row r="21" spans="1:3" ht="24.95" customHeight="1" x14ac:dyDescent="0.2">
      <c r="A21" s="52" t="s">
        <v>9</v>
      </c>
      <c r="B21" s="28" t="s">
        <v>119</v>
      </c>
      <c r="C21" s="53">
        <v>0</v>
      </c>
    </row>
    <row r="22" spans="1:3" ht="24.95" customHeight="1" x14ac:dyDescent="0.2">
      <c r="A22" s="52" t="s">
        <v>10</v>
      </c>
      <c r="B22" s="28" t="s">
        <v>124</v>
      </c>
      <c r="C22" s="53">
        <v>18323</v>
      </c>
    </row>
    <row r="23" spans="1:3" ht="24.95" customHeight="1" x14ac:dyDescent="0.2">
      <c r="A23" s="52" t="s">
        <v>11</v>
      </c>
      <c r="B23" s="28" t="s">
        <v>120</v>
      </c>
      <c r="C23" s="53">
        <v>20092</v>
      </c>
    </row>
    <row r="24" spans="1:3" ht="24.95" customHeight="1" x14ac:dyDescent="0.2">
      <c r="A24" s="52" t="s">
        <v>12</v>
      </c>
      <c r="B24" s="28" t="s">
        <v>158</v>
      </c>
      <c r="C24" s="53">
        <v>144339</v>
      </c>
    </row>
    <row r="25" spans="1:3" ht="24.95" customHeight="1" x14ac:dyDescent="0.2">
      <c r="A25" s="52" t="s">
        <v>13</v>
      </c>
      <c r="B25" s="28" t="s">
        <v>143</v>
      </c>
      <c r="C25" s="53">
        <v>103744</v>
      </c>
    </row>
    <row r="26" spans="1:3" ht="24.95" customHeight="1" x14ac:dyDescent="0.2">
      <c r="A26" s="54" t="s">
        <v>14</v>
      </c>
      <c r="B26" s="28" t="s">
        <v>166</v>
      </c>
      <c r="C26" s="53">
        <f>SUM(C27:C29)</f>
        <v>619369</v>
      </c>
    </row>
    <row r="27" spans="1:3" ht="37.5" x14ac:dyDescent="0.2">
      <c r="A27" s="52" t="s">
        <v>125</v>
      </c>
      <c r="B27" s="61" t="s">
        <v>145</v>
      </c>
      <c r="C27" s="53">
        <v>617483</v>
      </c>
    </row>
    <row r="28" spans="1:3" ht="24.95" customHeight="1" x14ac:dyDescent="0.2">
      <c r="A28" s="54" t="s">
        <v>144</v>
      </c>
      <c r="B28" s="61" t="s">
        <v>147</v>
      </c>
      <c r="C28" s="53">
        <v>943</v>
      </c>
    </row>
    <row r="29" spans="1:3" ht="31.5" customHeight="1" x14ac:dyDescent="0.2">
      <c r="A29" s="54" t="s">
        <v>148</v>
      </c>
      <c r="B29" s="61" t="s">
        <v>146</v>
      </c>
      <c r="C29" s="53">
        <v>943</v>
      </c>
    </row>
    <row r="30" spans="1:3" ht="24.95" customHeight="1" x14ac:dyDescent="0.2">
      <c r="A30" s="33" t="s">
        <v>15</v>
      </c>
      <c r="B30" s="29" t="s">
        <v>110</v>
      </c>
      <c r="C30" s="53">
        <v>0</v>
      </c>
    </row>
    <row r="31" spans="1:3" ht="24.95" customHeight="1" x14ac:dyDescent="0.2">
      <c r="A31" s="33" t="s">
        <v>107</v>
      </c>
      <c r="B31" s="31" t="s">
        <v>149</v>
      </c>
      <c r="C31" s="53">
        <v>47355</v>
      </c>
    </row>
    <row r="32" spans="1:3" ht="24.95" customHeight="1" x14ac:dyDescent="0.2">
      <c r="A32" s="54" t="s">
        <v>150</v>
      </c>
      <c r="B32" s="61" t="s">
        <v>160</v>
      </c>
      <c r="C32" s="53">
        <v>24839</v>
      </c>
    </row>
    <row r="33" spans="1:3" ht="24.95" customHeight="1" x14ac:dyDescent="0.2">
      <c r="A33" s="33" t="s">
        <v>108</v>
      </c>
      <c r="B33" s="19" t="s">
        <v>111</v>
      </c>
      <c r="C33" s="53">
        <v>229026</v>
      </c>
    </row>
    <row r="34" spans="1:3" ht="24.95" customHeight="1" x14ac:dyDescent="0.2">
      <c r="A34" s="33" t="s">
        <v>109</v>
      </c>
      <c r="B34" s="31" t="s">
        <v>159</v>
      </c>
      <c r="C34" s="53">
        <v>0</v>
      </c>
    </row>
    <row r="35" spans="1:3" ht="24.95" customHeight="1" x14ac:dyDescent="0.2">
      <c r="A35" s="33" t="s">
        <v>161</v>
      </c>
      <c r="B35" s="31" t="s">
        <v>162</v>
      </c>
      <c r="C35" s="53">
        <v>0</v>
      </c>
    </row>
    <row r="36" spans="1:3" ht="24.95" customHeight="1" x14ac:dyDescent="0.2">
      <c r="A36" s="33" t="s">
        <v>174</v>
      </c>
      <c r="B36" s="31" t="s">
        <v>176</v>
      </c>
      <c r="C36" s="53">
        <v>108</v>
      </c>
    </row>
    <row r="37" spans="1:3" ht="24.95" customHeight="1" x14ac:dyDescent="0.2">
      <c r="A37" s="18" t="s">
        <v>180</v>
      </c>
      <c r="B37" s="19" t="s">
        <v>201</v>
      </c>
      <c r="C37" s="53">
        <v>0</v>
      </c>
    </row>
    <row r="38" spans="1:3" ht="24.95" customHeight="1" x14ac:dyDescent="0.2">
      <c r="A38" s="18" t="s">
        <v>202</v>
      </c>
      <c r="B38" s="19" t="s">
        <v>203</v>
      </c>
      <c r="C38" s="53">
        <v>0</v>
      </c>
    </row>
    <row r="39" spans="1:3" ht="24.95" customHeight="1" x14ac:dyDescent="0.2">
      <c r="A39" s="18" t="s">
        <v>211</v>
      </c>
      <c r="B39" s="19" t="s">
        <v>212</v>
      </c>
      <c r="C39" s="53">
        <v>0</v>
      </c>
    </row>
    <row r="40" spans="1:3" s="65" customFormat="1" ht="24.95" customHeight="1" x14ac:dyDescent="0.2">
      <c r="A40" s="62" t="s">
        <v>56</v>
      </c>
      <c r="B40" s="63" t="s">
        <v>57</v>
      </c>
      <c r="C40" s="64">
        <v>0</v>
      </c>
    </row>
    <row r="41" spans="1:3" s="65" customFormat="1" ht="24.95" customHeight="1" x14ac:dyDescent="0.2">
      <c r="A41" s="62" t="s">
        <v>55</v>
      </c>
      <c r="B41" s="63" t="s">
        <v>58</v>
      </c>
      <c r="C41" s="64">
        <v>167533</v>
      </c>
    </row>
    <row r="42" spans="1:3" s="65" customFormat="1" ht="43.5" customHeight="1" x14ac:dyDescent="0.2">
      <c r="A42" s="62" t="s">
        <v>175</v>
      </c>
      <c r="B42" s="30" t="s">
        <v>213</v>
      </c>
      <c r="C42" s="64">
        <v>71126</v>
      </c>
    </row>
    <row r="43" spans="1:3" s="65" customFormat="1" ht="24.95" customHeight="1" x14ac:dyDescent="0.2">
      <c r="A43" s="62" t="s">
        <v>185</v>
      </c>
      <c r="B43" s="63" t="s">
        <v>186</v>
      </c>
      <c r="C43" s="64">
        <v>0</v>
      </c>
    </row>
    <row r="44" spans="1:3" s="65" customFormat="1" ht="24.75" customHeight="1" x14ac:dyDescent="0.2">
      <c r="A44" s="62" t="s">
        <v>198</v>
      </c>
      <c r="B44" s="63" t="s">
        <v>206</v>
      </c>
      <c r="C44" s="64">
        <v>1738</v>
      </c>
    </row>
    <row r="45" spans="1:3" s="65" customFormat="1" ht="24.95" customHeight="1" x14ac:dyDescent="0.2">
      <c r="A45" s="62" t="s">
        <v>151</v>
      </c>
      <c r="B45" s="30" t="s">
        <v>205</v>
      </c>
      <c r="C45" s="64">
        <f>C11+C13+C14+C26+C32+C42+C44</f>
        <v>1069434</v>
      </c>
    </row>
    <row r="46" spans="1:3" ht="24.95" customHeight="1" x14ac:dyDescent="0.2">
      <c r="A46" s="66" t="s">
        <v>129</v>
      </c>
      <c r="B46" s="63" t="s">
        <v>172</v>
      </c>
      <c r="C46" s="16">
        <f>C47+C48+C49+C57+C59+C64+C65+C66</f>
        <v>46018</v>
      </c>
    </row>
    <row r="47" spans="1:3" ht="24.95" customHeight="1" x14ac:dyDescent="0.2">
      <c r="A47" s="33" t="s">
        <v>16</v>
      </c>
      <c r="B47" s="31" t="s">
        <v>17</v>
      </c>
      <c r="C47" s="53">
        <v>2998</v>
      </c>
    </row>
    <row r="48" spans="1:3" ht="24.95" customHeight="1" x14ac:dyDescent="0.2">
      <c r="A48" s="33" t="s">
        <v>18</v>
      </c>
      <c r="B48" s="31" t="s">
        <v>19</v>
      </c>
      <c r="C48" s="53">
        <v>7827</v>
      </c>
    </row>
    <row r="49" spans="1:3" ht="24.95" customHeight="1" x14ac:dyDescent="0.2">
      <c r="A49" s="33" t="s">
        <v>20</v>
      </c>
      <c r="B49" s="32" t="s">
        <v>173</v>
      </c>
      <c r="C49" s="67">
        <v>385</v>
      </c>
    </row>
    <row r="50" spans="1:3" ht="24.95" customHeight="1" x14ac:dyDescent="0.2">
      <c r="A50" s="33" t="s">
        <v>37</v>
      </c>
      <c r="B50" s="34" t="s">
        <v>30</v>
      </c>
      <c r="C50" s="53">
        <v>58</v>
      </c>
    </row>
    <row r="51" spans="1:3" ht="24.95" customHeight="1" x14ac:dyDescent="0.2">
      <c r="A51" s="33" t="s">
        <v>38</v>
      </c>
      <c r="B51" s="36" t="s">
        <v>31</v>
      </c>
      <c r="C51" s="53">
        <v>58</v>
      </c>
    </row>
    <row r="52" spans="1:3" ht="24.95" customHeight="1" x14ac:dyDescent="0.2">
      <c r="A52" s="33" t="s">
        <v>39</v>
      </c>
      <c r="B52" s="34" t="s">
        <v>32</v>
      </c>
      <c r="C52" s="53">
        <v>74</v>
      </c>
    </row>
    <row r="53" spans="1:3" ht="24.95" customHeight="1" x14ac:dyDescent="0.2">
      <c r="A53" s="33" t="s">
        <v>40</v>
      </c>
      <c r="B53" s="34" t="s">
        <v>33</v>
      </c>
      <c r="C53" s="53">
        <v>1</v>
      </c>
    </row>
    <row r="54" spans="1:3" ht="24.95" customHeight="1" x14ac:dyDescent="0.2">
      <c r="A54" s="33" t="s">
        <v>41</v>
      </c>
      <c r="B54" s="34" t="s">
        <v>34</v>
      </c>
      <c r="C54" s="53">
        <v>0</v>
      </c>
    </row>
    <row r="55" spans="1:3" ht="24.95" customHeight="1" x14ac:dyDescent="0.2">
      <c r="A55" s="33" t="s">
        <v>42</v>
      </c>
      <c r="B55" s="34" t="s">
        <v>35</v>
      </c>
      <c r="C55" s="53">
        <v>250</v>
      </c>
    </row>
    <row r="56" spans="1:3" ht="24.95" customHeight="1" x14ac:dyDescent="0.2">
      <c r="A56" s="33" t="s">
        <v>43</v>
      </c>
      <c r="B56" s="34" t="s">
        <v>36</v>
      </c>
      <c r="C56" s="53">
        <v>2</v>
      </c>
    </row>
    <row r="57" spans="1:3" ht="24.95" customHeight="1" x14ac:dyDescent="0.2">
      <c r="A57" s="33" t="s">
        <v>21</v>
      </c>
      <c r="B57" s="31" t="s">
        <v>152</v>
      </c>
      <c r="C57" s="53">
        <v>24912</v>
      </c>
    </row>
    <row r="58" spans="1:3" ht="24.95" customHeight="1" x14ac:dyDescent="0.2">
      <c r="A58" s="33" t="s">
        <v>153</v>
      </c>
      <c r="B58" s="34" t="s">
        <v>154</v>
      </c>
      <c r="C58" s="53">
        <v>100</v>
      </c>
    </row>
    <row r="59" spans="1:3" ht="24.95" customHeight="1" x14ac:dyDescent="0.2">
      <c r="A59" s="33" t="s">
        <v>22</v>
      </c>
      <c r="B59" s="32" t="s">
        <v>169</v>
      </c>
      <c r="C59" s="16">
        <f>SUM(C60:C63)</f>
        <v>5854</v>
      </c>
    </row>
    <row r="60" spans="1:3" ht="24.95" customHeight="1" x14ac:dyDescent="0.2">
      <c r="A60" s="33" t="s">
        <v>48</v>
      </c>
      <c r="B60" s="34" t="s">
        <v>44</v>
      </c>
      <c r="C60" s="53">
        <v>4272</v>
      </c>
    </row>
    <row r="61" spans="1:3" ht="24.95" customHeight="1" x14ac:dyDescent="0.2">
      <c r="A61" s="33" t="s">
        <v>49</v>
      </c>
      <c r="B61" s="34" t="s">
        <v>45</v>
      </c>
      <c r="C61" s="53">
        <v>610</v>
      </c>
    </row>
    <row r="62" spans="1:3" ht="24.95" customHeight="1" x14ac:dyDescent="0.2">
      <c r="A62" s="33" t="s">
        <v>50</v>
      </c>
      <c r="B62" s="34" t="s">
        <v>46</v>
      </c>
      <c r="C62" s="53">
        <v>0</v>
      </c>
    </row>
    <row r="63" spans="1:3" ht="24.95" customHeight="1" x14ac:dyDescent="0.2">
      <c r="A63" s="33" t="s">
        <v>51</v>
      </c>
      <c r="B63" s="34" t="s">
        <v>47</v>
      </c>
      <c r="C63" s="53">
        <v>972</v>
      </c>
    </row>
    <row r="64" spans="1:3" ht="24.95" customHeight="1" x14ac:dyDescent="0.2">
      <c r="A64" s="33" t="s">
        <v>23</v>
      </c>
      <c r="B64" s="31" t="s">
        <v>24</v>
      </c>
      <c r="C64" s="53">
        <v>0</v>
      </c>
    </row>
    <row r="65" spans="1:3" ht="24.95" customHeight="1" x14ac:dyDescent="0.2">
      <c r="A65" s="33" t="s">
        <v>25</v>
      </c>
      <c r="B65" s="31" t="s">
        <v>155</v>
      </c>
      <c r="C65" s="53">
        <v>3826</v>
      </c>
    </row>
    <row r="66" spans="1:3" ht="24.95" customHeight="1" x14ac:dyDescent="0.2">
      <c r="A66" s="33" t="s">
        <v>26</v>
      </c>
      <c r="B66" s="31" t="s">
        <v>27</v>
      </c>
      <c r="C66" s="53">
        <v>216</v>
      </c>
    </row>
    <row r="67" spans="1:3" ht="24.95" customHeight="1" x14ac:dyDescent="0.2">
      <c r="A67" s="14" t="s">
        <v>131</v>
      </c>
      <c r="B67" s="63" t="s">
        <v>156</v>
      </c>
      <c r="C67" s="16">
        <f>C68+C69+C70+C71</f>
        <v>9991</v>
      </c>
    </row>
    <row r="68" spans="1:3" ht="24.95" customHeight="1" x14ac:dyDescent="0.2">
      <c r="A68" s="33" t="s">
        <v>99</v>
      </c>
      <c r="B68" s="31" t="s">
        <v>204</v>
      </c>
      <c r="C68" s="53">
        <v>0</v>
      </c>
    </row>
    <row r="69" spans="1:3" ht="24.95" customHeight="1" x14ac:dyDescent="0.2">
      <c r="A69" s="33" t="s">
        <v>28</v>
      </c>
      <c r="B69" s="31" t="s">
        <v>53</v>
      </c>
      <c r="C69" s="53">
        <v>6495</v>
      </c>
    </row>
    <row r="70" spans="1:3" ht="24.95" customHeight="1" x14ac:dyDescent="0.2">
      <c r="A70" s="33" t="s">
        <v>29</v>
      </c>
      <c r="B70" s="31" t="s">
        <v>101</v>
      </c>
      <c r="C70" s="53">
        <v>0</v>
      </c>
    </row>
    <row r="71" spans="1:3" ht="24.95" customHeight="1" x14ac:dyDescent="0.2">
      <c r="A71" s="33" t="s">
        <v>100</v>
      </c>
      <c r="B71" s="31" t="s">
        <v>102</v>
      </c>
      <c r="C71" s="53">
        <v>3496</v>
      </c>
    </row>
    <row r="72" spans="1:3" ht="24.95" customHeight="1" x14ac:dyDescent="0.2">
      <c r="A72" s="14" t="s">
        <v>133</v>
      </c>
      <c r="B72" s="63" t="s">
        <v>112</v>
      </c>
      <c r="C72" s="64">
        <v>1117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C72"/>
  <sheetViews>
    <sheetView showGridLines="0" view="pageBreakPreview" zoomScale="80" zoomScaleNormal="70" zoomScaleSheetLayoutView="80" workbookViewId="0">
      <pane xSplit="2" ySplit="6" topLeftCell="C34" activePane="bottomRight" state="frozen"/>
      <selection activeCell="A73" sqref="A73:XFD82"/>
      <selection pane="topRight" activeCell="A73" sqref="A73:XFD82"/>
      <selection pane="bottomLeft" activeCell="A73" sqref="A73:XFD82"/>
      <selection pane="bottomRight" activeCell="A73" sqref="A73:XFD82"/>
    </sheetView>
  </sheetViews>
  <sheetFormatPr defaultRowHeight="18.75" x14ac:dyDescent="0.2"/>
  <cols>
    <col min="1" max="1" width="10.7109375" style="46" customWidth="1"/>
    <col min="2" max="2" width="150.7109375" style="46" customWidth="1"/>
    <col min="3" max="3" width="20.7109375" style="46" customWidth="1"/>
    <col min="4" max="16384" width="9.140625" style="46"/>
  </cols>
  <sheetData>
    <row r="1" spans="1:3" s="43" customFormat="1" x14ac:dyDescent="0.2">
      <c r="A1" s="75" t="s">
        <v>195</v>
      </c>
      <c r="B1" s="75"/>
      <c r="C1" s="75"/>
    </row>
    <row r="2" spans="1:3" s="45" customFormat="1" ht="35.1" customHeight="1" x14ac:dyDescent="0.2">
      <c r="A2" s="44" t="s">
        <v>60</v>
      </c>
      <c r="B2" s="44"/>
      <c r="C2" s="55"/>
    </row>
    <row r="3" spans="1:3" x14ac:dyDescent="0.2">
      <c r="A3" s="56"/>
      <c r="B3" s="57"/>
      <c r="C3" s="58" t="s">
        <v>190</v>
      </c>
    </row>
    <row r="4" spans="1:3" s="47" customFormat="1" ht="96" customHeight="1" x14ac:dyDescent="0.2">
      <c r="A4" s="59" t="s">
        <v>114</v>
      </c>
      <c r="B4" s="60" t="s">
        <v>52</v>
      </c>
      <c r="C4" s="9" t="s">
        <v>194</v>
      </c>
    </row>
    <row r="5" spans="1:3" s="47" customFormat="1" x14ac:dyDescent="0.2">
      <c r="A5" s="48">
        <v>1</v>
      </c>
      <c r="B5" s="49">
        <v>2</v>
      </c>
      <c r="C5" s="48">
        <v>3</v>
      </c>
    </row>
    <row r="6" spans="1:3" ht="24.95" customHeight="1" x14ac:dyDescent="0.2">
      <c r="A6" s="50" t="s">
        <v>0</v>
      </c>
      <c r="B6" s="51" t="s">
        <v>208</v>
      </c>
      <c r="C6" s="16">
        <f>C7+C8+C9+C16+C17+C18+C19+C20+C21+C22+C23+C24+C25+C26+C30+C31+C33+C34+C35+C36+C37+C39</f>
        <v>3273526</v>
      </c>
    </row>
    <row r="7" spans="1:3" ht="24.95" customHeight="1" x14ac:dyDescent="0.2">
      <c r="A7" s="52" t="s">
        <v>1</v>
      </c>
      <c r="B7" s="28" t="s">
        <v>115</v>
      </c>
      <c r="C7" s="53">
        <v>702472</v>
      </c>
    </row>
    <row r="8" spans="1:3" ht="24.95" customHeight="1" x14ac:dyDescent="0.2">
      <c r="A8" s="52" t="s">
        <v>2</v>
      </c>
      <c r="B8" s="28" t="s">
        <v>116</v>
      </c>
      <c r="C8" s="53">
        <v>259106</v>
      </c>
    </row>
    <row r="9" spans="1:3" ht="24.95" customHeight="1" x14ac:dyDescent="0.2">
      <c r="A9" s="52" t="s">
        <v>3</v>
      </c>
      <c r="B9" s="28" t="s">
        <v>113</v>
      </c>
      <c r="C9" s="53">
        <v>781718</v>
      </c>
    </row>
    <row r="10" spans="1:3" ht="24.95" customHeight="1" x14ac:dyDescent="0.2">
      <c r="A10" s="54" t="s">
        <v>54</v>
      </c>
      <c r="B10" s="61" t="s">
        <v>182</v>
      </c>
      <c r="C10" s="53">
        <v>244447</v>
      </c>
    </row>
    <row r="11" spans="1:3" ht="24.95" customHeight="1" x14ac:dyDescent="0.2">
      <c r="A11" s="54" t="s">
        <v>137</v>
      </c>
      <c r="B11" s="61" t="s">
        <v>140</v>
      </c>
      <c r="C11" s="53">
        <v>221357</v>
      </c>
    </row>
    <row r="12" spans="1:3" ht="24.95" customHeight="1" x14ac:dyDescent="0.2">
      <c r="A12" s="54" t="s">
        <v>138</v>
      </c>
      <c r="B12" s="61" t="s">
        <v>141</v>
      </c>
      <c r="C12" s="53">
        <v>77522</v>
      </c>
    </row>
    <row r="13" spans="1:3" ht="24.95" customHeight="1" x14ac:dyDescent="0.2">
      <c r="A13" s="54" t="s">
        <v>139</v>
      </c>
      <c r="B13" s="61" t="s">
        <v>142</v>
      </c>
      <c r="C13" s="53">
        <v>35115</v>
      </c>
    </row>
    <row r="14" spans="1:3" ht="24.95" customHeight="1" x14ac:dyDescent="0.2">
      <c r="A14" s="54" t="s">
        <v>200</v>
      </c>
      <c r="B14" s="61" t="s">
        <v>199</v>
      </c>
      <c r="C14" s="53">
        <v>0</v>
      </c>
    </row>
    <row r="15" spans="1:3" ht="24.95" customHeight="1" x14ac:dyDescent="0.2">
      <c r="A15" s="54" t="s">
        <v>209</v>
      </c>
      <c r="B15" s="61" t="s">
        <v>210</v>
      </c>
      <c r="C15" s="53">
        <v>0</v>
      </c>
    </row>
    <row r="16" spans="1:3" ht="24.95" customHeight="1" x14ac:dyDescent="0.2">
      <c r="A16" s="52" t="s">
        <v>4</v>
      </c>
      <c r="B16" s="28" t="s">
        <v>121</v>
      </c>
      <c r="C16" s="53">
        <v>150262</v>
      </c>
    </row>
    <row r="17" spans="1:3" ht="24.95" customHeight="1" x14ac:dyDescent="0.2">
      <c r="A17" s="52" t="s">
        <v>5</v>
      </c>
      <c r="B17" s="28" t="s">
        <v>117</v>
      </c>
      <c r="C17" s="53">
        <v>145288</v>
      </c>
    </row>
    <row r="18" spans="1:3" ht="24.95" customHeight="1" x14ac:dyDescent="0.2">
      <c r="A18" s="52" t="s">
        <v>6</v>
      </c>
      <c r="B18" s="28" t="s">
        <v>123</v>
      </c>
      <c r="C18" s="53">
        <v>91506</v>
      </c>
    </row>
    <row r="19" spans="1:3" ht="24.95" customHeight="1" x14ac:dyDescent="0.2">
      <c r="A19" s="52" t="s">
        <v>7</v>
      </c>
      <c r="B19" s="28" t="s">
        <v>122</v>
      </c>
      <c r="C19" s="53">
        <v>51807</v>
      </c>
    </row>
    <row r="20" spans="1:3" ht="24.95" customHeight="1" x14ac:dyDescent="0.2">
      <c r="A20" s="52" t="s">
        <v>8</v>
      </c>
      <c r="B20" s="28" t="s">
        <v>118</v>
      </c>
      <c r="C20" s="53">
        <v>109682</v>
      </c>
    </row>
    <row r="21" spans="1:3" ht="24.95" customHeight="1" x14ac:dyDescent="0.2">
      <c r="A21" s="52" t="s">
        <v>9</v>
      </c>
      <c r="B21" s="28" t="s">
        <v>119</v>
      </c>
      <c r="C21" s="53">
        <v>0</v>
      </c>
    </row>
    <row r="22" spans="1:3" ht="24.95" customHeight="1" x14ac:dyDescent="0.2">
      <c r="A22" s="52" t="s">
        <v>10</v>
      </c>
      <c r="B22" s="28" t="s">
        <v>124</v>
      </c>
      <c r="C22" s="53">
        <v>16936</v>
      </c>
    </row>
    <row r="23" spans="1:3" ht="24.95" customHeight="1" x14ac:dyDescent="0.2">
      <c r="A23" s="52" t="s">
        <v>11</v>
      </c>
      <c r="B23" s="28" t="s">
        <v>120</v>
      </c>
      <c r="C23" s="53">
        <v>16442</v>
      </c>
    </row>
    <row r="24" spans="1:3" ht="24.95" customHeight="1" x14ac:dyDescent="0.2">
      <c r="A24" s="52" t="s">
        <v>12</v>
      </c>
      <c r="B24" s="28" t="s">
        <v>158</v>
      </c>
      <c r="C24" s="53">
        <v>112347</v>
      </c>
    </row>
    <row r="25" spans="1:3" ht="24.95" customHeight="1" x14ac:dyDescent="0.2">
      <c r="A25" s="52" t="s">
        <v>13</v>
      </c>
      <c r="B25" s="28" t="s">
        <v>143</v>
      </c>
      <c r="C25" s="53">
        <v>70094</v>
      </c>
    </row>
    <row r="26" spans="1:3" ht="24.95" customHeight="1" x14ac:dyDescent="0.2">
      <c r="A26" s="54" t="s">
        <v>14</v>
      </c>
      <c r="B26" s="28" t="s">
        <v>166</v>
      </c>
      <c r="C26" s="53">
        <f>SUM(C27:C29)</f>
        <v>483766</v>
      </c>
    </row>
    <row r="27" spans="1:3" ht="37.5" x14ac:dyDescent="0.2">
      <c r="A27" s="52" t="s">
        <v>125</v>
      </c>
      <c r="B27" s="61" t="s">
        <v>145</v>
      </c>
      <c r="C27" s="53">
        <v>482622</v>
      </c>
    </row>
    <row r="28" spans="1:3" ht="24.95" customHeight="1" x14ac:dyDescent="0.2">
      <c r="A28" s="54" t="s">
        <v>144</v>
      </c>
      <c r="B28" s="61" t="s">
        <v>147</v>
      </c>
      <c r="C28" s="53">
        <v>597</v>
      </c>
    </row>
    <row r="29" spans="1:3" ht="31.5" customHeight="1" x14ac:dyDescent="0.2">
      <c r="A29" s="54" t="s">
        <v>148</v>
      </c>
      <c r="B29" s="61" t="s">
        <v>146</v>
      </c>
      <c r="C29" s="53">
        <v>547</v>
      </c>
    </row>
    <row r="30" spans="1:3" ht="24.95" customHeight="1" x14ac:dyDescent="0.2">
      <c r="A30" s="33" t="s">
        <v>15</v>
      </c>
      <c r="B30" s="29" t="s">
        <v>110</v>
      </c>
      <c r="C30" s="53">
        <v>0</v>
      </c>
    </row>
    <row r="31" spans="1:3" ht="24.95" customHeight="1" x14ac:dyDescent="0.2">
      <c r="A31" s="33" t="s">
        <v>107</v>
      </c>
      <c r="B31" s="31" t="s">
        <v>149</v>
      </c>
      <c r="C31" s="53">
        <v>63499</v>
      </c>
    </row>
    <row r="32" spans="1:3" ht="24.95" customHeight="1" x14ac:dyDescent="0.2">
      <c r="A32" s="54" t="s">
        <v>150</v>
      </c>
      <c r="B32" s="61" t="s">
        <v>160</v>
      </c>
      <c r="C32" s="53">
        <v>0</v>
      </c>
    </row>
    <row r="33" spans="1:3" ht="24.95" customHeight="1" x14ac:dyDescent="0.2">
      <c r="A33" s="33" t="s">
        <v>108</v>
      </c>
      <c r="B33" s="19" t="s">
        <v>111</v>
      </c>
      <c r="C33" s="53">
        <v>171924</v>
      </c>
    </row>
    <row r="34" spans="1:3" ht="24.95" customHeight="1" x14ac:dyDescent="0.2">
      <c r="A34" s="33" t="s">
        <v>109</v>
      </c>
      <c r="B34" s="31" t="s">
        <v>159</v>
      </c>
      <c r="C34" s="53">
        <v>46080</v>
      </c>
    </row>
    <row r="35" spans="1:3" ht="24.95" customHeight="1" x14ac:dyDescent="0.2">
      <c r="A35" s="33" t="s">
        <v>161</v>
      </c>
      <c r="B35" s="31" t="s">
        <v>162</v>
      </c>
      <c r="C35" s="53">
        <v>0</v>
      </c>
    </row>
    <row r="36" spans="1:3" ht="24.95" customHeight="1" x14ac:dyDescent="0.2">
      <c r="A36" s="33" t="s">
        <v>174</v>
      </c>
      <c r="B36" s="31" t="s">
        <v>176</v>
      </c>
      <c r="C36" s="53">
        <v>597</v>
      </c>
    </row>
    <row r="37" spans="1:3" ht="24.95" customHeight="1" x14ac:dyDescent="0.2">
      <c r="A37" s="18" t="s">
        <v>180</v>
      </c>
      <c r="B37" s="19" t="s">
        <v>201</v>
      </c>
      <c r="C37" s="53">
        <v>0</v>
      </c>
    </row>
    <row r="38" spans="1:3" ht="24.95" customHeight="1" x14ac:dyDescent="0.2">
      <c r="A38" s="18" t="s">
        <v>202</v>
      </c>
      <c r="B38" s="19" t="s">
        <v>203</v>
      </c>
      <c r="C38" s="53">
        <v>0</v>
      </c>
    </row>
    <row r="39" spans="1:3" ht="24.95" customHeight="1" x14ac:dyDescent="0.2">
      <c r="A39" s="18" t="s">
        <v>211</v>
      </c>
      <c r="B39" s="19" t="s">
        <v>212</v>
      </c>
      <c r="C39" s="53">
        <v>0</v>
      </c>
    </row>
    <row r="40" spans="1:3" s="65" customFormat="1" ht="24.95" customHeight="1" x14ac:dyDescent="0.2">
      <c r="A40" s="62" t="s">
        <v>56</v>
      </c>
      <c r="B40" s="63" t="s">
        <v>57</v>
      </c>
      <c r="C40" s="64">
        <v>0</v>
      </c>
    </row>
    <row r="41" spans="1:3" s="65" customFormat="1" ht="24.95" customHeight="1" x14ac:dyDescent="0.2">
      <c r="A41" s="62" t="s">
        <v>55</v>
      </c>
      <c r="B41" s="63" t="s">
        <v>58</v>
      </c>
      <c r="C41" s="64">
        <v>133127</v>
      </c>
    </row>
    <row r="42" spans="1:3" s="65" customFormat="1" ht="43.5" customHeight="1" x14ac:dyDescent="0.2">
      <c r="A42" s="62" t="s">
        <v>175</v>
      </c>
      <c r="B42" s="30" t="s">
        <v>213</v>
      </c>
      <c r="C42" s="64">
        <v>52699</v>
      </c>
    </row>
    <row r="43" spans="1:3" s="65" customFormat="1" ht="24.95" customHeight="1" x14ac:dyDescent="0.2">
      <c r="A43" s="62" t="s">
        <v>185</v>
      </c>
      <c r="B43" s="63" t="s">
        <v>186</v>
      </c>
      <c r="C43" s="64">
        <v>0</v>
      </c>
    </row>
    <row r="44" spans="1:3" s="65" customFormat="1" ht="24.75" customHeight="1" x14ac:dyDescent="0.2">
      <c r="A44" s="62" t="s">
        <v>198</v>
      </c>
      <c r="B44" s="63" t="s">
        <v>206</v>
      </c>
      <c r="C44" s="64">
        <v>1248</v>
      </c>
    </row>
    <row r="45" spans="1:3" s="65" customFormat="1" ht="24.95" customHeight="1" x14ac:dyDescent="0.2">
      <c r="A45" s="62" t="s">
        <v>151</v>
      </c>
      <c r="B45" s="30" t="s">
        <v>205</v>
      </c>
      <c r="C45" s="64">
        <f>C11+C13+C14+C26+C32+C42+C44</f>
        <v>794185</v>
      </c>
    </row>
    <row r="46" spans="1:3" ht="24.95" customHeight="1" x14ac:dyDescent="0.2">
      <c r="A46" s="66" t="s">
        <v>129</v>
      </c>
      <c r="B46" s="63" t="s">
        <v>172</v>
      </c>
      <c r="C46" s="16">
        <f>C47+C48+C49+C57+C59+C64+C65+C66</f>
        <v>41501</v>
      </c>
    </row>
    <row r="47" spans="1:3" ht="24.95" customHeight="1" x14ac:dyDescent="0.2">
      <c r="A47" s="33" t="s">
        <v>16</v>
      </c>
      <c r="B47" s="31" t="s">
        <v>17</v>
      </c>
      <c r="C47" s="53">
        <v>1693</v>
      </c>
    </row>
    <row r="48" spans="1:3" ht="24.95" customHeight="1" x14ac:dyDescent="0.2">
      <c r="A48" s="33" t="s">
        <v>18</v>
      </c>
      <c r="B48" s="31" t="s">
        <v>19</v>
      </c>
      <c r="C48" s="53">
        <v>8486</v>
      </c>
    </row>
    <row r="49" spans="1:3" ht="24.95" customHeight="1" x14ac:dyDescent="0.2">
      <c r="A49" s="33" t="s">
        <v>20</v>
      </c>
      <c r="B49" s="32" t="s">
        <v>173</v>
      </c>
      <c r="C49" s="67">
        <v>334</v>
      </c>
    </row>
    <row r="50" spans="1:3" ht="24.95" customHeight="1" x14ac:dyDescent="0.2">
      <c r="A50" s="33" t="s">
        <v>37</v>
      </c>
      <c r="B50" s="34" t="s">
        <v>30</v>
      </c>
      <c r="C50" s="53">
        <v>52</v>
      </c>
    </row>
    <row r="51" spans="1:3" ht="24.95" customHeight="1" x14ac:dyDescent="0.2">
      <c r="A51" s="33" t="s">
        <v>38</v>
      </c>
      <c r="B51" s="36" t="s">
        <v>31</v>
      </c>
      <c r="C51" s="53">
        <v>52</v>
      </c>
    </row>
    <row r="52" spans="1:3" ht="24.95" customHeight="1" x14ac:dyDescent="0.2">
      <c r="A52" s="33" t="s">
        <v>39</v>
      </c>
      <c r="B52" s="34" t="s">
        <v>32</v>
      </c>
      <c r="C52" s="53">
        <v>42</v>
      </c>
    </row>
    <row r="53" spans="1:3" ht="24.95" customHeight="1" x14ac:dyDescent="0.2">
      <c r="A53" s="33" t="s">
        <v>40</v>
      </c>
      <c r="B53" s="34" t="s">
        <v>33</v>
      </c>
      <c r="C53" s="53">
        <v>0</v>
      </c>
    </row>
    <row r="54" spans="1:3" ht="24.95" customHeight="1" x14ac:dyDescent="0.2">
      <c r="A54" s="33" t="s">
        <v>41</v>
      </c>
      <c r="B54" s="34" t="s">
        <v>34</v>
      </c>
      <c r="C54" s="53">
        <v>0</v>
      </c>
    </row>
    <row r="55" spans="1:3" ht="24.95" customHeight="1" x14ac:dyDescent="0.2">
      <c r="A55" s="33" t="s">
        <v>42</v>
      </c>
      <c r="B55" s="34" t="s">
        <v>35</v>
      </c>
      <c r="C55" s="53">
        <v>230</v>
      </c>
    </row>
    <row r="56" spans="1:3" ht="24.95" customHeight="1" x14ac:dyDescent="0.2">
      <c r="A56" s="33" t="s">
        <v>43</v>
      </c>
      <c r="B56" s="34" t="s">
        <v>36</v>
      </c>
      <c r="C56" s="53">
        <v>10</v>
      </c>
    </row>
    <row r="57" spans="1:3" ht="24.95" customHeight="1" x14ac:dyDescent="0.2">
      <c r="A57" s="33" t="s">
        <v>21</v>
      </c>
      <c r="B57" s="31" t="s">
        <v>152</v>
      </c>
      <c r="C57" s="53">
        <v>17414</v>
      </c>
    </row>
    <row r="58" spans="1:3" ht="24.95" customHeight="1" x14ac:dyDescent="0.2">
      <c r="A58" s="33" t="s">
        <v>153</v>
      </c>
      <c r="B58" s="34" t="s">
        <v>154</v>
      </c>
      <c r="C58" s="53">
        <v>100</v>
      </c>
    </row>
    <row r="59" spans="1:3" ht="24.95" customHeight="1" x14ac:dyDescent="0.2">
      <c r="A59" s="33" t="s">
        <v>22</v>
      </c>
      <c r="B59" s="32" t="s">
        <v>169</v>
      </c>
      <c r="C59" s="16">
        <f>SUM(C60:C63)</f>
        <v>4096</v>
      </c>
    </row>
    <row r="60" spans="1:3" ht="24.95" customHeight="1" x14ac:dyDescent="0.2">
      <c r="A60" s="33" t="s">
        <v>48</v>
      </c>
      <c r="B60" s="34" t="s">
        <v>44</v>
      </c>
      <c r="C60" s="53">
        <v>2988</v>
      </c>
    </row>
    <row r="61" spans="1:3" ht="24.95" customHeight="1" x14ac:dyDescent="0.2">
      <c r="A61" s="33" t="s">
        <v>49</v>
      </c>
      <c r="B61" s="34" t="s">
        <v>45</v>
      </c>
      <c r="C61" s="53">
        <v>426</v>
      </c>
    </row>
    <row r="62" spans="1:3" ht="24.95" customHeight="1" x14ac:dyDescent="0.2">
      <c r="A62" s="33" t="s">
        <v>50</v>
      </c>
      <c r="B62" s="34" t="s">
        <v>46</v>
      </c>
      <c r="C62" s="53">
        <v>0</v>
      </c>
    </row>
    <row r="63" spans="1:3" ht="24.95" customHeight="1" x14ac:dyDescent="0.2">
      <c r="A63" s="33" t="s">
        <v>51</v>
      </c>
      <c r="B63" s="34" t="s">
        <v>47</v>
      </c>
      <c r="C63" s="53">
        <v>682</v>
      </c>
    </row>
    <row r="64" spans="1:3" ht="24.95" customHeight="1" x14ac:dyDescent="0.2">
      <c r="A64" s="33" t="s">
        <v>23</v>
      </c>
      <c r="B64" s="31" t="s">
        <v>24</v>
      </c>
      <c r="C64" s="53">
        <v>0</v>
      </c>
    </row>
    <row r="65" spans="1:3" ht="24.95" customHeight="1" x14ac:dyDescent="0.2">
      <c r="A65" s="33" t="s">
        <v>25</v>
      </c>
      <c r="B65" s="31" t="s">
        <v>155</v>
      </c>
      <c r="C65" s="53">
        <v>9150</v>
      </c>
    </row>
    <row r="66" spans="1:3" ht="24.95" customHeight="1" x14ac:dyDescent="0.2">
      <c r="A66" s="33" t="s">
        <v>26</v>
      </c>
      <c r="B66" s="31" t="s">
        <v>27</v>
      </c>
      <c r="C66" s="53">
        <v>328</v>
      </c>
    </row>
    <row r="67" spans="1:3" ht="24.95" customHeight="1" x14ac:dyDescent="0.2">
      <c r="A67" s="14" t="s">
        <v>131</v>
      </c>
      <c r="B67" s="63" t="s">
        <v>156</v>
      </c>
      <c r="C67" s="16">
        <f>C68+C69+C70+C71</f>
        <v>25809</v>
      </c>
    </row>
    <row r="68" spans="1:3" ht="24.95" customHeight="1" x14ac:dyDescent="0.2">
      <c r="A68" s="33" t="s">
        <v>99</v>
      </c>
      <c r="B68" s="31" t="s">
        <v>204</v>
      </c>
      <c r="C68" s="53">
        <v>0</v>
      </c>
    </row>
    <row r="69" spans="1:3" ht="24.95" customHeight="1" x14ac:dyDescent="0.2">
      <c r="A69" s="33" t="s">
        <v>28</v>
      </c>
      <c r="B69" s="31" t="s">
        <v>53</v>
      </c>
      <c r="C69" s="53">
        <v>20074</v>
      </c>
    </row>
    <row r="70" spans="1:3" ht="24.95" customHeight="1" x14ac:dyDescent="0.2">
      <c r="A70" s="33" t="s">
        <v>29</v>
      </c>
      <c r="B70" s="31" t="s">
        <v>101</v>
      </c>
      <c r="C70" s="53">
        <v>0</v>
      </c>
    </row>
    <row r="71" spans="1:3" ht="24.95" customHeight="1" x14ac:dyDescent="0.2">
      <c r="A71" s="33" t="s">
        <v>100</v>
      </c>
      <c r="B71" s="31" t="s">
        <v>102</v>
      </c>
      <c r="C71" s="53">
        <v>5735</v>
      </c>
    </row>
    <row r="72" spans="1:3" ht="24.95" customHeight="1" x14ac:dyDescent="0.2">
      <c r="A72" s="14" t="s">
        <v>133</v>
      </c>
      <c r="B72" s="63" t="s">
        <v>112</v>
      </c>
      <c r="C72" s="64">
        <v>8670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72"/>
  <sheetViews>
    <sheetView showGridLines="0" view="pageBreakPreview" zoomScale="80" zoomScaleNormal="70" zoomScaleSheetLayoutView="80" workbookViewId="0">
      <pane xSplit="2" ySplit="6" topLeftCell="C34" activePane="bottomRight" state="frozen"/>
      <selection activeCell="A73" sqref="A73:XFD82"/>
      <selection pane="topRight" activeCell="A73" sqref="A73:XFD82"/>
      <selection pane="bottomLeft" activeCell="A73" sqref="A73:XFD82"/>
      <selection pane="bottomRight" activeCell="A73" sqref="A73:XFD82"/>
    </sheetView>
  </sheetViews>
  <sheetFormatPr defaultRowHeight="18.75" x14ac:dyDescent="0.2"/>
  <cols>
    <col min="1" max="1" width="10.7109375" style="46" customWidth="1"/>
    <col min="2" max="2" width="150.7109375" style="46" customWidth="1"/>
    <col min="3" max="3" width="20.7109375" style="46" customWidth="1"/>
    <col min="4" max="16384" width="9.140625" style="46"/>
  </cols>
  <sheetData>
    <row r="1" spans="1:3" s="43" customFormat="1" x14ac:dyDescent="0.2">
      <c r="A1" s="75" t="s">
        <v>195</v>
      </c>
      <c r="B1" s="75"/>
      <c r="C1" s="75"/>
    </row>
    <row r="2" spans="1:3" s="45" customFormat="1" ht="35.1" customHeight="1" x14ac:dyDescent="0.2">
      <c r="A2" s="44" t="s">
        <v>61</v>
      </c>
      <c r="B2" s="44"/>
      <c r="C2" s="55"/>
    </row>
    <row r="3" spans="1:3" x14ac:dyDescent="0.2">
      <c r="A3" s="56"/>
      <c r="B3" s="57"/>
      <c r="C3" s="58" t="s">
        <v>190</v>
      </c>
    </row>
    <row r="4" spans="1:3" s="47" customFormat="1" ht="96" customHeight="1" x14ac:dyDescent="0.2">
      <c r="A4" s="59" t="s">
        <v>114</v>
      </c>
      <c r="B4" s="60" t="s">
        <v>52</v>
      </c>
      <c r="C4" s="9" t="s">
        <v>194</v>
      </c>
    </row>
    <row r="5" spans="1:3" s="47" customFormat="1" x14ac:dyDescent="0.2">
      <c r="A5" s="48">
        <v>1</v>
      </c>
      <c r="B5" s="49">
        <v>2</v>
      </c>
      <c r="C5" s="48">
        <v>3</v>
      </c>
    </row>
    <row r="6" spans="1:3" ht="24.95" customHeight="1" x14ac:dyDescent="0.2">
      <c r="A6" s="50" t="s">
        <v>0</v>
      </c>
      <c r="B6" s="51" t="s">
        <v>208</v>
      </c>
      <c r="C6" s="16">
        <f>C7+C8+C9+C16+C17+C18+C19+C20+C21+C22+C23+C24+C25+C26+C30+C31+C33+C34+C35+C36+C37+C39</f>
        <v>3418130</v>
      </c>
    </row>
    <row r="7" spans="1:3" ht="24.95" customHeight="1" x14ac:dyDescent="0.2">
      <c r="A7" s="52" t="s">
        <v>1</v>
      </c>
      <c r="B7" s="28" t="s">
        <v>115</v>
      </c>
      <c r="C7" s="53">
        <v>794896</v>
      </c>
    </row>
    <row r="8" spans="1:3" ht="24.95" customHeight="1" x14ac:dyDescent="0.2">
      <c r="A8" s="52" t="s">
        <v>2</v>
      </c>
      <c r="B8" s="28" t="s">
        <v>116</v>
      </c>
      <c r="C8" s="53">
        <v>316511</v>
      </c>
    </row>
    <row r="9" spans="1:3" ht="24.95" customHeight="1" x14ac:dyDescent="0.2">
      <c r="A9" s="52" t="s">
        <v>3</v>
      </c>
      <c r="B9" s="28" t="s">
        <v>113</v>
      </c>
      <c r="C9" s="53">
        <v>700489</v>
      </c>
    </row>
    <row r="10" spans="1:3" ht="24.95" customHeight="1" x14ac:dyDescent="0.2">
      <c r="A10" s="54" t="s">
        <v>54</v>
      </c>
      <c r="B10" s="61" t="s">
        <v>182</v>
      </c>
      <c r="C10" s="53">
        <v>260832</v>
      </c>
    </row>
    <row r="11" spans="1:3" ht="24.95" customHeight="1" x14ac:dyDescent="0.2">
      <c r="A11" s="54" t="s">
        <v>137</v>
      </c>
      <c r="B11" s="61" t="s">
        <v>140</v>
      </c>
      <c r="C11" s="53">
        <v>231761</v>
      </c>
    </row>
    <row r="12" spans="1:3" ht="24.95" customHeight="1" x14ac:dyDescent="0.2">
      <c r="A12" s="54" t="s">
        <v>138</v>
      </c>
      <c r="B12" s="61" t="s">
        <v>141</v>
      </c>
      <c r="C12" s="53">
        <v>90679</v>
      </c>
    </row>
    <row r="13" spans="1:3" ht="24.95" customHeight="1" x14ac:dyDescent="0.2">
      <c r="A13" s="54" t="s">
        <v>139</v>
      </c>
      <c r="B13" s="61" t="s">
        <v>142</v>
      </c>
      <c r="C13" s="53">
        <v>37901</v>
      </c>
    </row>
    <row r="14" spans="1:3" ht="24.95" customHeight="1" x14ac:dyDescent="0.2">
      <c r="A14" s="54" t="s">
        <v>200</v>
      </c>
      <c r="B14" s="61" t="s">
        <v>199</v>
      </c>
      <c r="C14" s="53">
        <v>0</v>
      </c>
    </row>
    <row r="15" spans="1:3" ht="24.95" customHeight="1" x14ac:dyDescent="0.2">
      <c r="A15" s="54" t="s">
        <v>209</v>
      </c>
      <c r="B15" s="61" t="s">
        <v>210</v>
      </c>
      <c r="C15" s="53">
        <v>0</v>
      </c>
    </row>
    <row r="16" spans="1:3" ht="24.95" customHeight="1" x14ac:dyDescent="0.2">
      <c r="A16" s="52" t="s">
        <v>4</v>
      </c>
      <c r="B16" s="28" t="s">
        <v>121</v>
      </c>
      <c r="C16" s="53">
        <v>188615</v>
      </c>
    </row>
    <row r="17" spans="1:3" ht="24.95" customHeight="1" x14ac:dyDescent="0.2">
      <c r="A17" s="52" t="s">
        <v>5</v>
      </c>
      <c r="B17" s="28" t="s">
        <v>117</v>
      </c>
      <c r="C17" s="53">
        <v>152540</v>
      </c>
    </row>
    <row r="18" spans="1:3" ht="24.95" customHeight="1" x14ac:dyDescent="0.2">
      <c r="A18" s="52" t="s">
        <v>6</v>
      </c>
      <c r="B18" s="28" t="s">
        <v>123</v>
      </c>
      <c r="C18" s="53">
        <v>95382</v>
      </c>
    </row>
    <row r="19" spans="1:3" ht="24.95" customHeight="1" x14ac:dyDescent="0.2">
      <c r="A19" s="52" t="s">
        <v>7</v>
      </c>
      <c r="B19" s="28" t="s">
        <v>122</v>
      </c>
      <c r="C19" s="53">
        <v>32605</v>
      </c>
    </row>
    <row r="20" spans="1:3" ht="24.95" customHeight="1" x14ac:dyDescent="0.2">
      <c r="A20" s="52" t="s">
        <v>8</v>
      </c>
      <c r="B20" s="28" t="s">
        <v>118</v>
      </c>
      <c r="C20" s="53">
        <v>140256</v>
      </c>
    </row>
    <row r="21" spans="1:3" ht="24.95" customHeight="1" x14ac:dyDescent="0.2">
      <c r="A21" s="52" t="s">
        <v>9</v>
      </c>
      <c r="B21" s="28" t="s">
        <v>119</v>
      </c>
      <c r="C21" s="53">
        <v>0</v>
      </c>
    </row>
    <row r="22" spans="1:3" ht="24.95" customHeight="1" x14ac:dyDescent="0.2">
      <c r="A22" s="52" t="s">
        <v>10</v>
      </c>
      <c r="B22" s="28" t="s">
        <v>124</v>
      </c>
      <c r="C22" s="53">
        <v>8986</v>
      </c>
    </row>
    <row r="23" spans="1:3" ht="24.95" customHeight="1" x14ac:dyDescent="0.2">
      <c r="A23" s="52" t="s">
        <v>11</v>
      </c>
      <c r="B23" s="28" t="s">
        <v>120</v>
      </c>
      <c r="C23" s="53">
        <v>17006</v>
      </c>
    </row>
    <row r="24" spans="1:3" ht="24.95" customHeight="1" x14ac:dyDescent="0.2">
      <c r="A24" s="52" t="s">
        <v>12</v>
      </c>
      <c r="B24" s="28" t="s">
        <v>158</v>
      </c>
      <c r="C24" s="53">
        <v>158998</v>
      </c>
    </row>
    <row r="25" spans="1:3" ht="24.95" customHeight="1" x14ac:dyDescent="0.2">
      <c r="A25" s="52" t="s">
        <v>13</v>
      </c>
      <c r="B25" s="28" t="s">
        <v>143</v>
      </c>
      <c r="C25" s="53">
        <v>70452</v>
      </c>
    </row>
    <row r="26" spans="1:3" ht="24.95" customHeight="1" x14ac:dyDescent="0.2">
      <c r="A26" s="54" t="s">
        <v>14</v>
      </c>
      <c r="B26" s="28" t="s">
        <v>166</v>
      </c>
      <c r="C26" s="53">
        <f>SUM(C27:C29)</f>
        <v>469028</v>
      </c>
    </row>
    <row r="27" spans="1:3" ht="37.5" x14ac:dyDescent="0.2">
      <c r="A27" s="52" t="s">
        <v>125</v>
      </c>
      <c r="B27" s="61" t="s">
        <v>145</v>
      </c>
      <c r="C27" s="53">
        <v>466461</v>
      </c>
    </row>
    <row r="28" spans="1:3" ht="24.95" customHeight="1" x14ac:dyDescent="0.2">
      <c r="A28" s="54" t="s">
        <v>144</v>
      </c>
      <c r="B28" s="61" t="s">
        <v>147</v>
      </c>
      <c r="C28" s="53">
        <v>2259</v>
      </c>
    </row>
    <row r="29" spans="1:3" ht="31.5" customHeight="1" x14ac:dyDescent="0.2">
      <c r="A29" s="54" t="s">
        <v>148</v>
      </c>
      <c r="B29" s="61" t="s">
        <v>146</v>
      </c>
      <c r="C29" s="53">
        <v>308</v>
      </c>
    </row>
    <row r="30" spans="1:3" ht="24.95" customHeight="1" x14ac:dyDescent="0.2">
      <c r="A30" s="33" t="s">
        <v>15</v>
      </c>
      <c r="B30" s="29" t="s">
        <v>110</v>
      </c>
      <c r="C30" s="53">
        <v>0</v>
      </c>
    </row>
    <row r="31" spans="1:3" ht="24.95" customHeight="1" x14ac:dyDescent="0.2">
      <c r="A31" s="33" t="s">
        <v>107</v>
      </c>
      <c r="B31" s="31" t="s">
        <v>149</v>
      </c>
      <c r="C31" s="53">
        <v>18032</v>
      </c>
    </row>
    <row r="32" spans="1:3" ht="24.95" customHeight="1" x14ac:dyDescent="0.2">
      <c r="A32" s="54" t="s">
        <v>150</v>
      </c>
      <c r="B32" s="61" t="s">
        <v>160</v>
      </c>
      <c r="C32" s="53">
        <v>0</v>
      </c>
    </row>
    <row r="33" spans="1:3" ht="24.95" customHeight="1" x14ac:dyDescent="0.2">
      <c r="A33" s="33" t="s">
        <v>108</v>
      </c>
      <c r="B33" s="19" t="s">
        <v>111</v>
      </c>
      <c r="C33" s="53">
        <v>214294</v>
      </c>
    </row>
    <row r="34" spans="1:3" ht="24.95" customHeight="1" x14ac:dyDescent="0.2">
      <c r="A34" s="33" t="s">
        <v>109</v>
      </c>
      <c r="B34" s="31" t="s">
        <v>159</v>
      </c>
      <c r="C34" s="53">
        <v>39013</v>
      </c>
    </row>
    <row r="35" spans="1:3" ht="24.95" customHeight="1" x14ac:dyDescent="0.2">
      <c r="A35" s="33" t="s">
        <v>161</v>
      </c>
      <c r="B35" s="31" t="s">
        <v>162</v>
      </c>
      <c r="C35" s="53">
        <v>0</v>
      </c>
    </row>
    <row r="36" spans="1:3" ht="24.95" customHeight="1" x14ac:dyDescent="0.2">
      <c r="A36" s="33" t="s">
        <v>174</v>
      </c>
      <c r="B36" s="31" t="s">
        <v>176</v>
      </c>
      <c r="C36" s="53">
        <v>1027</v>
      </c>
    </row>
    <row r="37" spans="1:3" ht="24.95" customHeight="1" x14ac:dyDescent="0.2">
      <c r="A37" s="18" t="s">
        <v>180</v>
      </c>
      <c r="B37" s="19" t="s">
        <v>201</v>
      </c>
      <c r="C37" s="53">
        <v>0</v>
      </c>
    </row>
    <row r="38" spans="1:3" ht="24.95" customHeight="1" x14ac:dyDescent="0.2">
      <c r="A38" s="18" t="s">
        <v>202</v>
      </c>
      <c r="B38" s="19" t="s">
        <v>203</v>
      </c>
      <c r="C38" s="53">
        <v>0</v>
      </c>
    </row>
    <row r="39" spans="1:3" ht="24.95" customHeight="1" x14ac:dyDescent="0.2">
      <c r="A39" s="18" t="s">
        <v>211</v>
      </c>
      <c r="B39" s="19" t="s">
        <v>212</v>
      </c>
      <c r="C39" s="53">
        <v>0</v>
      </c>
    </row>
    <row r="40" spans="1:3" s="65" customFormat="1" ht="24.95" customHeight="1" x14ac:dyDescent="0.2">
      <c r="A40" s="62" t="s">
        <v>56</v>
      </c>
      <c r="B40" s="63" t="s">
        <v>57</v>
      </c>
      <c r="C40" s="64">
        <v>0</v>
      </c>
    </row>
    <row r="41" spans="1:3" s="65" customFormat="1" ht="24.95" customHeight="1" x14ac:dyDescent="0.2">
      <c r="A41" s="62" t="s">
        <v>55</v>
      </c>
      <c r="B41" s="63" t="s">
        <v>58</v>
      </c>
      <c r="C41" s="64">
        <v>138154</v>
      </c>
    </row>
    <row r="42" spans="1:3" s="65" customFormat="1" ht="43.5" customHeight="1" x14ac:dyDescent="0.2">
      <c r="A42" s="62" t="s">
        <v>175</v>
      </c>
      <c r="B42" s="30" t="s">
        <v>213</v>
      </c>
      <c r="C42" s="64">
        <v>50757</v>
      </c>
    </row>
    <row r="43" spans="1:3" s="65" customFormat="1" ht="24.95" customHeight="1" x14ac:dyDescent="0.2">
      <c r="A43" s="62" t="s">
        <v>185</v>
      </c>
      <c r="B43" s="63" t="s">
        <v>186</v>
      </c>
      <c r="C43" s="64">
        <v>0</v>
      </c>
    </row>
    <row r="44" spans="1:3" s="65" customFormat="1" ht="24.75" customHeight="1" x14ac:dyDescent="0.2">
      <c r="A44" s="62" t="s">
        <v>198</v>
      </c>
      <c r="B44" s="63" t="s">
        <v>206</v>
      </c>
      <c r="C44" s="64">
        <v>1245</v>
      </c>
    </row>
    <row r="45" spans="1:3" s="65" customFormat="1" ht="24.95" customHeight="1" x14ac:dyDescent="0.2">
      <c r="A45" s="62" t="s">
        <v>151</v>
      </c>
      <c r="B45" s="30" t="s">
        <v>205</v>
      </c>
      <c r="C45" s="64">
        <f>C11+C13+C14+C26+C32+C42+C44</f>
        <v>790692</v>
      </c>
    </row>
    <row r="46" spans="1:3" ht="24.95" customHeight="1" x14ac:dyDescent="0.2">
      <c r="A46" s="66" t="s">
        <v>129</v>
      </c>
      <c r="B46" s="63" t="s">
        <v>172</v>
      </c>
      <c r="C46" s="16">
        <f>C47+C48+C49+C57+C59+C64+C65+C66</f>
        <v>32101</v>
      </c>
    </row>
    <row r="47" spans="1:3" ht="24.95" customHeight="1" x14ac:dyDescent="0.2">
      <c r="A47" s="33" t="s">
        <v>16</v>
      </c>
      <c r="B47" s="31" t="s">
        <v>17</v>
      </c>
      <c r="C47" s="53">
        <v>1214</v>
      </c>
    </row>
    <row r="48" spans="1:3" ht="24.95" customHeight="1" x14ac:dyDescent="0.2">
      <c r="A48" s="33" t="s">
        <v>18</v>
      </c>
      <c r="B48" s="31" t="s">
        <v>19</v>
      </c>
      <c r="C48" s="53">
        <v>4111</v>
      </c>
    </row>
    <row r="49" spans="1:3" ht="24.95" customHeight="1" x14ac:dyDescent="0.2">
      <c r="A49" s="33" t="s">
        <v>20</v>
      </c>
      <c r="B49" s="32" t="s">
        <v>173</v>
      </c>
      <c r="C49" s="67">
        <v>291</v>
      </c>
    </row>
    <row r="50" spans="1:3" ht="24.95" customHeight="1" x14ac:dyDescent="0.2">
      <c r="A50" s="33" t="s">
        <v>37</v>
      </c>
      <c r="B50" s="34" t="s">
        <v>30</v>
      </c>
      <c r="C50" s="53">
        <v>35</v>
      </c>
    </row>
    <row r="51" spans="1:3" ht="24.95" customHeight="1" x14ac:dyDescent="0.2">
      <c r="A51" s="33" t="s">
        <v>38</v>
      </c>
      <c r="B51" s="36" t="s">
        <v>31</v>
      </c>
      <c r="C51" s="53">
        <v>35</v>
      </c>
    </row>
    <row r="52" spans="1:3" ht="24.95" customHeight="1" x14ac:dyDescent="0.2">
      <c r="A52" s="33" t="s">
        <v>39</v>
      </c>
      <c r="B52" s="34" t="s">
        <v>32</v>
      </c>
      <c r="C52" s="53">
        <v>0</v>
      </c>
    </row>
    <row r="53" spans="1:3" ht="24.95" customHeight="1" x14ac:dyDescent="0.2">
      <c r="A53" s="33" t="s">
        <v>40</v>
      </c>
      <c r="B53" s="34" t="s">
        <v>33</v>
      </c>
      <c r="C53" s="53">
        <v>0</v>
      </c>
    </row>
    <row r="54" spans="1:3" ht="24.95" customHeight="1" x14ac:dyDescent="0.2">
      <c r="A54" s="33" t="s">
        <v>41</v>
      </c>
      <c r="B54" s="34" t="s">
        <v>34</v>
      </c>
      <c r="C54" s="53">
        <v>0</v>
      </c>
    </row>
    <row r="55" spans="1:3" ht="24.95" customHeight="1" x14ac:dyDescent="0.2">
      <c r="A55" s="33" t="s">
        <v>42</v>
      </c>
      <c r="B55" s="34" t="s">
        <v>35</v>
      </c>
      <c r="C55" s="53">
        <v>242</v>
      </c>
    </row>
    <row r="56" spans="1:3" ht="24.95" customHeight="1" x14ac:dyDescent="0.2">
      <c r="A56" s="33" t="s">
        <v>43</v>
      </c>
      <c r="B56" s="34" t="s">
        <v>36</v>
      </c>
      <c r="C56" s="53">
        <v>14</v>
      </c>
    </row>
    <row r="57" spans="1:3" ht="24.95" customHeight="1" x14ac:dyDescent="0.2">
      <c r="A57" s="33" t="s">
        <v>21</v>
      </c>
      <c r="B57" s="31" t="s">
        <v>152</v>
      </c>
      <c r="C57" s="53">
        <v>18938</v>
      </c>
    </row>
    <row r="58" spans="1:3" ht="24.95" customHeight="1" x14ac:dyDescent="0.2">
      <c r="A58" s="33" t="s">
        <v>153</v>
      </c>
      <c r="B58" s="34" t="s">
        <v>154</v>
      </c>
      <c r="C58" s="53">
        <v>144</v>
      </c>
    </row>
    <row r="59" spans="1:3" ht="24.95" customHeight="1" x14ac:dyDescent="0.2">
      <c r="A59" s="33" t="s">
        <v>22</v>
      </c>
      <c r="B59" s="32" t="s">
        <v>169</v>
      </c>
      <c r="C59" s="16">
        <f>SUM(C60:C63)</f>
        <v>4434</v>
      </c>
    </row>
    <row r="60" spans="1:3" ht="24.95" customHeight="1" x14ac:dyDescent="0.2">
      <c r="A60" s="33" t="s">
        <v>48</v>
      </c>
      <c r="B60" s="34" t="s">
        <v>44</v>
      </c>
      <c r="C60" s="53">
        <v>3250</v>
      </c>
    </row>
    <row r="61" spans="1:3" ht="24.95" customHeight="1" x14ac:dyDescent="0.2">
      <c r="A61" s="33" t="s">
        <v>49</v>
      </c>
      <c r="B61" s="34" t="s">
        <v>45</v>
      </c>
      <c r="C61" s="53">
        <v>464</v>
      </c>
    </row>
    <row r="62" spans="1:3" ht="24.95" customHeight="1" x14ac:dyDescent="0.2">
      <c r="A62" s="33" t="s">
        <v>50</v>
      </c>
      <c r="B62" s="34" t="s">
        <v>46</v>
      </c>
      <c r="C62" s="53">
        <v>0</v>
      </c>
    </row>
    <row r="63" spans="1:3" ht="24.95" customHeight="1" x14ac:dyDescent="0.2">
      <c r="A63" s="33" t="s">
        <v>51</v>
      </c>
      <c r="B63" s="34" t="s">
        <v>47</v>
      </c>
      <c r="C63" s="53">
        <v>720</v>
      </c>
    </row>
    <row r="64" spans="1:3" ht="24.95" customHeight="1" x14ac:dyDescent="0.2">
      <c r="A64" s="33" t="s">
        <v>23</v>
      </c>
      <c r="B64" s="31" t="s">
        <v>24</v>
      </c>
      <c r="C64" s="53">
        <v>0</v>
      </c>
    </row>
    <row r="65" spans="1:3" ht="24.95" customHeight="1" x14ac:dyDescent="0.2">
      <c r="A65" s="33" t="s">
        <v>25</v>
      </c>
      <c r="B65" s="31" t="s">
        <v>155</v>
      </c>
      <c r="C65" s="53">
        <v>2700</v>
      </c>
    </row>
    <row r="66" spans="1:3" ht="24.95" customHeight="1" x14ac:dyDescent="0.2">
      <c r="A66" s="33" t="s">
        <v>26</v>
      </c>
      <c r="B66" s="31" t="s">
        <v>27</v>
      </c>
      <c r="C66" s="53">
        <v>413</v>
      </c>
    </row>
    <row r="67" spans="1:3" ht="24.95" customHeight="1" x14ac:dyDescent="0.2">
      <c r="A67" s="14" t="s">
        <v>131</v>
      </c>
      <c r="B67" s="63" t="s">
        <v>156</v>
      </c>
      <c r="C67" s="16">
        <f>C68+C69+C70+C71</f>
        <v>17341</v>
      </c>
    </row>
    <row r="68" spans="1:3" ht="24.95" customHeight="1" x14ac:dyDescent="0.2">
      <c r="A68" s="33" t="s">
        <v>99</v>
      </c>
      <c r="B68" s="31" t="s">
        <v>204</v>
      </c>
      <c r="C68" s="53">
        <v>0</v>
      </c>
    </row>
    <row r="69" spans="1:3" ht="24.95" customHeight="1" x14ac:dyDescent="0.2">
      <c r="A69" s="33" t="s">
        <v>28</v>
      </c>
      <c r="B69" s="31" t="s">
        <v>53</v>
      </c>
      <c r="C69" s="53">
        <v>15000</v>
      </c>
    </row>
    <row r="70" spans="1:3" ht="24.95" customHeight="1" x14ac:dyDescent="0.2">
      <c r="A70" s="33" t="s">
        <v>29</v>
      </c>
      <c r="B70" s="31" t="s">
        <v>101</v>
      </c>
      <c r="C70" s="53">
        <v>0</v>
      </c>
    </row>
    <row r="71" spans="1:3" ht="24.95" customHeight="1" x14ac:dyDescent="0.2">
      <c r="A71" s="33" t="s">
        <v>100</v>
      </c>
      <c r="B71" s="31" t="s">
        <v>102</v>
      </c>
      <c r="C71" s="53">
        <v>2341</v>
      </c>
    </row>
    <row r="72" spans="1:3" ht="24.95" customHeight="1" x14ac:dyDescent="0.2">
      <c r="A72" s="14" t="s">
        <v>133</v>
      </c>
      <c r="B72" s="63" t="s">
        <v>112</v>
      </c>
      <c r="C72" s="64">
        <v>1500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C72"/>
  <sheetViews>
    <sheetView showGridLines="0" view="pageBreakPreview" zoomScale="80" zoomScaleNormal="70" zoomScaleSheetLayoutView="80" workbookViewId="0">
      <pane xSplit="2" ySplit="6" topLeftCell="C34" activePane="bottomRight" state="frozen"/>
      <selection activeCell="A73" sqref="A73:XFD82"/>
      <selection pane="topRight" activeCell="A73" sqref="A73:XFD82"/>
      <selection pane="bottomLeft" activeCell="A73" sqref="A73:XFD82"/>
      <selection pane="bottomRight" activeCell="A73" sqref="A73:XFD82"/>
    </sheetView>
  </sheetViews>
  <sheetFormatPr defaultRowHeight="18.75" x14ac:dyDescent="0.2"/>
  <cols>
    <col min="1" max="1" width="10.7109375" style="46" customWidth="1"/>
    <col min="2" max="2" width="150.7109375" style="46" customWidth="1"/>
    <col min="3" max="3" width="20.7109375" style="46" customWidth="1"/>
    <col min="4" max="16384" width="9.140625" style="46"/>
  </cols>
  <sheetData>
    <row r="1" spans="1:3" s="43" customFormat="1" x14ac:dyDescent="0.2">
      <c r="A1" s="75" t="s">
        <v>195</v>
      </c>
      <c r="B1" s="75"/>
      <c r="C1" s="75"/>
    </row>
    <row r="2" spans="1:3" s="45" customFormat="1" ht="35.1" customHeight="1" x14ac:dyDescent="0.2">
      <c r="A2" s="44" t="s">
        <v>62</v>
      </c>
      <c r="B2" s="44"/>
      <c r="C2" s="55"/>
    </row>
    <row r="3" spans="1:3" x14ac:dyDescent="0.2">
      <c r="A3" s="56"/>
      <c r="B3" s="57"/>
      <c r="C3" s="58" t="s">
        <v>190</v>
      </c>
    </row>
    <row r="4" spans="1:3" s="47" customFormat="1" ht="96" customHeight="1" x14ac:dyDescent="0.2">
      <c r="A4" s="59" t="s">
        <v>114</v>
      </c>
      <c r="B4" s="60" t="s">
        <v>52</v>
      </c>
      <c r="C4" s="9" t="s">
        <v>194</v>
      </c>
    </row>
    <row r="5" spans="1:3" s="47" customFormat="1" x14ac:dyDescent="0.2">
      <c r="A5" s="48">
        <v>1</v>
      </c>
      <c r="B5" s="49">
        <v>2</v>
      </c>
      <c r="C5" s="48">
        <v>3</v>
      </c>
    </row>
    <row r="6" spans="1:3" ht="24.95" customHeight="1" x14ac:dyDescent="0.2">
      <c r="A6" s="50" t="s">
        <v>0</v>
      </c>
      <c r="B6" s="51" t="s">
        <v>208</v>
      </c>
      <c r="C6" s="16">
        <f>C7+C8+C9+C16+C17+C18+C19+C20+C21+C22+C23+C24+C25+C26+C30+C31+C33+C34+C35+C36+C37+C39</f>
        <v>1570804</v>
      </c>
    </row>
    <row r="7" spans="1:3" ht="24.95" customHeight="1" x14ac:dyDescent="0.2">
      <c r="A7" s="52" t="s">
        <v>1</v>
      </c>
      <c r="B7" s="28" t="s">
        <v>115</v>
      </c>
      <c r="C7" s="53">
        <v>352350</v>
      </c>
    </row>
    <row r="8" spans="1:3" ht="24.95" customHeight="1" x14ac:dyDescent="0.2">
      <c r="A8" s="52" t="s">
        <v>2</v>
      </c>
      <c r="B8" s="28" t="s">
        <v>116</v>
      </c>
      <c r="C8" s="53">
        <v>147594</v>
      </c>
    </row>
    <row r="9" spans="1:3" ht="24.95" customHeight="1" x14ac:dyDescent="0.2">
      <c r="A9" s="52" t="s">
        <v>3</v>
      </c>
      <c r="B9" s="28" t="s">
        <v>113</v>
      </c>
      <c r="C9" s="53">
        <v>273356</v>
      </c>
    </row>
    <row r="10" spans="1:3" ht="24.95" customHeight="1" x14ac:dyDescent="0.2">
      <c r="A10" s="54" t="s">
        <v>54</v>
      </c>
      <c r="B10" s="61" t="s">
        <v>182</v>
      </c>
      <c r="C10" s="53">
        <v>78005</v>
      </c>
    </row>
    <row r="11" spans="1:3" ht="24.95" customHeight="1" x14ac:dyDescent="0.2">
      <c r="A11" s="54" t="s">
        <v>137</v>
      </c>
      <c r="B11" s="61" t="s">
        <v>140</v>
      </c>
      <c r="C11" s="53">
        <v>69547</v>
      </c>
    </row>
    <row r="12" spans="1:3" ht="24.95" customHeight="1" x14ac:dyDescent="0.2">
      <c r="A12" s="54" t="s">
        <v>138</v>
      </c>
      <c r="B12" s="61" t="s">
        <v>141</v>
      </c>
      <c r="C12" s="53">
        <v>24248</v>
      </c>
    </row>
    <row r="13" spans="1:3" ht="24.95" customHeight="1" x14ac:dyDescent="0.2">
      <c r="A13" s="54" t="s">
        <v>139</v>
      </c>
      <c r="B13" s="61" t="s">
        <v>142</v>
      </c>
      <c r="C13" s="53">
        <v>8458</v>
      </c>
    </row>
    <row r="14" spans="1:3" ht="24.95" customHeight="1" x14ac:dyDescent="0.2">
      <c r="A14" s="54" t="s">
        <v>200</v>
      </c>
      <c r="B14" s="61" t="s">
        <v>199</v>
      </c>
      <c r="C14" s="53">
        <v>0</v>
      </c>
    </row>
    <row r="15" spans="1:3" ht="24.95" customHeight="1" x14ac:dyDescent="0.2">
      <c r="A15" s="54" t="s">
        <v>209</v>
      </c>
      <c r="B15" s="61" t="s">
        <v>210</v>
      </c>
      <c r="C15" s="53">
        <v>0</v>
      </c>
    </row>
    <row r="16" spans="1:3" ht="24.95" customHeight="1" x14ac:dyDescent="0.2">
      <c r="A16" s="52" t="s">
        <v>4</v>
      </c>
      <c r="B16" s="28" t="s">
        <v>121</v>
      </c>
      <c r="C16" s="53">
        <v>106442</v>
      </c>
    </row>
    <row r="17" spans="1:3" ht="24.95" customHeight="1" x14ac:dyDescent="0.2">
      <c r="A17" s="52" t="s">
        <v>5</v>
      </c>
      <c r="B17" s="28" t="s">
        <v>117</v>
      </c>
      <c r="C17" s="53">
        <v>74280</v>
      </c>
    </row>
    <row r="18" spans="1:3" ht="24.95" customHeight="1" x14ac:dyDescent="0.2">
      <c r="A18" s="52" t="s">
        <v>6</v>
      </c>
      <c r="B18" s="28" t="s">
        <v>123</v>
      </c>
      <c r="C18" s="53">
        <v>30697</v>
      </c>
    </row>
    <row r="19" spans="1:3" ht="24.95" customHeight="1" x14ac:dyDescent="0.2">
      <c r="A19" s="52" t="s">
        <v>7</v>
      </c>
      <c r="B19" s="28" t="s">
        <v>122</v>
      </c>
      <c r="C19" s="53">
        <v>17961</v>
      </c>
    </row>
    <row r="20" spans="1:3" ht="24.95" customHeight="1" x14ac:dyDescent="0.2">
      <c r="A20" s="52" t="s">
        <v>8</v>
      </c>
      <c r="B20" s="28" t="s">
        <v>118</v>
      </c>
      <c r="C20" s="53">
        <v>37855</v>
      </c>
    </row>
    <row r="21" spans="1:3" ht="24.95" customHeight="1" x14ac:dyDescent="0.2">
      <c r="A21" s="52" t="s">
        <v>9</v>
      </c>
      <c r="B21" s="28" t="s">
        <v>119</v>
      </c>
      <c r="C21" s="53">
        <v>0</v>
      </c>
    </row>
    <row r="22" spans="1:3" ht="24.95" customHeight="1" x14ac:dyDescent="0.2">
      <c r="A22" s="52" t="s">
        <v>10</v>
      </c>
      <c r="B22" s="28" t="s">
        <v>124</v>
      </c>
      <c r="C22" s="53">
        <v>8336</v>
      </c>
    </row>
    <row r="23" spans="1:3" ht="24.95" customHeight="1" x14ac:dyDescent="0.2">
      <c r="A23" s="52" t="s">
        <v>11</v>
      </c>
      <c r="B23" s="28" t="s">
        <v>120</v>
      </c>
      <c r="C23" s="53">
        <v>5056</v>
      </c>
    </row>
    <row r="24" spans="1:3" ht="24.95" customHeight="1" x14ac:dyDescent="0.2">
      <c r="A24" s="52" t="s">
        <v>12</v>
      </c>
      <c r="B24" s="28" t="s">
        <v>158</v>
      </c>
      <c r="C24" s="53">
        <v>71736</v>
      </c>
    </row>
    <row r="25" spans="1:3" ht="24.95" customHeight="1" x14ac:dyDescent="0.2">
      <c r="A25" s="52" t="s">
        <v>13</v>
      </c>
      <c r="B25" s="28" t="s">
        <v>143</v>
      </c>
      <c r="C25" s="53">
        <v>34633</v>
      </c>
    </row>
    <row r="26" spans="1:3" ht="24.95" customHeight="1" x14ac:dyDescent="0.2">
      <c r="A26" s="54" t="s">
        <v>14</v>
      </c>
      <c r="B26" s="28" t="s">
        <v>166</v>
      </c>
      <c r="C26" s="53">
        <f>SUM(C27:C29)</f>
        <v>213157</v>
      </c>
    </row>
    <row r="27" spans="1:3" ht="37.5" x14ac:dyDescent="0.2">
      <c r="A27" s="52" t="s">
        <v>125</v>
      </c>
      <c r="B27" s="61" t="s">
        <v>145</v>
      </c>
      <c r="C27" s="53">
        <v>212583</v>
      </c>
    </row>
    <row r="28" spans="1:3" ht="24.95" customHeight="1" x14ac:dyDescent="0.2">
      <c r="A28" s="54" t="s">
        <v>144</v>
      </c>
      <c r="B28" s="61" t="s">
        <v>147</v>
      </c>
      <c r="C28" s="53">
        <v>261</v>
      </c>
    </row>
    <row r="29" spans="1:3" ht="31.5" customHeight="1" x14ac:dyDescent="0.2">
      <c r="A29" s="54" t="s">
        <v>148</v>
      </c>
      <c r="B29" s="61" t="s">
        <v>146</v>
      </c>
      <c r="C29" s="53">
        <v>313</v>
      </c>
    </row>
    <row r="30" spans="1:3" ht="24.95" customHeight="1" x14ac:dyDescent="0.2">
      <c r="A30" s="33" t="s">
        <v>15</v>
      </c>
      <c r="B30" s="29" t="s">
        <v>110</v>
      </c>
      <c r="C30" s="53">
        <v>0</v>
      </c>
    </row>
    <row r="31" spans="1:3" ht="24.95" customHeight="1" x14ac:dyDescent="0.2">
      <c r="A31" s="33" t="s">
        <v>107</v>
      </c>
      <c r="B31" s="31" t="s">
        <v>149</v>
      </c>
      <c r="C31" s="53">
        <v>14264</v>
      </c>
    </row>
    <row r="32" spans="1:3" ht="24.95" customHeight="1" x14ac:dyDescent="0.2">
      <c r="A32" s="54" t="s">
        <v>150</v>
      </c>
      <c r="B32" s="61" t="s">
        <v>160</v>
      </c>
      <c r="C32" s="53">
        <v>0</v>
      </c>
    </row>
    <row r="33" spans="1:3" ht="24.95" customHeight="1" x14ac:dyDescent="0.2">
      <c r="A33" s="33" t="s">
        <v>108</v>
      </c>
      <c r="B33" s="19" t="s">
        <v>111</v>
      </c>
      <c r="C33" s="53">
        <v>179797</v>
      </c>
    </row>
    <row r="34" spans="1:3" ht="24.95" customHeight="1" x14ac:dyDescent="0.2">
      <c r="A34" s="33" t="s">
        <v>109</v>
      </c>
      <c r="B34" s="31" t="s">
        <v>159</v>
      </c>
      <c r="C34" s="53">
        <v>2350</v>
      </c>
    </row>
    <row r="35" spans="1:3" ht="24.95" customHeight="1" x14ac:dyDescent="0.2">
      <c r="A35" s="33" t="s">
        <v>161</v>
      </c>
      <c r="B35" s="31" t="s">
        <v>162</v>
      </c>
      <c r="C35" s="53">
        <v>0</v>
      </c>
    </row>
    <row r="36" spans="1:3" ht="24.95" customHeight="1" x14ac:dyDescent="0.2">
      <c r="A36" s="33" t="s">
        <v>174</v>
      </c>
      <c r="B36" s="31" t="s">
        <v>176</v>
      </c>
      <c r="C36" s="53">
        <v>940</v>
      </c>
    </row>
    <row r="37" spans="1:3" ht="24.95" customHeight="1" x14ac:dyDescent="0.2">
      <c r="A37" s="18" t="s">
        <v>180</v>
      </c>
      <c r="B37" s="19" t="s">
        <v>201</v>
      </c>
      <c r="C37" s="53">
        <v>0</v>
      </c>
    </row>
    <row r="38" spans="1:3" ht="24.95" customHeight="1" x14ac:dyDescent="0.2">
      <c r="A38" s="18" t="s">
        <v>202</v>
      </c>
      <c r="B38" s="19" t="s">
        <v>203</v>
      </c>
      <c r="C38" s="53">
        <v>0</v>
      </c>
    </row>
    <row r="39" spans="1:3" ht="24.95" customHeight="1" x14ac:dyDescent="0.2">
      <c r="A39" s="18" t="s">
        <v>211</v>
      </c>
      <c r="B39" s="19" t="s">
        <v>212</v>
      </c>
      <c r="C39" s="53">
        <v>0</v>
      </c>
    </row>
    <row r="40" spans="1:3" s="65" customFormat="1" ht="24.95" customHeight="1" x14ac:dyDescent="0.2">
      <c r="A40" s="62" t="s">
        <v>56</v>
      </c>
      <c r="B40" s="63" t="s">
        <v>57</v>
      </c>
      <c r="C40" s="64">
        <v>0</v>
      </c>
    </row>
    <row r="41" spans="1:3" s="65" customFormat="1" ht="24.95" customHeight="1" x14ac:dyDescent="0.2">
      <c r="A41" s="62" t="s">
        <v>55</v>
      </c>
      <c r="B41" s="63" t="s">
        <v>58</v>
      </c>
      <c r="C41" s="64">
        <v>79715</v>
      </c>
    </row>
    <row r="42" spans="1:3" s="65" customFormat="1" ht="43.5" customHeight="1" x14ac:dyDescent="0.2">
      <c r="A42" s="62" t="s">
        <v>175</v>
      </c>
      <c r="B42" s="30" t="s">
        <v>213</v>
      </c>
      <c r="C42" s="64">
        <v>20691</v>
      </c>
    </row>
    <row r="43" spans="1:3" s="65" customFormat="1" ht="24.95" customHeight="1" x14ac:dyDescent="0.2">
      <c r="A43" s="62" t="s">
        <v>185</v>
      </c>
      <c r="B43" s="63" t="s">
        <v>186</v>
      </c>
      <c r="C43" s="64">
        <v>0</v>
      </c>
    </row>
    <row r="44" spans="1:3" s="65" customFormat="1" ht="24.75" customHeight="1" x14ac:dyDescent="0.2">
      <c r="A44" s="62" t="s">
        <v>198</v>
      </c>
      <c r="B44" s="63" t="s">
        <v>206</v>
      </c>
      <c r="C44" s="64">
        <v>583</v>
      </c>
    </row>
    <row r="45" spans="1:3" s="65" customFormat="1" ht="24.95" customHeight="1" x14ac:dyDescent="0.2">
      <c r="A45" s="62" t="s">
        <v>151</v>
      </c>
      <c r="B45" s="30" t="s">
        <v>205</v>
      </c>
      <c r="C45" s="64">
        <f>C11+C13+C14+C26+C32+C42+C44</f>
        <v>312436</v>
      </c>
    </row>
    <row r="46" spans="1:3" ht="24.95" customHeight="1" x14ac:dyDescent="0.2">
      <c r="A46" s="66" t="s">
        <v>129</v>
      </c>
      <c r="B46" s="63" t="s">
        <v>172</v>
      </c>
      <c r="C46" s="16">
        <f>C47+C48+C49+C57+C59+C64+C65+C66</f>
        <v>20308</v>
      </c>
    </row>
    <row r="47" spans="1:3" ht="24.95" customHeight="1" x14ac:dyDescent="0.2">
      <c r="A47" s="33" t="s">
        <v>16</v>
      </c>
      <c r="B47" s="31" t="s">
        <v>17</v>
      </c>
      <c r="C47" s="53">
        <v>934</v>
      </c>
    </row>
    <row r="48" spans="1:3" ht="24.95" customHeight="1" x14ac:dyDescent="0.2">
      <c r="A48" s="33" t="s">
        <v>18</v>
      </c>
      <c r="B48" s="31" t="s">
        <v>19</v>
      </c>
      <c r="C48" s="53">
        <v>3339</v>
      </c>
    </row>
    <row r="49" spans="1:3" ht="24.95" customHeight="1" x14ac:dyDescent="0.2">
      <c r="A49" s="33" t="s">
        <v>20</v>
      </c>
      <c r="B49" s="32" t="s">
        <v>173</v>
      </c>
      <c r="C49" s="67">
        <v>85</v>
      </c>
    </row>
    <row r="50" spans="1:3" ht="24.95" customHeight="1" x14ac:dyDescent="0.2">
      <c r="A50" s="33" t="s">
        <v>37</v>
      </c>
      <c r="B50" s="34" t="s">
        <v>30</v>
      </c>
      <c r="C50" s="53">
        <v>15</v>
      </c>
    </row>
    <row r="51" spans="1:3" ht="24.95" customHeight="1" x14ac:dyDescent="0.2">
      <c r="A51" s="33" t="s">
        <v>38</v>
      </c>
      <c r="B51" s="36" t="s">
        <v>31</v>
      </c>
      <c r="C51" s="53">
        <v>15</v>
      </c>
    </row>
    <row r="52" spans="1:3" ht="24.95" customHeight="1" x14ac:dyDescent="0.2">
      <c r="A52" s="33" t="s">
        <v>39</v>
      </c>
      <c r="B52" s="34" t="s">
        <v>32</v>
      </c>
      <c r="C52" s="53">
        <v>0</v>
      </c>
    </row>
    <row r="53" spans="1:3" ht="24.95" customHeight="1" x14ac:dyDescent="0.2">
      <c r="A53" s="33" t="s">
        <v>40</v>
      </c>
      <c r="B53" s="34" t="s">
        <v>33</v>
      </c>
      <c r="C53" s="53">
        <v>0</v>
      </c>
    </row>
    <row r="54" spans="1:3" ht="24.95" customHeight="1" x14ac:dyDescent="0.2">
      <c r="A54" s="33" t="s">
        <v>41</v>
      </c>
      <c r="B54" s="34" t="s">
        <v>34</v>
      </c>
      <c r="C54" s="53">
        <v>0</v>
      </c>
    </row>
    <row r="55" spans="1:3" ht="24.95" customHeight="1" x14ac:dyDescent="0.2">
      <c r="A55" s="33" t="s">
        <v>42</v>
      </c>
      <c r="B55" s="34" t="s">
        <v>35</v>
      </c>
      <c r="C55" s="53">
        <v>54</v>
      </c>
    </row>
    <row r="56" spans="1:3" ht="24.95" customHeight="1" x14ac:dyDescent="0.2">
      <c r="A56" s="33" t="s">
        <v>43</v>
      </c>
      <c r="B56" s="34" t="s">
        <v>36</v>
      </c>
      <c r="C56" s="53">
        <v>16</v>
      </c>
    </row>
    <row r="57" spans="1:3" ht="24.95" customHeight="1" x14ac:dyDescent="0.2">
      <c r="A57" s="33" t="s">
        <v>21</v>
      </c>
      <c r="B57" s="31" t="s">
        <v>152</v>
      </c>
      <c r="C57" s="53">
        <v>11226</v>
      </c>
    </row>
    <row r="58" spans="1:3" ht="24.95" customHeight="1" x14ac:dyDescent="0.2">
      <c r="A58" s="33" t="s">
        <v>153</v>
      </c>
      <c r="B58" s="34" t="s">
        <v>154</v>
      </c>
      <c r="C58" s="53">
        <v>0</v>
      </c>
    </row>
    <row r="59" spans="1:3" ht="24.95" customHeight="1" x14ac:dyDescent="0.2">
      <c r="A59" s="33" t="s">
        <v>22</v>
      </c>
      <c r="B59" s="32" t="s">
        <v>169</v>
      </c>
      <c r="C59" s="16">
        <f>SUM(C60:C63)</f>
        <v>2662</v>
      </c>
    </row>
    <row r="60" spans="1:3" ht="24.95" customHeight="1" x14ac:dyDescent="0.2">
      <c r="A60" s="33" t="s">
        <v>48</v>
      </c>
      <c r="B60" s="34" t="s">
        <v>44</v>
      </c>
      <c r="C60" s="53">
        <v>1925</v>
      </c>
    </row>
    <row r="61" spans="1:3" ht="24.95" customHeight="1" x14ac:dyDescent="0.2">
      <c r="A61" s="33" t="s">
        <v>49</v>
      </c>
      <c r="B61" s="34" t="s">
        <v>45</v>
      </c>
      <c r="C61" s="53">
        <v>275</v>
      </c>
    </row>
    <row r="62" spans="1:3" ht="24.95" customHeight="1" x14ac:dyDescent="0.2">
      <c r="A62" s="33" t="s">
        <v>50</v>
      </c>
      <c r="B62" s="34" t="s">
        <v>46</v>
      </c>
      <c r="C62" s="53">
        <v>0</v>
      </c>
    </row>
    <row r="63" spans="1:3" ht="24.95" customHeight="1" x14ac:dyDescent="0.2">
      <c r="A63" s="33" t="s">
        <v>51</v>
      </c>
      <c r="B63" s="34" t="s">
        <v>47</v>
      </c>
      <c r="C63" s="53">
        <v>462</v>
      </c>
    </row>
    <row r="64" spans="1:3" ht="24.95" customHeight="1" x14ac:dyDescent="0.2">
      <c r="A64" s="33" t="s">
        <v>23</v>
      </c>
      <c r="B64" s="31" t="s">
        <v>24</v>
      </c>
      <c r="C64" s="53">
        <v>0</v>
      </c>
    </row>
    <row r="65" spans="1:3" ht="24.95" customHeight="1" x14ac:dyDescent="0.2">
      <c r="A65" s="33" t="s">
        <v>25</v>
      </c>
      <c r="B65" s="31" t="s">
        <v>155</v>
      </c>
      <c r="C65" s="53">
        <v>1870</v>
      </c>
    </row>
    <row r="66" spans="1:3" ht="24.95" customHeight="1" x14ac:dyDescent="0.2">
      <c r="A66" s="33" t="s">
        <v>26</v>
      </c>
      <c r="B66" s="31" t="s">
        <v>27</v>
      </c>
      <c r="C66" s="53">
        <v>192</v>
      </c>
    </row>
    <row r="67" spans="1:3" ht="24.95" customHeight="1" x14ac:dyDescent="0.2">
      <c r="A67" s="14" t="s">
        <v>131</v>
      </c>
      <c r="B67" s="63" t="s">
        <v>156</v>
      </c>
      <c r="C67" s="16">
        <f>C68+C69+C70+C71</f>
        <v>28690</v>
      </c>
    </row>
    <row r="68" spans="1:3" ht="24.95" customHeight="1" x14ac:dyDescent="0.2">
      <c r="A68" s="33" t="s">
        <v>99</v>
      </c>
      <c r="B68" s="31" t="s">
        <v>204</v>
      </c>
      <c r="C68" s="53">
        <v>0</v>
      </c>
    </row>
    <row r="69" spans="1:3" ht="24.95" customHeight="1" x14ac:dyDescent="0.2">
      <c r="A69" s="33" t="s">
        <v>28</v>
      </c>
      <c r="B69" s="31" t="s">
        <v>53</v>
      </c>
      <c r="C69" s="53">
        <v>26830</v>
      </c>
    </row>
    <row r="70" spans="1:3" ht="24.95" customHeight="1" x14ac:dyDescent="0.2">
      <c r="A70" s="33" t="s">
        <v>29</v>
      </c>
      <c r="B70" s="31" t="s">
        <v>101</v>
      </c>
      <c r="C70" s="53">
        <v>0</v>
      </c>
    </row>
    <row r="71" spans="1:3" ht="24.95" customHeight="1" x14ac:dyDescent="0.2">
      <c r="A71" s="33" t="s">
        <v>100</v>
      </c>
      <c r="B71" s="31" t="s">
        <v>102</v>
      </c>
      <c r="C71" s="53">
        <v>1860</v>
      </c>
    </row>
    <row r="72" spans="1:3" ht="24.95" customHeight="1" x14ac:dyDescent="0.2">
      <c r="A72" s="14" t="s">
        <v>133</v>
      </c>
      <c r="B72" s="63" t="s">
        <v>112</v>
      </c>
      <c r="C72" s="64">
        <v>5655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C72"/>
  <sheetViews>
    <sheetView showGridLines="0" view="pageBreakPreview" zoomScale="80" zoomScaleNormal="50" zoomScaleSheetLayoutView="80" workbookViewId="0">
      <pane xSplit="2" ySplit="6" topLeftCell="C34" activePane="bottomRight" state="frozen"/>
      <selection activeCell="A73" sqref="A73:XFD82"/>
      <selection pane="topRight" activeCell="A73" sqref="A73:XFD82"/>
      <selection pane="bottomLeft" activeCell="A73" sqref="A73:XFD82"/>
      <selection pane="bottomRight" activeCell="A73" sqref="A73:XFD82"/>
    </sheetView>
  </sheetViews>
  <sheetFormatPr defaultRowHeight="18.75" x14ac:dyDescent="0.2"/>
  <cols>
    <col min="1" max="1" width="10.7109375" style="46" customWidth="1"/>
    <col min="2" max="2" width="150.7109375" style="46" customWidth="1"/>
    <col min="3" max="3" width="20.7109375" style="46" customWidth="1"/>
    <col min="4" max="16384" width="9.140625" style="46"/>
  </cols>
  <sheetData>
    <row r="1" spans="1:3" s="43" customFormat="1" x14ac:dyDescent="0.2">
      <c r="A1" s="75" t="s">
        <v>195</v>
      </c>
      <c r="B1" s="75"/>
      <c r="C1" s="75"/>
    </row>
    <row r="2" spans="1:3" s="45" customFormat="1" ht="35.1" customHeight="1" x14ac:dyDescent="0.2">
      <c r="A2" s="44" t="s">
        <v>63</v>
      </c>
      <c r="B2" s="44"/>
      <c r="C2" s="55"/>
    </row>
    <row r="3" spans="1:3" x14ac:dyDescent="0.2">
      <c r="A3" s="56"/>
      <c r="B3" s="57"/>
      <c r="C3" s="58" t="s">
        <v>190</v>
      </c>
    </row>
    <row r="4" spans="1:3" s="47" customFormat="1" ht="96" customHeight="1" x14ac:dyDescent="0.2">
      <c r="A4" s="59" t="s">
        <v>114</v>
      </c>
      <c r="B4" s="60" t="s">
        <v>52</v>
      </c>
      <c r="C4" s="9" t="s">
        <v>194</v>
      </c>
    </row>
    <row r="5" spans="1:3" s="47" customFormat="1" x14ac:dyDescent="0.2">
      <c r="A5" s="48">
        <v>1</v>
      </c>
      <c r="B5" s="49">
        <v>2</v>
      </c>
      <c r="C5" s="48">
        <v>3</v>
      </c>
    </row>
    <row r="6" spans="1:3" ht="24.95" customHeight="1" x14ac:dyDescent="0.2">
      <c r="A6" s="50" t="s">
        <v>0</v>
      </c>
      <c r="B6" s="51" t="s">
        <v>208</v>
      </c>
      <c r="C6" s="16">
        <f>C7+C8+C9+C16+C17+C18+C19+C20+C21+C22+C23+C24+C25+C26+C30+C31+C33+C34+C35+C36+C37+C39</f>
        <v>4184705</v>
      </c>
    </row>
    <row r="7" spans="1:3" ht="24.95" customHeight="1" x14ac:dyDescent="0.2">
      <c r="A7" s="52" t="s">
        <v>1</v>
      </c>
      <c r="B7" s="28" t="s">
        <v>115</v>
      </c>
      <c r="C7" s="53">
        <v>856359</v>
      </c>
    </row>
    <row r="8" spans="1:3" ht="24.95" customHeight="1" x14ac:dyDescent="0.2">
      <c r="A8" s="52" t="s">
        <v>2</v>
      </c>
      <c r="B8" s="28" t="s">
        <v>116</v>
      </c>
      <c r="C8" s="53">
        <v>355178</v>
      </c>
    </row>
    <row r="9" spans="1:3" ht="24.95" customHeight="1" x14ac:dyDescent="0.2">
      <c r="A9" s="52" t="s">
        <v>3</v>
      </c>
      <c r="B9" s="28" t="s">
        <v>113</v>
      </c>
      <c r="C9" s="53">
        <v>1138038</v>
      </c>
    </row>
    <row r="10" spans="1:3" ht="24.95" customHeight="1" x14ac:dyDescent="0.2">
      <c r="A10" s="54" t="s">
        <v>54</v>
      </c>
      <c r="B10" s="61" t="s">
        <v>182</v>
      </c>
      <c r="C10" s="53">
        <v>312618</v>
      </c>
    </row>
    <row r="11" spans="1:3" ht="24.95" customHeight="1" x14ac:dyDescent="0.2">
      <c r="A11" s="54" t="s">
        <v>137</v>
      </c>
      <c r="B11" s="61" t="s">
        <v>140</v>
      </c>
      <c r="C11" s="53">
        <v>276389</v>
      </c>
    </row>
    <row r="12" spans="1:3" ht="24.95" customHeight="1" x14ac:dyDescent="0.2">
      <c r="A12" s="54" t="s">
        <v>138</v>
      </c>
      <c r="B12" s="61" t="s">
        <v>141</v>
      </c>
      <c r="C12" s="53">
        <v>94780</v>
      </c>
    </row>
    <row r="13" spans="1:3" ht="24.95" customHeight="1" x14ac:dyDescent="0.2">
      <c r="A13" s="54" t="s">
        <v>139</v>
      </c>
      <c r="B13" s="61" t="s">
        <v>142</v>
      </c>
      <c r="C13" s="53">
        <v>36283</v>
      </c>
    </row>
    <row r="14" spans="1:3" ht="24.95" customHeight="1" x14ac:dyDescent="0.2">
      <c r="A14" s="54" t="s">
        <v>200</v>
      </c>
      <c r="B14" s="61" t="s">
        <v>199</v>
      </c>
      <c r="C14" s="53">
        <v>0</v>
      </c>
    </row>
    <row r="15" spans="1:3" ht="24.95" customHeight="1" x14ac:dyDescent="0.2">
      <c r="A15" s="54" t="s">
        <v>209</v>
      </c>
      <c r="B15" s="61" t="s">
        <v>210</v>
      </c>
      <c r="C15" s="53">
        <v>0</v>
      </c>
    </row>
    <row r="16" spans="1:3" ht="24.95" customHeight="1" x14ac:dyDescent="0.2">
      <c r="A16" s="52" t="s">
        <v>4</v>
      </c>
      <c r="B16" s="28" t="s">
        <v>121</v>
      </c>
      <c r="C16" s="53">
        <v>169416</v>
      </c>
    </row>
    <row r="17" spans="1:3" ht="24.95" customHeight="1" x14ac:dyDescent="0.2">
      <c r="A17" s="52" t="s">
        <v>5</v>
      </c>
      <c r="B17" s="28" t="s">
        <v>117</v>
      </c>
      <c r="C17" s="53">
        <v>161151</v>
      </c>
    </row>
    <row r="18" spans="1:3" ht="24.95" customHeight="1" x14ac:dyDescent="0.2">
      <c r="A18" s="52" t="s">
        <v>6</v>
      </c>
      <c r="B18" s="28" t="s">
        <v>123</v>
      </c>
      <c r="C18" s="53">
        <v>87478</v>
      </c>
    </row>
    <row r="19" spans="1:3" ht="24.95" customHeight="1" x14ac:dyDescent="0.2">
      <c r="A19" s="52" t="s">
        <v>7</v>
      </c>
      <c r="B19" s="28" t="s">
        <v>122</v>
      </c>
      <c r="C19" s="53">
        <v>36330</v>
      </c>
    </row>
    <row r="20" spans="1:3" ht="24.95" customHeight="1" x14ac:dyDescent="0.2">
      <c r="A20" s="52" t="s">
        <v>8</v>
      </c>
      <c r="B20" s="28" t="s">
        <v>118</v>
      </c>
      <c r="C20" s="53">
        <v>134390</v>
      </c>
    </row>
    <row r="21" spans="1:3" ht="24.95" customHeight="1" x14ac:dyDescent="0.2">
      <c r="A21" s="52" t="s">
        <v>9</v>
      </c>
      <c r="B21" s="28" t="s">
        <v>119</v>
      </c>
      <c r="C21" s="53">
        <v>0</v>
      </c>
    </row>
    <row r="22" spans="1:3" ht="24.95" customHeight="1" x14ac:dyDescent="0.2">
      <c r="A22" s="52" t="s">
        <v>10</v>
      </c>
      <c r="B22" s="28" t="s">
        <v>124</v>
      </c>
      <c r="C22" s="53">
        <v>6504</v>
      </c>
    </row>
    <row r="23" spans="1:3" ht="24.95" customHeight="1" x14ac:dyDescent="0.2">
      <c r="A23" s="52" t="s">
        <v>11</v>
      </c>
      <c r="B23" s="28" t="s">
        <v>120</v>
      </c>
      <c r="C23" s="53">
        <v>16110</v>
      </c>
    </row>
    <row r="24" spans="1:3" ht="24.95" customHeight="1" x14ac:dyDescent="0.2">
      <c r="A24" s="52" t="s">
        <v>12</v>
      </c>
      <c r="B24" s="28" t="s">
        <v>158</v>
      </c>
      <c r="C24" s="53">
        <v>148078</v>
      </c>
    </row>
    <row r="25" spans="1:3" ht="24.95" customHeight="1" x14ac:dyDescent="0.2">
      <c r="A25" s="52" t="s">
        <v>13</v>
      </c>
      <c r="B25" s="28" t="s">
        <v>143</v>
      </c>
      <c r="C25" s="53">
        <v>87833</v>
      </c>
    </row>
    <row r="26" spans="1:3" ht="24.95" customHeight="1" x14ac:dyDescent="0.2">
      <c r="A26" s="54" t="s">
        <v>14</v>
      </c>
      <c r="B26" s="28" t="s">
        <v>166</v>
      </c>
      <c r="C26" s="53">
        <f>SUM(C27:C29)</f>
        <v>639660</v>
      </c>
    </row>
    <row r="27" spans="1:3" ht="37.5" x14ac:dyDescent="0.2">
      <c r="A27" s="52" t="s">
        <v>125</v>
      </c>
      <c r="B27" s="61" t="s">
        <v>145</v>
      </c>
      <c r="C27" s="53">
        <v>637462</v>
      </c>
    </row>
    <row r="28" spans="1:3" ht="24.95" customHeight="1" x14ac:dyDescent="0.2">
      <c r="A28" s="54" t="s">
        <v>144</v>
      </c>
      <c r="B28" s="61" t="s">
        <v>147</v>
      </c>
      <c r="C28" s="53">
        <v>928</v>
      </c>
    </row>
    <row r="29" spans="1:3" ht="31.5" customHeight="1" x14ac:dyDescent="0.2">
      <c r="A29" s="54" t="s">
        <v>148</v>
      </c>
      <c r="B29" s="61" t="s">
        <v>146</v>
      </c>
      <c r="C29" s="53">
        <v>1270</v>
      </c>
    </row>
    <row r="30" spans="1:3" ht="24.95" customHeight="1" x14ac:dyDescent="0.2">
      <c r="A30" s="33" t="s">
        <v>15</v>
      </c>
      <c r="B30" s="29" t="s">
        <v>110</v>
      </c>
      <c r="C30" s="53">
        <v>0</v>
      </c>
    </row>
    <row r="31" spans="1:3" ht="24.95" customHeight="1" x14ac:dyDescent="0.2">
      <c r="A31" s="33" t="s">
        <v>107</v>
      </c>
      <c r="B31" s="31" t="s">
        <v>149</v>
      </c>
      <c r="C31" s="53">
        <v>64539</v>
      </c>
    </row>
    <row r="32" spans="1:3" ht="24.95" customHeight="1" x14ac:dyDescent="0.2">
      <c r="A32" s="54" t="s">
        <v>150</v>
      </c>
      <c r="B32" s="61" t="s">
        <v>160</v>
      </c>
      <c r="C32" s="53">
        <v>16802</v>
      </c>
    </row>
    <row r="33" spans="1:3" ht="24.95" customHeight="1" x14ac:dyDescent="0.2">
      <c r="A33" s="33" t="s">
        <v>108</v>
      </c>
      <c r="B33" s="19" t="s">
        <v>111</v>
      </c>
      <c r="C33" s="53">
        <v>276314</v>
      </c>
    </row>
    <row r="34" spans="1:3" ht="24.95" customHeight="1" x14ac:dyDescent="0.2">
      <c r="A34" s="33" t="s">
        <v>109</v>
      </c>
      <c r="B34" s="31" t="s">
        <v>159</v>
      </c>
      <c r="C34" s="53">
        <v>2931</v>
      </c>
    </row>
    <row r="35" spans="1:3" ht="24.95" customHeight="1" x14ac:dyDescent="0.2">
      <c r="A35" s="33" t="s">
        <v>161</v>
      </c>
      <c r="B35" s="31" t="s">
        <v>162</v>
      </c>
      <c r="C35" s="53">
        <v>0</v>
      </c>
    </row>
    <row r="36" spans="1:3" ht="24.95" customHeight="1" x14ac:dyDescent="0.2">
      <c r="A36" s="33" t="s">
        <v>174</v>
      </c>
      <c r="B36" s="31" t="s">
        <v>176</v>
      </c>
      <c r="C36" s="53">
        <v>4396</v>
      </c>
    </row>
    <row r="37" spans="1:3" ht="24.95" customHeight="1" x14ac:dyDescent="0.2">
      <c r="A37" s="18" t="s">
        <v>180</v>
      </c>
      <c r="B37" s="19" t="s">
        <v>201</v>
      </c>
      <c r="C37" s="53">
        <v>0</v>
      </c>
    </row>
    <row r="38" spans="1:3" ht="24.95" customHeight="1" x14ac:dyDescent="0.2">
      <c r="A38" s="18" t="s">
        <v>202</v>
      </c>
      <c r="B38" s="19" t="s">
        <v>203</v>
      </c>
      <c r="C38" s="53">
        <v>0</v>
      </c>
    </row>
    <row r="39" spans="1:3" ht="24.95" customHeight="1" x14ac:dyDescent="0.2">
      <c r="A39" s="18" t="s">
        <v>211</v>
      </c>
      <c r="B39" s="19" t="s">
        <v>212</v>
      </c>
      <c r="C39" s="53">
        <v>0</v>
      </c>
    </row>
    <row r="40" spans="1:3" s="65" customFormat="1" ht="24.95" customHeight="1" x14ac:dyDescent="0.2">
      <c r="A40" s="62" t="s">
        <v>56</v>
      </c>
      <c r="B40" s="63" t="s">
        <v>57</v>
      </c>
      <c r="C40" s="64">
        <v>0</v>
      </c>
    </row>
    <row r="41" spans="1:3" s="65" customFormat="1" ht="24.95" customHeight="1" x14ac:dyDescent="0.2">
      <c r="A41" s="62" t="s">
        <v>55</v>
      </c>
      <c r="B41" s="63" t="s">
        <v>58</v>
      </c>
      <c r="C41" s="64">
        <v>150518</v>
      </c>
    </row>
    <row r="42" spans="1:3" s="65" customFormat="1" ht="43.5" customHeight="1" x14ac:dyDescent="0.2">
      <c r="A42" s="62" t="s">
        <v>175</v>
      </c>
      <c r="B42" s="30" t="s">
        <v>213</v>
      </c>
      <c r="C42" s="64">
        <v>70550</v>
      </c>
    </row>
    <row r="43" spans="1:3" s="65" customFormat="1" ht="24.95" customHeight="1" x14ac:dyDescent="0.2">
      <c r="A43" s="62" t="s">
        <v>185</v>
      </c>
      <c r="B43" s="63" t="s">
        <v>186</v>
      </c>
      <c r="C43" s="64">
        <v>0</v>
      </c>
    </row>
    <row r="44" spans="1:3" s="65" customFormat="1" ht="24.75" customHeight="1" x14ac:dyDescent="0.2">
      <c r="A44" s="62" t="s">
        <v>198</v>
      </c>
      <c r="B44" s="63" t="s">
        <v>206</v>
      </c>
      <c r="C44" s="64">
        <v>1397</v>
      </c>
    </row>
    <row r="45" spans="1:3" s="65" customFormat="1" ht="24.95" customHeight="1" x14ac:dyDescent="0.2">
      <c r="A45" s="62" t="s">
        <v>151</v>
      </c>
      <c r="B45" s="30" t="s">
        <v>205</v>
      </c>
      <c r="C45" s="64">
        <f>C11+C13+C14+C26+C32+C42+C44</f>
        <v>1041081</v>
      </c>
    </row>
    <row r="46" spans="1:3" ht="24.95" customHeight="1" x14ac:dyDescent="0.2">
      <c r="A46" s="66" t="s">
        <v>129</v>
      </c>
      <c r="B46" s="63" t="s">
        <v>172</v>
      </c>
      <c r="C46" s="16">
        <f>C47+C48+C49+C57+C59+C64+C65+C66</f>
        <v>37342</v>
      </c>
    </row>
    <row r="47" spans="1:3" ht="24.95" customHeight="1" x14ac:dyDescent="0.2">
      <c r="A47" s="33" t="s">
        <v>16</v>
      </c>
      <c r="B47" s="31" t="s">
        <v>17</v>
      </c>
      <c r="C47" s="53">
        <v>1536</v>
      </c>
    </row>
    <row r="48" spans="1:3" ht="24.95" customHeight="1" x14ac:dyDescent="0.2">
      <c r="A48" s="33" t="s">
        <v>18</v>
      </c>
      <c r="B48" s="31" t="s">
        <v>19</v>
      </c>
      <c r="C48" s="53">
        <v>7042</v>
      </c>
    </row>
    <row r="49" spans="1:3" ht="24.95" customHeight="1" x14ac:dyDescent="0.2">
      <c r="A49" s="33" t="s">
        <v>20</v>
      </c>
      <c r="B49" s="32" t="s">
        <v>173</v>
      </c>
      <c r="C49" s="67">
        <v>295</v>
      </c>
    </row>
    <row r="50" spans="1:3" ht="24.95" customHeight="1" x14ac:dyDescent="0.2">
      <c r="A50" s="33" t="s">
        <v>37</v>
      </c>
      <c r="B50" s="34" t="s">
        <v>30</v>
      </c>
      <c r="C50" s="53">
        <v>14</v>
      </c>
    </row>
    <row r="51" spans="1:3" ht="24.95" customHeight="1" x14ac:dyDescent="0.2">
      <c r="A51" s="33" t="s">
        <v>38</v>
      </c>
      <c r="B51" s="36" t="s">
        <v>31</v>
      </c>
      <c r="C51" s="53">
        <v>14</v>
      </c>
    </row>
    <row r="52" spans="1:3" ht="24.95" customHeight="1" x14ac:dyDescent="0.2">
      <c r="A52" s="33" t="s">
        <v>39</v>
      </c>
      <c r="B52" s="34" t="s">
        <v>32</v>
      </c>
      <c r="C52" s="53">
        <v>10</v>
      </c>
    </row>
    <row r="53" spans="1:3" ht="24.95" customHeight="1" x14ac:dyDescent="0.2">
      <c r="A53" s="33" t="s">
        <v>40</v>
      </c>
      <c r="B53" s="34" t="s">
        <v>33</v>
      </c>
      <c r="C53" s="53">
        <v>0</v>
      </c>
    </row>
    <row r="54" spans="1:3" ht="24.95" customHeight="1" x14ac:dyDescent="0.2">
      <c r="A54" s="33" t="s">
        <v>41</v>
      </c>
      <c r="B54" s="34" t="s">
        <v>34</v>
      </c>
      <c r="C54" s="53">
        <v>0</v>
      </c>
    </row>
    <row r="55" spans="1:3" ht="24.95" customHeight="1" x14ac:dyDescent="0.2">
      <c r="A55" s="33" t="s">
        <v>42</v>
      </c>
      <c r="B55" s="34" t="s">
        <v>35</v>
      </c>
      <c r="C55" s="53">
        <v>267</v>
      </c>
    </row>
    <row r="56" spans="1:3" ht="24.95" customHeight="1" x14ac:dyDescent="0.2">
      <c r="A56" s="33" t="s">
        <v>43</v>
      </c>
      <c r="B56" s="34" t="s">
        <v>36</v>
      </c>
      <c r="C56" s="53">
        <v>4</v>
      </c>
    </row>
    <row r="57" spans="1:3" ht="24.95" customHeight="1" x14ac:dyDescent="0.2">
      <c r="A57" s="33" t="s">
        <v>21</v>
      </c>
      <c r="B57" s="31" t="s">
        <v>152</v>
      </c>
      <c r="C57" s="53">
        <v>20663</v>
      </c>
    </row>
    <row r="58" spans="1:3" ht="24.95" customHeight="1" x14ac:dyDescent="0.2">
      <c r="A58" s="33" t="s">
        <v>153</v>
      </c>
      <c r="B58" s="34" t="s">
        <v>154</v>
      </c>
      <c r="C58" s="53">
        <v>90</v>
      </c>
    </row>
    <row r="59" spans="1:3" ht="24.95" customHeight="1" x14ac:dyDescent="0.2">
      <c r="A59" s="33" t="s">
        <v>22</v>
      </c>
      <c r="B59" s="32" t="s">
        <v>169</v>
      </c>
      <c r="C59" s="16">
        <f>SUM(C60:C63)</f>
        <v>4902</v>
      </c>
    </row>
    <row r="60" spans="1:3" ht="24.95" customHeight="1" x14ac:dyDescent="0.2">
      <c r="A60" s="33" t="s">
        <v>48</v>
      </c>
      <c r="B60" s="34" t="s">
        <v>44</v>
      </c>
      <c r="C60" s="53">
        <v>3542</v>
      </c>
    </row>
    <row r="61" spans="1:3" ht="24.95" customHeight="1" x14ac:dyDescent="0.2">
      <c r="A61" s="33" t="s">
        <v>49</v>
      </c>
      <c r="B61" s="34" t="s">
        <v>45</v>
      </c>
      <c r="C61" s="53">
        <v>505</v>
      </c>
    </row>
    <row r="62" spans="1:3" ht="24.95" customHeight="1" x14ac:dyDescent="0.2">
      <c r="A62" s="33" t="s">
        <v>50</v>
      </c>
      <c r="B62" s="34" t="s">
        <v>46</v>
      </c>
      <c r="C62" s="53">
        <v>0</v>
      </c>
    </row>
    <row r="63" spans="1:3" ht="24.95" customHeight="1" x14ac:dyDescent="0.2">
      <c r="A63" s="33" t="s">
        <v>51</v>
      </c>
      <c r="B63" s="34" t="s">
        <v>47</v>
      </c>
      <c r="C63" s="53">
        <v>855</v>
      </c>
    </row>
    <row r="64" spans="1:3" ht="24.95" customHeight="1" x14ac:dyDescent="0.2">
      <c r="A64" s="33" t="s">
        <v>23</v>
      </c>
      <c r="B64" s="31" t="s">
        <v>24</v>
      </c>
      <c r="C64" s="53">
        <v>0</v>
      </c>
    </row>
    <row r="65" spans="1:3" ht="24.95" customHeight="1" x14ac:dyDescent="0.2">
      <c r="A65" s="33" t="s">
        <v>25</v>
      </c>
      <c r="B65" s="31" t="s">
        <v>155</v>
      </c>
      <c r="C65" s="53">
        <v>2600</v>
      </c>
    </row>
    <row r="66" spans="1:3" ht="24.95" customHeight="1" x14ac:dyDescent="0.2">
      <c r="A66" s="33" t="s">
        <v>26</v>
      </c>
      <c r="B66" s="31" t="s">
        <v>27</v>
      </c>
      <c r="C66" s="53">
        <v>304</v>
      </c>
    </row>
    <row r="67" spans="1:3" ht="24.95" customHeight="1" x14ac:dyDescent="0.2">
      <c r="A67" s="14" t="s">
        <v>131</v>
      </c>
      <c r="B67" s="63" t="s">
        <v>156</v>
      </c>
      <c r="C67" s="16">
        <f>C68+C69+C70+C71</f>
        <v>28142</v>
      </c>
    </row>
    <row r="68" spans="1:3" ht="24.95" customHeight="1" x14ac:dyDescent="0.2">
      <c r="A68" s="33" t="s">
        <v>99</v>
      </c>
      <c r="B68" s="31" t="s">
        <v>204</v>
      </c>
      <c r="C68" s="53">
        <v>0</v>
      </c>
    </row>
    <row r="69" spans="1:3" ht="24.95" customHeight="1" x14ac:dyDescent="0.2">
      <c r="A69" s="33" t="s">
        <v>28</v>
      </c>
      <c r="B69" s="31" t="s">
        <v>53</v>
      </c>
      <c r="C69" s="53">
        <v>24500</v>
      </c>
    </row>
    <row r="70" spans="1:3" ht="24.95" customHeight="1" x14ac:dyDescent="0.2">
      <c r="A70" s="33" t="s">
        <v>29</v>
      </c>
      <c r="B70" s="31" t="s">
        <v>101</v>
      </c>
      <c r="C70" s="53">
        <v>0</v>
      </c>
    </row>
    <row r="71" spans="1:3" ht="24.95" customHeight="1" x14ac:dyDescent="0.2">
      <c r="A71" s="33" t="s">
        <v>100</v>
      </c>
      <c r="B71" s="31" t="s">
        <v>102</v>
      </c>
      <c r="C71" s="53">
        <v>3642</v>
      </c>
    </row>
    <row r="72" spans="1:3" ht="24.95" customHeight="1" x14ac:dyDescent="0.2">
      <c r="A72" s="14" t="s">
        <v>133</v>
      </c>
      <c r="B72" s="63" t="s">
        <v>112</v>
      </c>
      <c r="C72" s="64">
        <v>5000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C72"/>
  <sheetViews>
    <sheetView showGridLines="0" view="pageBreakPreview" zoomScale="80" zoomScaleNormal="70" zoomScaleSheetLayoutView="80" workbookViewId="0">
      <pane xSplit="1" ySplit="6" topLeftCell="B31" activePane="bottomRight" state="frozen"/>
      <selection activeCell="A73" sqref="A73:XFD82"/>
      <selection pane="topRight" activeCell="A73" sqref="A73:XFD82"/>
      <selection pane="bottomLeft" activeCell="A73" sqref="A73:XFD82"/>
      <selection pane="bottomRight" activeCell="A73" sqref="A73:XFD82"/>
    </sheetView>
  </sheetViews>
  <sheetFormatPr defaultRowHeight="18.75" x14ac:dyDescent="0.2"/>
  <cols>
    <col min="1" max="1" width="10.7109375" style="46" customWidth="1"/>
    <col min="2" max="2" width="150.7109375" style="46" customWidth="1"/>
    <col min="3" max="3" width="20.7109375" style="46" customWidth="1"/>
    <col min="4" max="16384" width="9.140625" style="46"/>
  </cols>
  <sheetData>
    <row r="1" spans="1:3" s="43" customFormat="1" x14ac:dyDescent="0.2">
      <c r="A1" s="75" t="s">
        <v>195</v>
      </c>
      <c r="B1" s="75"/>
      <c r="C1" s="75"/>
    </row>
    <row r="2" spans="1:3" s="45" customFormat="1" ht="35.1" customHeight="1" x14ac:dyDescent="0.2">
      <c r="A2" s="44" t="s">
        <v>64</v>
      </c>
      <c r="B2" s="44"/>
      <c r="C2" s="55"/>
    </row>
    <row r="3" spans="1:3" x14ac:dyDescent="0.2">
      <c r="A3" s="56"/>
      <c r="B3" s="57"/>
      <c r="C3" s="58" t="s">
        <v>190</v>
      </c>
    </row>
    <row r="4" spans="1:3" s="47" customFormat="1" ht="96" customHeight="1" x14ac:dyDescent="0.2">
      <c r="A4" s="59" t="s">
        <v>114</v>
      </c>
      <c r="B4" s="60" t="s">
        <v>52</v>
      </c>
      <c r="C4" s="9" t="s">
        <v>194</v>
      </c>
    </row>
    <row r="5" spans="1:3" s="47" customFormat="1" x14ac:dyDescent="0.2">
      <c r="A5" s="48">
        <v>1</v>
      </c>
      <c r="B5" s="49">
        <v>2</v>
      </c>
      <c r="C5" s="48">
        <v>3</v>
      </c>
    </row>
    <row r="6" spans="1:3" ht="24.95" customHeight="1" x14ac:dyDescent="0.2">
      <c r="A6" s="50" t="s">
        <v>0</v>
      </c>
      <c r="B6" s="51" t="s">
        <v>208</v>
      </c>
      <c r="C6" s="16">
        <f>C7+C8+C9+C16+C17+C18+C19+C20+C21+C22+C23+C24+C25+C26+C30+C31+C33+C34+C35+C36+C37+C39</f>
        <v>5420845</v>
      </c>
    </row>
    <row r="7" spans="1:3" ht="24.95" customHeight="1" x14ac:dyDescent="0.2">
      <c r="A7" s="52" t="s">
        <v>1</v>
      </c>
      <c r="B7" s="28" t="s">
        <v>115</v>
      </c>
      <c r="C7" s="53">
        <v>1109302</v>
      </c>
    </row>
    <row r="8" spans="1:3" ht="24.95" customHeight="1" x14ac:dyDescent="0.2">
      <c r="A8" s="52" t="s">
        <v>2</v>
      </c>
      <c r="B8" s="28" t="s">
        <v>116</v>
      </c>
      <c r="C8" s="53">
        <v>501519</v>
      </c>
    </row>
    <row r="9" spans="1:3" ht="24.95" customHeight="1" x14ac:dyDescent="0.2">
      <c r="A9" s="52" t="s">
        <v>3</v>
      </c>
      <c r="B9" s="28" t="s">
        <v>113</v>
      </c>
      <c r="C9" s="53">
        <v>1418517</v>
      </c>
    </row>
    <row r="10" spans="1:3" ht="24.95" customHeight="1" x14ac:dyDescent="0.2">
      <c r="A10" s="54" t="s">
        <v>54</v>
      </c>
      <c r="B10" s="61" t="s">
        <v>182</v>
      </c>
      <c r="C10" s="53">
        <v>388587</v>
      </c>
    </row>
    <row r="11" spans="1:3" ht="24.95" customHeight="1" x14ac:dyDescent="0.2">
      <c r="A11" s="54" t="s">
        <v>137</v>
      </c>
      <c r="B11" s="61" t="s">
        <v>140</v>
      </c>
      <c r="C11" s="53">
        <v>349514</v>
      </c>
    </row>
    <row r="12" spans="1:3" ht="24.95" customHeight="1" x14ac:dyDescent="0.2">
      <c r="A12" s="54" t="s">
        <v>138</v>
      </c>
      <c r="B12" s="61" t="s">
        <v>141</v>
      </c>
      <c r="C12" s="53">
        <v>90892</v>
      </c>
    </row>
    <row r="13" spans="1:3" ht="24.95" customHeight="1" x14ac:dyDescent="0.2">
      <c r="A13" s="54" t="s">
        <v>139</v>
      </c>
      <c r="B13" s="61" t="s">
        <v>142</v>
      </c>
      <c r="C13" s="53">
        <v>44898</v>
      </c>
    </row>
    <row r="14" spans="1:3" ht="24.95" customHeight="1" x14ac:dyDescent="0.2">
      <c r="A14" s="54" t="s">
        <v>200</v>
      </c>
      <c r="B14" s="61" t="s">
        <v>199</v>
      </c>
      <c r="C14" s="53">
        <v>0</v>
      </c>
    </row>
    <row r="15" spans="1:3" ht="24.95" customHeight="1" x14ac:dyDescent="0.2">
      <c r="A15" s="54" t="s">
        <v>209</v>
      </c>
      <c r="B15" s="61" t="s">
        <v>210</v>
      </c>
      <c r="C15" s="53">
        <v>0</v>
      </c>
    </row>
    <row r="16" spans="1:3" ht="24.95" customHeight="1" x14ac:dyDescent="0.2">
      <c r="A16" s="52" t="s">
        <v>4</v>
      </c>
      <c r="B16" s="28" t="s">
        <v>121</v>
      </c>
      <c r="C16" s="53">
        <v>208170</v>
      </c>
    </row>
    <row r="17" spans="1:3" ht="24.95" customHeight="1" x14ac:dyDescent="0.2">
      <c r="A17" s="52" t="s">
        <v>5</v>
      </c>
      <c r="B17" s="28" t="s">
        <v>117</v>
      </c>
      <c r="C17" s="53">
        <v>269685</v>
      </c>
    </row>
    <row r="18" spans="1:3" ht="24.95" customHeight="1" x14ac:dyDescent="0.2">
      <c r="A18" s="52" t="s">
        <v>6</v>
      </c>
      <c r="B18" s="28" t="s">
        <v>123</v>
      </c>
      <c r="C18" s="53">
        <v>182965</v>
      </c>
    </row>
    <row r="19" spans="1:3" ht="24.95" customHeight="1" x14ac:dyDescent="0.2">
      <c r="A19" s="52" t="s">
        <v>7</v>
      </c>
      <c r="B19" s="28" t="s">
        <v>122</v>
      </c>
      <c r="C19" s="53">
        <v>68422</v>
      </c>
    </row>
    <row r="20" spans="1:3" ht="24.95" customHeight="1" x14ac:dyDescent="0.2">
      <c r="A20" s="52" t="s">
        <v>8</v>
      </c>
      <c r="B20" s="28" t="s">
        <v>118</v>
      </c>
      <c r="C20" s="53">
        <v>214873</v>
      </c>
    </row>
    <row r="21" spans="1:3" ht="24.95" customHeight="1" x14ac:dyDescent="0.2">
      <c r="A21" s="52" t="s">
        <v>9</v>
      </c>
      <c r="B21" s="28" t="s">
        <v>119</v>
      </c>
      <c r="C21" s="53">
        <v>0</v>
      </c>
    </row>
    <row r="22" spans="1:3" ht="24.95" customHeight="1" x14ac:dyDescent="0.2">
      <c r="A22" s="52" t="s">
        <v>10</v>
      </c>
      <c r="B22" s="28" t="s">
        <v>124</v>
      </c>
      <c r="C22" s="53">
        <v>5824</v>
      </c>
    </row>
    <row r="23" spans="1:3" ht="24.95" customHeight="1" x14ac:dyDescent="0.2">
      <c r="A23" s="52" t="s">
        <v>11</v>
      </c>
      <c r="B23" s="28" t="s">
        <v>120</v>
      </c>
      <c r="C23" s="53">
        <v>21183</v>
      </c>
    </row>
    <row r="24" spans="1:3" ht="24.95" customHeight="1" x14ac:dyDescent="0.2">
      <c r="A24" s="52" t="s">
        <v>12</v>
      </c>
      <c r="B24" s="28" t="s">
        <v>158</v>
      </c>
      <c r="C24" s="53">
        <v>239039</v>
      </c>
    </row>
    <row r="25" spans="1:3" ht="24.95" customHeight="1" x14ac:dyDescent="0.2">
      <c r="A25" s="52" t="s">
        <v>13</v>
      </c>
      <c r="B25" s="28" t="s">
        <v>143</v>
      </c>
      <c r="C25" s="53">
        <v>105073</v>
      </c>
    </row>
    <row r="26" spans="1:3" ht="24.95" customHeight="1" x14ac:dyDescent="0.2">
      <c r="A26" s="54" t="s">
        <v>14</v>
      </c>
      <c r="B26" s="28" t="s">
        <v>166</v>
      </c>
      <c r="C26" s="53">
        <f>SUM(C27:C29)</f>
        <v>679351</v>
      </c>
    </row>
    <row r="27" spans="1:3" ht="37.5" x14ac:dyDescent="0.2">
      <c r="A27" s="52" t="s">
        <v>125</v>
      </c>
      <c r="B27" s="61" t="s">
        <v>145</v>
      </c>
      <c r="C27" s="53">
        <v>675599</v>
      </c>
    </row>
    <row r="28" spans="1:3" ht="24.95" customHeight="1" x14ac:dyDescent="0.2">
      <c r="A28" s="54" t="s">
        <v>144</v>
      </c>
      <c r="B28" s="61" t="s">
        <v>147</v>
      </c>
      <c r="C28" s="53">
        <v>2814</v>
      </c>
    </row>
    <row r="29" spans="1:3" ht="31.5" customHeight="1" x14ac:dyDescent="0.2">
      <c r="A29" s="54" t="s">
        <v>148</v>
      </c>
      <c r="B29" s="61" t="s">
        <v>146</v>
      </c>
      <c r="C29" s="53">
        <v>938</v>
      </c>
    </row>
    <row r="30" spans="1:3" ht="24.95" customHeight="1" x14ac:dyDescent="0.2">
      <c r="A30" s="33" t="s">
        <v>15</v>
      </c>
      <c r="B30" s="29" t="s">
        <v>110</v>
      </c>
      <c r="C30" s="53">
        <v>0</v>
      </c>
    </row>
    <row r="31" spans="1:3" ht="24.95" customHeight="1" x14ac:dyDescent="0.2">
      <c r="A31" s="33" t="s">
        <v>107</v>
      </c>
      <c r="B31" s="31" t="s">
        <v>149</v>
      </c>
      <c r="C31" s="53">
        <v>74014</v>
      </c>
    </row>
    <row r="32" spans="1:3" ht="24.95" customHeight="1" x14ac:dyDescent="0.2">
      <c r="A32" s="54" t="s">
        <v>150</v>
      </c>
      <c r="B32" s="61" t="s">
        <v>160</v>
      </c>
      <c r="C32" s="53">
        <v>0</v>
      </c>
    </row>
    <row r="33" spans="1:3" ht="24.95" customHeight="1" x14ac:dyDescent="0.2">
      <c r="A33" s="33" t="s">
        <v>108</v>
      </c>
      <c r="B33" s="19" t="s">
        <v>111</v>
      </c>
      <c r="C33" s="53">
        <v>294106</v>
      </c>
    </row>
    <row r="34" spans="1:3" ht="24.95" customHeight="1" x14ac:dyDescent="0.2">
      <c r="A34" s="33" t="s">
        <v>109</v>
      </c>
      <c r="B34" s="31" t="s">
        <v>159</v>
      </c>
      <c r="C34" s="53">
        <v>28145</v>
      </c>
    </row>
    <row r="35" spans="1:3" ht="24.95" customHeight="1" x14ac:dyDescent="0.2">
      <c r="A35" s="33" t="s">
        <v>161</v>
      </c>
      <c r="B35" s="31" t="s">
        <v>162</v>
      </c>
      <c r="C35" s="53">
        <v>0</v>
      </c>
    </row>
    <row r="36" spans="1:3" ht="24.95" customHeight="1" x14ac:dyDescent="0.2">
      <c r="A36" s="33" t="s">
        <v>174</v>
      </c>
      <c r="B36" s="31" t="s">
        <v>176</v>
      </c>
      <c r="C36" s="53">
        <v>657</v>
      </c>
    </row>
    <row r="37" spans="1:3" ht="24.95" customHeight="1" x14ac:dyDescent="0.2">
      <c r="A37" s="18" t="s">
        <v>180</v>
      </c>
      <c r="B37" s="19" t="s">
        <v>201</v>
      </c>
      <c r="C37" s="53">
        <v>0</v>
      </c>
    </row>
    <row r="38" spans="1:3" ht="24.95" customHeight="1" x14ac:dyDescent="0.2">
      <c r="A38" s="18" t="s">
        <v>202</v>
      </c>
      <c r="B38" s="19" t="s">
        <v>203</v>
      </c>
      <c r="C38" s="53">
        <v>0</v>
      </c>
    </row>
    <row r="39" spans="1:3" ht="24.95" customHeight="1" x14ac:dyDescent="0.2">
      <c r="A39" s="18" t="s">
        <v>211</v>
      </c>
      <c r="B39" s="19" t="s">
        <v>212</v>
      </c>
      <c r="C39" s="53">
        <v>0</v>
      </c>
    </row>
    <row r="40" spans="1:3" s="65" customFormat="1" ht="24.95" customHeight="1" x14ac:dyDescent="0.2">
      <c r="A40" s="62" t="s">
        <v>56</v>
      </c>
      <c r="B40" s="63" t="s">
        <v>57</v>
      </c>
      <c r="C40" s="64">
        <v>0</v>
      </c>
    </row>
    <row r="41" spans="1:3" s="65" customFormat="1" ht="24.95" customHeight="1" x14ac:dyDescent="0.2">
      <c r="A41" s="62" t="s">
        <v>55</v>
      </c>
      <c r="B41" s="63" t="s">
        <v>58</v>
      </c>
      <c r="C41" s="64">
        <v>178394</v>
      </c>
    </row>
    <row r="42" spans="1:3" s="65" customFormat="1" ht="43.5" customHeight="1" x14ac:dyDescent="0.2">
      <c r="A42" s="62" t="s">
        <v>175</v>
      </c>
      <c r="B42" s="30" t="s">
        <v>213</v>
      </c>
      <c r="C42" s="64">
        <v>88523</v>
      </c>
    </row>
    <row r="43" spans="1:3" s="65" customFormat="1" ht="24.95" customHeight="1" x14ac:dyDescent="0.2">
      <c r="A43" s="62" t="s">
        <v>185</v>
      </c>
      <c r="B43" s="63" t="s">
        <v>186</v>
      </c>
      <c r="C43" s="64">
        <v>0</v>
      </c>
    </row>
    <row r="44" spans="1:3" s="65" customFormat="1" ht="24.75" customHeight="1" x14ac:dyDescent="0.2">
      <c r="A44" s="62" t="s">
        <v>198</v>
      </c>
      <c r="B44" s="63" t="s">
        <v>206</v>
      </c>
      <c r="C44" s="64">
        <v>2385</v>
      </c>
    </row>
    <row r="45" spans="1:3" s="65" customFormat="1" ht="24.95" customHeight="1" x14ac:dyDescent="0.2">
      <c r="A45" s="62" t="s">
        <v>151</v>
      </c>
      <c r="B45" s="30" t="s">
        <v>205</v>
      </c>
      <c r="C45" s="64">
        <f>C11+C13+C14+C26+C32+C42+C44</f>
        <v>1164671</v>
      </c>
    </row>
    <row r="46" spans="1:3" ht="24.95" customHeight="1" x14ac:dyDescent="0.2">
      <c r="A46" s="66" t="s">
        <v>129</v>
      </c>
      <c r="B46" s="63" t="s">
        <v>172</v>
      </c>
      <c r="C46" s="16">
        <f>C47+C48+C49+C57+C59+C64+C65+C66</f>
        <v>49271</v>
      </c>
    </row>
    <row r="47" spans="1:3" ht="24.95" customHeight="1" x14ac:dyDescent="0.2">
      <c r="A47" s="33" t="s">
        <v>16</v>
      </c>
      <c r="B47" s="31" t="s">
        <v>17</v>
      </c>
      <c r="C47" s="53">
        <v>2023</v>
      </c>
    </row>
    <row r="48" spans="1:3" ht="24.95" customHeight="1" x14ac:dyDescent="0.2">
      <c r="A48" s="33" t="s">
        <v>18</v>
      </c>
      <c r="B48" s="31" t="s">
        <v>19</v>
      </c>
      <c r="C48" s="53">
        <v>10199</v>
      </c>
    </row>
    <row r="49" spans="1:3" ht="24.95" customHeight="1" x14ac:dyDescent="0.2">
      <c r="A49" s="33" t="s">
        <v>20</v>
      </c>
      <c r="B49" s="32" t="s">
        <v>173</v>
      </c>
      <c r="C49" s="67">
        <v>261</v>
      </c>
    </row>
    <row r="50" spans="1:3" ht="24.95" customHeight="1" x14ac:dyDescent="0.2">
      <c r="A50" s="33" t="s">
        <v>37</v>
      </c>
      <c r="B50" s="34" t="s">
        <v>30</v>
      </c>
      <c r="C50" s="53">
        <v>28</v>
      </c>
    </row>
    <row r="51" spans="1:3" ht="24.95" customHeight="1" x14ac:dyDescent="0.2">
      <c r="A51" s="33" t="s">
        <v>38</v>
      </c>
      <c r="B51" s="36" t="s">
        <v>31</v>
      </c>
      <c r="C51" s="53">
        <v>28</v>
      </c>
    </row>
    <row r="52" spans="1:3" ht="24.95" customHeight="1" x14ac:dyDescent="0.2">
      <c r="A52" s="33" t="s">
        <v>39</v>
      </c>
      <c r="B52" s="34" t="s">
        <v>32</v>
      </c>
      <c r="C52" s="53">
        <v>58</v>
      </c>
    </row>
    <row r="53" spans="1:3" ht="24.95" customHeight="1" x14ac:dyDescent="0.2">
      <c r="A53" s="33" t="s">
        <v>40</v>
      </c>
      <c r="B53" s="34" t="s">
        <v>33</v>
      </c>
      <c r="C53" s="53">
        <v>0</v>
      </c>
    </row>
    <row r="54" spans="1:3" ht="24.95" customHeight="1" x14ac:dyDescent="0.2">
      <c r="A54" s="33" t="s">
        <v>41</v>
      </c>
      <c r="B54" s="34" t="s">
        <v>34</v>
      </c>
      <c r="C54" s="53">
        <v>0</v>
      </c>
    </row>
    <row r="55" spans="1:3" ht="24.95" customHeight="1" x14ac:dyDescent="0.2">
      <c r="A55" s="33" t="s">
        <v>42</v>
      </c>
      <c r="B55" s="34" t="s">
        <v>35</v>
      </c>
      <c r="C55" s="53">
        <v>20</v>
      </c>
    </row>
    <row r="56" spans="1:3" ht="24.95" customHeight="1" x14ac:dyDescent="0.2">
      <c r="A56" s="33" t="s">
        <v>43</v>
      </c>
      <c r="B56" s="34" t="s">
        <v>36</v>
      </c>
      <c r="C56" s="53">
        <v>155</v>
      </c>
    </row>
    <row r="57" spans="1:3" ht="24.95" customHeight="1" x14ac:dyDescent="0.2">
      <c r="A57" s="33" t="s">
        <v>21</v>
      </c>
      <c r="B57" s="31" t="s">
        <v>152</v>
      </c>
      <c r="C57" s="53">
        <v>25223</v>
      </c>
    </row>
    <row r="58" spans="1:3" ht="24.95" customHeight="1" x14ac:dyDescent="0.2">
      <c r="A58" s="33" t="s">
        <v>153</v>
      </c>
      <c r="B58" s="34" t="s">
        <v>154</v>
      </c>
      <c r="C58" s="53">
        <v>24</v>
      </c>
    </row>
    <row r="59" spans="1:3" ht="24.95" customHeight="1" x14ac:dyDescent="0.2">
      <c r="A59" s="33" t="s">
        <v>22</v>
      </c>
      <c r="B59" s="32" t="s">
        <v>169</v>
      </c>
      <c r="C59" s="16">
        <f>SUM(C60:C63)</f>
        <v>5965</v>
      </c>
    </row>
    <row r="60" spans="1:3" ht="24.95" customHeight="1" x14ac:dyDescent="0.2">
      <c r="A60" s="33" t="s">
        <v>48</v>
      </c>
      <c r="B60" s="34" t="s">
        <v>44</v>
      </c>
      <c r="C60" s="53">
        <v>4329</v>
      </c>
    </row>
    <row r="61" spans="1:3" ht="24.95" customHeight="1" x14ac:dyDescent="0.2">
      <c r="A61" s="33" t="s">
        <v>49</v>
      </c>
      <c r="B61" s="34" t="s">
        <v>45</v>
      </c>
      <c r="C61" s="53">
        <v>618</v>
      </c>
    </row>
    <row r="62" spans="1:3" ht="24.95" customHeight="1" x14ac:dyDescent="0.2">
      <c r="A62" s="33" t="s">
        <v>50</v>
      </c>
      <c r="B62" s="34" t="s">
        <v>46</v>
      </c>
      <c r="C62" s="53">
        <v>0</v>
      </c>
    </row>
    <row r="63" spans="1:3" ht="24.95" customHeight="1" x14ac:dyDescent="0.2">
      <c r="A63" s="33" t="s">
        <v>51</v>
      </c>
      <c r="B63" s="34" t="s">
        <v>47</v>
      </c>
      <c r="C63" s="53">
        <v>1018</v>
      </c>
    </row>
    <row r="64" spans="1:3" ht="24.95" customHeight="1" x14ac:dyDescent="0.2">
      <c r="A64" s="33" t="s">
        <v>23</v>
      </c>
      <c r="B64" s="31" t="s">
        <v>24</v>
      </c>
      <c r="C64" s="53">
        <v>0</v>
      </c>
    </row>
    <row r="65" spans="1:3" ht="24.95" customHeight="1" x14ac:dyDescent="0.2">
      <c r="A65" s="33" t="s">
        <v>25</v>
      </c>
      <c r="B65" s="31" t="s">
        <v>155</v>
      </c>
      <c r="C65" s="53">
        <v>5300</v>
      </c>
    </row>
    <row r="66" spans="1:3" ht="24.95" customHeight="1" x14ac:dyDescent="0.2">
      <c r="A66" s="33" t="s">
        <v>26</v>
      </c>
      <c r="B66" s="31" t="s">
        <v>27</v>
      </c>
      <c r="C66" s="53">
        <v>300</v>
      </c>
    </row>
    <row r="67" spans="1:3" ht="24.95" customHeight="1" x14ac:dyDescent="0.2">
      <c r="A67" s="14" t="s">
        <v>131</v>
      </c>
      <c r="B67" s="63" t="s">
        <v>156</v>
      </c>
      <c r="C67" s="16">
        <f>C68+C69+C70+C71</f>
        <v>16542</v>
      </c>
    </row>
    <row r="68" spans="1:3" ht="24.95" customHeight="1" x14ac:dyDescent="0.2">
      <c r="A68" s="33" t="s">
        <v>99</v>
      </c>
      <c r="B68" s="31" t="s">
        <v>204</v>
      </c>
      <c r="C68" s="53">
        <v>0</v>
      </c>
    </row>
    <row r="69" spans="1:3" ht="24.95" customHeight="1" x14ac:dyDescent="0.2">
      <c r="A69" s="33" t="s">
        <v>28</v>
      </c>
      <c r="B69" s="31" t="s">
        <v>53</v>
      </c>
      <c r="C69" s="53">
        <v>11150</v>
      </c>
    </row>
    <row r="70" spans="1:3" ht="24.95" customHeight="1" x14ac:dyDescent="0.2">
      <c r="A70" s="33" t="s">
        <v>29</v>
      </c>
      <c r="B70" s="31" t="s">
        <v>101</v>
      </c>
      <c r="C70" s="53">
        <v>0</v>
      </c>
    </row>
    <row r="71" spans="1:3" ht="24.95" customHeight="1" x14ac:dyDescent="0.2">
      <c r="A71" s="33" t="s">
        <v>100</v>
      </c>
      <c r="B71" s="31" t="s">
        <v>102</v>
      </c>
      <c r="C71" s="53">
        <v>5392</v>
      </c>
    </row>
    <row r="72" spans="1:3" ht="24.95" customHeight="1" x14ac:dyDescent="0.2">
      <c r="A72" s="14" t="s">
        <v>133</v>
      </c>
      <c r="B72" s="63" t="s">
        <v>112</v>
      </c>
      <c r="C72" s="64">
        <v>4800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2" orientation="portrait" r:id="rId1"/>
  <headerFooter alignWithMargins="0">
    <oddFooter>&amp;R&amp;14&amp;P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20</vt:i4>
      </vt:variant>
    </vt:vector>
  </HeadingPairs>
  <TitlesOfParts>
    <vt:vector size="39" baseType="lpstr">
      <vt:lpstr>NFZ</vt:lpstr>
      <vt:lpstr>CENTRALA</vt:lpstr>
      <vt:lpstr>Razem OW</vt:lpstr>
      <vt:lpstr>Dolnośląski</vt:lpstr>
      <vt:lpstr>KujawskoPomorski</vt:lpstr>
      <vt:lpstr>Lubelski</vt:lpstr>
      <vt:lpstr>Lubuski</vt:lpstr>
      <vt:lpstr>Łódzki</vt:lpstr>
      <vt:lpstr>Małopolski</vt:lpstr>
      <vt:lpstr>Mazowiecki</vt:lpstr>
      <vt:lpstr>Opolski</vt:lpstr>
      <vt:lpstr>Podkarpacki</vt:lpstr>
      <vt:lpstr>Podlaski</vt:lpstr>
      <vt:lpstr>Pomorski</vt:lpstr>
      <vt:lpstr>Śląski</vt:lpstr>
      <vt:lpstr>Świętokrzyski</vt:lpstr>
      <vt:lpstr>WarmińskoMazurski</vt:lpstr>
      <vt:lpstr>Wielkopolski</vt:lpstr>
      <vt:lpstr>Zachodniopomorski</vt:lpstr>
      <vt:lpstr>CENTRALA!Obszar_wydruku</vt:lpstr>
      <vt:lpstr>Dolnośląski!Obszar_wydruku</vt:lpstr>
      <vt:lpstr>KujawskoPomorski!Obszar_wydruku</vt:lpstr>
      <vt:lpstr>Lubelski!Obszar_wydruku</vt:lpstr>
      <vt:lpstr>Lubuski!Obszar_wydruku</vt:lpstr>
      <vt:lpstr>Łódzki!Obszar_wydruku</vt:lpstr>
      <vt:lpstr>Małopolski!Obszar_wydruku</vt:lpstr>
      <vt:lpstr>Mazowiecki!Obszar_wydruku</vt:lpstr>
      <vt:lpstr>NFZ!Obszar_wydruku</vt:lpstr>
      <vt:lpstr>Opolski!Obszar_wydruku</vt:lpstr>
      <vt:lpstr>Podkarpacki!Obszar_wydruku</vt:lpstr>
      <vt:lpstr>Podlaski!Obszar_wydruku</vt:lpstr>
      <vt:lpstr>Pomorski!Obszar_wydruku</vt:lpstr>
      <vt:lpstr>'Razem OW'!Obszar_wydruku</vt:lpstr>
      <vt:lpstr>Śląski!Obszar_wydruku</vt:lpstr>
      <vt:lpstr>Świętokrzyski!Obszar_wydruku</vt:lpstr>
      <vt:lpstr>WarmińskoMazurski!Obszar_wydruku</vt:lpstr>
      <vt:lpstr>Wielkopolski!Obszar_wydruku</vt:lpstr>
      <vt:lpstr>Zachodniopomorski!Obszar_wydruku</vt:lpstr>
      <vt:lpstr>NFZ!Tytuły_wydruku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Mackiewicz Marian</dc:creator>
  <cp:lastModifiedBy>Grzybowski Paweł</cp:lastModifiedBy>
  <cp:lastPrinted>2020-09-16T12:24:41Z</cp:lastPrinted>
  <dcterms:created xsi:type="dcterms:W3CDTF">2005-07-21T09:51:05Z</dcterms:created>
  <dcterms:modified xsi:type="dcterms:W3CDTF">2020-10-05T11:32:06Z</dcterms:modified>
</cp:coreProperties>
</file>