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
    </mc:Choice>
  </mc:AlternateContent>
  <bookViews>
    <workbookView xWindow="0" yWindow="0" windowWidth="28800" windowHeight="12300" tabRatio="879" firstSheet="2" activeTab="10"/>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_2021" sheetId="65" r:id="rId14"/>
    <sheet name="Eksport I-VII_2021" sheetId="66" r:id="rId15"/>
    <sheet name="Import I-V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I-VII_2021'!$A$6:$D$22</definedName>
    <definedName name="_xlnm._FilterDatabase" localSheetId="20" hidden="1">'Eksport I-XII_2019'!$A$6:$D$25</definedName>
    <definedName name="_xlnm._FilterDatabase" localSheetId="17" hidden="1">'Eksport I-XII_2020'!$A$6:$D$25</definedName>
    <definedName name="_xlnm._FilterDatabase" localSheetId="15" hidden="1">'Import I-VI_2021'!$P$7:$S$27</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R50" i="63" l="1"/>
  <c r="Q49" i="63"/>
  <c r="P49" i="63"/>
  <c r="O49" i="63"/>
  <c r="N49" i="63"/>
  <c r="M49" i="63"/>
  <c r="L49" i="63"/>
  <c r="K49" i="63"/>
  <c r="J49" i="63"/>
  <c r="I49" i="63"/>
  <c r="F49" i="63"/>
  <c r="D49" i="63"/>
  <c r="R48" i="63"/>
  <c r="Q48" i="63"/>
  <c r="P48" i="63"/>
  <c r="K48" i="63"/>
  <c r="J48" i="63"/>
  <c r="I48" i="63"/>
  <c r="H48" i="63"/>
  <c r="G48" i="63"/>
  <c r="F48" i="63"/>
  <c r="E48" i="63"/>
  <c r="D48" i="63"/>
  <c r="R42" i="63"/>
  <c r="L41" i="63"/>
  <c r="J41" i="63"/>
  <c r="I41" i="63"/>
  <c r="G41" i="63"/>
  <c r="D41" i="63"/>
  <c r="R40" i="63"/>
  <c r="Q40" i="63"/>
  <c r="O40" i="63"/>
  <c r="N40" i="63"/>
  <c r="M40" i="63"/>
  <c r="L40" i="63"/>
  <c r="J40" i="63"/>
  <c r="I40" i="63"/>
  <c r="G40" i="63"/>
  <c r="F40" i="63"/>
  <c r="E40" i="63"/>
  <c r="D40" i="63"/>
  <c r="R36" i="63"/>
  <c r="L35" i="63"/>
  <c r="J35" i="63"/>
  <c r="I35" i="63"/>
  <c r="G35" i="63"/>
  <c r="D35" i="63"/>
  <c r="R34" i="63"/>
  <c r="Q34" i="63"/>
  <c r="O34" i="63"/>
  <c r="N34" i="63"/>
  <c r="M34" i="63"/>
  <c r="L34" i="63"/>
  <c r="J34" i="63"/>
  <c r="I34" i="63"/>
  <c r="G34" i="63"/>
  <c r="F34" i="63"/>
  <c r="E34" i="63"/>
  <c r="D34" i="63"/>
  <c r="R30" i="63"/>
  <c r="M29" i="63"/>
  <c r="L29" i="63"/>
  <c r="J29" i="63"/>
  <c r="I29" i="63"/>
  <c r="H29" i="63"/>
  <c r="G29" i="63"/>
  <c r="D29" i="63"/>
  <c r="R28" i="63"/>
  <c r="Q28" i="63"/>
  <c r="O28" i="63"/>
  <c r="N28" i="63"/>
  <c r="M28" i="63"/>
  <c r="L28" i="63"/>
  <c r="J28" i="63"/>
  <c r="I28" i="63"/>
  <c r="H28" i="63"/>
  <c r="G28" i="63"/>
  <c r="E28" i="63"/>
  <c r="D28" i="63"/>
  <c r="R21" i="63"/>
  <c r="O20" i="63"/>
  <c r="M20" i="63"/>
  <c r="L20" i="63"/>
  <c r="K20" i="63"/>
  <c r="J20" i="63"/>
  <c r="I20" i="63"/>
  <c r="H20" i="63"/>
  <c r="G20" i="63"/>
  <c r="F20" i="63"/>
  <c r="E20" i="63"/>
  <c r="D20" i="63"/>
  <c r="R19" i="63"/>
  <c r="Q19" i="63"/>
  <c r="O19" i="63"/>
  <c r="M19" i="63"/>
  <c r="L19" i="63"/>
  <c r="K19" i="63"/>
  <c r="J19" i="63"/>
  <c r="I19" i="63"/>
  <c r="H19" i="63"/>
  <c r="G19" i="63"/>
  <c r="F19" i="63"/>
  <c r="E19" i="63"/>
  <c r="D19" i="63"/>
  <c r="R15" i="63"/>
  <c r="O14" i="63"/>
  <c r="M14" i="63"/>
  <c r="L14" i="63"/>
  <c r="K14" i="63"/>
  <c r="J14" i="63"/>
  <c r="I14" i="63"/>
  <c r="H14" i="63"/>
  <c r="G14" i="63"/>
  <c r="F14" i="63"/>
  <c r="E14" i="63"/>
  <c r="D14" i="63"/>
  <c r="R13" i="63"/>
  <c r="Q13" i="63"/>
  <c r="O13" i="63"/>
  <c r="N13" i="63"/>
  <c r="M13" i="63"/>
  <c r="L13" i="63"/>
  <c r="K13" i="63"/>
  <c r="J13" i="63"/>
  <c r="I13" i="63"/>
  <c r="H13" i="63"/>
  <c r="G13" i="63"/>
  <c r="F13" i="63"/>
  <c r="E13" i="63"/>
  <c r="D13" i="6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s="1"/>
  <c r="C754" i="45" l="1"/>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<sst xmlns="http://schemas.openxmlformats.org/spreadsheetml/2006/main" count="6472" uniqueCount="513">
  <si>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</si>
  <si>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</si>
  <si>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</si>
  <si>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</si>
  <si>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</si>
  <si>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</si>
  <si>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</si>
  <si>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</si>
  <si>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</si>
  <si>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</si>
  <si>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</si>
  <si>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</si>
  <si>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</si>
  <si>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</si>
  <si>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</si>
  <si>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</si>
  <si>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</si>
  <si>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</si>
  <si>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</si>
  <si>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</si>
  <si>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</si>
  <si>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</si>
  <si>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</si>
  <si>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</si>
  <si>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</si>
  <si>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</si>
  <si>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</si>
  <si>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</si>
  <si>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</si>
  <si>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</si>
  <si>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</si>
  <si>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</si>
  <si>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</si>
  <si>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</si>
  <si>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</si>
  <si>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</si>
  <si>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</si>
  <si>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</si>
  <si>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</si>
  <si>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</si>
  <si>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</si>
  <si>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</si>
  <si>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</si>
  <si>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</si>
  <si>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</si>
  <si>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</si>
  <si>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</si>
  <si>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</si>
  <si>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</si>
  <si>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</si>
  <si>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</si>
  <si>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</si>
  <si>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</si>
  <si>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</si>
  <si>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</si>
  <si>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</si>
  <si>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</si>
  <si>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</si>
  <si>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</si>
  <si>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</si>
  <si>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</si>
  <si>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</si>
  <si>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</si>
  <si>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</si>
  <si>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</si>
  <si>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</si>
  <si>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</si>
  <si>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</si>
  <si>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</si>
  <si>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</si>
  <si>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</si>
  <si>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</si>
  <si>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</si>
  <si>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</si>
  <si>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</si>
  <si>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</si>
  <si>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</si>
  <si>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</si>
  <si>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</si>
  <si>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</si>
  <si>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</si>
  <si>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</si>
  <si>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</si>
  <si>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</si>
  <si>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</si>
  <si>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</si>
  <si>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</si>
  <si>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</si>
  <si>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</si>
  <si>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</si>
  <si>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</si>
  <si>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</si>
  <si>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</si>
  <si>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</si>
  <si>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</si>
  <si>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</si>
  <si>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</si>
  <si>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</si>
  <si>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</si>
  <si>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</si>
  <si>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</si>
  <si>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</si>
  <si>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</si>
  <si>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</si>
  <si>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</si>
  <si>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</si>
  <si>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</si>
  <si>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</si>
  <si>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</si>
  <si>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</si>
  <si>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</si>
  <si>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</si>
  <si>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</si>
  <si>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</si>
  <si>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</si>
  <si>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</si>
  <si>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</si>
  <si>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</si>
  <si>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</si>
  <si>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</si>
  <si>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</si>
  <si>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</si>
  <si>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</si>
  <si>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</si>
  <si>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</si>
  <si>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</si>
  <si>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</si>
  <si>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</si>
  <si>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</si>
  <si>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</si>
  <si>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</si>
  <si>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</si>
  <si>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</si>
  <si>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</si>
  <si>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</si>
  <si>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</si>
  <si>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</si>
  <si>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</si>
  <si>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</si>
  <si>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</si>
  <si>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</si>
  <si>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</si>
  <si>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</si>
  <si>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</si>
  <si>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</si>
  <si>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</si>
  <si>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</si>
  <si>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</si>
  <si>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</si>
  <si>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</si>
  <si>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</si>
  <si>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</si>
  <si>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</si>
  <si>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</si>
  <si>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</si>
  <si>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</si>
  <si>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</si>
  <si>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</si>
  <si>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</si>
  <si>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</si>
  <si>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</si>
  <si>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</si>
  <si>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</si>
  <si>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</si>
  <si>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</si>
  <si>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</si>
  <si>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</si>
  <si>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</si>
  <si>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</si>
  <si>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</si>
  <si>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</si>
  <si>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</si>
  <si>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</si>
  <si>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</si>
  <si>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</si>
  <si>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</si>
  <si>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</si>
  <si>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</si>
  <si>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</si>
  <si>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</si>
  <si>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</si>
  <si>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</si>
  <si>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</si>
  <si>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</si>
  <si>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</si>
  <si>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</si>
  <si>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</si>
  <si>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</si>
  <si>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</si>
  <si>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</si>
  <si>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</si>
  <si>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</si>
  <si>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</si>
  <si>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</si>
  <si>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</si>
  <si>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</si>
  <si>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</si>
  <si>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</si>
  <si>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</si>
  <si>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</si>
  <si>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</si>
  <si>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</si>
  <si>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</si>
  <si>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</si>
  <si>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</si>
  <si>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</si>
  <si>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</si>
  <si>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</si>
  <si>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</si>
  <si>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</si>
  <si>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</si>
  <si>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</si>
  <si>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</si>
  <si>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</si>
  <si>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</si>
  <si>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</si>
  <si>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</si>
  <si>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</si>
  <si>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</si>
  <si>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</si>
  <si>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</si>
  <si>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</si>
  <si>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</si>
  <si>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</si>
  <si>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</si>
  <si>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</si>
  <si>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</si>
  <si>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</si>
  <si>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</si>
  <si>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</si>
  <si>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</si>
  <si>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</si>
  <si>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</si>
  <si>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</si>
  <si>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</si>
  <si>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</si>
  <si>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</si>
  <si>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</si>
  <si>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</si>
  <si>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</si>
  <si>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</si>
  <si>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</si>
  <si>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</si>
  <si>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</si>
  <si>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</si>
  <si>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</si>
  <si>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</si>
  <si>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</si>
  <si>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</si>
  <si>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</si>
  <si>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</si>
  <si>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</si>
  <si>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</si>
  <si>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</si>
  <si>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</si>
  <si>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</si>
  <si>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</si>
  <si>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</si>
  <si>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</si>
  <si>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</si>
  <si>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</si>
  <si>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</si>
  <si>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</si>
  <si>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</si>
  <si>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</si>
  <si>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</si>
  <si>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</si>
  <si>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</si>
  <si>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</si>
  <si>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</si>
  <si>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</si>
  <si>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</si>
  <si>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</si>
  <si>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</si>
  <si>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</si>
  <si>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</si>
  <si>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</si>
  <si>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</si>
  <si>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</si>
  <si>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</si>
  <si>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</si>
  <si>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</si>
  <si>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</si>
  <si>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</si>
  <si>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</si>
  <si>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</si>
  <si>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</si>
  <si>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</si>
  <si>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</si>
  <si>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</si>
  <si>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</si>
  <si>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</si>
  <si>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</si>
  <si>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</si>
  <si>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</si>
  <si>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</si>
  <si>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</si>
  <si>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</si>
  <si>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</si>
  <si>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</si>
  <si>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</si>
  <si>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</si>
  <si>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</si>
  <si>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</si>
  <si>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</si>
  <si>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</si>
  <si>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</si>
  <si>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</si>
  <si>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</si>
  <si>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</si>
  <si>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</si>
  <si>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</si>
  <si>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</si>
  <si>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</si>
  <si>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</si>
  <si>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</si>
  <si>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</si>
  <si>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</si>
  <si>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</si>
  <si>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</si>
  <si>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</si>
  <si>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</si>
  <si>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</si>
  <si>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</si>
  <si>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</si>
  <si>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</si>
  <si>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</si>
  <si>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</si>
  <si>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</si>
  <si>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</si>
  <si>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</si>
  <si>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</si>
  <si>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</si>
  <si>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</si>
  <si>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</si>
  <si>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</si>
  <si>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</si>
  <si>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</si>
  <si>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</si>
  <si>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</si>
  <si>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</si>
  <si>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</si>
  <si>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</si>
  <si>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</si>
  <si>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</si>
  <si>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</si>
  <si>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</si>
  <si>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</si>
  <si>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</si>
  <si>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</si>
  <si>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</si>
  <si>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</si>
  <si>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</si>
  <si>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</si>
  <si>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</si>
  <si>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</si>
  <si>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</si>
  <si>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</si>
  <si>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</si>
  <si>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</si>
  <si>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</si>
  <si>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</si>
  <si>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</si>
  <si>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</si>
  <si>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</si>
  <si>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</si>
  <si>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</si>
  <si>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</si>
  <si>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</si>
  <si>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</si>
  <si>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</si>
  <si>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</si>
  <si>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</si>
  <si>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</si>
  <si>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</si>
  <si>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</si>
  <si>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</si>
  <si>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</si>
  <si>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</si>
  <si>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</si>
  <si>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</si>
  <si>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</si>
  <si>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</si>
  <si>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</si>
  <si>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</si>
  <si>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</si>
  <si>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</si>
  <si>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</si>
  <si>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</si>
  <si>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</si>
  <si>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</si>
  <si>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</si>
  <si>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</si>
  <si>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</si>
  <si>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</si>
  <si>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</si>
  <si>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</si>
  <si>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</si>
  <si>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</si>
  <si>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</si>
  <si>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</si>
  <si>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</si>
  <si>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</si>
  <si>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</si>
  <si>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</si>
  <si>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</si>
  <si>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</si>
  <si>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</si>
  <si>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</si>
  <si>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</si>
  <si>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</si>
  <si>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</si>
  <si>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</si>
  <si>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</si>
  <si>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</si>
  <si>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</si>
  <si>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</si>
  <si>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</si>
  <si>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</si>
  <si>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</si>
  <si>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</si>
  <si>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</si>
  <si>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</si>
  <si>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</si>
  <si>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</si>
  <si>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</si>
  <si>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</si>
  <si>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</si>
  <si>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</si>
  <si>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</si>
  <si>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</si>
  <si>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</si>
  <si>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</si>
  <si>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</si>
  <si>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</si>
  <si>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</si>
  <si>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</si>
  <si>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</si>
  <si>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</si>
  <si>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</si>
  <si>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</si>
  <si>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</si>
  <si>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</si>
  <si>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</si>
  <si>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</si>
  <si>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</si>
  <si>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</si>
  <si>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</si>
  <si>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</si>
  <si>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</si>
  <si>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</si>
  <si>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</si>
  <si>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</si>
  <si>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</si>
  <si>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</si>
  <si>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</si>
  <si>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</si>
  <si>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</si>
  <si>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</si>
  <si>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</si>
  <si>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</si>
  <si>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</si>
  <si>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</si>
  <si>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</si>
  <si>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</si>
  <si>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</si>
  <si>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</si>
  <si>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</si>
  <si>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</si>
  <si>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</si>
  <si>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</si>
  <si>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</si>
  <si>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Ce</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</si>
  <si>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</si>
  <si>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</si>
  <si>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</si>
  <si>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</si>
  <si>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</si>
  <si>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</si>
  <si>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</si>
  <si>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</si>
  <si>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</si>
  <si>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</si>
  <si>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</si>
  <si>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</si>
  <si>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</si>
  <si>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</si>
  <si>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z kością (rostbef)</t>
  </si>
  <si>
    <t>mięso woł. bez kości (udziec)</t>
  </si>
  <si>
    <t>mięso wołowe mielone</t>
  </si>
  <si>
    <t>luzem</t>
  </si>
  <si>
    <t>2021-09-19</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</si>
  <si>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2021 r. (dane wstępne) </t>
    </r>
    <r>
      <rPr>
        <b/>
        <sz val="11"/>
        <rFont val="Times New Roman"/>
        <family val="1"/>
        <charset val="238"/>
      </rPr>
      <t xml:space="preserve">w porównaniu do I-VII 2020 r. </t>
    </r>
    <r>
      <rPr>
        <i/>
        <sz val="11"/>
        <rFont val="Times New Roman"/>
        <family val="1"/>
        <charset val="238"/>
      </rPr>
      <t>(wg wstępnych danych Min. Finansów).</t>
    </r>
  </si>
  <si>
    <t>I-VII 2021 r. (wstępne)</t>
  </si>
  <si>
    <t>I-VII 2020 r.</t>
  </si>
  <si>
    <t>zmiana w stos. do I-VII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</si>
  <si>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 2021 r.</t>
    </r>
    <r>
      <rPr>
        <b/>
        <sz val="14"/>
        <color indexed="8"/>
        <rFont val="Arial"/>
        <family val="2"/>
        <charset val="238"/>
      </rPr>
      <t xml:space="preserve"> (dane wstępne)</t>
    </r>
  </si>
  <si>
    <t>OKRES: I-VII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</si>
  <si>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2021 r. (dane wstępne)  </t>
    </r>
    <r>
      <rPr>
        <b/>
        <sz val="11"/>
        <rFont val="Times New Roman"/>
        <family val="1"/>
        <charset val="238"/>
      </rPr>
      <t>w porównaniu do I-VII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</si>
  <si>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2021 r.</t>
    </r>
    <r>
      <rPr>
        <b/>
        <sz val="14"/>
        <color indexed="8"/>
        <rFont val="Arial"/>
        <family val="2"/>
        <charset val="238"/>
      </rPr>
      <t xml:space="preserve"> (dane wstępne)</t>
    </r>
  </si>
  <si>
    <t>Tabl.3. Średnie ceny zakupu bydła rzeźnego w Polsce w okresie 4 lub 5 tygodni każdego miesiąca w latach 2003- 2021</t>
  </si>
  <si>
    <t>23.09.2021</t>
  </si>
  <si>
    <t>Prices not received - Same prices as last week : BG, EL</t>
  </si>
  <si>
    <t>Week 37</t>
  </si>
  <si>
    <r>
      <t xml:space="preserve">Tablica 6. Średnie ceny sprzedaży netto (bez VAT) elementów mięsa wołowego (kraj) wg makroregionów: </t>
    </r>
    <r>
      <rPr>
        <b/>
        <sz val="14"/>
        <color rgb="FF0000FF"/>
        <rFont val="Times New Roman CE"/>
        <charset val="238"/>
      </rPr>
      <t>20.09 - 26.09.2021</t>
    </r>
  </si>
  <si>
    <t>2021-09-26</t>
  </si>
  <si>
    <t>NR 38/2021</t>
  </si>
  <si>
    <t>30.09.2021 r.</t>
  </si>
  <si>
    <t>Notowania z okresu: 20.09 - 26.09.2021r.</t>
  </si>
  <si>
    <r>
      <t xml:space="preserve">Tablica 5. Ceny sprzedaży netto (bez VAT) ćwierci wołowych (zagranica): </t>
    </r>
    <r>
      <rPr>
        <b/>
        <sz val="13"/>
        <color rgb="FF0000FF"/>
        <rFont val="Times New Roman"/>
        <family val="1"/>
        <charset val="238"/>
      </rPr>
      <t xml:space="preserve"> 20.09 - 26.09.2021</t>
    </r>
  </si>
  <si>
    <r>
      <t xml:space="preserve">Tablica 7. Średnie ceny sprzedaży netto (bez VAT) elementów mięsa wołowego (zagranica): </t>
    </r>
    <r>
      <rPr>
        <b/>
        <sz val="14"/>
        <color rgb="FF0000FF"/>
        <rFont val="Times New Roman CE"/>
        <charset val="238"/>
      </rPr>
      <t>20.09 - 26.09.2021</t>
    </r>
  </si>
  <si>
    <r>
      <t xml:space="preserve">Tablica 9. Średnie ceny zakupu mięsa wołowego płacone przez podmioty handlu detalicznego w okresie: </t>
    </r>
    <r>
      <rPr>
        <b/>
        <sz val="14"/>
        <color rgb="FF0000FF"/>
        <rFont val="Times New Roman"/>
        <family val="1"/>
        <charset val="238"/>
      </rPr>
      <t>20 września - 26 września 2021 r.</t>
    </r>
  </si>
  <si>
    <t>20.09 -26.09.2021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</si>
</sst>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5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5">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2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cellStyleXfs>
  <cellXfs count="1631">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3" fontId="32" fillId="60" borderId="46" xfId="0" applyNumberFormat="1" applyFont="1" applyFill="1" applyBorder="1" applyAlignment="1">
      <alignment horizontal="center"/>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63" borderId="32" xfId="0" applyFont="1" applyFill="1" applyBorder="1" applyAlignment="1">
      <alignment horizontal="left" vertical="center"/>
    </xf>
    <xf numFmtId="0" fontId="207" fillId="63" borderId="33" xfId="0" applyFont="1" applyFill="1" applyBorder="1" applyAlignment="1">
      <alignment horizontal="center" vertical="center"/>
    </xf>
    <xf numFmtId="0" fontId="207" fillId="63" borderId="9" xfId="0" applyFont="1" applyFill="1" applyBorder="1" applyAlignment="1">
      <alignment horizontal="center" vertical="center"/>
    </xf>
    <xf numFmtId="0" fontId="186" fillId="60" borderId="2" xfId="0" applyFont="1" applyFill="1" applyBorder="1" applyAlignment="1">
      <alignment vertical="center"/>
    </xf>
    <xf numFmtId="0" fontId="208" fillId="60" borderId="16" xfId="0" applyFont="1" applyFill="1" applyBorder="1" applyAlignment="1">
      <alignment horizontal="center" vertical="center"/>
    </xf>
    <xf numFmtId="0" fontId="208" fillId="60" borderId="55" xfId="0" applyFont="1" applyFill="1" applyBorder="1" applyAlignment="1">
      <alignment horizontal="center" vertical="center"/>
    </xf>
    <xf numFmtId="0" fontId="208" fillId="60" borderId="56" xfId="0" applyFont="1" applyFill="1" applyBorder="1" applyAlignment="1">
      <alignment horizontal="center" vertical="center"/>
    </xf>
    <xf numFmtId="0" fontId="208" fillId="63" borderId="65" xfId="0" applyFont="1" applyFill="1" applyBorder="1" applyAlignment="1">
      <alignment horizontal="center" vertical="center"/>
    </xf>
    <xf numFmtId="0" fontId="209" fillId="60" borderId="34" xfId="0" applyFont="1" applyFill="1" applyBorder="1"/>
    <xf numFmtId="0" fontId="186" fillId="60" borderId="96" xfId="0" applyFont="1" applyFill="1" applyBorder="1"/>
    <xf numFmtId="0" fontId="186" fillId="60" borderId="97" xfId="0" applyFont="1" applyFill="1" applyBorder="1"/>
    <xf numFmtId="0" fontId="186" fillId="60" borderId="98" xfId="0" applyFont="1" applyFill="1" applyBorder="1"/>
    <xf numFmtId="0" fontId="208" fillId="63" borderId="100" xfId="0" applyFont="1" applyFill="1" applyBorder="1" applyAlignment="1">
      <alignment horizontal="right"/>
    </xf>
    <xf numFmtId="0" fontId="186" fillId="60" borderId="34" xfId="0" applyFont="1" applyFill="1" applyBorder="1" applyAlignment="1">
      <alignment horizontal="right"/>
    </xf>
    <xf numFmtId="0" fontId="211" fillId="0" borderId="0" xfId="0" applyFont="1"/>
    <xf numFmtId="0" fontId="212" fillId="60" borderId="34" xfId="0" applyFont="1" applyFill="1" applyBorder="1" applyAlignment="1">
      <alignment horizontal="right"/>
    </xf>
    <xf numFmtId="0" fontId="214" fillId="0" borderId="0" xfId="0" applyFont="1"/>
    <xf numFmtId="0" fontId="215" fillId="60" borderId="34" xfId="0" applyFont="1" applyFill="1" applyBorder="1" applyAlignment="1">
      <alignment horizontal="right"/>
    </xf>
    <xf numFmtId="0" fontId="215" fillId="60" borderId="50" xfId="0" applyFont="1" applyFill="1" applyBorder="1" applyAlignment="1">
      <alignment horizontal="right"/>
    </xf>
    <xf numFmtId="0" fontId="207" fillId="63" borderId="32" xfId="0" applyFont="1" applyFill="1" applyBorder="1" applyAlignment="1">
      <alignment horizontal="center" vertical="center"/>
    </xf>
    <xf numFmtId="0" fontId="208" fillId="63" borderId="96" xfId="0" applyFont="1" applyFill="1" applyBorder="1" applyAlignment="1">
      <alignment horizontal="right"/>
    </xf>
    <xf numFmtId="0" fontId="219"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1" fontId="212" fillId="60" borderId="10" xfId="0" applyNumberFormat="1" applyFont="1" applyFill="1" applyBorder="1"/>
    <xf numFmtId="1" fontId="212" fillId="60" borderId="52" xfId="0" applyNumberFormat="1" applyFont="1" applyFill="1" applyBorder="1"/>
    <xf numFmtId="1" fontId="212" fillId="60" borderId="49" xfId="0" applyNumberFormat="1" applyFont="1" applyFill="1" applyBorder="1"/>
    <xf numFmtId="1" fontId="212" fillId="63" borderId="38" xfId="0" applyNumberFormat="1" applyFont="1" applyFill="1" applyBorder="1"/>
    <xf numFmtId="2" fontId="215" fillId="60" borderId="10" xfId="0" applyNumberFormat="1" applyFont="1" applyFill="1" applyBorder="1"/>
    <xf numFmtId="2" fontId="215" fillId="60" borderId="52" xfId="0" applyNumberFormat="1" applyFont="1" applyFill="1" applyBorder="1"/>
    <xf numFmtId="2" fontId="215" fillId="60" borderId="49" xfId="0" applyNumberFormat="1" applyFont="1" applyFill="1" applyBorder="1"/>
    <xf numFmtId="2" fontId="215" fillId="63" borderId="38" xfId="0" applyNumberFormat="1" applyFont="1" applyFill="1" applyBorder="1"/>
    <xf numFmtId="0" fontId="186" fillId="60" borderId="113" xfId="0" applyFont="1" applyFill="1" applyBorder="1"/>
    <xf numFmtId="0" fontId="186" fillId="60" borderId="114" xfId="0" applyFont="1" applyFill="1" applyBorder="1"/>
    <xf numFmtId="0" fontId="186" fillId="63" borderId="115" xfId="0" applyFont="1" applyFill="1" applyBorder="1"/>
    <xf numFmtId="2" fontId="215" fillId="60" borderId="26" xfId="0" applyNumberFormat="1" applyFont="1" applyFill="1" applyBorder="1"/>
    <xf numFmtId="2" fontId="215" fillId="60" borderId="43" xfId="0" applyNumberFormat="1" applyFont="1" applyFill="1" applyBorder="1"/>
    <xf numFmtId="2" fontId="215" fillId="60" borderId="116" xfId="0" applyNumberFormat="1" applyFont="1" applyFill="1" applyBorder="1"/>
    <xf numFmtId="2" fontId="215" fillId="63" borderId="40" xfId="0" applyNumberFormat="1" applyFont="1" applyFill="1" applyBorder="1"/>
    <xf numFmtId="0" fontId="186" fillId="60" borderId="0" xfId="0" applyFont="1" applyFill="1"/>
    <xf numFmtId="0" fontId="186" fillId="60" borderId="52" xfId="0" applyFont="1" applyFill="1" applyBorder="1"/>
    <xf numFmtId="4" fontId="186" fillId="60" borderId="52" xfId="0" applyNumberFormat="1" applyFont="1" applyFill="1" applyBorder="1"/>
    <xf numFmtId="4" fontId="186" fillId="60" borderId="49" xfId="0" applyNumberFormat="1" applyFont="1" applyFill="1" applyBorder="1"/>
    <xf numFmtId="4" fontId="186" fillId="63" borderId="38" xfId="0" applyNumberFormat="1" applyFont="1" applyFill="1" applyBorder="1"/>
    <xf numFmtId="2" fontId="212" fillId="60" borderId="52" xfId="0" applyNumberFormat="1" applyFont="1" applyFill="1" applyBorder="1"/>
    <xf numFmtId="0" fontId="208" fillId="63" borderId="27" xfId="0" applyFont="1" applyFill="1" applyBorder="1" applyAlignment="1">
      <alignment horizontal="center" vertical="center"/>
    </xf>
    <xf numFmtId="0" fontId="208" fillId="63" borderId="117" xfId="0" applyFont="1" applyFill="1" applyBorder="1"/>
    <xf numFmtId="0" fontId="208" fillId="63" borderId="118" xfId="0" applyFont="1" applyFill="1" applyBorder="1"/>
    <xf numFmtId="2" fontId="208" fillId="63" borderId="118" xfId="0" applyNumberFormat="1" applyFont="1" applyFill="1" applyBorder="1"/>
    <xf numFmtId="4" fontId="186" fillId="60" borderId="10" xfId="0" applyNumberFormat="1" applyFont="1" applyFill="1" applyBorder="1"/>
    <xf numFmtId="4" fontId="186" fillId="63" borderId="37" xfId="0" applyNumberFormat="1" applyFont="1" applyFill="1" applyBorder="1"/>
    <xf numFmtId="1" fontId="212" fillId="63" borderId="37" xfId="0" applyNumberFormat="1" applyFont="1" applyFill="1" applyBorder="1"/>
    <xf numFmtId="0" fontId="205" fillId="60" borderId="0" xfId="0" applyFont="1" applyFill="1"/>
    <xf numFmtId="0" fontId="226" fillId="0" borderId="0" xfId="0" applyFont="1" applyAlignment="1">
      <alignment vertical="center"/>
    </xf>
    <xf numFmtId="0" fontId="227" fillId="0" borderId="0" xfId="0" applyFont="1"/>
    <xf numFmtId="0" fontId="227" fillId="0" borderId="0" xfId="0" applyFont="1" applyAlignment="1">
      <alignment horizontal="right"/>
    </xf>
    <xf numFmtId="177" fontId="22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22" fillId="65" borderId="0" xfId="96" applyFont="1" applyFill="1" applyAlignment="1" applyProtection="1">
      <alignment horizontal="left" vertical="center" indent="1"/>
      <protection locked="0"/>
    </xf>
    <xf numFmtId="2" fontId="223" fillId="65" borderId="0" xfId="96" applyNumberFormat="1" applyFont="1" applyFill="1" applyAlignment="1" applyProtection="1">
      <alignment vertical="center"/>
      <protection locked="0"/>
    </xf>
    <xf numFmtId="2" fontId="223" fillId="65" borderId="0" xfId="96" applyNumberFormat="1" applyFont="1" applyFill="1" applyAlignment="1" applyProtection="1">
      <alignment vertical="center"/>
    </xf>
    <xf numFmtId="0" fontId="22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22" fillId="60" borderId="0" xfId="96" applyFont="1" applyFill="1" applyAlignment="1" applyProtection="1">
      <alignment horizontal="left" vertical="center" indent="1"/>
      <protection locked="0"/>
    </xf>
    <xf numFmtId="2" fontId="223" fillId="60" borderId="0" xfId="96" applyNumberFormat="1" applyFont="1" applyFill="1" applyAlignment="1" applyProtection="1">
      <alignment vertical="center"/>
      <protection locked="0"/>
    </xf>
    <xf numFmtId="2" fontId="223" fillId="60" borderId="0" xfId="96" applyNumberFormat="1" applyFont="1" applyFill="1" applyAlignment="1" applyProtection="1">
      <alignment vertical="center"/>
    </xf>
    <xf numFmtId="0" fontId="224" fillId="60" borderId="0" xfId="96" applyFont="1" applyFill="1" applyAlignment="1" applyProtection="1">
      <alignment horizontal="right" vertical="center" indent="1"/>
      <protection locked="0"/>
    </xf>
    <xf numFmtId="16" fontId="225" fillId="0" borderId="0" xfId="96" applyNumberFormat="1" applyFont="1" applyAlignment="1">
      <alignment horizontal="right" vertical="top"/>
    </xf>
    <xf numFmtId="0" fontId="55" fillId="60" borderId="0" xfId="96" applyFill="1"/>
    <xf numFmtId="0" fontId="205" fillId="60" borderId="0" xfId="96" applyFont="1" applyFill="1"/>
    <xf numFmtId="0" fontId="230" fillId="60" borderId="0" xfId="96" applyFont="1" applyFill="1"/>
    <xf numFmtId="0" fontId="231" fillId="0" borderId="0" xfId="96" applyFont="1" applyAlignment="1">
      <alignment vertical="center"/>
    </xf>
    <xf numFmtId="2" fontId="232" fillId="0" borderId="0" xfId="96" applyNumberFormat="1" applyFont="1" applyAlignment="1" applyProtection="1">
      <alignment vertical="center"/>
      <protection locked="0"/>
    </xf>
    <xf numFmtId="2" fontId="223" fillId="0" borderId="0" xfId="96" applyNumberFormat="1" applyFont="1" applyAlignment="1" applyProtection="1">
      <alignment vertical="center"/>
      <protection locked="0"/>
    </xf>
    <xf numFmtId="2" fontId="223" fillId="0" borderId="0" xfId="96" applyNumberFormat="1" applyFont="1" applyAlignment="1" applyProtection="1">
      <alignment vertical="center"/>
    </xf>
    <xf numFmtId="2" fontId="223" fillId="0" borderId="0" xfId="96" applyNumberFormat="1" applyFont="1" applyFill="1" applyAlignment="1" applyProtection="1">
      <alignment vertical="center"/>
      <protection locked="0"/>
    </xf>
    <xf numFmtId="0" fontId="233" fillId="0" borderId="0" xfId="96" applyFont="1"/>
    <xf numFmtId="0" fontId="94" fillId="0" borderId="0" xfId="97"/>
    <xf numFmtId="0" fontId="22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35"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36" fillId="0" borderId="0" xfId="96" applyFont="1" applyAlignment="1">
      <alignment vertical="center"/>
    </xf>
    <xf numFmtId="165" fontId="32" fillId="60" borderId="29" xfId="0" quotePrefix="1" applyNumberFormat="1" applyFont="1" applyFill="1" applyBorder="1" applyAlignment="1">
      <alignment horizontal="center"/>
    </xf>
    <xf numFmtId="0" fontId="238" fillId="0" borderId="0" xfId="0" applyFont="1" applyFill="1" applyBorder="1" applyAlignment="1"/>
    <xf numFmtId="0" fontId="239" fillId="0" borderId="0" xfId="0" applyFont="1" applyBorder="1"/>
    <xf numFmtId="0" fontId="239"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4" xfId="0" applyFont="1" applyBorder="1" applyAlignment="1">
      <alignment horizontal="center" vertical="center"/>
    </xf>
    <xf numFmtId="0" fontId="13" fillId="0" borderId="43" xfId="0" applyFont="1" applyBorder="1" applyAlignment="1">
      <alignment horizontal="center" vertical="center"/>
    </xf>
    <xf numFmtId="0" fontId="13" fillId="0" borderId="116"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165" fontId="159" fillId="0" borderId="46"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27"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2" fontId="240" fillId="67" borderId="29" xfId="0" applyNumberFormat="1" applyFont="1" applyFill="1" applyBorder="1" applyAlignment="1"/>
    <xf numFmtId="2" fontId="240" fillId="67" borderId="30" xfId="0" applyNumberFormat="1" applyFont="1" applyFill="1" applyBorder="1" applyAlignment="1"/>
    <xf numFmtId="165" fontId="159" fillId="0" borderId="51" xfId="0" quotePrefix="1" applyNumberFormat="1" applyFont="1" applyFill="1" applyBorder="1" applyAlignment="1">
      <alignment horizontal="center" vertical="center"/>
    </xf>
    <xf numFmtId="171" fontId="242" fillId="60" borderId="101" xfId="99" applyNumberFormat="1" applyFont="1" applyFill="1" applyBorder="1" applyAlignment="1">
      <alignment horizontal="center" vertical="center"/>
    </xf>
    <xf numFmtId="174" fontId="243"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3" fontId="32" fillId="0" borderId="43" xfId="0" quotePrefix="1" applyNumberFormat="1" applyFont="1" applyFill="1" applyBorder="1" applyAlignment="1">
      <alignment vertical="center"/>
    </xf>
    <xf numFmtId="165" fontId="163" fillId="0" borderId="21" xfId="0" quotePrefix="1" applyNumberFormat="1" applyFont="1" applyFill="1" applyBorder="1"/>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18" fillId="64" borderId="28" xfId="0" applyFont="1" applyFill="1" applyBorder="1" applyAlignment="1">
      <alignment horizontal="center" vertical="center" wrapText="1"/>
    </xf>
    <xf numFmtId="165" fontId="166" fillId="64" borderId="29" xfId="0" applyNumberFormat="1" applyFont="1" applyFill="1" applyBorder="1"/>
    <xf numFmtId="165" fontId="163" fillId="64" borderId="30" xfId="0" applyNumberFormat="1" applyFont="1" applyFill="1" applyBorder="1"/>
    <xf numFmtId="165" fontId="166" fillId="64" borderId="28" xfId="0" applyNumberFormat="1" applyFont="1" applyFill="1" applyBorder="1"/>
    <xf numFmtId="49" fontId="165" fillId="64" borderId="35" xfId="0" applyNumberFormat="1" applyFont="1" applyFill="1" applyBorder="1" applyAlignment="1">
      <alignment horizontal="centerContinuous"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2" fontId="208" fillId="63" borderId="110" xfId="101" applyNumberFormat="1" applyFont="1" applyFill="1" applyBorder="1"/>
    <xf numFmtId="2" fontId="208" fillId="63" borderId="111" xfId="101" applyNumberFormat="1" applyFont="1" applyFill="1" applyBorder="1"/>
    <xf numFmtId="2" fontId="208" fillId="63" borderId="112" xfId="101" applyNumberFormat="1" applyFont="1" applyFill="1" applyBorder="1"/>
    <xf numFmtId="2" fontId="208" fillId="63" borderId="104" xfId="101" applyNumberFormat="1" applyFont="1" applyFill="1" applyBorder="1"/>
    <xf numFmtId="2" fontId="210" fillId="60" borderId="10" xfId="101" applyNumberFormat="1" applyFont="1" applyFill="1" applyBorder="1"/>
    <xf numFmtId="4" fontId="210" fillId="60" borderId="52" xfId="101" applyNumberFormat="1" applyFont="1" applyFill="1" applyBorder="1"/>
    <xf numFmtId="4" fontId="210" fillId="60" borderId="49" xfId="101" applyNumberFormat="1" applyFont="1" applyFill="1" applyBorder="1"/>
    <xf numFmtId="4" fontId="210" fillId="63" borderId="38" xfId="101" applyNumberFormat="1" applyFont="1" applyFill="1" applyBorder="1"/>
    <xf numFmtId="176" fontId="212" fillId="60" borderId="10" xfId="101" applyNumberFormat="1" applyFont="1" applyFill="1" applyBorder="1"/>
    <xf numFmtId="176" fontId="212" fillId="60" borderId="52" xfId="101" applyNumberFormat="1" applyFont="1" applyFill="1" applyBorder="1"/>
    <xf numFmtId="176" fontId="213" fillId="60" borderId="52" xfId="101" applyNumberFormat="1" applyFont="1" applyFill="1" applyBorder="1"/>
    <xf numFmtId="176" fontId="213" fillId="60" borderId="49" xfId="101" applyNumberFormat="1" applyFont="1" applyFill="1" applyBorder="1"/>
    <xf numFmtId="176" fontId="212" fillId="63" borderId="38" xfId="101" applyNumberFormat="1" applyFont="1" applyFill="1" applyBorder="1"/>
    <xf numFmtId="176" fontId="212" fillId="60" borderId="49" xfId="101" applyNumberFormat="1" applyFont="1" applyFill="1" applyBorder="1"/>
    <xf numFmtId="2" fontId="216" fillId="63" borderId="111" xfId="101" applyNumberFormat="1" applyFont="1" applyFill="1" applyBorder="1"/>
    <xf numFmtId="2" fontId="217" fillId="63" borderId="111" xfId="101" applyNumberFormat="1" applyFont="1" applyFill="1" applyBorder="1"/>
    <xf numFmtId="2" fontId="210" fillId="60" borderId="52" xfId="101" applyNumberFormat="1" applyFont="1" applyFill="1" applyBorder="1"/>
    <xf numFmtId="176" fontId="218" fillId="63" borderId="37" xfId="101" applyNumberFormat="1" applyFont="1" applyFill="1" applyBorder="1"/>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2" fontId="15" fillId="0" borderId="58" xfId="0" quotePrefix="1" applyNumberFormat="1" applyFont="1" applyFill="1" applyBorder="1"/>
    <xf numFmtId="0" fontId="5" fillId="0" borderId="0" xfId="0" applyFont="1"/>
    <xf numFmtId="165" fontId="50" fillId="60" borderId="47" xfId="0" quotePrefix="1" applyNumberFormat="1" applyFont="1" applyFill="1" applyBorder="1" applyAlignment="1">
      <alignment horizontal="center"/>
    </xf>
    <xf numFmtId="0" fontId="245" fillId="0" borderId="0" xfId="0" applyFont="1"/>
    <xf numFmtId="0" fontId="246" fillId="0" borderId="0" xfId="0" applyFont="1" applyFill="1" applyBorder="1" applyAlignment="1">
      <alignment horizontal="left"/>
    </xf>
    <xf numFmtId="0" fontId="248" fillId="0" borderId="0" xfId="0" applyFont="1" applyFill="1" applyBorder="1" applyAlignment="1"/>
    <xf numFmtId="0" fontId="0" fillId="0" borderId="0" xfId="0" applyFill="1" applyAlignment="1">
      <alignment vertical="center"/>
    </xf>
    <xf numFmtId="0" fontId="234" fillId="0" borderId="0" xfId="0" applyFont="1" applyFill="1" applyAlignment="1">
      <alignment horizontal="right"/>
    </xf>
    <xf numFmtId="179" fontId="219" fillId="0" borderId="0" xfId="0" applyNumberFormat="1" applyFont="1" applyFill="1" applyAlignment="1">
      <alignment horizontal="right"/>
    </xf>
    <xf numFmtId="0" fontId="234" fillId="0" borderId="0" xfId="0" applyFont="1" applyFill="1" applyAlignment="1">
      <alignment horizontal="right" vertical="top"/>
    </xf>
    <xf numFmtId="179" fontId="21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14" fontId="241" fillId="66" borderId="24" xfId="234" applyNumberFormat="1" applyFont="1" applyFill="1" applyBorder="1" applyAlignment="1">
      <alignment horizontal="center" vertical="center"/>
    </xf>
    <xf numFmtId="14" fontId="241" fillId="67" borderId="48" xfId="234" applyNumberFormat="1" applyFont="1" applyFill="1" applyBorder="1" applyAlignment="1">
      <alignment horizontal="center" vertical="center"/>
    </xf>
    <xf numFmtId="0" fontId="249" fillId="0" borderId="76" xfId="234" applyFont="1" applyBorder="1"/>
    <xf numFmtId="2" fontId="240" fillId="66" borderId="20" xfId="0" applyNumberFormat="1" applyFont="1" applyFill="1" applyBorder="1" applyAlignment="1"/>
    <xf numFmtId="165" fontId="250" fillId="0" borderId="58" xfId="234" quotePrefix="1" applyNumberFormat="1" applyFont="1" applyBorder="1" applyAlignment="1"/>
    <xf numFmtId="0" fontId="249" fillId="0" borderId="77" xfId="234" applyFont="1" applyBorder="1"/>
    <xf numFmtId="2" fontId="240" fillId="66" borderId="22" xfId="0" applyNumberFormat="1" applyFont="1" applyFill="1" applyBorder="1" applyAlignment="1"/>
    <xf numFmtId="0" fontId="249" fillId="0" borderId="80" xfId="234" applyFont="1" applyBorder="1"/>
    <xf numFmtId="4" fontId="249" fillId="66" borderId="23" xfId="234" applyNumberFormat="1" applyFont="1" applyFill="1" applyBorder="1" applyAlignment="1"/>
    <xf numFmtId="4" fontId="249" fillId="67" borderId="30" xfId="234" applyNumberFormat="1" applyFont="1" applyFill="1" applyBorder="1" applyAlignment="1"/>
    <xf numFmtId="165" fontId="15" fillId="0" borderId="62" xfId="0" quotePrefix="1" applyNumberFormat="1" applyFont="1" applyFill="1" applyBorder="1"/>
    <xf numFmtId="0" fontId="199" fillId="63" borderId="0" xfId="0" applyFont="1" applyFill="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165" fontId="249" fillId="0" borderId="58" xfId="234" quotePrefix="1" applyNumberFormat="1" applyFont="1" applyBorder="1" applyAlignment="1"/>
    <xf numFmtId="165" fontId="250" fillId="0" borderId="30" xfId="234" quotePrefix="1" applyNumberFormat="1" applyFont="1" applyBorder="1" applyAlignment="1">
      <alignment horizontal="right"/>
    </xf>
    <xf numFmtId="0" fontId="35" fillId="0" borderId="20" xfId="188" applyFont="1" applyFill="1" applyBorder="1"/>
    <xf numFmtId="3" fontId="35" fillId="0" borderId="46" xfId="188" applyNumberFormat="1" applyFont="1" applyFill="1" applyBorder="1" applyAlignment="1"/>
    <xf numFmtId="2" fontId="34" fillId="0" borderId="29" xfId="188" applyNumberFormat="1" applyFont="1" applyFill="1" applyBorder="1" applyAlignment="1"/>
    <xf numFmtId="0" fontId="33" fillId="0" borderId="25" xfId="188" applyFont="1" applyBorder="1"/>
    <xf numFmtId="165" fontId="163" fillId="64" borderId="29" xfId="0" quotePrefix="1" applyNumberFormat="1" applyFont="1" applyFill="1" applyBorder="1" applyAlignment="1">
      <alignment horizontal="right"/>
    </xf>
    <xf numFmtId="165" fontId="163" fillId="64" borderId="29" xfId="0" applyNumberFormat="1" applyFont="1" applyFill="1" applyBorder="1" applyAlignment="1">
      <alignment horizontal="right"/>
    </xf>
    <xf numFmtId="3" fontId="176" fillId="0" borderId="56" xfId="0" quotePrefix="1" applyNumberFormat="1" applyFont="1" applyFill="1" applyBorder="1" applyAlignment="1">
      <alignment horizontal="right" vertical="center"/>
    </xf>
    <xf numFmtId="4" fontId="249" fillId="67" borderId="29" xfId="234" applyNumberFormat="1" applyFont="1" applyFill="1" applyBorder="1" applyAlignment="1"/>
    <xf numFmtId="3" fontId="15" fillId="0" borderId="48" xfId="0" quotePrefix="1" applyNumberFormat="1" applyFont="1" applyBorder="1"/>
    <xf numFmtId="165" fontId="15" fillId="0" borderId="61" xfId="0" quotePrefix="1" applyNumberFormat="1" applyFont="1" applyFill="1" applyBorder="1"/>
    <xf numFmtId="165" fontId="6" fillId="0" borderId="61" xfId="0" quotePrefix="1" applyNumberFormat="1" applyFont="1" applyFill="1" applyBorder="1"/>
    <xf numFmtId="2" fontId="15" fillId="0" borderId="63" xfId="0" quotePrefix="1" applyNumberFormat="1" applyFont="1" applyFill="1" applyBorder="1"/>
    <xf numFmtId="3" fontId="15" fillId="2" borderId="46" xfId="0" quotePrefix="1" applyNumberFormat="1" applyFont="1" applyFill="1" applyBorder="1"/>
    <xf numFmtId="3" fontId="15" fillId="2" borderId="48" xfId="0" quotePrefix="1" applyNumberFormat="1" applyFont="1" applyFill="1" applyBorder="1"/>
    <xf numFmtId="165" fontId="15" fillId="0" borderId="57" xfId="0" quotePrefix="1" applyNumberFormat="1" applyFont="1" applyFill="1" applyBorder="1"/>
    <xf numFmtId="165" fontId="15" fillId="0" borderId="7" xfId="0" quotePrefix="1" applyNumberFormat="1" applyFont="1" applyFill="1" applyBorder="1"/>
    <xf numFmtId="165" fontId="15" fillId="0" borderId="47" xfId="0" quotePrefix="1" applyNumberFormat="1" applyFont="1" applyFill="1" applyBorder="1"/>
    <xf numFmtId="165" fontId="15" fillId="0" borderId="29" xfId="0" quotePrefix="1" applyNumberFormat="1"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61" fillId="0" borderId="0" xfId="51" applyFont="1" applyFill="1" applyBorder="1" applyAlignment="1">
      <alignment vertical="center" wrapText="1"/>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38" fillId="0" borderId="36" xfId="234" applyFont="1" applyBorder="1" applyAlignment="1">
      <alignment horizontal="center" vertical="center"/>
    </xf>
    <xf numFmtId="0" fontId="238" fillId="0" borderId="40" xfId="234" applyFont="1" applyBorder="1" applyAlignment="1">
      <alignment horizontal="center" vertical="center"/>
    </xf>
    <xf numFmtId="0" fontId="238" fillId="0" borderId="82" xfId="234" applyFont="1" applyBorder="1" applyAlignment="1">
      <alignment horizontal="center" vertical="center"/>
    </xf>
    <xf numFmtId="0" fontId="238" fillId="0" borderId="19" xfId="234" applyFont="1" applyBorder="1" applyAlignment="1">
      <alignment horizontal="center" vertical="center"/>
    </xf>
    <xf numFmtId="0" fontId="241" fillId="0" borderId="45" xfId="234" applyFont="1" applyBorder="1" applyAlignment="1">
      <alignment horizontal="center" vertical="center" wrapText="1"/>
    </xf>
    <xf numFmtId="0" fontId="241" fillId="0" borderId="37" xfId="234" applyFont="1" applyBorder="1" applyAlignment="1">
      <alignment horizontal="center" vertical="center" wrapText="1"/>
    </xf>
    <xf numFmtId="0" fontId="246" fillId="0" borderId="31" xfId="234" applyFont="1" applyBorder="1" applyAlignment="1">
      <alignment horizontal="left"/>
    </xf>
    <xf numFmtId="0" fontId="246" fillId="0" borderId="82" xfId="234" applyFont="1" applyBorder="1" applyAlignment="1">
      <alignment horizontal="left"/>
    </xf>
    <xf numFmtId="0" fontId="246" fillId="0" borderId="35" xfId="234" applyFont="1" applyBorder="1" applyAlignment="1">
      <alignment horizontal="left"/>
    </xf>
    <xf numFmtId="178" fontId="21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33"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229" fillId="63" borderId="0" xfId="0" applyFont="1" applyFill="1" applyAlignment="1">
      <alignment horizontal="center"/>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38"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40"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9" fillId="0" borderId="0" xfId="188" applyFont="1" applyFill="1" applyBorder="1" applyAlignment="1">
      <alignment horizontal="left"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5">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1">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585742</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72142"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38101</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1"/>
          <a:ext cx="6011177" cy="3276600"/>
        </a:xfrm>
        <a:prstGeom prst="rect">
          <a:avLst/>
        </a:prstGeom>
      </xdr:spPr>
    </xdr:pic>
    <xdr:clientData/>
  </xdr:twoCellAnchor>
  <xdr:twoCellAnchor editAs="oneCell">
    <xdr:from>
      <xdr:col>0</xdr:col>
      <xdr:colOff>0</xdr:colOff>
      <xdr:row>21</xdr:row>
      <xdr:rowOff>0</xdr:rowOff>
    </xdr:from>
    <xdr:to>
      <xdr:col>9</xdr:col>
      <xdr:colOff>571500</xdr:colOff>
      <xdr:row>41</xdr:row>
      <xdr:rowOff>82200</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400425"/>
          <a:ext cx="6057900"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zoomScale="130" zoomScaleNormal="130" workbookViewId="0">
      <selection activeCell="E32" sqref="E32"/>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507</v>
      </c>
      <c r="I2" s="1037"/>
    </row>
    <row r="3" spans="1:10" ht="12.75">
      <c r="B3" s="1035" t="s">
        <v>464</v>
      </c>
    </row>
    <row r="5" spans="1:10">
      <c r="B5" s="1038" t="s">
        <v>382</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506</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508</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424</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385</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386</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82" t="s">
        <v>473</v>
      </c>
      <c r="B1" s="1482"/>
      <c r="C1" s="1482"/>
      <c r="D1" s="1482"/>
      <c r="E1" s="1482"/>
      <c r="F1" s="1482"/>
      <c r="G1" s="581"/>
      <c r="H1" s="581"/>
    </row>
    <row r="2" spans="1:8" ht="13.5" customHeight="1" thickBot="1"/>
    <row r="3" spans="1:8" ht="27" customHeight="1">
      <c r="A3" s="1478" t="s">
        <v>57</v>
      </c>
      <c r="B3" s="1478" t="s">
        <v>99</v>
      </c>
      <c r="C3" s="1483" t="s">
        <v>65</v>
      </c>
      <c r="D3" s="1484"/>
      <c r="E3" s="1485"/>
      <c r="F3" s="1480" t="s">
        <v>100</v>
      </c>
      <c r="G3" s="1481"/>
      <c r="H3" s="81"/>
    </row>
    <row r="4" spans="1:8" ht="32.25" customHeight="1" thickBot="1">
      <c r="A4" s="1479"/>
      <c r="B4" s="1479"/>
      <c r="C4" s="1009">
        <v>44465</v>
      </c>
      <c r="D4" s="1010">
        <v>44458</v>
      </c>
      <c r="E4" s="1011">
        <v>44094</v>
      </c>
      <c r="F4" s="806" t="s">
        <v>289</v>
      </c>
      <c r="G4" s="807" t="s">
        <v>101</v>
      </c>
      <c r="H4" s="81"/>
    </row>
    <row r="5" spans="1:8" ht="29.25" customHeight="1">
      <c r="A5" s="845" t="s">
        <v>105</v>
      </c>
      <c r="B5" s="943" t="s">
        <v>272</v>
      </c>
      <c r="C5" s="808">
        <v>668.01</v>
      </c>
      <c r="D5" s="990">
        <v>690.3</v>
      </c>
      <c r="E5" s="980">
        <v>615</v>
      </c>
      <c r="F5" s="1058">
        <v>-3.2290308561494951</v>
      </c>
      <c r="G5" s="1059">
        <v>8.6195121951219491</v>
      </c>
      <c r="H5" s="81"/>
    </row>
    <row r="6" spans="1:8" ht="28.5" customHeight="1" thickBot="1">
      <c r="A6" s="846" t="s">
        <v>106</v>
      </c>
      <c r="B6" s="1301" t="s">
        <v>272</v>
      </c>
      <c r="C6" s="981">
        <v>1009.59</v>
      </c>
      <c r="D6" s="991">
        <v>987.6</v>
      </c>
      <c r="E6" s="982">
        <v>871.35</v>
      </c>
      <c r="F6" s="1304">
        <v>2.2266099635479963</v>
      </c>
      <c r="G6" s="1060">
        <v>15.865037011533827</v>
      </c>
      <c r="H6" s="81"/>
    </row>
    <row r="7" spans="1:8" ht="32.25" customHeight="1" thickBot="1">
      <c r="A7" s="1299" t="s">
        <v>102</v>
      </c>
      <c r="B7" s="1300" t="s">
        <v>103</v>
      </c>
      <c r="C7" s="981" t="s">
        <v>471</v>
      </c>
      <c r="D7" s="1006" t="s">
        <v>471</v>
      </c>
      <c r="E7" s="1007" t="s">
        <v>471</v>
      </c>
      <c r="F7" s="1008" t="s">
        <v>81</v>
      </c>
      <c r="G7" s="1305"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2"/>
  <sheetViews>
    <sheetView showGridLines="0" tabSelected="1" zoomScale="80" zoomScaleNormal="80" workbookViewId="0">
      <selection activeCell="B5" sqref="B5:E1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344" t="s">
        <v>511</v>
      </c>
      <c r="B1" s="1261"/>
      <c r="C1" s="1261"/>
      <c r="D1" s="1261"/>
      <c r="E1" s="1261"/>
      <c r="F1" s="1262"/>
      <c r="G1" s="1262"/>
      <c r="H1" s="1262"/>
      <c r="I1" s="1341"/>
      <c r="J1" s="1341"/>
    </row>
    <row r="2" spans="1:10" ht="18.75">
      <c r="A2" s="1345" t="s">
        <v>465</v>
      </c>
      <c r="B2" s="1261"/>
      <c r="C2" s="1261"/>
      <c r="D2" s="1261"/>
      <c r="E2" s="1261"/>
      <c r="F2" s="1262"/>
      <c r="G2" s="1262"/>
      <c r="H2" s="1262"/>
      <c r="I2" s="1341"/>
      <c r="J2" s="1341"/>
    </row>
    <row r="3" spans="1:10" ht="25.5" customHeight="1">
      <c r="A3" s="1261"/>
      <c r="B3" s="1262"/>
      <c r="C3" s="1262"/>
      <c r="D3" s="1262"/>
      <c r="E3" s="1262"/>
      <c r="F3" s="1262"/>
      <c r="G3" s="1262"/>
      <c r="H3" s="1262"/>
    </row>
    <row r="4" spans="1:10" ht="34.5" customHeight="1" thickBot="1">
      <c r="A4" s="1096"/>
      <c r="B4" s="1260"/>
    </row>
    <row r="5" spans="1:10" ht="24.95" customHeight="1">
      <c r="B5" s="1486" t="s">
        <v>466</v>
      </c>
      <c r="C5" s="1488" t="s">
        <v>467</v>
      </c>
      <c r="D5" s="1489"/>
      <c r="E5" s="1490" t="s">
        <v>468</v>
      </c>
      <c r="F5" s="1343"/>
    </row>
    <row r="6" spans="1:10" ht="24.95" customHeight="1" thickBot="1">
      <c r="B6" s="1487"/>
      <c r="C6" s="1400">
        <v>44465</v>
      </c>
      <c r="D6" s="1401">
        <v>44458</v>
      </c>
      <c r="E6" s="1491"/>
    </row>
    <row r="7" spans="1:10" ht="24.95" customHeight="1">
      <c r="B7" s="1492" t="s">
        <v>486</v>
      </c>
      <c r="C7" s="1493"/>
      <c r="D7" s="1493"/>
      <c r="E7" s="1494"/>
    </row>
    <row r="8" spans="1:10" ht="24.95" customHeight="1">
      <c r="B8" s="1402" t="s">
        <v>487</v>
      </c>
      <c r="C8" s="1403">
        <v>29.23</v>
      </c>
      <c r="D8" s="1423">
        <v>29.22</v>
      </c>
      <c r="E8" s="1404">
        <v>3.4223134839156615E-2</v>
      </c>
    </row>
    <row r="9" spans="1:10" ht="24.95" customHeight="1">
      <c r="B9" s="1402" t="s">
        <v>488</v>
      </c>
      <c r="C9" s="1403">
        <v>27.52</v>
      </c>
      <c r="D9" s="1294">
        <v>27.498000000000001</v>
      </c>
      <c r="E9" s="1414">
        <v>8.0005818604983875E-2</v>
      </c>
    </row>
    <row r="10" spans="1:10" ht="24.95" customHeight="1" thickBot="1">
      <c r="B10" s="1405" t="s">
        <v>489</v>
      </c>
      <c r="C10" s="1406">
        <v>14.93</v>
      </c>
      <c r="D10" s="1295">
        <v>15.048</v>
      </c>
      <c r="E10" s="1414">
        <v>-0.78415736310473372</v>
      </c>
    </row>
    <row r="11" spans="1:10" ht="25.5" customHeight="1">
      <c r="B11" s="1492" t="s">
        <v>490</v>
      </c>
      <c r="C11" s="1493"/>
      <c r="D11" s="1493"/>
      <c r="E11" s="1494"/>
    </row>
    <row r="12" spans="1:10" ht="16.5" thickBot="1">
      <c r="B12" s="1407" t="s">
        <v>488</v>
      </c>
      <c r="C12" s="1408">
        <v>24.81</v>
      </c>
      <c r="D12" s="1409">
        <v>25.47</v>
      </c>
      <c r="E12" s="1415">
        <v>-2.5912838633686697</v>
      </c>
    </row>
  </sheetData>
  <protectedRanges>
    <protectedRange sqref="C7:C9" name="Zakres1_2_5_2" securityDescriptor="O:WDG:WDD:(A;;CC;;;S-1-5-21-1781606863-262435437-1199761441-1123)"/>
    <protectedRange sqref="D7: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12">
    <cfRule type="cellIs" dxfId="18" priority="1" operator="lessThan">
      <formula>0</formula>
    </cfRule>
    <cfRule type="cellIs" dxfId="17" priority="2" operator="greaterThan">
      <formula>0</formula>
    </cfRule>
  </conditionalFormatting>
  <conditionalFormatting sqref="E7:E10">
    <cfRule type="cellIs" dxfId="16" priority="3" stopIfTrue="1" operator="lessThan">
      <formula>0</formula>
    </cfRule>
    <cfRule type="cellIs" dxfId="15" priority="4" stopIfTrue="1" operator="greaterThan">
      <formula>0</formula>
    </cfRule>
    <cfRule type="cellIs" dxfId="14" priority="5"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29" sqref="AG29"/>
    </sheetView>
  </sheetViews>
  <sheetFormatPr defaultColWidth="9.42578125" defaultRowHeight="12.75"/>
  <cols>
    <col min="1" max="1" width="17.42578125" style="1229" customWidth="1"/>
    <col min="2" max="2" width="1" style="1229" customWidth="1"/>
    <col min="3" max="7" width="7.42578125" style="1229" customWidth="1"/>
    <col min="8" max="8" width="7.7109375" style="1229" customWidth="1"/>
    <col min="9" max="9" width="0.5703125" style="1229" customWidth="1"/>
    <col min="10" max="15" width="7.42578125" style="1229" customWidth="1"/>
    <col min="16" max="16" width="0.5703125" style="1229" customWidth="1"/>
    <col min="17" max="22" width="7.42578125" style="1229" customWidth="1"/>
    <col min="23" max="23" width="0.5703125" style="1229" customWidth="1"/>
    <col min="24" max="24" width="7" style="1229" customWidth="1"/>
    <col min="25" max="26" width="7.42578125" style="1229" customWidth="1"/>
    <col min="27" max="27" width="9.42578125" style="1229" customWidth="1"/>
    <col min="28" max="29" width="2.5703125" style="1229" customWidth="1"/>
    <col min="30" max="31" width="9.42578125" style="1229" customWidth="1"/>
    <col min="32" max="33" width="9.42578125" style="1229"/>
    <col min="34" max="34" width="3.42578125" style="1229" customWidth="1"/>
    <col min="35" max="16384" width="9.42578125" style="1229"/>
  </cols>
  <sheetData>
    <row r="1" spans="1:35" s="1213" customFormat="1" ht="56.1" customHeight="1">
      <c r="A1" s="1209" t="s">
        <v>453</v>
      </c>
      <c r="B1" s="1210"/>
      <c r="C1" s="1210"/>
      <c r="D1" s="1211"/>
      <c r="E1" s="1211"/>
      <c r="F1" s="1210"/>
      <c r="G1" s="1210"/>
      <c r="H1" s="1210"/>
      <c r="I1" s="1210"/>
      <c r="J1" s="1210"/>
      <c r="K1" s="1210"/>
      <c r="L1" s="1210"/>
      <c r="M1" s="1210"/>
      <c r="N1" s="1210"/>
      <c r="O1" s="1210"/>
      <c r="P1" s="1210"/>
      <c r="Q1" s="1210"/>
      <c r="R1" s="1210"/>
      <c r="S1" s="1210"/>
      <c r="T1" s="1210"/>
      <c r="U1" s="1210"/>
      <c r="V1" s="1210"/>
      <c r="W1" s="1210"/>
      <c r="X1" s="1210"/>
      <c r="Y1" s="1210"/>
      <c r="Z1" s="1212"/>
      <c r="AA1" s="1212" t="s">
        <v>458</v>
      </c>
      <c r="AD1" s="1214">
        <v>1</v>
      </c>
      <c r="AE1" s="1214"/>
      <c r="AF1" s="1214">
        <v>1</v>
      </c>
      <c r="AG1" s="1214">
        <v>0</v>
      </c>
      <c r="AH1" s="1214">
        <v>0</v>
      </c>
      <c r="AI1" s="1214">
        <v>0</v>
      </c>
    </row>
    <row r="2" spans="1:35" s="1220" customFormat="1" ht="18" customHeight="1">
      <c r="A2" s="1215"/>
      <c r="B2" s="1216"/>
      <c r="C2" s="1216"/>
      <c r="D2" s="1217"/>
      <c r="E2" s="1217"/>
      <c r="F2" s="1216"/>
      <c r="G2" s="1216"/>
      <c r="H2" s="1216"/>
      <c r="I2" s="1216"/>
      <c r="J2" s="1216"/>
      <c r="K2" s="1216"/>
      <c r="L2" s="1216"/>
      <c r="M2" s="1216"/>
      <c r="N2" s="1216"/>
      <c r="O2" s="1216"/>
      <c r="P2" s="1216"/>
      <c r="Q2" s="1216"/>
      <c r="R2" s="1216"/>
      <c r="S2" s="1216"/>
      <c r="T2" s="1216"/>
      <c r="U2" s="1216"/>
      <c r="V2" s="1216"/>
      <c r="W2" s="1216"/>
      <c r="X2" s="1216"/>
      <c r="Y2" s="1216"/>
      <c r="Z2" s="1218"/>
      <c r="AA2" s="1219" t="s">
        <v>501</v>
      </c>
      <c r="AD2" s="1221"/>
      <c r="AF2" s="1222"/>
    </row>
    <row r="3" spans="1:35" s="1213" customFormat="1" ht="15" customHeight="1">
      <c r="A3" s="1223"/>
      <c r="B3" s="1224"/>
      <c r="C3" s="1225"/>
      <c r="D3" s="1226"/>
      <c r="E3" s="1226"/>
      <c r="F3" s="1225"/>
      <c r="G3" s="1225"/>
      <c r="H3" s="1225"/>
      <c r="I3" s="1225"/>
      <c r="J3" s="1225"/>
      <c r="K3" s="1225"/>
      <c r="L3" s="1225"/>
      <c r="M3" s="1225"/>
      <c r="N3" s="1227"/>
      <c r="Y3" s="1228"/>
      <c r="Z3" s="1229"/>
      <c r="AA3" s="1230"/>
    </row>
    <row r="4" spans="1:35" ht="15">
      <c r="A4" s="1223"/>
      <c r="Y4" s="1495">
        <v>37</v>
      </c>
      <c r="Z4" s="1495"/>
      <c r="AA4" s="1495"/>
    </row>
    <row r="5" spans="1:35" s="1233" customFormat="1" ht="15.75">
      <c r="A5" s="1231" t="s">
        <v>502</v>
      </c>
      <c r="B5" s="1232"/>
      <c r="C5" s="1232"/>
      <c r="D5" s="1232"/>
      <c r="E5" s="1232"/>
      <c r="F5" s="1232"/>
      <c r="G5" s="1232"/>
      <c r="H5" s="1232"/>
      <c r="I5" s="1232"/>
      <c r="J5" s="1232"/>
      <c r="Y5" s="1346"/>
      <c r="Z5" s="1347" t="s">
        <v>459</v>
      </c>
      <c r="AA5" s="1348">
        <v>44452</v>
      </c>
      <c r="AE5" s="41"/>
      <c r="AF5" s="41"/>
      <c r="AG5" s="41"/>
      <c r="AH5" s="41"/>
      <c r="AI5" s="41"/>
    </row>
    <row r="6" spans="1:35">
      <c r="Y6" s="1346"/>
      <c r="Z6" s="1349" t="s">
        <v>460</v>
      </c>
      <c r="AA6" s="1350">
        <v>44458</v>
      </c>
      <c r="AE6" s="81"/>
      <c r="AF6" s="81"/>
      <c r="AG6" s="81"/>
      <c r="AH6" s="81"/>
      <c r="AI6" s="81"/>
    </row>
    <row r="7" spans="1:35" s="1234" customFormat="1" ht="15.75">
      <c r="A7" s="1496" t="s">
        <v>461</v>
      </c>
      <c r="B7" s="1496"/>
      <c r="C7" s="1496"/>
      <c r="D7" s="1496"/>
      <c r="E7" s="1496"/>
      <c r="F7" s="1496"/>
      <c r="G7" s="1496"/>
      <c r="H7" s="1496"/>
      <c r="I7" s="1496"/>
      <c r="J7" s="1496"/>
      <c r="K7" s="1496"/>
      <c r="L7" s="1496"/>
      <c r="M7" s="1496"/>
      <c r="N7" s="1496"/>
      <c r="O7" s="1496"/>
      <c r="P7" s="1496"/>
      <c r="Q7" s="1496"/>
      <c r="R7" s="1496"/>
      <c r="S7" s="1496"/>
      <c r="T7" s="1496"/>
      <c r="U7" s="1496"/>
      <c r="V7" s="1496"/>
      <c r="W7" s="1496"/>
      <c r="X7" s="1496"/>
      <c r="Y7" s="1496"/>
      <c r="Z7" s="1496"/>
      <c r="AA7" s="1411"/>
      <c r="AB7" s="1351"/>
      <c r="AC7" s="1351"/>
      <c r="AD7" s="1351"/>
      <c r="AE7" s="81"/>
      <c r="AF7" s="81"/>
      <c r="AG7" s="81"/>
      <c r="AH7" s="81"/>
      <c r="AI7" s="81"/>
    </row>
    <row r="8" spans="1:35" s="1234" customFormat="1" ht="15.75">
      <c r="A8" s="1496" t="s">
        <v>462</v>
      </c>
      <c r="B8" s="1496"/>
      <c r="C8" s="1496"/>
      <c r="D8" s="1496"/>
      <c r="E8" s="1496"/>
      <c r="F8" s="1496"/>
      <c r="G8" s="1496"/>
      <c r="H8" s="1496"/>
      <c r="I8" s="1496"/>
      <c r="J8" s="1496"/>
      <c r="K8" s="1496"/>
      <c r="L8" s="1496"/>
      <c r="M8" s="1496"/>
      <c r="N8" s="1496"/>
      <c r="O8" s="1496"/>
      <c r="P8" s="1496"/>
      <c r="Q8" s="1496"/>
      <c r="R8" s="1496"/>
      <c r="S8" s="1496"/>
      <c r="T8" s="1496"/>
      <c r="U8" s="1496"/>
      <c r="V8" s="1496"/>
      <c r="W8" s="1496"/>
      <c r="X8" s="1496"/>
      <c r="Y8" s="1496"/>
      <c r="Z8" s="1496"/>
      <c r="AA8" s="1411"/>
      <c r="AB8" s="1351"/>
      <c r="AC8" s="1351"/>
      <c r="AD8" s="1351"/>
      <c r="AE8" s="81"/>
      <c r="AF8" s="81"/>
      <c r="AG8" s="81"/>
      <c r="AH8" s="81"/>
      <c r="AI8" s="81"/>
    </row>
    <row r="9" spans="1:35" s="1234" customFormat="1" ht="13.5" thickBot="1">
      <c r="A9" s="1352"/>
      <c r="B9" s="1352"/>
      <c r="C9" s="1353"/>
      <c r="D9" s="1353"/>
      <c r="E9" s="1353"/>
      <c r="F9" s="1353"/>
      <c r="G9" s="1353"/>
      <c r="H9" s="1354"/>
      <c r="I9" s="1353"/>
      <c r="J9" s="1353"/>
      <c r="K9" s="1353"/>
      <c r="L9" s="1353"/>
      <c r="M9" s="1353"/>
      <c r="N9" s="1353"/>
      <c r="O9" s="1353"/>
      <c r="P9" s="1353"/>
      <c r="Q9" s="1353"/>
      <c r="R9" s="1353"/>
      <c r="S9" s="1353"/>
      <c r="T9" s="1353"/>
      <c r="U9" s="1353"/>
      <c r="V9" s="1353"/>
      <c r="W9" s="1353"/>
      <c r="X9" s="1353"/>
      <c r="Y9" s="1353"/>
      <c r="Z9" s="1352"/>
      <c r="AA9" s="1352"/>
      <c r="AB9" s="1351"/>
      <c r="AC9" s="1351"/>
      <c r="AD9" s="1351"/>
      <c r="AE9" s="81"/>
      <c r="AF9" s="81"/>
      <c r="AG9" s="81"/>
      <c r="AH9" s="81"/>
      <c r="AI9" s="81"/>
    </row>
    <row r="10" spans="1:35" s="1234" customFormat="1" ht="13.5" thickBot="1">
      <c r="A10" s="1355" t="s">
        <v>322</v>
      </c>
      <c r="B10" s="1352"/>
      <c r="C10" s="1497" t="s">
        <v>376</v>
      </c>
      <c r="D10" s="1498"/>
      <c r="E10" s="1498"/>
      <c r="F10" s="1498"/>
      <c r="G10" s="1498"/>
      <c r="H10" s="1499"/>
      <c r="I10" s="1353"/>
      <c r="J10" s="1497" t="s">
        <v>377</v>
      </c>
      <c r="K10" s="1498"/>
      <c r="L10" s="1498"/>
      <c r="M10" s="1498"/>
      <c r="N10" s="1498"/>
      <c r="O10" s="1499"/>
      <c r="P10" s="1353"/>
      <c r="Q10" s="1497" t="s">
        <v>378</v>
      </c>
      <c r="R10" s="1498"/>
      <c r="S10" s="1498"/>
      <c r="T10" s="1498"/>
      <c r="U10" s="1498"/>
      <c r="V10" s="1499"/>
      <c r="W10" s="1353"/>
      <c r="X10" s="1500" t="s">
        <v>379</v>
      </c>
      <c r="Y10" s="1501"/>
      <c r="Z10" s="1501"/>
      <c r="AA10" s="1502"/>
      <c r="AB10" s="1351"/>
      <c r="AC10" s="1351"/>
      <c r="AD10" s="1351"/>
      <c r="AE10" s="81"/>
      <c r="AF10" s="81"/>
      <c r="AG10" s="81"/>
      <c r="AH10" s="81"/>
      <c r="AI10" s="81"/>
    </row>
    <row r="11" spans="1:35" s="1234" customFormat="1" ht="12" customHeight="1">
      <c r="A11" s="1352"/>
      <c r="B11" s="1352"/>
      <c r="C11" s="1503" t="s">
        <v>323</v>
      </c>
      <c r="D11" s="1503" t="s">
        <v>324</v>
      </c>
      <c r="E11" s="1503" t="s">
        <v>325</v>
      </c>
      <c r="F11" s="1503" t="s">
        <v>326</v>
      </c>
      <c r="G11" s="1356" t="s">
        <v>371</v>
      </c>
      <c r="H11" s="1357"/>
      <c r="I11" s="1353"/>
      <c r="J11" s="1505" t="s">
        <v>327</v>
      </c>
      <c r="K11" s="1505" t="s">
        <v>328</v>
      </c>
      <c r="L11" s="1505" t="s">
        <v>329</v>
      </c>
      <c r="M11" s="1505" t="s">
        <v>326</v>
      </c>
      <c r="N11" s="1356" t="s">
        <v>371</v>
      </c>
      <c r="O11" s="1356"/>
      <c r="P11" s="1353"/>
      <c r="Q11" s="1503" t="s">
        <v>323</v>
      </c>
      <c r="R11" s="1503" t="s">
        <v>324</v>
      </c>
      <c r="S11" s="1503" t="s">
        <v>325</v>
      </c>
      <c r="T11" s="1503" t="s">
        <v>326</v>
      </c>
      <c r="U11" s="1356" t="s">
        <v>371</v>
      </c>
      <c r="V11" s="1357"/>
      <c r="W11" s="1353"/>
      <c r="X11" s="1506" t="s">
        <v>330</v>
      </c>
      <c r="Y11" s="1358" t="s">
        <v>331</v>
      </c>
      <c r="Z11" s="1356" t="s">
        <v>371</v>
      </c>
      <c r="AA11" s="1356"/>
      <c r="AB11" s="1351"/>
      <c r="AC11" s="1351"/>
      <c r="AD11" s="1351"/>
      <c r="AE11" s="81"/>
      <c r="AF11" s="81"/>
      <c r="AG11" s="81"/>
      <c r="AH11" s="81"/>
      <c r="AI11" s="81"/>
    </row>
    <row r="12" spans="1:35" s="1234" customFormat="1" ht="12" customHeight="1" thickBot="1">
      <c r="A12" s="1359" t="s">
        <v>372</v>
      </c>
      <c r="B12" s="1352"/>
      <c r="C12" s="1504"/>
      <c r="D12" s="1504"/>
      <c r="E12" s="1504"/>
      <c r="F12" s="1504"/>
      <c r="G12" s="1360" t="s">
        <v>373</v>
      </c>
      <c r="H12" s="1361" t="s">
        <v>332</v>
      </c>
      <c r="I12" s="1362"/>
      <c r="J12" s="1504"/>
      <c r="K12" s="1504"/>
      <c r="L12" s="1504"/>
      <c r="M12" s="1504"/>
      <c r="N12" s="1360" t="s">
        <v>373</v>
      </c>
      <c r="O12" s="1361" t="s">
        <v>332</v>
      </c>
      <c r="P12" s="1352"/>
      <c r="Q12" s="1504"/>
      <c r="R12" s="1504"/>
      <c r="S12" s="1504"/>
      <c r="T12" s="1504"/>
      <c r="U12" s="1360" t="s">
        <v>373</v>
      </c>
      <c r="V12" s="1361" t="s">
        <v>332</v>
      </c>
      <c r="W12" s="1352"/>
      <c r="X12" s="1507"/>
      <c r="Y12" s="1363" t="s">
        <v>333</v>
      </c>
      <c r="Z12" s="1360" t="s">
        <v>373</v>
      </c>
      <c r="AA12" s="1360" t="s">
        <v>332</v>
      </c>
      <c r="AB12" s="1351"/>
      <c r="AC12" s="1351"/>
      <c r="AD12" s="1351"/>
      <c r="AE12" s="1351"/>
    </row>
    <row r="13" spans="1:35" s="1234" customFormat="1" ht="15.75" thickBot="1">
      <c r="A13" s="1364" t="s">
        <v>374</v>
      </c>
      <c r="B13" s="1352"/>
      <c r="C13" s="1365">
        <v>394.81700000000001</v>
      </c>
      <c r="D13" s="1366">
        <v>395.779</v>
      </c>
      <c r="E13" s="1367"/>
      <c r="F13" s="1368">
        <v>391.452</v>
      </c>
      <c r="G13" s="1235">
        <v>2.1949999999999932</v>
      </c>
      <c r="H13" s="1236">
        <v>5.638948047177017E-3</v>
      </c>
      <c r="I13" s="1362"/>
      <c r="J13" s="1365">
        <v>334.10399999999998</v>
      </c>
      <c r="K13" s="1366">
        <v>421.024</v>
      </c>
      <c r="L13" s="1367">
        <v>421.77</v>
      </c>
      <c r="M13" s="1368">
        <v>416.04399999999998</v>
      </c>
      <c r="N13" s="1235">
        <v>1.8859999999999673</v>
      </c>
      <c r="O13" s="1236">
        <v>4.5538176251573859E-3</v>
      </c>
      <c r="P13" s="1352"/>
      <c r="Q13" s="1365">
        <v>397.36700000000002</v>
      </c>
      <c r="R13" s="1366">
        <v>390.66699999999997</v>
      </c>
      <c r="S13" s="1367"/>
      <c r="T13" s="1368">
        <v>387.97199999999998</v>
      </c>
      <c r="U13" s="1235">
        <v>5.3549999999999613</v>
      </c>
      <c r="V13" s="1236">
        <v>1.3995718956554271E-2</v>
      </c>
      <c r="W13" s="1352"/>
      <c r="X13" s="1369">
        <v>394.43060000000003</v>
      </c>
      <c r="Y13" s="1318">
        <v>177.35188848920865</v>
      </c>
      <c r="Z13" s="1235">
        <v>2.6726000000000454</v>
      </c>
      <c r="AA13" s="1236">
        <v>6.8220687261013602E-3</v>
      </c>
      <c r="AB13" s="1351"/>
      <c r="AC13" s="1351"/>
      <c r="AD13" s="1351"/>
      <c r="AE13" s="1351"/>
      <c r="AF13" s="1237"/>
    </row>
    <row r="14" spans="1:35" s="1234" customFormat="1" ht="2.1" customHeight="1">
      <c r="A14" s="1370"/>
      <c r="B14" s="1352"/>
      <c r="C14" s="1370"/>
      <c r="D14" s="1371"/>
      <c r="E14" s="1371"/>
      <c r="F14" s="1371"/>
      <c r="G14" s="1371"/>
      <c r="H14" s="1238"/>
      <c r="I14" s="1371"/>
      <c r="J14" s="1371"/>
      <c r="K14" s="1371"/>
      <c r="L14" s="1371"/>
      <c r="M14" s="1371"/>
      <c r="N14" s="1371"/>
      <c r="O14" s="1239"/>
      <c r="P14" s="1352"/>
      <c r="Q14" s="1370"/>
      <c r="R14" s="1371"/>
      <c r="S14" s="1371"/>
      <c r="T14" s="1371"/>
      <c r="U14" s="1371"/>
      <c r="V14" s="1238"/>
      <c r="W14" s="1352"/>
      <c r="X14" s="1372"/>
      <c r="Y14" s="1373"/>
      <c r="Z14" s="1370"/>
      <c r="AA14" s="1370"/>
      <c r="AB14" s="1351"/>
      <c r="AC14" s="1351"/>
      <c r="AD14" s="1351"/>
      <c r="AE14" s="1351"/>
    </row>
    <row r="15" spans="1:35" s="1234" customFormat="1" ht="2.85" customHeight="1">
      <c r="A15" s="1374"/>
      <c r="B15" s="1352"/>
      <c r="C15" s="1374"/>
      <c r="D15" s="1374"/>
      <c r="E15" s="1374"/>
      <c r="F15" s="1374"/>
      <c r="G15" s="1240"/>
      <c r="H15" s="1241"/>
      <c r="I15" s="1374"/>
      <c r="J15" s="1374"/>
      <c r="K15" s="1374"/>
      <c r="L15" s="1374"/>
      <c r="M15" s="1374"/>
      <c r="N15" s="1374"/>
      <c r="O15" s="1242"/>
      <c r="P15" s="1374"/>
      <c r="Q15" s="1374"/>
      <c r="R15" s="1374"/>
      <c r="S15" s="1374"/>
      <c r="T15" s="1374"/>
      <c r="U15" s="1240"/>
      <c r="V15" s="1241"/>
      <c r="W15" s="1374"/>
      <c r="X15" s="1374"/>
      <c r="Y15" s="1374"/>
      <c r="Z15" s="1375"/>
      <c r="AA15" s="1375"/>
      <c r="AB15" s="1351"/>
      <c r="AC15" s="1351"/>
      <c r="AD15" s="1351"/>
      <c r="AE15" s="1351"/>
    </row>
    <row r="16" spans="1:35" s="1234" customFormat="1" ht="13.5" thickBot="1">
      <c r="A16" s="1374"/>
      <c r="B16" s="1352"/>
      <c r="C16" s="1412" t="s">
        <v>334</v>
      </c>
      <c r="D16" s="1412" t="s">
        <v>335</v>
      </c>
      <c r="E16" s="1412" t="s">
        <v>336</v>
      </c>
      <c r="F16" s="1412" t="s">
        <v>337</v>
      </c>
      <c r="G16" s="1412"/>
      <c r="H16" s="1243"/>
      <c r="I16" s="1353"/>
      <c r="J16" s="1412" t="s">
        <v>334</v>
      </c>
      <c r="K16" s="1412" t="s">
        <v>335</v>
      </c>
      <c r="L16" s="1412" t="s">
        <v>336</v>
      </c>
      <c r="M16" s="1412" t="s">
        <v>337</v>
      </c>
      <c r="N16" s="1376"/>
      <c r="O16" s="1244"/>
      <c r="P16" s="1353"/>
      <c r="Q16" s="1412" t="s">
        <v>334</v>
      </c>
      <c r="R16" s="1412" t="s">
        <v>335</v>
      </c>
      <c r="S16" s="1412" t="s">
        <v>336</v>
      </c>
      <c r="T16" s="1412" t="s">
        <v>337</v>
      </c>
      <c r="U16" s="1412"/>
      <c r="V16" s="1243"/>
      <c r="W16" s="1352"/>
      <c r="X16" s="1413" t="s">
        <v>330</v>
      </c>
      <c r="Y16" s="1353"/>
      <c r="Z16" s="1375"/>
      <c r="AA16" s="1375"/>
      <c r="AB16" s="1351"/>
      <c r="AC16" s="1351"/>
      <c r="AD16" s="1351"/>
      <c r="AE16" s="1351"/>
    </row>
    <row r="17" spans="1:31" s="1234" customFormat="1">
      <c r="A17" s="1377" t="s">
        <v>338</v>
      </c>
      <c r="B17" s="1352"/>
      <c r="C17" s="1378">
        <v>372.81819999999999</v>
      </c>
      <c r="D17" s="1379">
        <v>347.54219999999998</v>
      </c>
      <c r="E17" s="1379" t="s">
        <v>391</v>
      </c>
      <c r="F17" s="1380">
        <v>369.77350000000001</v>
      </c>
      <c r="G17" s="1245">
        <v>1.9506000000000085</v>
      </c>
      <c r="H17" s="1246">
        <v>5.3030955930151169E-3</v>
      </c>
      <c r="I17" s="1381"/>
      <c r="J17" s="1378" t="s">
        <v>391</v>
      </c>
      <c r="K17" s="1379" t="s">
        <v>391</v>
      </c>
      <c r="L17" s="1379" t="s">
        <v>391</v>
      </c>
      <c r="M17" s="1380" t="s">
        <v>391</v>
      </c>
      <c r="N17" s="1245"/>
      <c r="O17" s="1246"/>
      <c r="P17" s="1352"/>
      <c r="Q17" s="1378" t="s">
        <v>391</v>
      </c>
      <c r="R17" s="1379" t="s">
        <v>391</v>
      </c>
      <c r="S17" s="1379" t="s">
        <v>391</v>
      </c>
      <c r="T17" s="1380" t="s">
        <v>391</v>
      </c>
      <c r="U17" s="1245" t="s">
        <v>391</v>
      </c>
      <c r="V17" s="1247" t="s">
        <v>391</v>
      </c>
      <c r="W17" s="1352"/>
      <c r="X17" s="1382">
        <v>369.77350000000001</v>
      </c>
      <c r="Y17" s="1188"/>
      <c r="Z17" s="1248">
        <v>1.9506000000000085</v>
      </c>
      <c r="AA17" s="1247">
        <v>5.3030955930151169E-3</v>
      </c>
      <c r="AB17" s="1383"/>
      <c r="AC17" s="1383"/>
      <c r="AD17" s="1383"/>
      <c r="AE17" s="1383"/>
    </row>
    <row r="18" spans="1:31" s="1234" customFormat="1">
      <c r="A18" s="1384" t="s">
        <v>339</v>
      </c>
      <c r="B18" s="1352"/>
      <c r="C18" s="1385" t="s">
        <v>391</v>
      </c>
      <c r="D18" s="1386">
        <v>271.62799999999999</v>
      </c>
      <c r="E18" s="1386" t="s">
        <v>391</v>
      </c>
      <c r="F18" s="1387">
        <v>271.62799999999999</v>
      </c>
      <c r="G18" s="1249"/>
      <c r="H18" s="1250">
        <v>0</v>
      </c>
      <c r="I18" s="1381"/>
      <c r="J18" s="1385" t="s">
        <v>391</v>
      </c>
      <c r="K18" s="1386" t="s">
        <v>391</v>
      </c>
      <c r="L18" s="1386" t="s">
        <v>391</v>
      </c>
      <c r="M18" s="1387" t="s">
        <v>391</v>
      </c>
      <c r="N18" s="1249" t="s">
        <v>391</v>
      </c>
      <c r="O18" s="1251" t="s">
        <v>391</v>
      </c>
      <c r="P18" s="1352"/>
      <c r="Q18" s="1385" t="s">
        <v>391</v>
      </c>
      <c r="R18" s="1386" t="s">
        <v>391</v>
      </c>
      <c r="S18" s="1386" t="s">
        <v>391</v>
      </c>
      <c r="T18" s="1387" t="s">
        <v>391</v>
      </c>
      <c r="U18" s="1249" t="s">
        <v>391</v>
      </c>
      <c r="V18" s="1251" t="s">
        <v>391</v>
      </c>
      <c r="W18" s="1352"/>
      <c r="X18" s="1388">
        <v>271.62799999999999</v>
      </c>
      <c r="Y18" s="1371"/>
      <c r="Z18" s="1252" t="s">
        <v>391</v>
      </c>
      <c r="AA18" s="1251" t="s">
        <v>391</v>
      </c>
      <c r="AB18" s="1383"/>
      <c r="AC18" s="1383"/>
      <c r="AD18" s="1383"/>
      <c r="AE18" s="1383"/>
    </row>
    <row r="19" spans="1:31" s="1234" customFormat="1">
      <c r="A19" s="1384" t="s">
        <v>340</v>
      </c>
      <c r="B19" s="1352"/>
      <c r="C19" s="1385">
        <v>344.11130000000003</v>
      </c>
      <c r="D19" s="1386">
        <v>350.47449999999998</v>
      </c>
      <c r="E19" s="1386">
        <v>351.11869999999999</v>
      </c>
      <c r="F19" s="1387">
        <v>348.96949999999998</v>
      </c>
      <c r="G19" s="1249">
        <v>3.1123999999999796</v>
      </c>
      <c r="H19" s="1250">
        <v>8.9990923997222971E-3</v>
      </c>
      <c r="I19" s="1381"/>
      <c r="J19" s="1385" t="s">
        <v>391</v>
      </c>
      <c r="K19" s="1386" t="s">
        <v>391</v>
      </c>
      <c r="L19" s="1386" t="s">
        <v>391</v>
      </c>
      <c r="M19" s="1387" t="s">
        <v>391</v>
      </c>
      <c r="N19" s="1249" t="s">
        <v>391</v>
      </c>
      <c r="O19" s="1251" t="s">
        <v>391</v>
      </c>
      <c r="P19" s="1352"/>
      <c r="Q19" s="1385" t="s">
        <v>391</v>
      </c>
      <c r="R19" s="1386" t="s">
        <v>391</v>
      </c>
      <c r="S19" s="1386">
        <v>313.02359999999999</v>
      </c>
      <c r="T19" s="1387">
        <v>313.02359999999999</v>
      </c>
      <c r="U19" s="1249" t="s">
        <v>391</v>
      </c>
      <c r="V19" s="1251" t="s">
        <v>391</v>
      </c>
      <c r="W19" s="1352"/>
      <c r="X19" s="1388">
        <v>347.93619999999999</v>
      </c>
      <c r="Y19" s="1371"/>
      <c r="Z19" s="1252">
        <v>2.0790999999999826</v>
      </c>
      <c r="AA19" s="1251">
        <v>6.0114422979895554E-3</v>
      </c>
      <c r="AB19" s="1383"/>
      <c r="AC19" s="1383"/>
      <c r="AD19" s="1383"/>
      <c r="AE19" s="1383"/>
    </row>
    <row r="20" spans="1:31" s="1234" customFormat="1">
      <c r="A20" s="1384" t="s">
        <v>341</v>
      </c>
      <c r="B20" s="1352"/>
      <c r="C20" s="1385" t="s">
        <v>391</v>
      </c>
      <c r="D20" s="1386">
        <v>365.72739999999999</v>
      </c>
      <c r="E20" s="1386">
        <v>354.2663</v>
      </c>
      <c r="F20" s="1387">
        <v>358.33370000000002</v>
      </c>
      <c r="G20" s="1249">
        <v>2.1000000000412911E-3</v>
      </c>
      <c r="H20" s="1250">
        <v>5.8604934647377149E-6</v>
      </c>
      <c r="I20" s="1381"/>
      <c r="J20" s="1385" t="s">
        <v>391</v>
      </c>
      <c r="K20" s="1386" t="s">
        <v>391</v>
      </c>
      <c r="L20" s="1386" t="s">
        <v>391</v>
      </c>
      <c r="M20" s="1387" t="s">
        <v>391</v>
      </c>
      <c r="N20" s="1249" t="s">
        <v>391</v>
      </c>
      <c r="O20" s="1251" t="s">
        <v>391</v>
      </c>
      <c r="P20" s="1352"/>
      <c r="Q20" s="1385" t="s">
        <v>391</v>
      </c>
      <c r="R20" s="1386">
        <v>378.12689999999998</v>
      </c>
      <c r="S20" s="1386">
        <v>388.07440000000003</v>
      </c>
      <c r="T20" s="1387">
        <v>385.79160000000002</v>
      </c>
      <c r="U20" s="1249">
        <v>2.299999999991087E-3</v>
      </c>
      <c r="V20" s="1251">
        <v>5.9618035026520744E-6</v>
      </c>
      <c r="W20" s="1352"/>
      <c r="X20" s="1389">
        <v>376.774</v>
      </c>
      <c r="Y20" s="1352"/>
      <c r="Z20" s="1252">
        <v>2.299999999991087E-3</v>
      </c>
      <c r="AA20" s="1251">
        <v>6.1044924553055324E-6</v>
      </c>
      <c r="AB20" s="1383"/>
      <c r="AC20" s="1383"/>
      <c r="AD20" s="1383"/>
      <c r="AE20" s="1383"/>
    </row>
    <row r="21" spans="1:31" s="1234" customFormat="1">
      <c r="A21" s="1384" t="s">
        <v>342</v>
      </c>
      <c r="B21" s="1352"/>
      <c r="C21" s="1385">
        <v>406.66160000000002</v>
      </c>
      <c r="D21" s="1386">
        <v>418.48520000000002</v>
      </c>
      <c r="E21" s="1386" t="s">
        <v>391</v>
      </c>
      <c r="F21" s="1387">
        <v>412.19600000000003</v>
      </c>
      <c r="G21" s="1249">
        <v>3.5037000000000376</v>
      </c>
      <c r="H21" s="1250">
        <v>8.5729532951808185E-3</v>
      </c>
      <c r="I21" s="1381"/>
      <c r="J21" s="1385" t="s">
        <v>391</v>
      </c>
      <c r="K21" s="1386" t="s">
        <v>391</v>
      </c>
      <c r="L21" s="1386" t="s">
        <v>391</v>
      </c>
      <c r="M21" s="1387" t="s">
        <v>391</v>
      </c>
      <c r="N21" s="1249" t="s">
        <v>391</v>
      </c>
      <c r="O21" s="1251" t="s">
        <v>391</v>
      </c>
      <c r="P21" s="1352"/>
      <c r="Q21" s="1385" t="s">
        <v>391</v>
      </c>
      <c r="R21" s="1386" t="s">
        <v>391</v>
      </c>
      <c r="S21" s="1386" t="s">
        <v>391</v>
      </c>
      <c r="T21" s="1387" t="s">
        <v>391</v>
      </c>
      <c r="U21" s="1249" t="s">
        <v>391</v>
      </c>
      <c r="V21" s="1251" t="s">
        <v>391</v>
      </c>
      <c r="W21" s="1352"/>
      <c r="X21" s="1389">
        <v>412.19600000000003</v>
      </c>
      <c r="Y21" s="1371"/>
      <c r="Z21" s="1252">
        <v>3.5037000000000376</v>
      </c>
      <c r="AA21" s="1251">
        <v>8.5729532951808185E-3</v>
      </c>
      <c r="AB21" s="1383"/>
      <c r="AC21" s="1383"/>
      <c r="AD21" s="1383"/>
      <c r="AE21" s="1383"/>
    </row>
    <row r="22" spans="1:31" s="1234" customFormat="1">
      <c r="A22" s="1384" t="s">
        <v>343</v>
      </c>
      <c r="B22" s="1352"/>
      <c r="C22" s="1385" t="s">
        <v>391</v>
      </c>
      <c r="D22" s="1386" t="s">
        <v>344</v>
      </c>
      <c r="E22" s="1386" t="s">
        <v>391</v>
      </c>
      <c r="F22" s="1387" t="s">
        <v>344</v>
      </c>
      <c r="G22" s="1297" t="s">
        <v>391</v>
      </c>
      <c r="H22" s="1298" t="s">
        <v>391</v>
      </c>
      <c r="I22" s="1381"/>
      <c r="J22" s="1385" t="s">
        <v>391</v>
      </c>
      <c r="K22" s="1386" t="s">
        <v>391</v>
      </c>
      <c r="L22" s="1386" t="s">
        <v>391</v>
      </c>
      <c r="M22" s="1387" t="s">
        <v>391</v>
      </c>
      <c r="N22" s="1249" t="s">
        <v>391</v>
      </c>
      <c r="O22" s="1251" t="s">
        <v>391</v>
      </c>
      <c r="P22" s="1352"/>
      <c r="Q22" s="1385" t="s">
        <v>391</v>
      </c>
      <c r="R22" s="1386" t="s">
        <v>391</v>
      </c>
      <c r="S22" s="1386" t="s">
        <v>391</v>
      </c>
      <c r="T22" s="1387" t="s">
        <v>391</v>
      </c>
      <c r="U22" s="1249" t="s">
        <v>391</v>
      </c>
      <c r="V22" s="1251" t="s">
        <v>391</v>
      </c>
      <c r="W22" s="1352"/>
      <c r="X22" s="1389" t="s">
        <v>344</v>
      </c>
      <c r="Y22" s="1371"/>
      <c r="Z22" s="1252" t="s">
        <v>391</v>
      </c>
      <c r="AA22" s="1251" t="s">
        <v>391</v>
      </c>
      <c r="AB22" s="1383"/>
      <c r="AC22" s="1383"/>
      <c r="AD22" s="1383"/>
      <c r="AE22" s="1383"/>
    </row>
    <row r="23" spans="1:31" s="1234" customFormat="1">
      <c r="A23" s="1384" t="s">
        <v>345</v>
      </c>
      <c r="B23" s="1352"/>
      <c r="C23" s="1390" t="s">
        <v>391</v>
      </c>
      <c r="D23" s="1391" t="s">
        <v>391</v>
      </c>
      <c r="E23" s="1391" t="s">
        <v>391</v>
      </c>
      <c r="F23" s="1392" t="s">
        <v>391</v>
      </c>
      <c r="G23" s="1249"/>
      <c r="H23" s="1250"/>
      <c r="I23" s="1393"/>
      <c r="J23" s="1390">
        <v>414.37909999999999</v>
      </c>
      <c r="K23" s="1391">
        <v>423.17590000000001</v>
      </c>
      <c r="L23" s="1391">
        <v>432.49360000000001</v>
      </c>
      <c r="M23" s="1392">
        <v>425.47519999999997</v>
      </c>
      <c r="N23" s="1249">
        <v>0.62349999999997863</v>
      </c>
      <c r="O23" s="1251">
        <v>1.4675709194524877E-3</v>
      </c>
      <c r="P23" s="1352"/>
      <c r="Q23" s="1390" t="s">
        <v>391</v>
      </c>
      <c r="R23" s="1391" t="s">
        <v>391</v>
      </c>
      <c r="S23" s="1391" t="s">
        <v>391</v>
      </c>
      <c r="T23" s="1392" t="s">
        <v>391</v>
      </c>
      <c r="U23" s="1249" t="s">
        <v>391</v>
      </c>
      <c r="V23" s="1251" t="s">
        <v>391</v>
      </c>
      <c r="W23" s="1352"/>
      <c r="X23" s="1389">
        <v>425.47519999999997</v>
      </c>
      <c r="Y23" s="1188"/>
      <c r="Z23" s="1252">
        <v>0.62349999999997863</v>
      </c>
      <c r="AA23" s="1251">
        <v>1.4675709194524877E-3</v>
      </c>
      <c r="AB23" s="1383"/>
      <c r="AC23" s="1383"/>
      <c r="AD23" s="1383"/>
      <c r="AE23" s="1383"/>
    </row>
    <row r="24" spans="1:31" s="1234" customFormat="1">
      <c r="A24" s="1384" t="s">
        <v>346</v>
      </c>
      <c r="B24" s="1352"/>
      <c r="C24" s="1385" t="s">
        <v>391</v>
      </c>
      <c r="D24" s="1386">
        <v>403.58620000000002</v>
      </c>
      <c r="E24" s="1386">
        <v>374.27820000000003</v>
      </c>
      <c r="F24" s="1387">
        <v>391.24189999999999</v>
      </c>
      <c r="G24" s="1249">
        <v>0</v>
      </c>
      <c r="H24" s="1250">
        <v>0</v>
      </c>
      <c r="I24" s="1381"/>
      <c r="J24" s="1385" t="s">
        <v>391</v>
      </c>
      <c r="K24" s="1386" t="s">
        <v>391</v>
      </c>
      <c r="L24" s="1386" t="s">
        <v>391</v>
      </c>
      <c r="M24" s="1387" t="s">
        <v>391</v>
      </c>
      <c r="N24" s="1249" t="s">
        <v>391</v>
      </c>
      <c r="O24" s="1251" t="s">
        <v>391</v>
      </c>
      <c r="P24" s="1352"/>
      <c r="Q24" s="1385" t="s">
        <v>391</v>
      </c>
      <c r="R24" s="1386" t="s">
        <v>391</v>
      </c>
      <c r="S24" s="1386" t="s">
        <v>391</v>
      </c>
      <c r="T24" s="1387" t="s">
        <v>391</v>
      </c>
      <c r="U24" s="1249" t="s">
        <v>391</v>
      </c>
      <c r="V24" s="1251" t="s">
        <v>391</v>
      </c>
      <c r="W24" s="1352"/>
      <c r="X24" s="1389">
        <v>391.24189999999999</v>
      </c>
      <c r="Y24" s="1188"/>
      <c r="Z24" s="1252" t="s">
        <v>391</v>
      </c>
      <c r="AA24" s="1251" t="s">
        <v>391</v>
      </c>
      <c r="AB24" s="1383"/>
      <c r="AC24" s="1383"/>
      <c r="AD24" s="1383"/>
      <c r="AE24" s="1383"/>
    </row>
    <row r="25" spans="1:31" s="1234" customFormat="1">
      <c r="A25" s="1384" t="s">
        <v>347</v>
      </c>
      <c r="B25" s="1352"/>
      <c r="C25" s="1385">
        <v>370.2174</v>
      </c>
      <c r="D25" s="1386">
        <v>375.7636</v>
      </c>
      <c r="E25" s="1386" t="s">
        <v>391</v>
      </c>
      <c r="F25" s="1387">
        <v>372.32249999999999</v>
      </c>
      <c r="G25" s="1249">
        <v>3.5756999999999834</v>
      </c>
      <c r="H25" s="1250">
        <v>9.696897708671548E-3</v>
      </c>
      <c r="I25" s="1381"/>
      <c r="J25" s="1385" t="s">
        <v>391</v>
      </c>
      <c r="K25" s="1386" t="s">
        <v>391</v>
      </c>
      <c r="L25" s="1386" t="s">
        <v>391</v>
      </c>
      <c r="M25" s="1387" t="s">
        <v>391</v>
      </c>
      <c r="N25" s="1249" t="s">
        <v>391</v>
      </c>
      <c r="O25" s="1251" t="s">
        <v>391</v>
      </c>
      <c r="P25" s="1352"/>
      <c r="Q25" s="1385">
        <v>390.59030000000001</v>
      </c>
      <c r="R25" s="1386">
        <v>393.48939999999999</v>
      </c>
      <c r="S25" s="1386" t="s">
        <v>391</v>
      </c>
      <c r="T25" s="1387">
        <v>392.36419999999998</v>
      </c>
      <c r="U25" s="1249">
        <v>7.0518999999999892</v>
      </c>
      <c r="V25" s="1251">
        <v>1.8301777545123743E-2</v>
      </c>
      <c r="W25" s="1352"/>
      <c r="X25" s="1389">
        <v>383.87369999999999</v>
      </c>
      <c r="Y25" s="1188"/>
      <c r="Z25" s="1252">
        <v>5.5791999999999575</v>
      </c>
      <c r="AA25" s="1251">
        <v>1.4748297953049772E-2</v>
      </c>
      <c r="AB25" s="1383"/>
      <c r="AC25" s="1383"/>
      <c r="AD25" s="1383"/>
      <c r="AE25" s="1383"/>
    </row>
    <row r="26" spans="1:31" s="1234" customFormat="1">
      <c r="A26" s="1384" t="s">
        <v>348</v>
      </c>
      <c r="B26" s="1352"/>
      <c r="C26" s="1390">
        <v>400.05939999999998</v>
      </c>
      <c r="D26" s="1391">
        <v>397.70319999999998</v>
      </c>
      <c r="E26" s="1391">
        <v>368.1232</v>
      </c>
      <c r="F26" s="1392">
        <v>394.49</v>
      </c>
      <c r="G26" s="1249">
        <v>0.63269999999999982</v>
      </c>
      <c r="H26" s="1250">
        <v>1.606419380826507E-3</v>
      </c>
      <c r="I26" s="1381"/>
      <c r="J26" s="1390">
        <v>260.53640000000001</v>
      </c>
      <c r="K26" s="1391">
        <v>398</v>
      </c>
      <c r="L26" s="1391">
        <v>382.16559999999998</v>
      </c>
      <c r="M26" s="1392">
        <v>373.38929999999999</v>
      </c>
      <c r="N26" s="1249">
        <v>7.5980000000000132</v>
      </c>
      <c r="O26" s="1251">
        <v>2.0771407083766125E-2</v>
      </c>
      <c r="P26" s="1352"/>
      <c r="Q26" s="1390" t="s">
        <v>391</v>
      </c>
      <c r="R26" s="1391" t="s">
        <v>391</v>
      </c>
      <c r="S26" s="1391" t="s">
        <v>391</v>
      </c>
      <c r="T26" s="1392" t="s">
        <v>391</v>
      </c>
      <c r="U26" s="1249" t="s">
        <v>391</v>
      </c>
      <c r="V26" s="1251" t="s">
        <v>391</v>
      </c>
      <c r="W26" s="1352"/>
      <c r="X26" s="1389">
        <v>391.19819999999999</v>
      </c>
      <c r="Y26" s="1371"/>
      <c r="Z26" s="1252">
        <v>1.7192999999999756</v>
      </c>
      <c r="AA26" s="1251">
        <v>4.414359802289658E-3</v>
      </c>
      <c r="AB26" s="1383"/>
      <c r="AC26" s="1383"/>
      <c r="AD26" s="1383"/>
      <c r="AE26" s="1383"/>
    </row>
    <row r="27" spans="1:31" s="1234" customFormat="1">
      <c r="A27" s="1384" t="s">
        <v>349</v>
      </c>
      <c r="B27" s="1352"/>
      <c r="C27" s="1390">
        <v>359.38099999999997</v>
      </c>
      <c r="D27" s="1391">
        <v>369.03980000000001</v>
      </c>
      <c r="E27" s="1391" t="s">
        <v>391</v>
      </c>
      <c r="F27" s="1392">
        <v>366.51850000000002</v>
      </c>
      <c r="G27" s="1249">
        <v>2.623800000000017</v>
      </c>
      <c r="H27" s="1250">
        <v>7.2103276030126562E-3</v>
      </c>
      <c r="I27" s="1381"/>
      <c r="J27" s="1390" t="s">
        <v>391</v>
      </c>
      <c r="K27" s="1391" t="s">
        <v>391</v>
      </c>
      <c r="L27" s="1391" t="s">
        <v>391</v>
      </c>
      <c r="M27" s="1392" t="s">
        <v>391</v>
      </c>
      <c r="N27" s="1249" t="s">
        <v>391</v>
      </c>
      <c r="O27" s="1251" t="s">
        <v>391</v>
      </c>
      <c r="P27" s="1352"/>
      <c r="Q27" s="1390" t="s">
        <v>391</v>
      </c>
      <c r="R27" s="1391" t="s">
        <v>391</v>
      </c>
      <c r="S27" s="1391" t="s">
        <v>391</v>
      </c>
      <c r="T27" s="1392" t="s">
        <v>391</v>
      </c>
      <c r="U27" s="1249" t="s">
        <v>391</v>
      </c>
      <c r="V27" s="1251" t="s">
        <v>391</v>
      </c>
      <c r="W27" s="1352"/>
      <c r="X27" s="1389">
        <v>366.51850000000002</v>
      </c>
      <c r="Y27" s="1371"/>
      <c r="Z27" s="1252">
        <v>2.623800000000017</v>
      </c>
      <c r="AA27" s="1251">
        <v>7.2103276030126562E-3</v>
      </c>
      <c r="AB27" s="1383"/>
      <c r="AC27" s="1383"/>
      <c r="AD27" s="1383"/>
      <c r="AE27" s="1383"/>
    </row>
    <row r="28" spans="1:31" s="1234" customFormat="1">
      <c r="A28" s="1384" t="s">
        <v>350</v>
      </c>
      <c r="B28" s="1352"/>
      <c r="C28" s="1385">
        <v>406.11430000000001</v>
      </c>
      <c r="D28" s="1386">
        <v>381.88819999999998</v>
      </c>
      <c r="E28" s="1386">
        <v>298.96179999999998</v>
      </c>
      <c r="F28" s="1387">
        <v>399.80119999999999</v>
      </c>
      <c r="G28" s="1253">
        <v>2.9518999999999664</v>
      </c>
      <c r="H28" s="1250">
        <v>7.4383399441551035E-3</v>
      </c>
      <c r="I28" s="1381"/>
      <c r="J28" s="1385" t="s">
        <v>391</v>
      </c>
      <c r="K28" s="1386" t="s">
        <v>391</v>
      </c>
      <c r="L28" s="1386" t="s">
        <v>391</v>
      </c>
      <c r="M28" s="1387" t="s">
        <v>391</v>
      </c>
      <c r="N28" s="1249" t="s">
        <v>391</v>
      </c>
      <c r="O28" s="1251" t="s">
        <v>391</v>
      </c>
      <c r="P28" s="1352"/>
      <c r="Q28" s="1385">
        <v>478.1096</v>
      </c>
      <c r="R28" s="1386">
        <v>456.2448</v>
      </c>
      <c r="S28" s="1386">
        <v>450.0523</v>
      </c>
      <c r="T28" s="1387">
        <v>464.09</v>
      </c>
      <c r="U28" s="1249">
        <v>-5.3710000000000377</v>
      </c>
      <c r="V28" s="1251">
        <v>-1.1440779958292624E-2</v>
      </c>
      <c r="W28" s="1352"/>
      <c r="X28" s="1389">
        <v>403.17469999999997</v>
      </c>
      <c r="Y28" s="1371"/>
      <c r="Z28" s="1252">
        <v>2.5150999999999613</v>
      </c>
      <c r="AA28" s="1251">
        <v>6.2773985697583967E-3</v>
      </c>
      <c r="AB28" s="1383"/>
      <c r="AC28" s="1383"/>
      <c r="AD28" s="1383"/>
      <c r="AE28" s="1383"/>
    </row>
    <row r="29" spans="1:31" s="1234" customFormat="1">
      <c r="A29" s="1384" t="s">
        <v>351</v>
      </c>
      <c r="B29" s="1352"/>
      <c r="C29" s="1385" t="s">
        <v>391</v>
      </c>
      <c r="D29" s="1386" t="s">
        <v>391</v>
      </c>
      <c r="E29" s="1386" t="s">
        <v>391</v>
      </c>
      <c r="F29" s="1387" t="s">
        <v>391</v>
      </c>
      <c r="G29" s="1249">
        <v>0</v>
      </c>
      <c r="H29" s="1250">
        <v>0</v>
      </c>
      <c r="I29" s="1381"/>
      <c r="J29" s="1385" t="s">
        <v>391</v>
      </c>
      <c r="K29" s="1386" t="s">
        <v>391</v>
      </c>
      <c r="L29" s="1386" t="s">
        <v>391</v>
      </c>
      <c r="M29" s="1387" t="s">
        <v>391</v>
      </c>
      <c r="N29" s="1249" t="s">
        <v>391</v>
      </c>
      <c r="O29" s="1251" t="s">
        <v>391</v>
      </c>
      <c r="P29" s="1352"/>
      <c r="Q29" s="1385" t="s">
        <v>391</v>
      </c>
      <c r="R29" s="1386" t="s">
        <v>391</v>
      </c>
      <c r="S29" s="1386" t="s">
        <v>391</v>
      </c>
      <c r="T29" s="1387" t="s">
        <v>391</v>
      </c>
      <c r="U29" s="1249" t="s">
        <v>391</v>
      </c>
      <c r="V29" s="1251" t="s">
        <v>391</v>
      </c>
      <c r="W29" s="1352"/>
      <c r="X29" s="1389" t="s">
        <v>391</v>
      </c>
      <c r="Y29" s="1188"/>
      <c r="Z29" s="1252" t="s">
        <v>391</v>
      </c>
      <c r="AA29" s="1251" t="s">
        <v>391</v>
      </c>
      <c r="AB29" s="1383"/>
      <c r="AC29" s="1383"/>
      <c r="AD29" s="1383"/>
      <c r="AE29" s="1383"/>
    </row>
    <row r="30" spans="1:31" s="1234" customFormat="1">
      <c r="A30" s="1384" t="s">
        <v>352</v>
      </c>
      <c r="B30" s="1352"/>
      <c r="C30" s="1385" t="s">
        <v>391</v>
      </c>
      <c r="D30" s="1386">
        <v>285.34980000000002</v>
      </c>
      <c r="E30" s="1386" t="s">
        <v>391</v>
      </c>
      <c r="F30" s="1387">
        <v>285.34980000000002</v>
      </c>
      <c r="G30" s="1249">
        <v>-15.737500000000011</v>
      </c>
      <c r="H30" s="1250">
        <v>-5.226889344054042E-2</v>
      </c>
      <c r="I30" s="1381"/>
      <c r="J30" s="1385" t="s">
        <v>391</v>
      </c>
      <c r="K30" s="1386" t="s">
        <v>391</v>
      </c>
      <c r="L30" s="1386" t="s">
        <v>391</v>
      </c>
      <c r="M30" s="1387" t="s">
        <v>391</v>
      </c>
      <c r="N30" s="1249" t="s">
        <v>391</v>
      </c>
      <c r="O30" s="1251" t="s">
        <v>391</v>
      </c>
      <c r="P30" s="1352"/>
      <c r="Q30" s="1385" t="s">
        <v>391</v>
      </c>
      <c r="R30" s="1386">
        <v>268.68970000000002</v>
      </c>
      <c r="S30" s="1386" t="s">
        <v>391</v>
      </c>
      <c r="T30" s="1387">
        <v>268.68970000000002</v>
      </c>
      <c r="U30" s="1249">
        <v>4.9557000000000357</v>
      </c>
      <c r="V30" s="1251">
        <v>1.8790523785329194E-2</v>
      </c>
      <c r="W30" s="1352"/>
      <c r="X30" s="1389">
        <v>281.69709999999998</v>
      </c>
      <c r="Y30" s="1188"/>
      <c r="Z30" s="1252">
        <v>-11.200600000000009</v>
      </c>
      <c r="AA30" s="1251">
        <v>-3.8240655355095021E-2</v>
      </c>
      <c r="AB30" s="1383"/>
      <c r="AC30" s="1383"/>
      <c r="AD30" s="1383"/>
      <c r="AE30" s="1383"/>
    </row>
    <row r="31" spans="1:31" s="1234" customFormat="1">
      <c r="A31" s="1384" t="s">
        <v>353</v>
      </c>
      <c r="B31" s="1352"/>
      <c r="C31" s="1385" t="s">
        <v>391</v>
      </c>
      <c r="D31" s="1386">
        <v>314.87389999999999</v>
      </c>
      <c r="E31" s="1386">
        <v>318.28930000000003</v>
      </c>
      <c r="F31" s="1387">
        <v>317.34039999999999</v>
      </c>
      <c r="G31" s="1249">
        <v>2.8645999999999958</v>
      </c>
      <c r="H31" s="1250">
        <v>9.1091269980074774E-3</v>
      </c>
      <c r="I31" s="1381"/>
      <c r="J31" s="1385" t="s">
        <v>391</v>
      </c>
      <c r="K31" s="1386" t="s">
        <v>391</v>
      </c>
      <c r="L31" s="1386" t="s">
        <v>391</v>
      </c>
      <c r="M31" s="1387" t="s">
        <v>391</v>
      </c>
      <c r="N31" s="1249" t="s">
        <v>391</v>
      </c>
      <c r="O31" s="1251" t="s">
        <v>391</v>
      </c>
      <c r="P31" s="1352"/>
      <c r="Q31" s="1385" t="s">
        <v>391</v>
      </c>
      <c r="R31" s="1386" t="s">
        <v>391</v>
      </c>
      <c r="S31" s="1386" t="s">
        <v>391</v>
      </c>
      <c r="T31" s="1387" t="s">
        <v>391</v>
      </c>
      <c r="U31" s="1249" t="s">
        <v>391</v>
      </c>
      <c r="V31" s="1251" t="s">
        <v>391</v>
      </c>
      <c r="W31" s="1352"/>
      <c r="X31" s="1389">
        <v>317.34039999999999</v>
      </c>
      <c r="Y31" s="1188"/>
      <c r="Z31" s="1252">
        <v>2.8645999999999958</v>
      </c>
      <c r="AA31" s="1251">
        <v>9.1091269980074774E-3</v>
      </c>
      <c r="AB31" s="1383"/>
      <c r="AC31" s="1383"/>
      <c r="AD31" s="1383"/>
      <c r="AE31" s="1383"/>
    </row>
    <row r="32" spans="1:31" s="1234" customFormat="1">
      <c r="A32" s="1384" t="s">
        <v>354</v>
      </c>
      <c r="B32" s="1352"/>
      <c r="C32" s="1385" t="s">
        <v>344</v>
      </c>
      <c r="D32" s="1391">
        <v>394.62400000000002</v>
      </c>
      <c r="E32" s="1391" t="s">
        <v>391</v>
      </c>
      <c r="F32" s="1392" t="s">
        <v>344</v>
      </c>
      <c r="G32" s="1249" t="s">
        <v>391</v>
      </c>
      <c r="H32" s="1250" t="s">
        <v>391</v>
      </c>
      <c r="I32" s="1381"/>
      <c r="J32" s="1385" t="s">
        <v>391</v>
      </c>
      <c r="K32" s="1391" t="s">
        <v>391</v>
      </c>
      <c r="L32" s="1391" t="s">
        <v>391</v>
      </c>
      <c r="M32" s="1392" t="s">
        <v>391</v>
      </c>
      <c r="N32" s="1249" t="s">
        <v>391</v>
      </c>
      <c r="O32" s="1251" t="s">
        <v>391</v>
      </c>
      <c r="P32" s="1352"/>
      <c r="Q32" s="1385" t="s">
        <v>391</v>
      </c>
      <c r="R32" s="1391" t="s">
        <v>391</v>
      </c>
      <c r="S32" s="1391" t="s">
        <v>391</v>
      </c>
      <c r="T32" s="1392" t="s">
        <v>391</v>
      </c>
      <c r="U32" s="1249" t="s">
        <v>391</v>
      </c>
      <c r="V32" s="1251" t="s">
        <v>391</v>
      </c>
      <c r="W32" s="1352"/>
      <c r="X32" s="1389" t="s">
        <v>344</v>
      </c>
      <c r="Y32" s="1188"/>
      <c r="Z32" s="1252" t="s">
        <v>391</v>
      </c>
      <c r="AA32" s="1251" t="s">
        <v>391</v>
      </c>
      <c r="AB32" s="1383"/>
      <c r="AC32" s="1383"/>
      <c r="AD32" s="1383"/>
      <c r="AE32" s="1383"/>
    </row>
    <row r="33" spans="1:31" s="1234" customFormat="1">
      <c r="A33" s="1384" t="s">
        <v>355</v>
      </c>
      <c r="B33" s="1352"/>
      <c r="C33" s="1385" t="s">
        <v>391</v>
      </c>
      <c r="D33" s="1391">
        <v>217.50829999999999</v>
      </c>
      <c r="E33" s="1391" t="s">
        <v>391</v>
      </c>
      <c r="F33" s="1392">
        <v>217.50829999999999</v>
      </c>
      <c r="G33" s="1249">
        <v>29.598099999999988</v>
      </c>
      <c r="H33" s="1250">
        <v>0.1575119392135178</v>
      </c>
      <c r="I33" s="1381"/>
      <c r="J33" s="1385" t="s">
        <v>391</v>
      </c>
      <c r="K33" s="1391" t="s">
        <v>391</v>
      </c>
      <c r="L33" s="1391" t="s">
        <v>391</v>
      </c>
      <c r="M33" s="1392" t="s">
        <v>391</v>
      </c>
      <c r="N33" s="1249" t="s">
        <v>391</v>
      </c>
      <c r="O33" s="1251" t="s">
        <v>391</v>
      </c>
      <c r="P33" s="1352"/>
      <c r="Q33" s="1385" t="s">
        <v>391</v>
      </c>
      <c r="R33" s="1391" t="s">
        <v>391</v>
      </c>
      <c r="S33" s="1391" t="s">
        <v>391</v>
      </c>
      <c r="T33" s="1392" t="s">
        <v>391</v>
      </c>
      <c r="U33" s="1249" t="s">
        <v>391</v>
      </c>
      <c r="V33" s="1251" t="s">
        <v>391</v>
      </c>
      <c r="W33" s="1352"/>
      <c r="X33" s="1389">
        <v>217.50829999999999</v>
      </c>
      <c r="Y33" s="1188"/>
      <c r="Z33" s="1252">
        <v>29.598099999999988</v>
      </c>
      <c r="AA33" s="1251">
        <v>0.1575119392135178</v>
      </c>
      <c r="AB33" s="1383"/>
      <c r="AC33" s="1383"/>
      <c r="AD33" s="1383"/>
      <c r="AE33" s="1383"/>
    </row>
    <row r="34" spans="1:31" s="1234" customFormat="1">
      <c r="A34" s="1384" t="s">
        <v>356</v>
      </c>
      <c r="B34" s="1352"/>
      <c r="C34" s="1385" t="s">
        <v>391</v>
      </c>
      <c r="D34" s="1391" t="s">
        <v>391</v>
      </c>
      <c r="E34" s="1391" t="s">
        <v>391</v>
      </c>
      <c r="F34" s="1392" t="s">
        <v>391</v>
      </c>
      <c r="G34" s="1249"/>
      <c r="H34" s="1250" t="s">
        <v>391</v>
      </c>
      <c r="I34" s="1381"/>
      <c r="J34" s="1385" t="s">
        <v>391</v>
      </c>
      <c r="K34" s="1391" t="s">
        <v>391</v>
      </c>
      <c r="L34" s="1391" t="s">
        <v>391</v>
      </c>
      <c r="M34" s="1392" t="s">
        <v>391</v>
      </c>
      <c r="N34" s="1249" t="s">
        <v>391</v>
      </c>
      <c r="O34" s="1251" t="s">
        <v>391</v>
      </c>
      <c r="P34" s="1352"/>
      <c r="Q34" s="1385" t="s">
        <v>391</v>
      </c>
      <c r="R34" s="1391" t="s">
        <v>391</v>
      </c>
      <c r="S34" s="1391" t="s">
        <v>391</v>
      </c>
      <c r="T34" s="1392" t="s">
        <v>391</v>
      </c>
      <c r="U34" s="1249" t="s">
        <v>391</v>
      </c>
      <c r="V34" s="1251" t="s">
        <v>391</v>
      </c>
      <c r="W34" s="1352"/>
      <c r="X34" s="1389" t="s">
        <v>391</v>
      </c>
      <c r="Y34" s="1188"/>
      <c r="Z34" s="1252" t="s">
        <v>391</v>
      </c>
      <c r="AA34" s="1251" t="s">
        <v>391</v>
      </c>
      <c r="AB34" s="1383"/>
      <c r="AC34" s="1383"/>
      <c r="AD34" s="1383"/>
      <c r="AE34" s="1383"/>
    </row>
    <row r="35" spans="1:31" s="1234" customFormat="1">
      <c r="A35" s="1384" t="s">
        <v>357</v>
      </c>
      <c r="B35" s="1352"/>
      <c r="C35" s="1385" t="s">
        <v>391</v>
      </c>
      <c r="D35" s="1386">
        <v>369.36130000000003</v>
      </c>
      <c r="E35" s="1386">
        <v>357.24810000000002</v>
      </c>
      <c r="F35" s="1387">
        <v>363.79829999999998</v>
      </c>
      <c r="G35" s="1249">
        <v>-4.8880000000000337</v>
      </c>
      <c r="H35" s="1250">
        <v>-1.3257883463529962E-2</v>
      </c>
      <c r="I35" s="1381"/>
      <c r="J35" s="1385" t="s">
        <v>391</v>
      </c>
      <c r="K35" s="1386" t="s">
        <v>391</v>
      </c>
      <c r="L35" s="1386" t="s">
        <v>391</v>
      </c>
      <c r="M35" s="1387" t="s">
        <v>391</v>
      </c>
      <c r="N35" s="1249" t="s">
        <v>391</v>
      </c>
      <c r="O35" s="1251" t="s">
        <v>391</v>
      </c>
      <c r="P35" s="1352"/>
      <c r="Q35" s="1385" t="s">
        <v>391</v>
      </c>
      <c r="R35" s="1386">
        <v>385.30509999999998</v>
      </c>
      <c r="S35" s="1386">
        <v>366.8732</v>
      </c>
      <c r="T35" s="1387">
        <v>369.43130000000002</v>
      </c>
      <c r="U35" s="1249">
        <v>3.7018000000000484</v>
      </c>
      <c r="V35" s="1251">
        <v>1.0121688296951925E-2</v>
      </c>
      <c r="W35" s="1352"/>
      <c r="X35" s="1389">
        <v>368.2285</v>
      </c>
      <c r="Y35" s="1371"/>
      <c r="Z35" s="1252">
        <v>1.8677000000000135</v>
      </c>
      <c r="AA35" s="1251">
        <v>5.0979799148818117E-3</v>
      </c>
      <c r="AB35" s="1383"/>
      <c r="AC35" s="1383"/>
      <c r="AD35" s="1383"/>
      <c r="AE35" s="1383"/>
    </row>
    <row r="36" spans="1:31" s="1234" customFormat="1">
      <c r="A36" s="1384" t="s">
        <v>358</v>
      </c>
      <c r="B36" s="1352"/>
      <c r="C36" s="1385">
        <v>391.16570000000002</v>
      </c>
      <c r="D36" s="1386">
        <v>392.71210000000002</v>
      </c>
      <c r="E36" s="1386" t="s">
        <v>391</v>
      </c>
      <c r="F36" s="1387">
        <v>391.69290000000001</v>
      </c>
      <c r="G36" s="1249">
        <v>-0.9364999999999668</v>
      </c>
      <c r="H36" s="1250">
        <v>-2.3852009044660338E-3</v>
      </c>
      <c r="I36" s="1381"/>
      <c r="J36" s="1385" t="s">
        <v>391</v>
      </c>
      <c r="K36" s="1386" t="s">
        <v>391</v>
      </c>
      <c r="L36" s="1386" t="s">
        <v>391</v>
      </c>
      <c r="M36" s="1387" t="s">
        <v>391</v>
      </c>
      <c r="N36" s="1249" t="s">
        <v>391</v>
      </c>
      <c r="O36" s="1251" t="s">
        <v>391</v>
      </c>
      <c r="P36" s="1352"/>
      <c r="Q36" s="1385">
        <v>480.94400000000002</v>
      </c>
      <c r="R36" s="1386">
        <v>466.07119999999998</v>
      </c>
      <c r="S36" s="1386" t="s">
        <v>391</v>
      </c>
      <c r="T36" s="1387">
        <v>474.86189999999999</v>
      </c>
      <c r="U36" s="1249">
        <v>4.7232999999999947</v>
      </c>
      <c r="V36" s="1251">
        <v>1.0046611786396653E-2</v>
      </c>
      <c r="W36" s="1352"/>
      <c r="X36" s="1389">
        <v>393.79770000000002</v>
      </c>
      <c r="Y36" s="1371"/>
      <c r="Z36" s="1252">
        <v>-0.7932999999999879</v>
      </c>
      <c r="AA36" s="1251">
        <v>-2.0104361224659861E-3</v>
      </c>
      <c r="AB36" s="1383"/>
      <c r="AC36" s="1383"/>
      <c r="AD36" s="1383"/>
      <c r="AE36" s="1383"/>
    </row>
    <row r="37" spans="1:31" s="1234" customFormat="1">
      <c r="A37" s="1384" t="s">
        <v>359</v>
      </c>
      <c r="B37" s="1352"/>
      <c r="C37" s="1385" t="s">
        <v>391</v>
      </c>
      <c r="D37" s="1386">
        <v>375.4982</v>
      </c>
      <c r="E37" s="1386">
        <v>382.28489999999999</v>
      </c>
      <c r="F37" s="1387">
        <v>379.92360000000002</v>
      </c>
      <c r="G37" s="1249">
        <v>1.4801000000000499</v>
      </c>
      <c r="H37" s="1250">
        <v>3.9110197427094651E-3</v>
      </c>
      <c r="I37" s="1381"/>
      <c r="J37" s="1385" t="s">
        <v>391</v>
      </c>
      <c r="K37" s="1386" t="s">
        <v>391</v>
      </c>
      <c r="L37" s="1386" t="s">
        <v>391</v>
      </c>
      <c r="M37" s="1387" t="s">
        <v>391</v>
      </c>
      <c r="N37" s="1249" t="s">
        <v>391</v>
      </c>
      <c r="O37" s="1251" t="s">
        <v>391</v>
      </c>
      <c r="P37" s="1352"/>
      <c r="Q37" s="1385" t="s">
        <v>391</v>
      </c>
      <c r="R37" s="1386">
        <v>336.5702</v>
      </c>
      <c r="S37" s="1386">
        <v>366.67610000000002</v>
      </c>
      <c r="T37" s="1387">
        <v>358.22890000000001</v>
      </c>
      <c r="U37" s="1249">
        <v>-0.91989999999998417</v>
      </c>
      <c r="V37" s="1251">
        <v>-2.5613339095104104E-3</v>
      </c>
      <c r="W37" s="1352"/>
      <c r="X37" s="1389">
        <v>379.77760000000001</v>
      </c>
      <c r="Y37" s="1371"/>
      <c r="Z37" s="1252">
        <v>1.4639000000000237</v>
      </c>
      <c r="AA37" s="1251">
        <v>3.8695400140149605E-3</v>
      </c>
      <c r="AB37" s="1383"/>
      <c r="AC37" s="1383"/>
      <c r="AD37" s="1383"/>
      <c r="AE37" s="1383"/>
    </row>
    <row r="38" spans="1:31" s="1234" customFormat="1">
      <c r="A38" s="1384" t="s">
        <v>360</v>
      </c>
      <c r="B38" s="1352"/>
      <c r="C38" s="1385">
        <v>370.43270000000001</v>
      </c>
      <c r="D38" s="1386">
        <v>378.97710000000001</v>
      </c>
      <c r="E38" s="1386" t="s">
        <v>391</v>
      </c>
      <c r="F38" s="1387">
        <v>374.41640000000001</v>
      </c>
      <c r="G38" s="1249">
        <v>3.5303000000000111</v>
      </c>
      <c r="H38" s="1250">
        <v>9.5185556967489759E-3</v>
      </c>
      <c r="I38" s="1381"/>
      <c r="J38" s="1385" t="s">
        <v>391</v>
      </c>
      <c r="K38" s="1386" t="s">
        <v>391</v>
      </c>
      <c r="L38" s="1386" t="s">
        <v>391</v>
      </c>
      <c r="M38" s="1387" t="s">
        <v>391</v>
      </c>
      <c r="N38" s="1249" t="s">
        <v>391</v>
      </c>
      <c r="O38" s="1251" t="s">
        <v>391</v>
      </c>
      <c r="P38" s="1352"/>
      <c r="Q38" s="1385">
        <v>368.03300000000002</v>
      </c>
      <c r="R38" s="1386">
        <v>361.21269999999998</v>
      </c>
      <c r="S38" s="1386" t="s">
        <v>391</v>
      </c>
      <c r="T38" s="1387">
        <v>362.18439999999998</v>
      </c>
      <c r="U38" s="1249">
        <v>8.2880999999999858</v>
      </c>
      <c r="V38" s="1251">
        <v>2.3419572343649886E-2</v>
      </c>
      <c r="W38" s="1352"/>
      <c r="X38" s="1389">
        <v>368.84120000000001</v>
      </c>
      <c r="Y38" s="1371"/>
      <c r="Z38" s="1252">
        <v>5.6989000000000374</v>
      </c>
      <c r="AA38" s="1251">
        <v>1.5693297090424441E-2</v>
      </c>
      <c r="AB38" s="1351"/>
      <c r="AC38" s="1351"/>
      <c r="AD38" s="1351"/>
      <c r="AE38" s="1351"/>
    </row>
    <row r="39" spans="1:31" s="1234" customFormat="1">
      <c r="A39" s="1384" t="s">
        <v>361</v>
      </c>
      <c r="B39" s="1352"/>
      <c r="C39" s="1385">
        <v>302.05900000000003</v>
      </c>
      <c r="D39" s="1386">
        <v>326.48020000000002</v>
      </c>
      <c r="E39" s="1386">
        <v>327.8836</v>
      </c>
      <c r="F39" s="1387">
        <v>327.05459999999999</v>
      </c>
      <c r="G39" s="1249">
        <v>5.3057999999999765</v>
      </c>
      <c r="H39" s="1250">
        <v>1.6490504393489536E-2</v>
      </c>
      <c r="I39" s="1381"/>
      <c r="J39" s="1385" t="s">
        <v>391</v>
      </c>
      <c r="K39" s="1386" t="s">
        <v>391</v>
      </c>
      <c r="L39" s="1386" t="s">
        <v>391</v>
      </c>
      <c r="M39" s="1387" t="s">
        <v>391</v>
      </c>
      <c r="N39" s="1249" t="s">
        <v>391</v>
      </c>
      <c r="O39" s="1251" t="s">
        <v>391</v>
      </c>
      <c r="P39" s="1352"/>
      <c r="Q39" s="1385" t="s">
        <v>391</v>
      </c>
      <c r="R39" s="1386" t="s">
        <v>391</v>
      </c>
      <c r="S39" s="1386">
        <v>315.9171</v>
      </c>
      <c r="T39" s="1387">
        <v>315.9171</v>
      </c>
      <c r="U39" s="1249">
        <v>3.3238999999999805</v>
      </c>
      <c r="V39" s="1251">
        <v>1.063330872200674E-2</v>
      </c>
      <c r="W39" s="1352"/>
      <c r="X39" s="1389">
        <v>319.38330000000002</v>
      </c>
      <c r="Y39" s="1371"/>
      <c r="Z39" s="1252">
        <v>3.9406999999999925</v>
      </c>
      <c r="AA39" s="1251">
        <v>1.2492605627774989E-2</v>
      </c>
      <c r="AB39" s="1383"/>
      <c r="AC39" s="1383"/>
      <c r="AD39" s="1383"/>
      <c r="AE39" s="1383"/>
    </row>
    <row r="40" spans="1:31" s="1234" customFormat="1">
      <c r="A40" s="1384" t="s">
        <v>362</v>
      </c>
      <c r="B40" s="1352"/>
      <c r="C40" s="1385">
        <v>330.61450000000002</v>
      </c>
      <c r="D40" s="1386">
        <v>338.08800000000002</v>
      </c>
      <c r="E40" s="1386">
        <v>331.75729999999999</v>
      </c>
      <c r="F40" s="1387">
        <v>334.827</v>
      </c>
      <c r="G40" s="1249">
        <v>0.27159999999997808</v>
      </c>
      <c r="H40" s="1250">
        <v>8.1182369198029569E-4</v>
      </c>
      <c r="I40" s="1381"/>
      <c r="J40" s="1385" t="s">
        <v>391</v>
      </c>
      <c r="K40" s="1386" t="s">
        <v>391</v>
      </c>
      <c r="L40" s="1386" t="s">
        <v>391</v>
      </c>
      <c r="M40" s="1387" t="s">
        <v>391</v>
      </c>
      <c r="N40" s="1249" t="s">
        <v>391</v>
      </c>
      <c r="O40" s="1251" t="s">
        <v>391</v>
      </c>
      <c r="P40" s="1352"/>
      <c r="Q40" s="1385">
        <v>327.45749999999998</v>
      </c>
      <c r="R40" s="1386" t="s">
        <v>391</v>
      </c>
      <c r="S40" s="1386">
        <v>425.15690000000001</v>
      </c>
      <c r="T40" s="1387">
        <v>394.18790000000001</v>
      </c>
      <c r="U40" s="1249">
        <v>24.706299999999999</v>
      </c>
      <c r="V40" s="1251">
        <v>6.6867470531685402E-2</v>
      </c>
      <c r="W40" s="1352"/>
      <c r="X40" s="1389">
        <v>338.87979999999999</v>
      </c>
      <c r="Y40" s="1371"/>
      <c r="Z40" s="1252">
        <v>1.939899999999966</v>
      </c>
      <c r="AA40" s="1251">
        <v>5.757406587940439E-3</v>
      </c>
      <c r="AB40" s="1383"/>
      <c r="AC40" s="1383"/>
      <c r="AD40" s="1383"/>
      <c r="AE40" s="1383"/>
    </row>
    <row r="41" spans="1:31" s="1234" customFormat="1">
      <c r="A41" s="1384" t="s">
        <v>363</v>
      </c>
      <c r="B41" s="1352"/>
      <c r="C41" s="1385" t="s">
        <v>391</v>
      </c>
      <c r="D41" s="1386">
        <v>330.65370000000001</v>
      </c>
      <c r="E41" s="1386">
        <v>278.89640000000003</v>
      </c>
      <c r="F41" s="1387">
        <v>303.5367</v>
      </c>
      <c r="G41" s="1249">
        <v>-3.3004999999999995</v>
      </c>
      <c r="H41" s="1250">
        <v>-1.0756518440397711E-2</v>
      </c>
      <c r="I41" s="1381"/>
      <c r="J41" s="1385" t="s">
        <v>391</v>
      </c>
      <c r="K41" s="1386" t="s">
        <v>391</v>
      </c>
      <c r="L41" s="1386" t="s">
        <v>391</v>
      </c>
      <c r="M41" s="1387" t="s">
        <v>391</v>
      </c>
      <c r="N41" s="1249" t="s">
        <v>391</v>
      </c>
      <c r="O41" s="1251" t="s">
        <v>391</v>
      </c>
      <c r="P41" s="1352"/>
      <c r="Q41" s="1385" t="s">
        <v>391</v>
      </c>
      <c r="R41" s="1386" t="s">
        <v>391</v>
      </c>
      <c r="S41" s="1386" t="s">
        <v>391</v>
      </c>
      <c r="T41" s="1387" t="s">
        <v>391</v>
      </c>
      <c r="U41" s="1249" t="s">
        <v>391</v>
      </c>
      <c r="V41" s="1251" t="s">
        <v>391</v>
      </c>
      <c r="W41" s="1352"/>
      <c r="X41" s="1389">
        <v>303.5367</v>
      </c>
      <c r="Y41" s="1371"/>
      <c r="Z41" s="1252">
        <v>-2.7585000000000264</v>
      </c>
      <c r="AA41" s="1251">
        <v>-9.0060177240780526E-3</v>
      </c>
      <c r="AB41" s="1383"/>
      <c r="AC41" s="1383"/>
      <c r="AD41" s="1383"/>
      <c r="AE41" s="1383"/>
    </row>
    <row r="42" spans="1:31" s="1234" customFormat="1">
      <c r="A42" s="1384" t="s">
        <v>364</v>
      </c>
      <c r="B42" s="1352"/>
      <c r="C42" s="1385" t="s">
        <v>391</v>
      </c>
      <c r="D42" s="1386">
        <v>376.73259999999999</v>
      </c>
      <c r="E42" s="1386">
        <v>369.4502</v>
      </c>
      <c r="F42" s="1387">
        <v>370.71690000000001</v>
      </c>
      <c r="G42" s="1249">
        <v>1.1398000000000366</v>
      </c>
      <c r="H42" s="1250">
        <v>3.0840655441044529E-3</v>
      </c>
      <c r="I42" s="1381"/>
      <c r="J42" s="1385" t="s">
        <v>391</v>
      </c>
      <c r="K42" s="1386" t="s">
        <v>391</v>
      </c>
      <c r="L42" s="1386" t="s">
        <v>391</v>
      </c>
      <c r="M42" s="1387" t="s">
        <v>391</v>
      </c>
      <c r="N42" s="1249" t="s">
        <v>391</v>
      </c>
      <c r="O42" s="1251" t="s">
        <v>391</v>
      </c>
      <c r="P42" s="1352"/>
      <c r="Q42" s="1385" t="s">
        <v>391</v>
      </c>
      <c r="R42" s="1386" t="s">
        <v>391</v>
      </c>
      <c r="S42" s="1386" t="s">
        <v>391</v>
      </c>
      <c r="T42" s="1387" t="s">
        <v>391</v>
      </c>
      <c r="U42" s="1249" t="s">
        <v>391</v>
      </c>
      <c r="V42" s="1251" t="s">
        <v>391</v>
      </c>
      <c r="W42" s="1352"/>
      <c r="X42" s="1389">
        <v>370.71690000000001</v>
      </c>
      <c r="Y42" s="1371"/>
      <c r="Z42" s="1252">
        <v>1.1398000000000366</v>
      </c>
      <c r="AA42" s="1251">
        <v>3.0840655441044529E-3</v>
      </c>
      <c r="AB42" s="1383"/>
      <c r="AC42" s="1383"/>
      <c r="AD42" s="1383"/>
      <c r="AE42" s="1383"/>
    </row>
    <row r="43" spans="1:31" s="1234" customFormat="1" ht="13.5" thickBot="1">
      <c r="A43" s="1394" t="s">
        <v>365</v>
      </c>
      <c r="B43" s="1352"/>
      <c r="C43" s="1395" t="s">
        <v>391</v>
      </c>
      <c r="D43" s="1396">
        <v>461.8372</v>
      </c>
      <c r="E43" s="1396">
        <v>482.30739999999997</v>
      </c>
      <c r="F43" s="1397">
        <v>473.86739999999998</v>
      </c>
      <c r="G43" s="1254">
        <v>-0.97920000000004848</v>
      </c>
      <c r="H43" s="1255">
        <v>-2.0621396467829234E-3</v>
      </c>
      <c r="I43" s="1381"/>
      <c r="J43" s="1395" t="s">
        <v>391</v>
      </c>
      <c r="K43" s="1396" t="s">
        <v>391</v>
      </c>
      <c r="L43" s="1396" t="s">
        <v>391</v>
      </c>
      <c r="M43" s="1397" t="s">
        <v>391</v>
      </c>
      <c r="N43" s="1254" t="s">
        <v>391</v>
      </c>
      <c r="O43" s="1256" t="s">
        <v>391</v>
      </c>
      <c r="P43" s="1352"/>
      <c r="Q43" s="1395" t="s">
        <v>391</v>
      </c>
      <c r="R43" s="1396">
        <v>484.93400000000003</v>
      </c>
      <c r="S43" s="1396" t="s">
        <v>391</v>
      </c>
      <c r="T43" s="1397">
        <v>484.93400000000003</v>
      </c>
      <c r="U43" s="1254">
        <v>4.9164000000000101</v>
      </c>
      <c r="V43" s="1256">
        <v>1.0242124455436707E-2</v>
      </c>
      <c r="W43" s="1352"/>
      <c r="X43" s="1398">
        <v>474.6438</v>
      </c>
      <c r="Y43" s="1371"/>
      <c r="Z43" s="1257">
        <v>-0.56560000000001764</v>
      </c>
      <c r="AA43" s="1256">
        <v>-1.1902121464769655E-3</v>
      </c>
      <c r="AB43" s="1351"/>
      <c r="AC43" s="1351"/>
      <c r="AD43" s="1351"/>
      <c r="AE43" s="1351"/>
    </row>
    <row r="44" spans="1:31">
      <c r="A44" s="1399" t="s">
        <v>420</v>
      </c>
    </row>
    <row r="55" spans="3:5" ht="15">
      <c r="D55" s="1351"/>
      <c r="E55" s="1237"/>
    </row>
    <row r="59" spans="3:5" ht="20.85" customHeight="1">
      <c r="C59" s="1213"/>
      <c r="D59" s="1258" t="s">
        <v>463</v>
      </c>
    </row>
    <row r="60" spans="3:5">
      <c r="C60" s="1220"/>
      <c r="D60" s="1222"/>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32" sqref="V32"/>
    </sheetView>
  </sheetViews>
  <sheetFormatPr defaultRowHeight="12.75" outlineLevelCol="1"/>
  <cols>
    <col min="1" max="2" width="8.7109375" style="1110" hidden="1" customWidth="1" outlineLevel="1"/>
    <col min="3" max="3" width="32" style="81" customWidth="1" collapsed="1"/>
    <col min="4" max="19" width="10.42578125" style="81" customWidth="1"/>
    <col min="20" max="16384" width="9.140625" style="81"/>
  </cols>
  <sheetData>
    <row r="1" spans="1:31" ht="53.1" customHeight="1">
      <c r="C1" s="1209" t="s">
        <v>453</v>
      </c>
      <c r="D1" s="1210"/>
      <c r="E1" s="1210"/>
      <c r="F1" s="1211"/>
      <c r="G1" s="1211"/>
      <c r="H1" s="1210"/>
      <c r="I1" s="1210"/>
      <c r="J1" s="1210"/>
      <c r="K1" s="1210"/>
      <c r="L1" s="1210"/>
      <c r="M1" s="1210"/>
      <c r="N1" s="1210"/>
      <c r="O1" s="1210"/>
      <c r="P1" s="1210"/>
      <c r="Q1" s="1210"/>
      <c r="R1" s="1210"/>
      <c r="S1" s="1212" t="s">
        <v>454</v>
      </c>
      <c r="U1" s="1110">
        <v>0</v>
      </c>
      <c r="AE1" s="81">
        <v>0</v>
      </c>
    </row>
    <row r="2" spans="1:31" s="984" customFormat="1" ht="20.85" customHeight="1">
      <c r="A2" s="1201"/>
      <c r="B2" s="1201"/>
      <c r="C2" s="1215"/>
      <c r="D2" s="1216"/>
      <c r="E2" s="1216"/>
      <c r="F2" s="1217"/>
      <c r="G2" s="1217"/>
      <c r="H2" s="1216"/>
      <c r="I2" s="1216"/>
      <c r="J2" s="1216"/>
      <c r="K2" s="1216"/>
      <c r="L2" s="1216"/>
      <c r="M2" s="1216"/>
      <c r="N2" s="1216"/>
      <c r="O2" s="1216"/>
      <c r="P2" s="1216"/>
      <c r="Q2" s="1216"/>
      <c r="R2" s="1216"/>
      <c r="S2" s="1219" t="s">
        <v>501</v>
      </c>
      <c r="U2" s="1201"/>
    </row>
    <row r="3" spans="1:31" s="1111" customFormat="1">
      <c r="C3" s="1202"/>
      <c r="Q3" s="1203" t="s">
        <v>503</v>
      </c>
      <c r="R3" s="1204" t="s">
        <v>455</v>
      </c>
      <c r="S3" s="1205">
        <v>44452</v>
      </c>
    </row>
    <row r="4" spans="1:31" s="1111" customFormat="1">
      <c r="C4" s="1202"/>
      <c r="D4" s="1206"/>
      <c r="E4" s="1206"/>
      <c r="F4" s="1206"/>
      <c r="R4" s="1204" t="s">
        <v>456</v>
      </c>
      <c r="S4" s="1205">
        <v>44458</v>
      </c>
    </row>
    <row r="5" spans="1:31" ht="6.6" customHeight="1">
      <c r="C5" s="1207"/>
    </row>
    <row r="6" spans="1:31" ht="28.35" customHeight="1">
      <c r="C6" s="1508" t="s">
        <v>457</v>
      </c>
      <c r="D6" s="1508"/>
      <c r="E6" s="1508"/>
      <c r="F6" s="1508"/>
      <c r="G6" s="1508"/>
      <c r="H6" s="1508"/>
      <c r="I6" s="1508"/>
      <c r="J6" s="1508"/>
      <c r="K6" s="1508"/>
      <c r="L6" s="1508"/>
      <c r="M6" s="1508"/>
      <c r="N6" s="1508"/>
      <c r="O6" s="1508"/>
      <c r="P6" s="1508"/>
      <c r="Q6" s="1508"/>
      <c r="R6" s="1508"/>
    </row>
    <row r="7" spans="1:31" ht="5.85" customHeight="1" thickBot="1">
      <c r="C7" s="984"/>
      <c r="D7" s="984"/>
      <c r="E7" s="984"/>
      <c r="F7" s="984"/>
      <c r="G7" s="984"/>
      <c r="H7" s="984"/>
      <c r="I7" s="984"/>
      <c r="J7" s="984"/>
      <c r="K7" s="984"/>
      <c r="L7" s="984"/>
      <c r="M7" s="984"/>
      <c r="N7" s="984"/>
      <c r="O7" s="984"/>
      <c r="P7" s="984"/>
      <c r="Q7" s="984"/>
      <c r="R7" s="984"/>
      <c r="S7" s="984"/>
    </row>
    <row r="8" spans="1:31" ht="19.5" thickBot="1">
      <c r="A8" s="1112"/>
      <c r="B8" s="1112"/>
      <c r="C8" s="1113" t="s">
        <v>395</v>
      </c>
      <c r="D8" s="1114"/>
      <c r="E8" s="1114"/>
      <c r="F8" s="1114"/>
      <c r="G8" s="1114"/>
      <c r="H8" s="1114"/>
      <c r="I8" s="1114"/>
      <c r="J8" s="1114"/>
      <c r="K8" s="1114"/>
      <c r="L8" s="1114"/>
      <c r="M8" s="1114"/>
      <c r="N8" s="1114"/>
      <c r="O8" s="1114"/>
      <c r="P8" s="1114"/>
      <c r="Q8" s="1114"/>
      <c r="R8" s="1115"/>
    </row>
    <row r="9" spans="1:31"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362</v>
      </c>
      <c r="Q9" s="1119" t="s">
        <v>365</v>
      </c>
      <c r="R9" s="1120" t="s">
        <v>396</v>
      </c>
    </row>
    <row r="10" spans="1:31" ht="15">
      <c r="A10" s="1110" t="s">
        <v>397</v>
      </c>
      <c r="B10" s="1110" t="s">
        <v>398</v>
      </c>
      <c r="C10" s="1121" t="s">
        <v>399</v>
      </c>
      <c r="D10" s="1122"/>
      <c r="E10" s="1123"/>
      <c r="F10" s="1123"/>
      <c r="G10" s="1123"/>
      <c r="H10" s="1123"/>
      <c r="I10" s="1123"/>
      <c r="J10" s="1123"/>
      <c r="K10" s="1123"/>
      <c r="L10" s="1123"/>
      <c r="M10" s="1123"/>
      <c r="N10" s="1123"/>
      <c r="O10" s="1123"/>
      <c r="P10" s="1123"/>
      <c r="Q10" s="1123"/>
      <c r="R10" s="1124"/>
    </row>
    <row r="11" spans="1:31">
      <c r="C11" s="1125" t="s">
        <v>400</v>
      </c>
      <c r="D11" s="1319">
        <v>97.83</v>
      </c>
      <c r="E11" s="1320">
        <v>73.9636</v>
      </c>
      <c r="F11" s="1320">
        <v>88.52</v>
      </c>
      <c r="G11" s="1320">
        <v>103.89</v>
      </c>
      <c r="H11" s="1320">
        <v>104.84</v>
      </c>
      <c r="I11" s="1320">
        <v>50</v>
      </c>
      <c r="J11" s="1320">
        <v>115.26</v>
      </c>
      <c r="K11" s="1320">
        <v>109</v>
      </c>
      <c r="L11" s="1320">
        <v>116.45</v>
      </c>
      <c r="M11" s="1320">
        <v>151.3109</v>
      </c>
      <c r="N11" s="1320"/>
      <c r="O11" s="1320">
        <v>50.356300000000005</v>
      </c>
      <c r="P11" s="1321"/>
      <c r="Q11" s="1321"/>
      <c r="R11" s="1322">
        <v>93.310231292558655</v>
      </c>
    </row>
    <row r="12" spans="1:31">
      <c r="C12" s="1126" t="s">
        <v>401</v>
      </c>
      <c r="D12" s="1323">
        <v>97</v>
      </c>
      <c r="E12" s="1324">
        <v>73.963200000000001</v>
      </c>
      <c r="F12" s="1324">
        <v>94.47</v>
      </c>
      <c r="G12" s="1324">
        <v>138.89000000000001</v>
      </c>
      <c r="H12" s="1324">
        <v>105.48</v>
      </c>
      <c r="I12" s="1324">
        <v>53</v>
      </c>
      <c r="J12" s="1324">
        <v>116.13</v>
      </c>
      <c r="K12" s="1324">
        <v>109</v>
      </c>
      <c r="L12" s="1324">
        <v>104.56</v>
      </c>
      <c r="M12" s="1324">
        <v>149.35339999999999</v>
      </c>
      <c r="N12" s="1324"/>
      <c r="O12" s="1324">
        <v>54.876400000000004</v>
      </c>
      <c r="P12" s="1325"/>
      <c r="Q12" s="1325"/>
      <c r="R12" s="1326">
        <v>97.82222154603717</v>
      </c>
    </row>
    <row r="13" spans="1:31">
      <c r="A13" s="1127"/>
      <c r="B13" s="1127"/>
      <c r="C13" s="1128" t="s">
        <v>402</v>
      </c>
      <c r="D13" s="1327">
        <f>D12-D11</f>
        <v>-0.82999999999999829</v>
      </c>
      <c r="E13" s="1328">
        <f>E11-E12</f>
        <v>3.9999999999906777E-4</v>
      </c>
      <c r="F13" s="1328">
        <f t="shared" ref="F13:R13" si="0">F11-F12</f>
        <v>-5.9500000000000028</v>
      </c>
      <c r="G13" s="1328">
        <f t="shared" si="0"/>
        <v>-35.000000000000014</v>
      </c>
      <c r="H13" s="1328">
        <f t="shared" si="0"/>
        <v>-0.64000000000000057</v>
      </c>
      <c r="I13" s="1328">
        <f t="shared" si="0"/>
        <v>-3</v>
      </c>
      <c r="J13" s="1328">
        <f t="shared" si="0"/>
        <v>-0.86999999999999034</v>
      </c>
      <c r="K13" s="1328">
        <f t="shared" si="0"/>
        <v>0</v>
      </c>
      <c r="L13" s="1328">
        <f t="shared" si="0"/>
        <v>11.89</v>
      </c>
      <c r="M13" s="1328">
        <f t="shared" si="0"/>
        <v>1.9575000000000102</v>
      </c>
      <c r="N13" s="1329">
        <f t="shared" si="0"/>
        <v>0</v>
      </c>
      <c r="O13" s="1328">
        <f t="shared" si="0"/>
        <v>-4.5200999999999993</v>
      </c>
      <c r="P13" s="1332"/>
      <c r="Q13" s="1330">
        <f t="shared" si="0"/>
        <v>0</v>
      </c>
      <c r="R13" s="1331">
        <f t="shared" si="0"/>
        <v>-4.5119902534785155</v>
      </c>
    </row>
    <row r="14" spans="1:31">
      <c r="A14" s="1127"/>
      <c r="B14" s="1127"/>
      <c r="C14" s="1128" t="s">
        <v>403</v>
      </c>
      <c r="D14" s="1173">
        <f t="shared" ref="D14:M14" si="1">D11/$R11*100</f>
        <v>104.84380827786222</v>
      </c>
      <c r="E14" s="1174">
        <f t="shared" si="1"/>
        <v>79.266334436680879</v>
      </c>
      <c r="F14" s="1174">
        <f t="shared" si="1"/>
        <v>94.866338635964055</v>
      </c>
      <c r="G14" s="1174">
        <f t="shared" si="1"/>
        <v>111.33827294272827</v>
      </c>
      <c r="H14" s="1174">
        <f t="shared" si="1"/>
        <v>112.35638208986074</v>
      </c>
      <c r="I14" s="1174">
        <f t="shared" si="1"/>
        <v>53.5846919543403</v>
      </c>
      <c r="J14" s="1174">
        <f t="shared" si="1"/>
        <v>123.52343189314526</v>
      </c>
      <c r="K14" s="1174">
        <f t="shared" si="1"/>
        <v>116.81462846046185</v>
      </c>
      <c r="L14" s="1174">
        <f t="shared" si="1"/>
        <v>124.79874756165856</v>
      </c>
      <c r="M14" s="1174">
        <f t="shared" si="1"/>
        <v>162.15895931667978</v>
      </c>
      <c r="N14" s="1174"/>
      <c r="O14" s="1174">
        <f>O11/$R11*100</f>
        <v>53.966536469206929</v>
      </c>
      <c r="P14" s="1175"/>
      <c r="Q14" s="1175"/>
      <c r="R14" s="1176"/>
    </row>
    <row r="15" spans="1:31">
      <c r="A15" s="1129"/>
      <c r="B15" s="1129"/>
      <c r="C15" s="1130" t="s">
        <v>404</v>
      </c>
      <c r="D15" s="1177">
        <v>2.9924340826193059</v>
      </c>
      <c r="E15" s="1178">
        <v>3.1429625175296647</v>
      </c>
      <c r="F15" s="1178">
        <v>21.813884328966374</v>
      </c>
      <c r="G15" s="1178">
        <v>8.0996647321222444</v>
      </c>
      <c r="H15" s="1178">
        <v>4.5099565158619477</v>
      </c>
      <c r="I15" s="1178">
        <v>19.219243608521488</v>
      </c>
      <c r="J15" s="1178">
        <v>10.409436230403072</v>
      </c>
      <c r="K15" s="1178">
        <v>8.7279790973522893</v>
      </c>
      <c r="L15" s="1178">
        <v>2.9192280884056943</v>
      </c>
      <c r="M15" s="1178">
        <v>11.824770661084614</v>
      </c>
      <c r="N15" s="1178"/>
      <c r="O15" s="1178">
        <v>6.340440137133295</v>
      </c>
      <c r="P15" s="1179"/>
      <c r="Q15" s="1179"/>
      <c r="R15" s="1180">
        <f>SUM(D15:Q15)</f>
        <v>99.999999999999986</v>
      </c>
    </row>
    <row r="16" spans="1:31" ht="15">
      <c r="A16" s="1110" t="s">
        <v>397</v>
      </c>
      <c r="B16" s="1110" t="s">
        <v>405</v>
      </c>
      <c r="C16" s="1121" t="s">
        <v>406</v>
      </c>
      <c r="D16" s="1181"/>
      <c r="E16" s="1182"/>
      <c r="F16" s="1182"/>
      <c r="G16" s="1182"/>
      <c r="H16" s="1182"/>
      <c r="I16" s="1182"/>
      <c r="J16" s="1182"/>
      <c r="K16" s="1182"/>
      <c r="L16" s="1182"/>
      <c r="M16" s="1182"/>
      <c r="N16" s="1182"/>
      <c r="O16" s="1182"/>
      <c r="P16" s="1182"/>
      <c r="Q16" s="1182"/>
      <c r="R16" s="1183"/>
    </row>
    <row r="17" spans="1:18">
      <c r="C17" s="1125" t="s">
        <v>400</v>
      </c>
      <c r="D17" s="1319">
        <v>413.06</v>
      </c>
      <c r="E17" s="1320">
        <v>144.56530000000001</v>
      </c>
      <c r="F17" s="1320">
        <v>203.9</v>
      </c>
      <c r="G17" s="1320">
        <v>246.64000000000001</v>
      </c>
      <c r="H17" s="1320">
        <v>198.21</v>
      </c>
      <c r="I17" s="1320">
        <v>175</v>
      </c>
      <c r="J17" s="1320">
        <v>253.4</v>
      </c>
      <c r="K17" s="1320">
        <v>223</v>
      </c>
      <c r="L17" s="1320">
        <v>339.23</v>
      </c>
      <c r="M17" s="1320">
        <v>216.47790000000001</v>
      </c>
      <c r="N17" s="1320"/>
      <c r="O17" s="1320">
        <v>357.17590000000001</v>
      </c>
      <c r="P17" s="1321"/>
      <c r="Q17" s="1321"/>
      <c r="R17" s="1322">
        <v>221.32962340576731</v>
      </c>
    </row>
    <row r="18" spans="1:18">
      <c r="C18" s="1126" t="s">
        <v>401</v>
      </c>
      <c r="D18" s="1323">
        <v>412.78000000000003</v>
      </c>
      <c r="E18" s="1324">
        <v>144.56450000000001</v>
      </c>
      <c r="F18" s="1324">
        <v>214.3</v>
      </c>
      <c r="G18" s="1324">
        <v>206.71</v>
      </c>
      <c r="H18" s="1324">
        <v>193.96</v>
      </c>
      <c r="I18" s="1324">
        <v>184</v>
      </c>
      <c r="J18" s="1324">
        <v>253.44</v>
      </c>
      <c r="K18" s="1324">
        <v>223</v>
      </c>
      <c r="L18" s="1324">
        <v>380.28000000000003</v>
      </c>
      <c r="M18" s="1324">
        <v>216.09610000000001</v>
      </c>
      <c r="N18" s="1324"/>
      <c r="O18" s="1324">
        <v>346.14930000000004</v>
      </c>
      <c r="P18" s="1325"/>
      <c r="Q18" s="1325"/>
      <c r="R18" s="1326">
        <v>222.16913285923727</v>
      </c>
    </row>
    <row r="19" spans="1:18">
      <c r="A19" s="1127"/>
      <c r="B19" s="1127"/>
      <c r="C19" s="1128" t="s">
        <v>402</v>
      </c>
      <c r="D19" s="1327">
        <f>D18-D17</f>
        <v>-0.27999999999997272</v>
      </c>
      <c r="E19" s="1329">
        <f>E18-E17</f>
        <v>-7.9999999999813554E-4</v>
      </c>
      <c r="F19" s="1328">
        <f t="shared" ref="F19:R19" si="2">F17-F18</f>
        <v>-10.400000000000006</v>
      </c>
      <c r="G19" s="1328">
        <f t="shared" si="2"/>
        <v>39.930000000000007</v>
      </c>
      <c r="H19" s="1328">
        <f t="shared" si="2"/>
        <v>4.25</v>
      </c>
      <c r="I19" s="1328">
        <f t="shared" si="2"/>
        <v>-9</v>
      </c>
      <c r="J19" s="1328">
        <f t="shared" si="2"/>
        <v>-3.9999999999992042E-2</v>
      </c>
      <c r="K19" s="1328">
        <f t="shared" si="2"/>
        <v>0</v>
      </c>
      <c r="L19" s="1328">
        <f t="shared" si="2"/>
        <v>-41.050000000000011</v>
      </c>
      <c r="M19" s="1328">
        <f t="shared" si="2"/>
        <v>0.38179999999999836</v>
      </c>
      <c r="N19" s="1329"/>
      <c r="O19" s="1328">
        <f t="shared" si="2"/>
        <v>11.026599999999974</v>
      </c>
      <c r="P19" s="1332"/>
      <c r="Q19" s="1330">
        <f t="shared" si="2"/>
        <v>0</v>
      </c>
      <c r="R19" s="1331">
        <f t="shared" si="2"/>
        <v>-0.83950945346995809</v>
      </c>
    </row>
    <row r="20" spans="1:18">
      <c r="A20" s="1127"/>
      <c r="B20" s="1127"/>
      <c r="C20" s="1128" t="s">
        <v>403</v>
      </c>
      <c r="D20" s="1173">
        <f>D17/$R17*100</f>
        <v>186.62662215926252</v>
      </c>
      <c r="E20" s="1174">
        <f>E17/$R17*100</f>
        <v>65.316742411369859</v>
      </c>
      <c r="F20" s="1174">
        <f t="shared" ref="F20:O20" si="3">F17/$R17*100</f>
        <v>92.125038150083824</v>
      </c>
      <c r="G20" s="1174">
        <f t="shared" si="3"/>
        <v>111.43560279223482</v>
      </c>
      <c r="H20" s="1174">
        <f t="shared" si="3"/>
        <v>89.55421192608199</v>
      </c>
      <c r="I20" s="1174">
        <f t="shared" si="3"/>
        <v>79.067590369125412</v>
      </c>
      <c r="J20" s="1174">
        <f t="shared" si="3"/>
        <v>114.48987085449357</v>
      </c>
      <c r="K20" s="1174">
        <f t="shared" si="3"/>
        <v>100.75470087037124</v>
      </c>
      <c r="L20" s="1174">
        <f t="shared" si="3"/>
        <v>153.2691353195338</v>
      </c>
      <c r="M20" s="1174">
        <f t="shared" si="3"/>
        <v>97.807919549534247</v>
      </c>
      <c r="N20" s="1174"/>
      <c r="O20" s="1174">
        <f t="shared" si="3"/>
        <v>161.37735857670685</v>
      </c>
      <c r="P20" s="1175"/>
      <c r="Q20" s="1175"/>
      <c r="R20" s="1176"/>
    </row>
    <row r="21" spans="1:18" ht="13.5" thickBot="1">
      <c r="A21" s="1129"/>
      <c r="B21" s="1129"/>
      <c r="C21" s="1131" t="s">
        <v>404</v>
      </c>
      <c r="D21" s="1184">
        <v>3.4115959750218208</v>
      </c>
      <c r="E21" s="1185">
        <v>2.39220540971702</v>
      </c>
      <c r="F21" s="1185">
        <v>16.840681711885892</v>
      </c>
      <c r="G21" s="1185">
        <v>8.8087224401087667</v>
      </c>
      <c r="H21" s="1185">
        <v>10.773330390599744</v>
      </c>
      <c r="I21" s="1185">
        <v>27.680667980774963</v>
      </c>
      <c r="J21" s="1185">
        <v>8.3060630557202408</v>
      </c>
      <c r="K21" s="1185">
        <v>5.9694042112443286</v>
      </c>
      <c r="L21" s="1185">
        <v>2.6494600688703347</v>
      </c>
      <c r="M21" s="1185">
        <v>8.8552334307373215</v>
      </c>
      <c r="N21" s="1185"/>
      <c r="O21" s="1185">
        <v>4.3126353253195688</v>
      </c>
      <c r="P21" s="1186"/>
      <c r="Q21" s="1186"/>
      <c r="R21" s="1187">
        <f>SUM(D21:Q21)</f>
        <v>100.00000000000003</v>
      </c>
    </row>
    <row r="22" spans="1:18" ht="13.5" thickBot="1">
      <c r="C22" s="1188"/>
      <c r="D22" s="1188"/>
      <c r="E22" s="1188"/>
      <c r="F22" s="1188"/>
      <c r="G22" s="1188"/>
      <c r="H22" s="1188"/>
      <c r="I22" s="1188"/>
      <c r="J22" s="1188"/>
      <c r="K22" s="1188"/>
      <c r="L22" s="1188"/>
      <c r="M22" s="1188"/>
      <c r="N22" s="1188"/>
      <c r="O22" s="1188"/>
      <c r="P22" s="1188"/>
      <c r="Q22" s="1188"/>
      <c r="R22" s="1188"/>
    </row>
    <row r="23" spans="1:18" ht="19.5" thickBot="1">
      <c r="A23" s="1112"/>
      <c r="B23" s="1112"/>
      <c r="C23" s="1132" t="s">
        <v>407</v>
      </c>
      <c r="D23" s="1114"/>
      <c r="E23" s="1114"/>
      <c r="F23" s="1114"/>
      <c r="G23" s="1114"/>
      <c r="H23" s="1114"/>
      <c r="I23" s="1114"/>
      <c r="J23" s="1114"/>
      <c r="K23" s="1114"/>
      <c r="L23" s="1114"/>
      <c r="M23" s="1114"/>
      <c r="N23" s="1114"/>
      <c r="O23" s="1114"/>
      <c r="P23" s="1114"/>
      <c r="Q23" s="1114"/>
      <c r="R23" s="1115"/>
    </row>
    <row r="24" spans="1:18"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362</v>
      </c>
      <c r="Q24" s="1119" t="s">
        <v>365</v>
      </c>
      <c r="R24" s="1120" t="s">
        <v>396</v>
      </c>
    </row>
    <row r="25" spans="1:18" ht="15">
      <c r="A25" s="1110" t="s">
        <v>408</v>
      </c>
      <c r="B25" s="1110" t="s">
        <v>409</v>
      </c>
      <c r="C25" s="1121" t="s">
        <v>410</v>
      </c>
      <c r="D25" s="1122"/>
      <c r="E25" s="1123"/>
      <c r="F25" s="1123"/>
      <c r="G25" s="1123"/>
      <c r="H25" s="1123"/>
      <c r="I25" s="1123"/>
      <c r="J25" s="1123"/>
      <c r="K25" s="1123"/>
      <c r="L25" s="1123"/>
      <c r="M25" s="1123"/>
      <c r="N25" s="1123"/>
      <c r="O25" s="1123"/>
      <c r="P25" s="1123"/>
      <c r="Q25" s="1123"/>
      <c r="R25" s="1124"/>
    </row>
    <row r="26" spans="1:18">
      <c r="C26" s="1125" t="s">
        <v>411</v>
      </c>
      <c r="D26" s="1319">
        <v>4.5600000000000005</v>
      </c>
      <c r="E26" s="1320"/>
      <c r="F26" s="1320"/>
      <c r="G26" s="1320">
        <v>2.38</v>
      </c>
      <c r="H26" s="1320">
        <v>2.48</v>
      </c>
      <c r="I26" s="1320">
        <v>2.64</v>
      </c>
      <c r="J26" s="1320">
        <v>2.91</v>
      </c>
      <c r="K26" s="1320"/>
      <c r="L26" s="1320">
        <v>2.37</v>
      </c>
      <c r="M26" s="1320">
        <v>2.3037000000000001</v>
      </c>
      <c r="N26" s="1320"/>
      <c r="O26" s="1320"/>
      <c r="P26" s="1321"/>
      <c r="Q26" s="1321">
        <v>2.7650000000000001</v>
      </c>
      <c r="R26" s="1322">
        <v>2.6397400758119378</v>
      </c>
    </row>
    <row r="27" spans="1:18">
      <c r="C27" s="1126" t="s">
        <v>401</v>
      </c>
      <c r="D27" s="1323">
        <v>4.5600000000000005</v>
      </c>
      <c r="E27" s="1189"/>
      <c r="F27" s="1190"/>
      <c r="G27" s="1190">
        <v>2.4</v>
      </c>
      <c r="H27" s="1190">
        <v>2.4900000000000002</v>
      </c>
      <c r="I27" s="1190">
        <v>2.64</v>
      </c>
      <c r="J27" s="1190">
        <v>2.9</v>
      </c>
      <c r="K27" s="1190"/>
      <c r="L27" s="1190">
        <v>2.5</v>
      </c>
      <c r="M27" s="1190">
        <v>2.3221000000000003</v>
      </c>
      <c r="N27" s="1190"/>
      <c r="O27" s="1190"/>
      <c r="P27" s="1191"/>
      <c r="Q27" s="1191">
        <v>2.6234000000000002</v>
      </c>
      <c r="R27" s="1192">
        <v>2.6456266029501321</v>
      </c>
    </row>
    <row r="28" spans="1:18">
      <c r="A28" s="1127"/>
      <c r="B28" s="1127"/>
      <c r="C28" s="1128" t="s">
        <v>402</v>
      </c>
      <c r="D28" s="1327">
        <f>D27-D26</f>
        <v>0</v>
      </c>
      <c r="E28" s="1329">
        <f>E26-E27</f>
        <v>0</v>
      </c>
      <c r="F28" s="1328"/>
      <c r="G28" s="1328">
        <f t="shared" ref="G28:R28" si="4">G26-G27</f>
        <v>-2.0000000000000018E-2</v>
      </c>
      <c r="H28" s="1328">
        <f t="shared" si="4"/>
        <v>-1.0000000000000231E-2</v>
      </c>
      <c r="I28" s="1328">
        <f t="shared" si="4"/>
        <v>0</v>
      </c>
      <c r="J28" s="1328">
        <f t="shared" si="4"/>
        <v>1.0000000000000231E-2</v>
      </c>
      <c r="K28" s="1328"/>
      <c r="L28" s="1328">
        <f t="shared" si="4"/>
        <v>-0.12999999999999989</v>
      </c>
      <c r="M28" s="1328">
        <f t="shared" si="4"/>
        <v>-1.8400000000000194E-2</v>
      </c>
      <c r="N28" s="1329">
        <f t="shared" si="4"/>
        <v>0</v>
      </c>
      <c r="O28" s="1329">
        <f t="shared" si="4"/>
        <v>0</v>
      </c>
      <c r="P28" s="1330"/>
      <c r="Q28" s="1332">
        <f t="shared" si="4"/>
        <v>0.14159999999999995</v>
      </c>
      <c r="R28" s="1331">
        <f t="shared" si="4"/>
        <v>-5.8865271381942641E-3</v>
      </c>
    </row>
    <row r="29" spans="1:18">
      <c r="A29" s="1127"/>
      <c r="B29" s="1127"/>
      <c r="C29" s="1128" t="s">
        <v>403</v>
      </c>
      <c r="D29" s="1173">
        <f>D26/$R26*100</f>
        <v>172.74428046092473</v>
      </c>
      <c r="E29" s="1193"/>
      <c r="F29" s="1174"/>
      <c r="G29" s="1174">
        <f>G26/$R26*100</f>
        <v>90.160391994956299</v>
      </c>
      <c r="H29" s="1174">
        <f>H26/$R26*100</f>
        <v>93.948643759450263</v>
      </c>
      <c r="I29" s="1174">
        <f>I26/$R26*100</f>
        <v>100.00984658264062</v>
      </c>
      <c r="J29" s="1174">
        <f>J26/$R26*100</f>
        <v>110.23812634677432</v>
      </c>
      <c r="K29" s="1174"/>
      <c r="L29" s="1174">
        <f>L26/$R26*100</f>
        <v>89.781566818506917</v>
      </c>
      <c r="M29" s="1174">
        <f>M26/$R26*100</f>
        <v>87.269955898647424</v>
      </c>
      <c r="N29" s="1174"/>
      <c r="O29" s="1174"/>
      <c r="P29" s="1175"/>
      <c r="Q29" s="1175"/>
      <c r="R29" s="1176"/>
    </row>
    <row r="30" spans="1:18">
      <c r="A30" s="1129"/>
      <c r="B30" s="1129"/>
      <c r="C30" s="1130" t="s">
        <v>404</v>
      </c>
      <c r="D30" s="1177">
        <v>4.8908563274192538</v>
      </c>
      <c r="E30" s="1178"/>
      <c r="F30" s="1178"/>
      <c r="G30" s="1178">
        <v>18.348334951583698</v>
      </c>
      <c r="H30" s="1178">
        <v>5.9836956374202224</v>
      </c>
      <c r="I30" s="1178">
        <v>40.735116998144058</v>
      </c>
      <c r="J30" s="1178">
        <v>7.0855838777018967</v>
      </c>
      <c r="K30" s="1178"/>
      <c r="L30" s="1178">
        <v>4.0503011936443931</v>
      </c>
      <c r="M30" s="1178">
        <v>14.895444135071569</v>
      </c>
      <c r="N30" s="1178"/>
      <c r="O30" s="1178"/>
      <c r="P30" s="1179"/>
      <c r="Q30" s="1179">
        <v>4.0106668790148969</v>
      </c>
      <c r="R30" s="1180">
        <f>SUM(D30:Q30)</f>
        <v>99.999999999999972</v>
      </c>
    </row>
    <row r="31" spans="1:18" ht="15">
      <c r="A31" s="1110" t="s">
        <v>408</v>
      </c>
      <c r="B31" s="1110" t="s">
        <v>412</v>
      </c>
      <c r="C31" s="1121" t="s">
        <v>413</v>
      </c>
      <c r="D31" s="1181"/>
      <c r="E31" s="1182"/>
      <c r="F31" s="1182"/>
      <c r="G31" s="1182"/>
      <c r="H31" s="1182"/>
      <c r="I31" s="1182"/>
      <c r="J31" s="1182"/>
      <c r="K31" s="1182"/>
      <c r="L31" s="1182"/>
      <c r="M31" s="1182"/>
      <c r="N31" s="1182"/>
      <c r="O31" s="1182"/>
      <c r="P31" s="1182"/>
      <c r="Q31" s="1182"/>
      <c r="R31" s="1183"/>
    </row>
    <row r="32" spans="1:18">
      <c r="C32" s="1125" t="s">
        <v>411</v>
      </c>
      <c r="D32" s="1319">
        <v>4.3</v>
      </c>
      <c r="E32" s="1320"/>
      <c r="F32" s="1320"/>
      <c r="G32" s="1320">
        <v>2.08</v>
      </c>
      <c r="H32" s="1333"/>
      <c r="I32" s="1320">
        <v>2.58</v>
      </c>
      <c r="J32" s="1320">
        <v>2.87</v>
      </c>
      <c r="K32" s="1320"/>
      <c r="L32" s="1320">
        <v>2.23</v>
      </c>
      <c r="M32" s="1320"/>
      <c r="N32" s="1320"/>
      <c r="O32" s="1320"/>
      <c r="P32" s="1321"/>
      <c r="Q32" s="1321">
        <v>2.0445000000000002</v>
      </c>
      <c r="R32" s="1322">
        <v>2.5132879055974193</v>
      </c>
    </row>
    <row r="33" spans="1:18">
      <c r="C33" s="1126" t="s">
        <v>401</v>
      </c>
      <c r="D33" s="1323">
        <v>4.3</v>
      </c>
      <c r="E33" s="1190"/>
      <c r="F33" s="1190"/>
      <c r="G33" s="1190">
        <v>2.0300000000000002</v>
      </c>
      <c r="H33" s="1190"/>
      <c r="I33" s="1190">
        <v>2.58</v>
      </c>
      <c r="J33" s="1190">
        <v>2.86</v>
      </c>
      <c r="K33" s="1190"/>
      <c r="L33" s="1190">
        <v>2.2600000000000002</v>
      </c>
      <c r="M33" s="1190"/>
      <c r="N33" s="1190"/>
      <c r="O33" s="1190"/>
      <c r="P33" s="1191"/>
      <c r="Q33" s="1191">
        <v>2.4013</v>
      </c>
      <c r="R33" s="1192">
        <v>2.5142930670527242</v>
      </c>
    </row>
    <row r="34" spans="1:18">
      <c r="A34" s="1127"/>
      <c r="B34" s="1127"/>
      <c r="C34" s="1128" t="s">
        <v>402</v>
      </c>
      <c r="D34" s="1327">
        <f>D33-D32</f>
        <v>0</v>
      </c>
      <c r="E34" s="1329">
        <f>E32-E33</f>
        <v>0</v>
      </c>
      <c r="F34" s="1329">
        <f t="shared" ref="F34:R34" si="5">F32-F33</f>
        <v>0</v>
      </c>
      <c r="G34" s="1328">
        <f t="shared" si="5"/>
        <v>4.9999999999999822E-2</v>
      </c>
      <c r="H34" s="1328"/>
      <c r="I34" s="1328">
        <f t="shared" si="5"/>
        <v>0</v>
      </c>
      <c r="J34" s="1328">
        <f t="shared" si="5"/>
        <v>1.0000000000000231E-2</v>
      </c>
      <c r="K34" s="1328"/>
      <c r="L34" s="1328">
        <f t="shared" si="5"/>
        <v>-3.0000000000000249E-2</v>
      </c>
      <c r="M34" s="1329">
        <f t="shared" si="5"/>
        <v>0</v>
      </c>
      <c r="N34" s="1329">
        <f t="shared" si="5"/>
        <v>0</v>
      </c>
      <c r="O34" s="1329">
        <f t="shared" si="5"/>
        <v>0</v>
      </c>
      <c r="P34" s="1330"/>
      <c r="Q34" s="1332">
        <f t="shared" si="5"/>
        <v>-0.35679999999999978</v>
      </c>
      <c r="R34" s="1331">
        <f t="shared" si="5"/>
        <v>-1.005161455304826E-3</v>
      </c>
    </row>
    <row r="35" spans="1:18">
      <c r="A35" s="1127"/>
      <c r="B35" s="1127"/>
      <c r="C35" s="1128" t="s">
        <v>403</v>
      </c>
      <c r="D35" s="1173">
        <f>D32/$R32*100</f>
        <v>171.09062556754202</v>
      </c>
      <c r="E35" s="1193"/>
      <c r="F35" s="1193"/>
      <c r="G35" s="1174">
        <f>G32/$R32*100</f>
        <v>82.760116553601719</v>
      </c>
      <c r="H35" s="1174"/>
      <c r="I35" s="1174">
        <f>I32/$R32*100</f>
        <v>102.65437534052522</v>
      </c>
      <c r="J35" s="1174">
        <f>J32/$R32*100</f>
        <v>114.19304543694085</v>
      </c>
      <c r="K35" s="1174"/>
      <c r="L35" s="1174">
        <f>L32/$R32*100</f>
        <v>88.728394189678767</v>
      </c>
      <c r="M35" s="1174"/>
      <c r="N35" s="1174"/>
      <c r="O35" s="1174"/>
      <c r="P35" s="1175"/>
      <c r="Q35" s="1175"/>
      <c r="R35" s="1176"/>
    </row>
    <row r="36" spans="1:18">
      <c r="A36" s="1129"/>
      <c r="B36" s="1129"/>
      <c r="C36" s="1130" t="s">
        <v>404</v>
      </c>
      <c r="D36" s="1177">
        <v>4.060614309695568</v>
      </c>
      <c r="E36" s="1178"/>
      <c r="F36" s="1178"/>
      <c r="G36" s="1178">
        <v>31.020701090117182</v>
      </c>
      <c r="H36" s="1178"/>
      <c r="I36" s="1178">
        <v>30.882116386403851</v>
      </c>
      <c r="J36" s="1178">
        <v>22.88297429171255</v>
      </c>
      <c r="K36" s="1178"/>
      <c r="L36" s="1178">
        <v>6.4235659989028724</v>
      </c>
      <c r="M36" s="1178"/>
      <c r="N36" s="1178"/>
      <c r="O36" s="1178"/>
      <c r="P36" s="1179"/>
      <c r="Q36" s="1179">
        <v>4.7300279231679809</v>
      </c>
      <c r="R36" s="1180">
        <f>SUM(D36:Q36)</f>
        <v>100</v>
      </c>
    </row>
    <row r="37" spans="1:18" ht="15">
      <c r="A37" s="1110" t="s">
        <v>408</v>
      </c>
      <c r="B37" s="1110" t="s">
        <v>414</v>
      </c>
      <c r="C37" s="1121" t="s">
        <v>415</v>
      </c>
      <c r="D37" s="1181"/>
      <c r="E37" s="1182"/>
      <c r="F37" s="1182"/>
      <c r="G37" s="1182"/>
      <c r="H37" s="1182"/>
      <c r="I37" s="1182"/>
      <c r="J37" s="1182"/>
      <c r="K37" s="1182"/>
      <c r="L37" s="1182"/>
      <c r="M37" s="1182"/>
      <c r="N37" s="1182"/>
      <c r="O37" s="1182"/>
      <c r="P37" s="1182"/>
      <c r="Q37" s="1182"/>
      <c r="R37" s="1183"/>
    </row>
    <row r="38" spans="1:18">
      <c r="C38" s="1125" t="s">
        <v>411</v>
      </c>
      <c r="D38" s="1319">
        <v>2.8000000000000003</v>
      </c>
      <c r="E38" s="1320"/>
      <c r="F38" s="1320"/>
      <c r="G38" s="1320">
        <v>2.1</v>
      </c>
      <c r="H38" s="1334"/>
      <c r="I38" s="1320">
        <v>2.59</v>
      </c>
      <c r="J38" s="1320">
        <v>2.83</v>
      </c>
      <c r="K38" s="1320"/>
      <c r="L38" s="1320">
        <v>1.82</v>
      </c>
      <c r="M38" s="1320"/>
      <c r="N38" s="1320"/>
      <c r="O38" s="1320"/>
      <c r="P38" s="1321"/>
      <c r="Q38" s="1321">
        <v>2.1311</v>
      </c>
      <c r="R38" s="1322">
        <v>2.5048216445311433</v>
      </c>
    </row>
    <row r="39" spans="1:18">
      <c r="C39" s="1126" t="s">
        <v>401</v>
      </c>
      <c r="D39" s="1323">
        <v>2.8000000000000003</v>
      </c>
      <c r="E39" s="1335"/>
      <c r="F39" s="1335"/>
      <c r="G39" s="1335">
        <v>2.2200000000000002</v>
      </c>
      <c r="H39" s="1190"/>
      <c r="I39" s="1324">
        <v>2.58</v>
      </c>
      <c r="J39" s="1324">
        <v>2.83</v>
      </c>
      <c r="K39" s="1324"/>
      <c r="L39" s="1324">
        <v>2</v>
      </c>
      <c r="M39" s="1324"/>
      <c r="N39" s="1324"/>
      <c r="O39" s="1324"/>
      <c r="P39" s="1325"/>
      <c r="Q39" s="1325">
        <v>2.1939000000000002</v>
      </c>
      <c r="R39" s="1326">
        <v>2.5342713051976622</v>
      </c>
    </row>
    <row r="40" spans="1:18">
      <c r="A40" s="1127"/>
      <c r="B40" s="1127"/>
      <c r="C40" s="1128" t="s">
        <v>402</v>
      </c>
      <c r="D40" s="1327">
        <f>D39-D38</f>
        <v>0</v>
      </c>
      <c r="E40" s="1329">
        <f>E38-E39</f>
        <v>0</v>
      </c>
      <c r="F40" s="1329">
        <f t="shared" ref="F40:R40" si="6">F38-F39</f>
        <v>0</v>
      </c>
      <c r="G40" s="1328">
        <f t="shared" si="6"/>
        <v>-0.12000000000000011</v>
      </c>
      <c r="H40" s="1328"/>
      <c r="I40" s="1328">
        <f t="shared" si="6"/>
        <v>9.9999999999997868E-3</v>
      </c>
      <c r="J40" s="1328">
        <f t="shared" si="6"/>
        <v>0</v>
      </c>
      <c r="K40" s="1328"/>
      <c r="L40" s="1328">
        <f t="shared" si="6"/>
        <v>-0.17999999999999994</v>
      </c>
      <c r="M40" s="1329">
        <f t="shared" si="6"/>
        <v>0</v>
      </c>
      <c r="N40" s="1329">
        <f t="shared" si="6"/>
        <v>0</v>
      </c>
      <c r="O40" s="1329">
        <f t="shared" si="6"/>
        <v>0</v>
      </c>
      <c r="P40" s="1330"/>
      <c r="Q40" s="1332">
        <f t="shared" si="6"/>
        <v>-6.2800000000000189E-2</v>
      </c>
      <c r="R40" s="1331">
        <f t="shared" si="6"/>
        <v>-2.9449660666518884E-2</v>
      </c>
    </row>
    <row r="41" spans="1:18">
      <c r="A41" s="1127"/>
      <c r="B41" s="1127"/>
      <c r="C41" s="1128" t="s">
        <v>403</v>
      </c>
      <c r="D41" s="1173">
        <f>D38/$R38*100</f>
        <v>111.78440613180301</v>
      </c>
      <c r="E41" s="1193"/>
      <c r="F41" s="1193"/>
      <c r="G41" s="1174">
        <f>G38/$R38*100</f>
        <v>83.838304598852247</v>
      </c>
      <c r="H41" s="1174"/>
      <c r="I41" s="1174">
        <f>I38/$R38*100</f>
        <v>103.40057567191776</v>
      </c>
      <c r="J41" s="1174">
        <f>J38/$R38*100</f>
        <v>112.98209619750088</v>
      </c>
      <c r="K41" s="1174"/>
      <c r="L41" s="1174">
        <f>L38/$R38*100</f>
        <v>72.659863985671947</v>
      </c>
      <c r="M41" s="1174"/>
      <c r="N41" s="1174"/>
      <c r="O41" s="1174"/>
      <c r="P41" s="1175"/>
      <c r="Q41" s="1175"/>
      <c r="R41" s="1176"/>
    </row>
    <row r="42" spans="1:18" ht="13.5" thickBot="1">
      <c r="A42" s="1129"/>
      <c r="B42" s="1129"/>
      <c r="C42" s="1131" t="s">
        <v>404</v>
      </c>
      <c r="D42" s="1184">
        <v>7.0524127136165582</v>
      </c>
      <c r="E42" s="1185"/>
      <c r="F42" s="1185"/>
      <c r="G42" s="1185">
        <v>18.610192853555116</v>
      </c>
      <c r="H42" s="1185"/>
      <c r="I42" s="1185">
        <v>44.980473236848148</v>
      </c>
      <c r="J42" s="1185">
        <v>20.258384048406125</v>
      </c>
      <c r="K42" s="1185"/>
      <c r="L42" s="1185">
        <v>5.0354908167754946</v>
      </c>
      <c r="M42" s="1185"/>
      <c r="N42" s="1185"/>
      <c r="O42" s="1185"/>
      <c r="P42" s="1186"/>
      <c r="Q42" s="1186">
        <v>4.0630463307985529</v>
      </c>
      <c r="R42" s="1187">
        <f>SUM(D42:Q42)</f>
        <v>100</v>
      </c>
    </row>
    <row r="43" spans="1:18" ht="13.5" thickBot="1">
      <c r="C43" s="1188"/>
      <c r="D43" s="1188"/>
      <c r="E43" s="1188"/>
      <c r="F43" s="1188"/>
      <c r="G43" s="1188"/>
      <c r="H43" s="1188"/>
      <c r="I43" s="1188"/>
      <c r="J43" s="1188"/>
      <c r="K43" s="1188"/>
      <c r="L43" s="1188"/>
      <c r="M43" s="1188"/>
      <c r="N43" s="1188"/>
      <c r="O43" s="1188"/>
      <c r="P43" s="1188"/>
      <c r="Q43" s="1188"/>
      <c r="R43" s="1188"/>
    </row>
    <row r="44" spans="1:18" ht="19.5" thickBot="1">
      <c r="A44" s="1112" t="s">
        <v>416</v>
      </c>
      <c r="B44" s="1112" t="s">
        <v>417</v>
      </c>
      <c r="C44" s="1113" t="s">
        <v>418</v>
      </c>
      <c r="D44" s="1114"/>
      <c r="E44" s="1114"/>
      <c r="F44" s="1114"/>
      <c r="G44" s="1114"/>
      <c r="H44" s="1114"/>
      <c r="I44" s="1114"/>
      <c r="J44" s="1114"/>
      <c r="K44" s="1114"/>
      <c r="L44" s="1114"/>
      <c r="M44" s="1114"/>
      <c r="N44" s="1114"/>
      <c r="O44" s="1114"/>
      <c r="P44" s="1114"/>
      <c r="Q44" s="1114"/>
      <c r="R44" s="1115"/>
    </row>
    <row r="45" spans="1:18"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362</v>
      </c>
      <c r="Q45" s="1118" t="s">
        <v>365</v>
      </c>
      <c r="R45" s="1194" t="s">
        <v>396</v>
      </c>
    </row>
    <row r="46" spans="1:18">
      <c r="C46" s="1133" t="s">
        <v>419</v>
      </c>
      <c r="D46" s="1195">
        <v>623.65</v>
      </c>
      <c r="E46" s="1196"/>
      <c r="F46" s="1197">
        <v>487</v>
      </c>
      <c r="G46" s="1197"/>
      <c r="H46" s="1197" t="e">
        <v>#N/A</v>
      </c>
      <c r="I46" s="1197">
        <v>568</v>
      </c>
      <c r="J46" s="1197">
        <v>517</v>
      </c>
      <c r="K46" s="1196">
        <v>483.63</v>
      </c>
      <c r="L46" s="1196" t="e">
        <v>#N/A</v>
      </c>
      <c r="M46" s="1196" t="e">
        <v>#N/A</v>
      </c>
      <c r="N46" s="1196" t="e">
        <v>#N/A</v>
      </c>
      <c r="O46" s="1196" t="e">
        <v>#N/A</v>
      </c>
      <c r="P46" s="1196">
        <v>425.29</v>
      </c>
      <c r="Q46" s="1196" t="e">
        <v>#N/A</v>
      </c>
      <c r="R46" s="1322">
        <v>525.81403840442385</v>
      </c>
    </row>
    <row r="47" spans="1:18">
      <c r="C47" s="1126" t="s">
        <v>401</v>
      </c>
      <c r="D47" s="1198">
        <v>619.25</v>
      </c>
      <c r="E47" s="1190"/>
      <c r="F47" s="1190">
        <v>478</v>
      </c>
      <c r="G47" s="1190" t="e">
        <v>#N/A</v>
      </c>
      <c r="H47" s="1190" t="e">
        <v>#N/A</v>
      </c>
      <c r="I47" s="1190">
        <v>567</v>
      </c>
      <c r="J47" s="1190">
        <v>549.5</v>
      </c>
      <c r="K47" s="1190">
        <v>473.95</v>
      </c>
      <c r="L47" s="1190" t="e">
        <v>#N/A</v>
      </c>
      <c r="M47" s="1190" t="e">
        <v>#N/A</v>
      </c>
      <c r="N47" s="1190" t="e">
        <v>#N/A</v>
      </c>
      <c r="O47" s="1190" t="e">
        <v>#N/A</v>
      </c>
      <c r="P47" s="1190">
        <v>430.54</v>
      </c>
      <c r="Q47" s="1190"/>
      <c r="R47" s="1199">
        <v>526.00664184694472</v>
      </c>
    </row>
    <row r="48" spans="1:18">
      <c r="A48" s="1127"/>
      <c r="B48" s="1127"/>
      <c r="C48" s="1128" t="s">
        <v>402</v>
      </c>
      <c r="D48" s="1327">
        <f>D46-D47</f>
        <v>4.3999999999999773</v>
      </c>
      <c r="E48" s="1329">
        <f>E46-E47</f>
        <v>0</v>
      </c>
      <c r="F48" s="1328">
        <f t="shared" ref="F48:R48" si="7">F46-F47</f>
        <v>9</v>
      </c>
      <c r="G48" s="1328" t="e">
        <f t="shared" si="7"/>
        <v>#N/A</v>
      </c>
      <c r="H48" s="1328" t="e">
        <f t="shared" si="7"/>
        <v>#N/A</v>
      </c>
      <c r="I48" s="1328">
        <f t="shared" si="7"/>
        <v>1</v>
      </c>
      <c r="J48" s="1328">
        <f t="shared" si="7"/>
        <v>-32.5</v>
      </c>
      <c r="K48" s="1328">
        <f t="shared" si="7"/>
        <v>9.6800000000000068</v>
      </c>
      <c r="L48" s="1329"/>
      <c r="M48" s="1329"/>
      <c r="N48" s="1329"/>
      <c r="O48" s="1329"/>
      <c r="P48" s="1329">
        <f t="shared" ref="P48" si="8">P46-P47</f>
        <v>-5.25</v>
      </c>
      <c r="Q48" s="1329" t="e">
        <f t="shared" si="7"/>
        <v>#N/A</v>
      </c>
      <c r="R48" s="1336">
        <f t="shared" si="7"/>
        <v>-0.1926034425208627</v>
      </c>
    </row>
    <row r="49" spans="1:18">
      <c r="A49" s="1127"/>
      <c r="B49" s="1127"/>
      <c r="C49" s="1128" t="s">
        <v>403</v>
      </c>
      <c r="D49" s="1173">
        <f>D46/$R46*100</f>
        <v>118.60657085011617</v>
      </c>
      <c r="E49" s="1174"/>
      <c r="F49" s="1174">
        <f t="shared" ref="F49:Q49" si="9">F46/$R46*100</f>
        <v>92.618295524743971</v>
      </c>
      <c r="G49" s="1174"/>
      <c r="H49" s="1174"/>
      <c r="I49" s="1174">
        <f t="shared" si="9"/>
        <v>108.02298122803813</v>
      </c>
      <c r="J49" s="1174">
        <f t="shared" si="9"/>
        <v>98.323734674112174</v>
      </c>
      <c r="K49" s="1174">
        <f t="shared" si="9"/>
        <v>91.97738452696494</v>
      </c>
      <c r="L49" s="1174" t="e">
        <f t="shared" si="9"/>
        <v>#N/A</v>
      </c>
      <c r="M49" s="1174" t="e">
        <f t="shared" si="9"/>
        <v>#N/A</v>
      </c>
      <c r="N49" s="1174" t="e">
        <f t="shared" si="9"/>
        <v>#N/A</v>
      </c>
      <c r="O49" s="1174" t="e">
        <f t="shared" si="9"/>
        <v>#N/A</v>
      </c>
      <c r="P49" s="1174">
        <f t="shared" si="9"/>
        <v>80.88220719449356</v>
      </c>
      <c r="Q49" s="1174" t="e">
        <f t="shared" si="9"/>
        <v>#N/A</v>
      </c>
      <c r="R49" s="1200"/>
    </row>
    <row r="50" spans="1:18" ht="13.5" thickBot="1">
      <c r="A50" s="1129"/>
      <c r="B50" s="1129"/>
      <c r="C50" s="1131" t="s">
        <v>404</v>
      </c>
      <c r="D50" s="1184">
        <v>8.3514492753623184</v>
      </c>
      <c r="E50" s="1185"/>
      <c r="F50" s="1185">
        <v>8.0405002977963083</v>
      </c>
      <c r="G50" s="1185"/>
      <c r="H50" s="1185"/>
      <c r="I50" s="1185">
        <v>30.877506452253328</v>
      </c>
      <c r="J50" s="1185">
        <v>15.501290450665078</v>
      </c>
      <c r="K50" s="1185">
        <v>36.912844947389324</v>
      </c>
      <c r="L50" s="1185"/>
      <c r="M50" s="1185"/>
      <c r="N50" s="1185"/>
      <c r="O50" s="1185"/>
      <c r="P50" s="1185">
        <v>0.31640857653365101</v>
      </c>
      <c r="Q50" s="1185"/>
      <c r="R50" s="1187">
        <f>SUM(D50:Q50)</f>
        <v>100.00000000000001</v>
      </c>
    </row>
    <row r="51" spans="1:18">
      <c r="C51" s="1134" t="s">
        <v>420</v>
      </c>
    </row>
  </sheetData>
  <mergeCells count="1">
    <mergeCell ref="C6:R6"/>
  </mergeCells>
  <conditionalFormatting sqref="D18:R18 D21:R21 D26:P30 D33:P36 R26:R30 D11:R15 R39:R42 R33:R36 D46:Q46 D39:P42 D47:R50">
    <cfRule type="containsErrors" dxfId="10" priority="11" stopIfTrue="1">
      <formula>ISERROR(D11)</formula>
    </cfRule>
  </conditionalFormatting>
  <conditionalFormatting sqref="D17:R17">
    <cfRule type="containsErrors" dxfId="9" priority="10" stopIfTrue="1">
      <formula>ISERROR(D17)</formula>
    </cfRule>
  </conditionalFormatting>
  <conditionalFormatting sqref="D32:P32 R32">
    <cfRule type="containsErrors" dxfId="8" priority="9" stopIfTrue="1">
      <formula>ISERROR(D32)</formula>
    </cfRule>
  </conditionalFormatting>
  <conditionalFormatting sqref="D38:P38 R38">
    <cfRule type="containsErrors" dxfId="7" priority="8" stopIfTrue="1">
      <formula>ISERROR(D38)</formula>
    </cfRule>
  </conditionalFormatting>
  <conditionalFormatting sqref="D19:R19 R20">
    <cfRule type="containsErrors" dxfId="6" priority="7" stopIfTrue="1">
      <formula>ISERROR(D19)</formula>
    </cfRule>
  </conditionalFormatting>
  <conditionalFormatting sqref="D4:G4">
    <cfRule type="expression" dxfId="5" priority="6">
      <formula>$U$1&gt;0</formula>
    </cfRule>
  </conditionalFormatting>
  <conditionalFormatting sqref="Q26:Q30 Q33:Q36 Q39:Q42">
    <cfRule type="containsErrors" dxfId="4" priority="5" stopIfTrue="1">
      <formula>ISERROR(Q26)</formula>
    </cfRule>
  </conditionalFormatting>
  <conditionalFormatting sqref="Q32">
    <cfRule type="containsErrors" dxfId="3" priority="4" stopIfTrue="1">
      <formula>ISERROR(Q32)</formula>
    </cfRule>
  </conditionalFormatting>
  <conditionalFormatting sqref="Q38">
    <cfRule type="containsErrors" dxfId="2" priority="3" stopIfTrue="1">
      <formula>ISERROR(Q38)</formula>
    </cfRule>
  </conditionalFormatting>
  <conditionalFormatting sqref="D20:Q20">
    <cfRule type="containsErrors" dxfId="1" priority="2" stopIfTrue="1">
      <formula>ISERROR(D20)</formula>
    </cfRule>
  </conditionalFormatting>
  <conditionalFormatting sqref="R46">
    <cfRule type="containsErrors" dxfId="0" priority="1" stopIfTrue="1">
      <formula>ISERROR(R46)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topLeftCell="A4" workbookViewId="0">
      <selection activeCell="C31" sqref="C31:D31"/>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09" t="s">
        <v>492</v>
      </c>
      <c r="B5" s="1509"/>
      <c r="C5" s="1509"/>
      <c r="D5" s="1509"/>
      <c r="E5" s="1509"/>
      <c r="F5" s="1509"/>
      <c r="H5" s="597" t="s">
        <v>279</v>
      </c>
    </row>
    <row r="6" spans="1:20" ht="15.75" customHeight="1" thickBot="1">
      <c r="A6" s="1510" t="s">
        <v>125</v>
      </c>
      <c r="B6" s="1512" t="s">
        <v>493</v>
      </c>
      <c r="C6" s="1513"/>
      <c r="D6" s="1514"/>
      <c r="E6" s="1515" t="s">
        <v>494</v>
      </c>
      <c r="F6" s="1517" t="s">
        <v>495</v>
      </c>
    </row>
    <row r="7" spans="1:20" ht="21" customHeight="1" thickBot="1">
      <c r="A7" s="1511"/>
      <c r="B7" s="1312" t="s">
        <v>264</v>
      </c>
      <c r="C7" s="1312" t="s">
        <v>268</v>
      </c>
      <c r="D7" s="1312" t="s">
        <v>269</v>
      </c>
      <c r="E7" s="1516"/>
      <c r="F7" s="1518"/>
    </row>
    <row r="8" spans="1:20" ht="17.25" customHeight="1" thickBot="1">
      <c r="A8" s="792" t="s">
        <v>126</v>
      </c>
      <c r="B8" s="1313">
        <v>8534.3850000000002</v>
      </c>
      <c r="C8" s="1314">
        <v>2903.3989999999999</v>
      </c>
      <c r="D8" s="820">
        <f t="shared" ref="D8:D13" si="0">(C8/B8)*100</f>
        <v>34.020014330265155</v>
      </c>
      <c r="E8" s="1314">
        <v>9020.7080000000005</v>
      </c>
      <c r="F8" s="820">
        <f t="shared" ref="F8:F13" si="1">((B8-E8)/E8)*100</f>
        <v>-5.391184372667869</v>
      </c>
      <c r="H8" s="625" t="s">
        <v>127</v>
      </c>
    </row>
    <row r="9" spans="1:20" ht="18" customHeight="1" thickBot="1">
      <c r="A9" s="792" t="s">
        <v>128</v>
      </c>
      <c r="B9" s="1149">
        <v>27113</v>
      </c>
      <c r="C9" s="681">
        <v>6516</v>
      </c>
      <c r="D9" s="820">
        <f t="shared" si="0"/>
        <v>24.032751816471805</v>
      </c>
      <c r="E9" s="681">
        <v>28472</v>
      </c>
      <c r="F9" s="820">
        <f t="shared" si="1"/>
        <v>-4.7731104242764815</v>
      </c>
      <c r="H9" s="596">
        <f>B9-E9</f>
        <v>-1359</v>
      </c>
      <c r="O9" s="81"/>
      <c r="P9" s="81"/>
      <c r="Q9" s="81"/>
      <c r="R9" s="81"/>
      <c r="S9" s="81"/>
      <c r="T9" s="81"/>
    </row>
    <row r="10" spans="1:20" ht="15" customHeight="1" thickBot="1">
      <c r="A10" s="793" t="s">
        <v>259</v>
      </c>
      <c r="B10" s="1149">
        <v>8106</v>
      </c>
      <c r="C10" s="683">
        <v>0</v>
      </c>
      <c r="D10" s="821">
        <f t="shared" si="0"/>
        <v>0</v>
      </c>
      <c r="E10" s="683">
        <v>10491</v>
      </c>
      <c r="F10" s="821">
        <f t="shared" si="1"/>
        <v>-22.733771804403773</v>
      </c>
      <c r="O10" s="81"/>
      <c r="P10" s="81"/>
      <c r="Q10" s="81"/>
      <c r="R10" s="81"/>
      <c r="S10" s="81"/>
      <c r="T10" s="81"/>
    </row>
    <row r="11" spans="1:20" ht="17.25" customHeight="1" thickBot="1">
      <c r="A11" s="792" t="s">
        <v>129</v>
      </c>
      <c r="B11" s="1149">
        <v>157961.94699999999</v>
      </c>
      <c r="C11" s="684">
        <v>15163.401</v>
      </c>
      <c r="D11" s="820">
        <f t="shared" si="0"/>
        <v>9.5994011772974677</v>
      </c>
      <c r="E11" s="684">
        <v>164024.962</v>
      </c>
      <c r="F11" s="820">
        <f t="shared" si="1"/>
        <v>-3.6963977470697502</v>
      </c>
      <c r="J11" s="788"/>
      <c r="K11"/>
      <c r="L11"/>
      <c r="M11"/>
      <c r="N11"/>
      <c r="O11" s="81"/>
      <c r="P11" s="81"/>
      <c r="Q11" s="81"/>
      <c r="R11" s="81"/>
      <c r="S11" s="81"/>
      <c r="T11" s="81"/>
    </row>
    <row r="12" spans="1:20" ht="15" customHeight="1" thickBot="1">
      <c r="A12" s="791" t="s">
        <v>130</v>
      </c>
      <c r="B12" s="1149">
        <v>61145.542000000001</v>
      </c>
      <c r="C12" s="680">
        <v>17975.841</v>
      </c>
      <c r="D12" s="820">
        <f t="shared" si="0"/>
        <v>29.398449031656305</v>
      </c>
      <c r="E12" s="680">
        <v>60531.423000000003</v>
      </c>
      <c r="F12" s="820">
        <f t="shared" si="1"/>
        <v>1.0145457839310976</v>
      </c>
      <c r="K12"/>
      <c r="L12"/>
      <c r="M12"/>
      <c r="N12"/>
      <c r="O12" s="81"/>
      <c r="P12" s="81"/>
      <c r="Q12" s="81"/>
      <c r="R12" s="81"/>
      <c r="S12" s="81"/>
      <c r="T12" s="81"/>
    </row>
    <row r="13" spans="1:20" ht="15" customHeight="1" thickBot="1">
      <c r="A13" s="791" t="s">
        <v>131</v>
      </c>
      <c r="B13" s="1149">
        <f>B11+B12</f>
        <v>219107.489</v>
      </c>
      <c r="C13" s="680">
        <f>C11+C12</f>
        <v>33139.241999999998</v>
      </c>
      <c r="D13" s="822">
        <f t="shared" si="0"/>
        <v>15.12465053168493</v>
      </c>
      <c r="E13" s="680">
        <f>E11+E12</f>
        <v>224556.38500000001</v>
      </c>
      <c r="F13" s="822">
        <f t="shared" si="1"/>
        <v>-2.4265157278872329</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09" t="s">
        <v>498</v>
      </c>
      <c r="B18" s="1509"/>
      <c r="C18" s="1509"/>
      <c r="D18" s="1509"/>
      <c r="E18" s="1509"/>
      <c r="F18" s="1509"/>
      <c r="L18" s="81"/>
      <c r="M18" s="81"/>
      <c r="O18" s="81"/>
      <c r="P18" s="81"/>
      <c r="Q18" s="81"/>
      <c r="R18" s="81"/>
      <c r="S18" s="81"/>
      <c r="T18" s="81"/>
    </row>
    <row r="19" spans="1:20" ht="16.5" customHeight="1" thickBot="1">
      <c r="A19" s="1520" t="s">
        <v>132</v>
      </c>
      <c r="B19" s="1512" t="s">
        <v>493</v>
      </c>
      <c r="C19" s="1513"/>
      <c r="D19" s="1514"/>
      <c r="E19" s="1515" t="s">
        <v>494</v>
      </c>
      <c r="F19" s="1517" t="s">
        <v>495</v>
      </c>
      <c r="O19" s="81"/>
      <c r="P19" s="81"/>
      <c r="Q19" s="81"/>
      <c r="R19" s="81"/>
      <c r="S19" s="81"/>
      <c r="T19" s="81"/>
    </row>
    <row r="20" spans="1:20" ht="21" customHeight="1" thickBot="1">
      <c r="A20" s="1521"/>
      <c r="B20" s="790" t="s">
        <v>264</v>
      </c>
      <c r="C20" s="790" t="s">
        <v>380</v>
      </c>
      <c r="D20" s="790" t="s">
        <v>381</v>
      </c>
      <c r="E20" s="1522"/>
      <c r="F20" s="1523"/>
      <c r="L20" s="81"/>
      <c r="M20" s="81"/>
      <c r="O20" s="81"/>
      <c r="P20" s="81"/>
      <c r="Q20" s="81"/>
      <c r="R20" s="81"/>
      <c r="S20" s="81"/>
      <c r="T20" s="81"/>
    </row>
    <row r="21" spans="1:20" ht="15.75" thickBot="1">
      <c r="A21" s="530" t="s">
        <v>126</v>
      </c>
      <c r="B21" s="1149">
        <v>18211.556</v>
      </c>
      <c r="C21" s="685">
        <v>0</v>
      </c>
      <c r="D21" s="819">
        <f t="shared" ref="D21:D26" si="2">(C21/B21)*100</f>
        <v>0</v>
      </c>
      <c r="E21" s="680">
        <v>16296.643</v>
      </c>
      <c r="F21" s="819">
        <f t="shared" ref="F21:F26" si="3">((B21-E21)/E21)*100</f>
        <v>11.750352511250325</v>
      </c>
      <c r="H21" s="625" t="s">
        <v>133</v>
      </c>
      <c r="L21" s="81"/>
      <c r="M21" s="81"/>
      <c r="O21" s="81"/>
      <c r="P21" s="81"/>
      <c r="Q21" s="81"/>
      <c r="R21" s="81"/>
      <c r="S21" s="81"/>
      <c r="T21" s="81"/>
    </row>
    <row r="22" spans="1:20" ht="15.75" thickBot="1">
      <c r="A22" s="530" t="s">
        <v>128</v>
      </c>
      <c r="B22" s="1149">
        <v>83834</v>
      </c>
      <c r="C22" s="685">
        <v>0</v>
      </c>
      <c r="D22" s="820">
        <f t="shared" si="2"/>
        <v>0</v>
      </c>
      <c r="E22" s="680">
        <v>66123</v>
      </c>
      <c r="F22" s="820">
        <f t="shared" si="3"/>
        <v>26.784931113228378</v>
      </c>
      <c r="H22" s="596">
        <f>B22-E22</f>
        <v>17711</v>
      </c>
      <c r="O22" s="81"/>
      <c r="P22" s="81"/>
      <c r="Q22" s="81"/>
      <c r="R22" s="81"/>
      <c r="S22" s="81"/>
      <c r="T22" s="81"/>
    </row>
    <row r="23" spans="1:20" ht="15.75" thickBot="1">
      <c r="A23" s="531" t="s">
        <v>259</v>
      </c>
      <c r="B23" s="1149">
        <v>27124</v>
      </c>
      <c r="C23" s="686">
        <v>0</v>
      </c>
      <c r="D23" s="820">
        <f t="shared" si="2"/>
        <v>0</v>
      </c>
      <c r="E23" s="683">
        <v>19696</v>
      </c>
      <c r="F23" s="820">
        <f t="shared" si="3"/>
        <v>37.71324126726239</v>
      </c>
      <c r="O23" s="81"/>
      <c r="P23" s="81"/>
      <c r="Q23" s="81"/>
      <c r="R23" s="81"/>
      <c r="S23" s="81"/>
      <c r="T23" s="81"/>
    </row>
    <row r="24" spans="1:20" ht="15.75" thickBot="1">
      <c r="A24" s="530" t="s">
        <v>129</v>
      </c>
      <c r="B24" s="1149">
        <v>7523.07</v>
      </c>
      <c r="C24" s="687">
        <v>344.91300000000001</v>
      </c>
      <c r="D24" s="821">
        <f t="shared" si="2"/>
        <v>4.5847373479178044</v>
      </c>
      <c r="E24" s="680">
        <v>8391.5409999999993</v>
      </c>
      <c r="F24" s="821">
        <f t="shared" si="3"/>
        <v>-10.349362530672252</v>
      </c>
      <c r="O24" s="81"/>
      <c r="P24" s="81"/>
      <c r="Q24" s="81"/>
      <c r="R24" s="81"/>
      <c r="S24" s="81"/>
      <c r="T24" s="81"/>
    </row>
    <row r="25" spans="1:20" ht="15.75" thickBot="1">
      <c r="A25" s="530" t="s">
        <v>130</v>
      </c>
      <c r="B25" s="1149">
        <v>3820.692</v>
      </c>
      <c r="C25" s="687">
        <v>123.884</v>
      </c>
      <c r="D25" s="820">
        <f t="shared" si="2"/>
        <v>3.2424492735870882</v>
      </c>
      <c r="E25" s="680">
        <v>3395.0439999999999</v>
      </c>
      <c r="F25" s="820">
        <f t="shared" si="3"/>
        <v>12.53733383131412</v>
      </c>
      <c r="O25" s="81"/>
      <c r="P25" s="81"/>
      <c r="Q25" s="81"/>
      <c r="R25" s="81"/>
      <c r="S25" s="81"/>
      <c r="T25" s="81"/>
    </row>
    <row r="26" spans="1:20" ht="15.75" thickBot="1">
      <c r="A26" s="530" t="s">
        <v>131</v>
      </c>
      <c r="B26" s="1149">
        <f>B24+B25</f>
        <v>11343.761999999999</v>
      </c>
      <c r="C26" s="688">
        <f>C24+C25</f>
        <v>468.79700000000003</v>
      </c>
      <c r="D26" s="822">
        <f t="shared" si="2"/>
        <v>4.1326413583077652</v>
      </c>
      <c r="E26" s="680">
        <f>E24+E25</f>
        <v>11786.584999999999</v>
      </c>
      <c r="F26" s="822">
        <f t="shared" si="3"/>
        <v>-3.7570084973722273</v>
      </c>
      <c r="O26" s="81"/>
      <c r="P26" s="81"/>
      <c r="Q26" s="81"/>
      <c r="R26" s="81"/>
      <c r="S26" s="81"/>
      <c r="T26" s="81"/>
    </row>
    <row r="27" spans="1:20" ht="16.5" customHeight="1">
      <c r="A27" s="1524"/>
      <c r="B27" s="1524"/>
      <c r="C27" s="1524"/>
      <c r="D27" s="1524"/>
      <c r="E27" s="1524"/>
      <c r="F27" s="1524"/>
      <c r="H27" s="81"/>
      <c r="I27" s="81"/>
      <c r="J27" s="81"/>
      <c r="K27" s="81"/>
      <c r="L27" s="81"/>
      <c r="M27" s="81"/>
      <c r="N27" s="81"/>
      <c r="O27" s="81"/>
      <c r="P27" s="81"/>
      <c r="Q27" s="81"/>
      <c r="R27" s="81"/>
      <c r="S27" s="81"/>
      <c r="T27" s="81"/>
    </row>
    <row r="28" spans="1:20">
      <c r="A28" s="1061" t="s">
        <v>384</v>
      </c>
      <c r="B28" s="538"/>
      <c r="C28" s="539"/>
      <c r="D28" s="539"/>
      <c r="E28" s="539"/>
      <c r="F28" s="537"/>
      <c r="H28" s="81"/>
      <c r="I28"/>
      <c r="J28"/>
      <c r="K28"/>
      <c r="L28"/>
      <c r="M28"/>
      <c r="N28" s="81"/>
      <c r="O28" s="81"/>
      <c r="P28" s="81"/>
      <c r="Q28" s="81"/>
      <c r="R28" s="81"/>
      <c r="S28" s="81"/>
      <c r="T28" s="81"/>
    </row>
    <row r="29" spans="1:20">
      <c r="A29" s="535"/>
      <c r="B29" s="543"/>
      <c r="C29" s="533"/>
      <c r="D29" s="533"/>
      <c r="E29"/>
      <c r="F29"/>
      <c r="G29"/>
      <c r="H29"/>
      <c r="I29"/>
      <c r="J29"/>
      <c r="K29"/>
      <c r="L29"/>
      <c r="M29"/>
      <c r="N29" s="81"/>
      <c r="O29" s="81"/>
      <c r="P29" s="81"/>
      <c r="Q29" s="81"/>
      <c r="R29" s="81"/>
      <c r="S29" s="81"/>
      <c r="T29" s="81"/>
    </row>
    <row r="30" spans="1:20">
      <c r="A30" s="535"/>
      <c r="B30" s="544"/>
      <c r="C30" s="533"/>
      <c r="D30" s="545"/>
      <c r="E30"/>
      <c r="F30"/>
      <c r="G30"/>
      <c r="H30"/>
      <c r="I30"/>
      <c r="J30"/>
      <c r="K30"/>
      <c r="L30"/>
      <c r="M30"/>
      <c r="N30" s="81"/>
      <c r="O30" s="81"/>
      <c r="P30" s="81"/>
      <c r="Q30" s="81"/>
      <c r="R30" s="81"/>
      <c r="S30" s="81"/>
      <c r="T30" s="81"/>
    </row>
    <row r="31" spans="1:20">
      <c r="A31" s="538"/>
      <c r="B31" s="533"/>
      <c r="C31" s="1519"/>
      <c r="D31" s="1519"/>
      <c r="E31"/>
      <c r="F31"/>
      <c r="G31"/>
      <c r="H31"/>
      <c r="I31"/>
      <c r="J31"/>
      <c r="K31"/>
      <c r="L31"/>
      <c r="M31"/>
      <c r="N31" s="81"/>
      <c r="O31" s="81"/>
      <c r="P31" s="81"/>
      <c r="Q31" s="81"/>
      <c r="R31" s="81"/>
      <c r="S31" s="81"/>
      <c r="T31" s="81"/>
    </row>
    <row r="32" spans="1:20">
      <c r="A32" s="533"/>
      <c r="B32" s="545"/>
      <c r="C32" s="533"/>
      <c r="D32" s="533"/>
      <c r="E32"/>
      <c r="F32"/>
      <c r="G32"/>
      <c r="H32"/>
      <c r="I32"/>
      <c r="J32"/>
      <c r="K32"/>
      <c r="L32"/>
      <c r="M32"/>
      <c r="N32" s="81"/>
      <c r="O32" s="81"/>
      <c r="P32" s="81"/>
      <c r="Q32" s="81"/>
      <c r="R32" s="81"/>
      <c r="S32" s="81"/>
      <c r="T32" s="81"/>
    </row>
    <row r="33" spans="1:20" ht="15.75">
      <c r="A33" s="540"/>
      <c r="B33" s="545"/>
      <c r="C33" s="542"/>
      <c r="D33" s="81"/>
      <c r="E33"/>
      <c r="F33"/>
      <c r="G33"/>
      <c r="H33"/>
      <c r="I33"/>
      <c r="J33"/>
      <c r="K33"/>
      <c r="L33"/>
      <c r="M33"/>
      <c r="N33" s="81"/>
      <c r="O33" s="81"/>
      <c r="P33" s="81"/>
      <c r="Q33" s="81"/>
      <c r="R33" s="81"/>
      <c r="S33" s="81"/>
      <c r="T33" s="81"/>
    </row>
    <row r="34" spans="1:20">
      <c r="A34" s="533"/>
      <c r="B34" s="547"/>
      <c r="C34" s="533"/>
      <c r="D34" s="81"/>
      <c r="E34"/>
      <c r="F34"/>
      <c r="G34"/>
      <c r="H34"/>
      <c r="I34"/>
      <c r="J34"/>
      <c r="K34"/>
      <c r="L34"/>
      <c r="M34"/>
      <c r="N34" s="81"/>
      <c r="O34" s="81"/>
      <c r="P34" s="81"/>
      <c r="Q34" s="81"/>
      <c r="R34" s="81"/>
      <c r="S34" s="81"/>
      <c r="T34" s="81"/>
    </row>
    <row r="35" spans="1:20">
      <c r="A35" s="534"/>
      <c r="B35" s="547"/>
      <c r="C35" s="533"/>
      <c r="D35" s="81"/>
      <c r="E35"/>
      <c r="F35"/>
      <c r="G35"/>
      <c r="H35"/>
      <c r="I35"/>
      <c r="J35"/>
      <c r="K35"/>
      <c r="L35"/>
      <c r="M35"/>
      <c r="N35" s="81"/>
      <c r="O35" s="81"/>
      <c r="P35" s="81"/>
      <c r="Q35" s="81"/>
      <c r="R35" s="81"/>
      <c r="S35" s="81"/>
      <c r="T35" s="81"/>
    </row>
    <row r="36" spans="1:20">
      <c r="A36" s="534"/>
      <c r="B36" s="533"/>
      <c r="C36" s="533"/>
      <c r="D36" s="81"/>
      <c r="E36" s="81"/>
      <c r="F36" s="533"/>
      <c r="G36" s="533"/>
      <c r="H36" s="81"/>
      <c r="I36" s="81"/>
      <c r="J36" s="81"/>
      <c r="K36" s="81"/>
      <c r="L36" s="81"/>
      <c r="M36" s="81"/>
      <c r="N36" s="81"/>
      <c r="O36" s="81"/>
      <c r="P36" s="81"/>
      <c r="Q36" s="81"/>
      <c r="R36" s="81"/>
      <c r="S36" s="81"/>
      <c r="T36" s="81"/>
    </row>
    <row r="37" spans="1:20">
      <c r="A37" s="535"/>
      <c r="B37" s="536"/>
      <c r="C37" s="536"/>
      <c r="D37" s="81"/>
      <c r="E37" s="81"/>
      <c r="F37" s="537"/>
      <c r="G37" s="533"/>
      <c r="H37" s="81"/>
      <c r="I37" s="81"/>
      <c r="J37" s="81"/>
      <c r="K37" s="81"/>
      <c r="L37" s="81"/>
      <c r="M37" s="81"/>
      <c r="N37" s="81"/>
      <c r="O37" s="81"/>
      <c r="P37" s="81"/>
      <c r="Q37" s="81"/>
      <c r="R37" s="81"/>
    </row>
    <row r="38" spans="1:20">
      <c r="A38" s="535"/>
      <c r="B38" s="536"/>
      <c r="C38" s="536"/>
      <c r="D38" s="81"/>
      <c r="E38" s="81"/>
      <c r="F38" s="537"/>
      <c r="G38" s="533"/>
      <c r="H38" s="81"/>
      <c r="I38" s="81"/>
      <c r="J38" s="81"/>
      <c r="K38" s="81"/>
      <c r="L38" s="81"/>
      <c r="M38" s="81"/>
      <c r="N38" s="81"/>
      <c r="O38" s="81"/>
      <c r="P38" s="81"/>
      <c r="Q38" s="81"/>
      <c r="R38" s="81"/>
    </row>
    <row r="39" spans="1:20">
      <c r="A39" s="538"/>
      <c r="B39" s="539"/>
      <c r="C39" s="539"/>
      <c r="D39" s="81"/>
      <c r="E39" s="81"/>
      <c r="F39" s="537"/>
      <c r="G39" s="541"/>
      <c r="H39" s="81"/>
      <c r="I39" s="81"/>
      <c r="J39" s="81"/>
      <c r="K39" s="81"/>
      <c r="L39" s="81"/>
      <c r="M39" s="81"/>
      <c r="N39" s="81"/>
      <c r="O39" s="81"/>
      <c r="P39" s="81"/>
      <c r="Q39" s="81"/>
      <c r="R39" s="81"/>
    </row>
    <row r="40" spans="1:20">
      <c r="A40" s="543"/>
      <c r="B40" s="533"/>
      <c r="C40" s="533"/>
      <c r="D40" s="81"/>
      <c r="E40" s="81"/>
      <c r="F40" s="533"/>
      <c r="G40" s="533"/>
      <c r="H40" s="81"/>
      <c r="I40" s="81"/>
      <c r="J40" s="81"/>
      <c r="K40" s="81"/>
      <c r="L40" s="81"/>
      <c r="M40" s="81"/>
      <c r="N40" s="81"/>
      <c r="O40" s="81"/>
      <c r="P40" s="81"/>
      <c r="Q40" s="81"/>
      <c r="R40" s="81"/>
    </row>
    <row r="41" spans="1:20">
      <c r="A41" s="544"/>
      <c r="B41" s="533"/>
      <c r="C41" s="545"/>
      <c r="D41" s="81"/>
      <c r="E41" s="81"/>
      <c r="F41" s="533"/>
      <c r="G41" s="533"/>
      <c r="H41" s="533"/>
    </row>
    <row r="42" spans="1:20">
      <c r="A42" s="533"/>
      <c r="B42" s="1519"/>
      <c r="C42" s="1519"/>
      <c r="D42" s="533"/>
      <c r="E42" s="533"/>
      <c r="F42" s="533"/>
      <c r="G42" s="533"/>
    </row>
    <row r="43" spans="1:20">
      <c r="A43" s="545"/>
      <c r="B43" s="533"/>
      <c r="C43" s="533"/>
      <c r="D43" s="533"/>
      <c r="E43" s="533"/>
      <c r="F43" s="533"/>
      <c r="G43" s="533"/>
    </row>
    <row r="44" spans="1:20">
      <c r="A44" s="545"/>
      <c r="B44" s="542"/>
      <c r="C44" s="533"/>
      <c r="D44" s="533"/>
      <c r="E44" s="533"/>
      <c r="F44" s="533"/>
      <c r="G44" s="533"/>
    </row>
    <row r="45" spans="1:20">
      <c r="A45" s="547"/>
      <c r="B45" s="533"/>
      <c r="C45" s="533"/>
      <c r="D45" s="533"/>
      <c r="E45" s="533"/>
      <c r="F45" s="533"/>
      <c r="G45" s="533"/>
    </row>
    <row r="46" spans="1:20">
      <c r="A46" s="547"/>
      <c r="B46" s="533"/>
      <c r="C46" s="533"/>
      <c r="D46" s="542"/>
      <c r="E46" s="533"/>
      <c r="F46" s="533"/>
      <c r="G46" s="533"/>
    </row>
    <row r="47" spans="1:20">
      <c r="A47" s="533"/>
      <c r="B47" s="533"/>
      <c r="C47" s="533"/>
      <c r="D47" s="533"/>
      <c r="E47" s="533"/>
      <c r="F47" s="533"/>
      <c r="G47" s="533"/>
    </row>
    <row r="48" spans="1:20">
      <c r="A48" s="533"/>
      <c r="B48" s="533"/>
      <c r="C48" s="533"/>
      <c r="D48" s="533"/>
      <c r="E48" s="533"/>
      <c r="F48" s="533"/>
      <c r="G48" s="533"/>
    </row>
  </sheetData>
  <mergeCells count="13">
    <mergeCell ref="B42:C42"/>
    <mergeCell ref="A19:A20"/>
    <mergeCell ref="B19:D19"/>
    <mergeCell ref="E19:E20"/>
    <mergeCell ref="F19:F20"/>
    <mergeCell ref="A27:F27"/>
    <mergeCell ref="C31:D31"/>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Q38" sqref="Q38"/>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25" t="s">
        <v>496</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row>
    <row r="3" spans="1:24" ht="15.75" customHeight="1">
      <c r="A3" s="1526" t="s">
        <v>497</v>
      </c>
      <c r="B3" s="1526"/>
      <c r="C3" s="1526"/>
      <c r="D3" s="1526"/>
      <c r="E3" s="1526"/>
      <c r="F3" s="1526"/>
      <c r="P3" s="550"/>
    </row>
    <row r="4" spans="1:24" ht="4.5" customHeight="1">
      <c r="A4" s="551"/>
      <c r="B4" s="551"/>
      <c r="C4" s="549"/>
      <c r="D4" s="549"/>
    </row>
    <row r="5" spans="1:24" ht="15.75" thickBot="1">
      <c r="A5" s="552" t="s">
        <v>134</v>
      </c>
      <c r="B5" s="1527" t="s">
        <v>135</v>
      </c>
      <c r="C5" s="152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6443.9040000000005</v>
      </c>
      <c r="C7" s="566">
        <v>11154</v>
      </c>
      <c r="D7" s="598">
        <v>2.7306344115912156</v>
      </c>
      <c r="F7" s="689" t="s">
        <v>147</v>
      </c>
      <c r="G7" s="564">
        <v>1250.008</v>
      </c>
      <c r="H7" s="564">
        <v>4954</v>
      </c>
      <c r="I7" s="678">
        <v>3.4599998892807124</v>
      </c>
      <c r="K7" s="689" t="s">
        <v>147</v>
      </c>
      <c r="L7" s="564">
        <v>175312.40299999999</v>
      </c>
      <c r="M7" s="564">
        <v>42209.231</v>
      </c>
      <c r="N7" s="678">
        <v>4.1534138113058727</v>
      </c>
      <c r="P7" s="689" t="s">
        <v>148</v>
      </c>
      <c r="Q7" s="564">
        <v>35196.624000000003</v>
      </c>
      <c r="R7" s="564">
        <v>9017.8150000000005</v>
      </c>
      <c r="S7" s="678">
        <v>3.9030102081269136</v>
      </c>
    </row>
    <row r="8" spans="1:24" ht="15.75">
      <c r="A8" s="565" t="s">
        <v>387</v>
      </c>
      <c r="B8" s="566">
        <v>5641.9279999999999</v>
      </c>
      <c r="C8" s="566">
        <v>2437</v>
      </c>
      <c r="D8" s="598">
        <v>5.2030122892992905</v>
      </c>
      <c r="F8" s="565" t="s">
        <v>149</v>
      </c>
      <c r="G8" s="566">
        <v>565.56500000000005</v>
      </c>
      <c r="H8" s="566">
        <v>2851</v>
      </c>
      <c r="I8" s="794">
        <v>2.6530052209645416</v>
      </c>
      <c r="K8" s="565" t="s">
        <v>150</v>
      </c>
      <c r="L8" s="566">
        <v>126525.37300000001</v>
      </c>
      <c r="M8" s="566">
        <v>32646.128000000001</v>
      </c>
      <c r="N8" s="598">
        <v>3.8756624675367322</v>
      </c>
      <c r="P8" s="565" t="s">
        <v>154</v>
      </c>
      <c r="Q8" s="566">
        <v>22492.683000000001</v>
      </c>
      <c r="R8" s="566">
        <v>3946.38</v>
      </c>
      <c r="S8" s="598">
        <v>5.6995735332127166</v>
      </c>
    </row>
    <row r="9" spans="1:24" ht="15.75">
      <c r="A9" s="565" t="s">
        <v>157</v>
      </c>
      <c r="B9" s="566">
        <v>4240.1469999999999</v>
      </c>
      <c r="C9" s="566">
        <v>2968</v>
      </c>
      <c r="D9" s="598">
        <v>2.3474147500006919</v>
      </c>
      <c r="F9" s="1416" t="s">
        <v>270</v>
      </c>
      <c r="G9" s="1417">
        <v>1871.3979999999999</v>
      </c>
      <c r="H9" s="1417">
        <v>8106</v>
      </c>
      <c r="I9" s="1418">
        <v>3.144857881310644</v>
      </c>
      <c r="K9" s="565" t="s">
        <v>388</v>
      </c>
      <c r="L9" s="566">
        <v>49391.5</v>
      </c>
      <c r="M9" s="566">
        <v>16926.587</v>
      </c>
      <c r="N9" s="598">
        <v>2.9179834068143804</v>
      </c>
      <c r="P9" s="565" t="s">
        <v>150</v>
      </c>
      <c r="Q9" s="566">
        <v>19932.258000000002</v>
      </c>
      <c r="R9" s="566">
        <v>6134.0119999999997</v>
      </c>
      <c r="S9" s="598">
        <v>3.2494651135341766</v>
      </c>
    </row>
    <row r="10" spans="1:24" ht="15.75">
      <c r="A10" s="565" t="s">
        <v>320</v>
      </c>
      <c r="B10" s="566">
        <v>3840.4850000000001</v>
      </c>
      <c r="C10" s="566">
        <v>2027</v>
      </c>
      <c r="D10" s="598">
        <v>3.4236305869893506</v>
      </c>
      <c r="F10"/>
      <c r="G10"/>
      <c r="H10"/>
      <c r="I10"/>
      <c r="K10" s="565" t="s">
        <v>156</v>
      </c>
      <c r="L10" s="566">
        <v>45790.326999999997</v>
      </c>
      <c r="M10" s="566">
        <v>8471.9959999999992</v>
      </c>
      <c r="N10" s="598">
        <v>5.4049042280001078</v>
      </c>
      <c r="P10" s="565" t="s">
        <v>149</v>
      </c>
      <c r="Q10" s="566">
        <v>17212.727999999999</v>
      </c>
      <c r="R10" s="566">
        <v>4938.5959999999995</v>
      </c>
      <c r="S10" s="598">
        <v>3.4853484674591728</v>
      </c>
    </row>
    <row r="11" spans="1:24" ht="15.75">
      <c r="A11" s="565" t="s">
        <v>394</v>
      </c>
      <c r="B11" s="566">
        <v>1516.7460000000001</v>
      </c>
      <c r="C11" s="566">
        <v>757</v>
      </c>
      <c r="D11" s="598">
        <v>4.2778984301404019</v>
      </c>
      <c r="K11" s="565" t="s">
        <v>149</v>
      </c>
      <c r="L11" s="566">
        <v>40369.998</v>
      </c>
      <c r="M11" s="566">
        <v>9083.982</v>
      </c>
      <c r="N11" s="598">
        <v>4.4440860847148311</v>
      </c>
      <c r="P11" s="565" t="s">
        <v>287</v>
      </c>
      <c r="Q11" s="566">
        <v>16809.074000000001</v>
      </c>
      <c r="R11" s="566">
        <v>4696.6509999999998</v>
      </c>
      <c r="S11" s="598">
        <v>3.5789489148757276</v>
      </c>
    </row>
    <row r="12" spans="1:24" ht="15.75">
      <c r="A12" s="565" t="s">
        <v>155</v>
      </c>
      <c r="B12" s="566">
        <v>905.48400000000004</v>
      </c>
      <c r="C12" s="566">
        <v>1115</v>
      </c>
      <c r="D12" s="598">
        <v>2.821745430748376</v>
      </c>
      <c r="H12" s="1012"/>
      <c r="K12" s="565" t="s">
        <v>152</v>
      </c>
      <c r="L12" s="566">
        <v>25930.526999999998</v>
      </c>
      <c r="M12" s="566">
        <v>5961.7129999999997</v>
      </c>
      <c r="N12" s="598">
        <v>4.3495094446847746</v>
      </c>
      <c r="P12" s="565" t="s">
        <v>151</v>
      </c>
      <c r="Q12" s="566">
        <v>16634.608</v>
      </c>
      <c r="R12" s="566">
        <v>3742.6109999999999</v>
      </c>
      <c r="S12" s="598">
        <v>4.4446532113543196</v>
      </c>
    </row>
    <row r="13" spans="1:24" ht="15.75">
      <c r="A13" s="565" t="s">
        <v>165</v>
      </c>
      <c r="B13" s="566">
        <v>905.20899999999995</v>
      </c>
      <c r="C13" s="566">
        <v>809</v>
      </c>
      <c r="D13" s="598">
        <v>3.2621789928140519</v>
      </c>
      <c r="H13" s="1012"/>
      <c r="K13" s="565" t="s">
        <v>154</v>
      </c>
      <c r="L13" s="566">
        <v>24875.155999999999</v>
      </c>
      <c r="M13" s="566">
        <v>3791.989</v>
      </c>
      <c r="N13" s="598">
        <v>6.5599230377514282</v>
      </c>
      <c r="P13" s="565" t="s">
        <v>388</v>
      </c>
      <c r="Q13" s="566">
        <v>11069.344999999999</v>
      </c>
      <c r="R13" s="566">
        <v>3460.614</v>
      </c>
      <c r="S13" s="598">
        <v>3.1986650345863477</v>
      </c>
    </row>
    <row r="14" spans="1:24" ht="15.75">
      <c r="A14" s="565" t="s">
        <v>160</v>
      </c>
      <c r="B14" s="566">
        <v>724.83199999999999</v>
      </c>
      <c r="C14" s="566">
        <v>554</v>
      </c>
      <c r="D14" s="598">
        <v>2.1063778468119483</v>
      </c>
      <c r="K14" s="565" t="s">
        <v>148</v>
      </c>
      <c r="L14" s="566">
        <v>20142.338</v>
      </c>
      <c r="M14" s="566">
        <v>4261.5010000000002</v>
      </c>
      <c r="N14" s="598">
        <v>4.7265829575072251</v>
      </c>
      <c r="P14" s="565" t="s">
        <v>158</v>
      </c>
      <c r="Q14" s="566">
        <v>9611.5290000000005</v>
      </c>
      <c r="R14" s="566">
        <v>2714.5770000000002</v>
      </c>
      <c r="S14" s="598">
        <v>3.5407096575267527</v>
      </c>
    </row>
    <row r="15" spans="1:24" ht="16.5" thickBot="1">
      <c r="A15" s="565" t="s">
        <v>149</v>
      </c>
      <c r="B15" s="566">
        <v>616.35199999999998</v>
      </c>
      <c r="C15" s="566">
        <v>3000</v>
      </c>
      <c r="D15" s="598">
        <v>2.6847054826443184</v>
      </c>
      <c r="E15" s="768"/>
      <c r="K15" s="565" t="s">
        <v>157</v>
      </c>
      <c r="L15" s="566">
        <v>20067.634999999998</v>
      </c>
      <c r="M15" s="566">
        <v>5094.2719999999999</v>
      </c>
      <c r="N15" s="598">
        <v>3.9392547158848208</v>
      </c>
      <c r="P15" s="565" t="s">
        <v>156</v>
      </c>
      <c r="Q15" s="566">
        <v>9414.67</v>
      </c>
      <c r="R15" s="566">
        <v>2336.672</v>
      </c>
      <c r="S15" s="598">
        <v>4.029093514194547</v>
      </c>
    </row>
    <row r="16" spans="1:24" ht="16.5" thickBot="1">
      <c r="A16" s="874" t="s">
        <v>270</v>
      </c>
      <c r="B16" s="569">
        <v>26806.04</v>
      </c>
      <c r="C16" s="569">
        <v>27113</v>
      </c>
      <c r="D16" s="677">
        <v>3.1409457154792055</v>
      </c>
      <c r="E16" s="606"/>
      <c r="K16" s="565" t="s">
        <v>164</v>
      </c>
      <c r="L16" s="566">
        <v>16747.966</v>
      </c>
      <c r="M16" s="566">
        <v>5049.866</v>
      </c>
      <c r="N16" s="598">
        <v>3.3165169135181012</v>
      </c>
      <c r="P16" s="565" t="s">
        <v>147</v>
      </c>
      <c r="Q16" s="566">
        <v>8064.76</v>
      </c>
      <c r="R16" s="566">
        <v>2303.6759999999999</v>
      </c>
      <c r="S16" s="598">
        <v>3.500822164227956</v>
      </c>
    </row>
    <row r="17" spans="1:19" ht="15.75">
      <c r="A17"/>
      <c r="B17"/>
      <c r="C17"/>
      <c r="D17"/>
      <c r="K17" s="565" t="s">
        <v>298</v>
      </c>
      <c r="L17" s="566">
        <v>16566.382000000001</v>
      </c>
      <c r="M17" s="566">
        <v>2786.471</v>
      </c>
      <c r="N17" s="598">
        <v>5.9452913739278106</v>
      </c>
      <c r="P17" s="565" t="s">
        <v>163</v>
      </c>
      <c r="Q17" s="566">
        <v>5852.9549999999999</v>
      </c>
      <c r="R17" s="566">
        <v>1863.9559999999999</v>
      </c>
      <c r="S17" s="598">
        <v>3.1400714394545797</v>
      </c>
    </row>
    <row r="18" spans="1:19" ht="15.75">
      <c r="A18"/>
      <c r="B18"/>
      <c r="C18"/>
      <c r="D18"/>
      <c r="K18" s="565" t="s">
        <v>161</v>
      </c>
      <c r="L18" s="566">
        <v>12450.681</v>
      </c>
      <c r="M18" s="566">
        <v>2946.71</v>
      </c>
      <c r="N18" s="598">
        <v>4.2252820942678442</v>
      </c>
      <c r="P18" s="565" t="s">
        <v>167</v>
      </c>
      <c r="Q18" s="566">
        <v>4918.9520000000002</v>
      </c>
      <c r="R18" s="566">
        <v>1538.0039999999999</v>
      </c>
      <c r="S18" s="598">
        <v>3.1982699654877362</v>
      </c>
    </row>
    <row r="19" spans="1:19" ht="15.75">
      <c r="A19"/>
      <c r="B19"/>
      <c r="C19"/>
      <c r="D19"/>
      <c r="K19" s="565" t="s">
        <v>297</v>
      </c>
      <c r="L19" s="566">
        <v>9829.7000000000007</v>
      </c>
      <c r="M19" s="566">
        <v>2647.75</v>
      </c>
      <c r="N19" s="598">
        <v>3.7124728543102639</v>
      </c>
      <c r="P19" s="565" t="s">
        <v>157</v>
      </c>
      <c r="Q19" s="566">
        <v>4066.4879999999998</v>
      </c>
      <c r="R19" s="566">
        <v>1057.075</v>
      </c>
      <c r="S19" s="598">
        <v>3.84692476881962</v>
      </c>
    </row>
    <row r="20" spans="1:19" ht="15.75">
      <c r="A20"/>
      <c r="B20"/>
      <c r="C20"/>
      <c r="D20"/>
      <c r="K20" s="565" t="s">
        <v>162</v>
      </c>
      <c r="L20" s="566">
        <v>9551.3430000000008</v>
      </c>
      <c r="M20" s="566">
        <v>2301.009</v>
      </c>
      <c r="N20" s="598">
        <v>4.1509368281479997</v>
      </c>
      <c r="P20" s="565" t="s">
        <v>168</v>
      </c>
      <c r="Q20" s="566">
        <v>3823.1889999999999</v>
      </c>
      <c r="R20" s="566">
        <v>1320.836</v>
      </c>
      <c r="S20" s="598">
        <v>2.8945221056966948</v>
      </c>
    </row>
    <row r="21" spans="1:19" ht="15.75">
      <c r="A21"/>
      <c r="B21"/>
      <c r="C21"/>
      <c r="D21"/>
      <c r="K21" s="565" t="s">
        <v>155</v>
      </c>
      <c r="L21" s="566">
        <v>9134.4359999999997</v>
      </c>
      <c r="M21" s="566">
        <v>2822.6060000000002</v>
      </c>
      <c r="N21" s="598">
        <v>3.2361711127943464</v>
      </c>
      <c r="P21" s="565" t="s">
        <v>161</v>
      </c>
      <c r="Q21" s="566">
        <v>3523.4769999999999</v>
      </c>
      <c r="R21" s="566">
        <v>869.22699999999998</v>
      </c>
      <c r="S21" s="598">
        <v>4.0535751880693995</v>
      </c>
    </row>
    <row r="22" spans="1:19" ht="15.75">
      <c r="A22"/>
      <c r="B22"/>
      <c r="C22"/>
      <c r="D22"/>
      <c r="H22" s="1012"/>
      <c r="K22" s="565" t="s">
        <v>299</v>
      </c>
      <c r="L22" s="566">
        <v>6231.1509999999998</v>
      </c>
      <c r="M22" s="566">
        <v>1810.971</v>
      </c>
      <c r="N22" s="598">
        <v>3.4407790075048137</v>
      </c>
      <c r="P22" s="565" t="s">
        <v>165</v>
      </c>
      <c r="Q22" s="566">
        <v>3370.1610000000001</v>
      </c>
      <c r="R22" s="566">
        <v>862.17700000000002</v>
      </c>
      <c r="S22" s="598">
        <v>3.9088968970408629</v>
      </c>
    </row>
    <row r="23" spans="1:19" ht="15.75">
      <c r="A23"/>
      <c r="B23"/>
      <c r="C23"/>
      <c r="D23"/>
      <c r="H23" s="1012"/>
      <c r="K23" s="565" t="s">
        <v>151</v>
      </c>
      <c r="L23" s="566">
        <v>5862.5379999999996</v>
      </c>
      <c r="M23" s="566">
        <v>1213.588</v>
      </c>
      <c r="N23" s="598">
        <v>4.8307481616495878</v>
      </c>
      <c r="P23" s="565" t="s">
        <v>166</v>
      </c>
      <c r="Q23" s="566">
        <v>3225.0140000000001</v>
      </c>
      <c r="R23" s="566">
        <v>1000.568</v>
      </c>
      <c r="S23" s="598">
        <v>3.223183231924267</v>
      </c>
    </row>
    <row r="24" spans="1:19" ht="15.75">
      <c r="A24"/>
      <c r="B24"/>
      <c r="C24"/>
      <c r="D24"/>
      <c r="H24" s="1012"/>
      <c r="K24" s="565" t="s">
        <v>165</v>
      </c>
      <c r="L24" s="566">
        <v>5377.674</v>
      </c>
      <c r="M24" s="566">
        <v>2039.4559999999999</v>
      </c>
      <c r="N24" s="598">
        <v>2.6368178573109695</v>
      </c>
      <c r="P24" s="565" t="s">
        <v>297</v>
      </c>
      <c r="Q24" s="566">
        <v>3110.74</v>
      </c>
      <c r="R24" s="566">
        <v>847.12199999999996</v>
      </c>
      <c r="S24" s="598">
        <v>3.6721275093788144</v>
      </c>
    </row>
    <row r="25" spans="1:19" ht="15.75">
      <c r="H25" s="1012"/>
      <c r="K25" s="565" t="s">
        <v>160</v>
      </c>
      <c r="L25" s="566">
        <v>4107.652</v>
      </c>
      <c r="M25" s="566">
        <v>917.673</v>
      </c>
      <c r="N25" s="598">
        <v>4.4761608982720427</v>
      </c>
      <c r="P25" s="565" t="s">
        <v>423</v>
      </c>
      <c r="Q25" s="566">
        <v>3038.1239999999998</v>
      </c>
      <c r="R25" s="566">
        <v>1221.432</v>
      </c>
      <c r="S25" s="598">
        <v>2.4873460004322792</v>
      </c>
    </row>
    <row r="26" spans="1:19" ht="16.5" thickBot="1">
      <c r="A26" s="81"/>
      <c r="B26" s="81"/>
      <c r="C26" s="81"/>
      <c r="D26" s="81"/>
      <c r="H26" s="1012"/>
      <c r="K26" s="960" t="s">
        <v>168</v>
      </c>
      <c r="L26" s="873">
        <v>2938.6179999999999</v>
      </c>
      <c r="M26" s="873">
        <v>1112.3879999999999</v>
      </c>
      <c r="N26" s="961">
        <v>2.6417203349910285</v>
      </c>
      <c r="P26" s="565" t="s">
        <v>422</v>
      </c>
      <c r="Q26" s="566">
        <v>2447.36</v>
      </c>
      <c r="R26" s="566">
        <v>870.03499999999997</v>
      </c>
      <c r="S26" s="598">
        <v>2.8129443068382307</v>
      </c>
    </row>
    <row r="27" spans="1:19" ht="16.5" thickBot="1">
      <c r="A27" s="81"/>
      <c r="B27" s="81"/>
      <c r="C27" s="81"/>
      <c r="D27" s="81"/>
      <c r="H27" s="1012"/>
      <c r="K27" s="874" t="s">
        <v>270</v>
      </c>
      <c r="L27" s="569">
        <v>641339.34699999995</v>
      </c>
      <c r="M27" s="569">
        <v>157961.94699999999</v>
      </c>
      <c r="N27" s="677">
        <v>4.0600876298391029</v>
      </c>
      <c r="P27" s="565" t="s">
        <v>152</v>
      </c>
      <c r="Q27" s="566">
        <v>2433.4389999999999</v>
      </c>
      <c r="R27" s="566">
        <v>768.755</v>
      </c>
      <c r="S27" s="598">
        <v>3.1654285175380972</v>
      </c>
    </row>
    <row r="28" spans="1:19" ht="16.5" thickBot="1">
      <c r="H28" s="1012"/>
      <c r="K28"/>
      <c r="L28"/>
      <c r="M28"/>
      <c r="N28"/>
      <c r="P28" s="960" t="s">
        <v>298</v>
      </c>
      <c r="Q28" s="873">
        <v>2313.6439999999998</v>
      </c>
      <c r="R28" s="873">
        <v>528.70500000000004</v>
      </c>
      <c r="S28" s="961">
        <v>4.376058482518606</v>
      </c>
    </row>
    <row r="29" spans="1:19" ht="16.5" thickBot="1">
      <c r="H29" s="1012"/>
      <c r="K29"/>
      <c r="L29"/>
      <c r="M29"/>
      <c r="N29"/>
      <c r="P29" s="874" t="s">
        <v>270</v>
      </c>
      <c r="Q29" s="569">
        <v>223732.878</v>
      </c>
      <c r="R29" s="569">
        <v>61145.542000000001</v>
      </c>
      <c r="S29" s="677">
        <v>3.659021912014452</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topLeftCell="A7" workbookViewId="0">
      <selection activeCell="A29" sqref="A29:J54"/>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25" t="s">
        <v>499</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row>
    <row r="3" spans="1:27" ht="18" customHeight="1">
      <c r="A3" s="1528" t="s">
        <v>497</v>
      </c>
      <c r="B3" s="1528"/>
      <c r="C3" s="1528"/>
      <c r="D3" s="1528"/>
      <c r="E3" s="1528"/>
      <c r="F3" s="1528"/>
      <c r="G3" s="152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9875.9380000000001</v>
      </c>
      <c r="C8" s="564">
        <v>13897</v>
      </c>
      <c r="D8" s="678">
        <v>2.3183616995604099</v>
      </c>
      <c r="E8" s="771"/>
      <c r="F8" s="567" t="s">
        <v>388</v>
      </c>
      <c r="G8" s="566">
        <v>2970.8359999999998</v>
      </c>
      <c r="H8" s="566">
        <v>10613</v>
      </c>
      <c r="I8" s="598">
        <v>3.3841719996992694</v>
      </c>
      <c r="J8" s="606"/>
      <c r="K8" s="689" t="s">
        <v>150</v>
      </c>
      <c r="L8" s="564">
        <v>7244.4650000000001</v>
      </c>
      <c r="M8" s="564">
        <v>2014.077</v>
      </c>
      <c r="N8" s="678">
        <v>3.5969156094826564</v>
      </c>
      <c r="O8" s="606"/>
      <c r="P8" s="689" t="s">
        <v>388</v>
      </c>
      <c r="Q8" s="564">
        <v>3372.2640000000001</v>
      </c>
      <c r="R8" s="564">
        <v>846.79399999999998</v>
      </c>
      <c r="S8" s="678">
        <v>3.9823900500003546</v>
      </c>
    </row>
    <row r="9" spans="1:27" ht="15.75">
      <c r="A9" s="567" t="s">
        <v>388</v>
      </c>
      <c r="B9" s="566">
        <v>6697.3680000000004</v>
      </c>
      <c r="C9" s="566">
        <v>18761</v>
      </c>
      <c r="D9" s="598">
        <v>3.1358756394198695</v>
      </c>
      <c r="E9" s="772"/>
      <c r="F9" s="567" t="s">
        <v>165</v>
      </c>
      <c r="G9" s="566">
        <v>2319.7049999999999</v>
      </c>
      <c r="H9" s="566">
        <v>11303</v>
      </c>
      <c r="I9" s="598">
        <v>2.8014745842541937</v>
      </c>
      <c r="J9" s="606"/>
      <c r="K9" s="565" t="s">
        <v>388</v>
      </c>
      <c r="L9" s="566">
        <v>3547.9749999999999</v>
      </c>
      <c r="M9" s="566">
        <v>717.54100000000005</v>
      </c>
      <c r="N9" s="598">
        <v>4.9446303416808233</v>
      </c>
      <c r="O9" s="606"/>
      <c r="P9" s="565" t="s">
        <v>150</v>
      </c>
      <c r="Q9" s="566">
        <v>2576.8989999999999</v>
      </c>
      <c r="R9" s="566">
        <v>643.20500000000004</v>
      </c>
      <c r="S9" s="598">
        <v>4.0063416795578393</v>
      </c>
    </row>
    <row r="10" spans="1:27" ht="16.5" thickBot="1">
      <c r="A10" s="567" t="s">
        <v>165</v>
      </c>
      <c r="B10" s="566">
        <v>5067.7650000000003</v>
      </c>
      <c r="C10" s="566">
        <v>17813</v>
      </c>
      <c r="D10" s="598">
        <v>2.3435856858913113</v>
      </c>
      <c r="E10" s="771"/>
      <c r="F10" s="1419" t="s">
        <v>169</v>
      </c>
      <c r="G10" s="873">
        <v>465.93700000000001</v>
      </c>
      <c r="H10" s="873">
        <v>4269</v>
      </c>
      <c r="I10" s="961">
        <v>1.7275288918220477</v>
      </c>
      <c r="J10" s="606"/>
      <c r="K10" s="565" t="s">
        <v>167</v>
      </c>
      <c r="L10" s="566">
        <v>3511.1790000000001</v>
      </c>
      <c r="M10" s="566">
        <v>755.73099999999999</v>
      </c>
      <c r="N10" s="598">
        <v>4.6460698317258391</v>
      </c>
      <c r="O10" s="606"/>
      <c r="P10" s="565" t="s">
        <v>152</v>
      </c>
      <c r="Q10" s="566">
        <v>2483.5450000000001</v>
      </c>
      <c r="R10" s="566">
        <v>763.02</v>
      </c>
      <c r="S10" s="598">
        <v>3.2548884695027653</v>
      </c>
    </row>
    <row r="11" spans="1:27" ht="16.5" thickBot="1">
      <c r="A11" s="567" t="s">
        <v>161</v>
      </c>
      <c r="B11" s="566">
        <v>3799.0990000000002</v>
      </c>
      <c r="C11" s="566">
        <v>2775</v>
      </c>
      <c r="D11" s="598">
        <v>2.9730119527773735</v>
      </c>
      <c r="E11" s="772"/>
      <c r="F11" s="953" t="s">
        <v>270</v>
      </c>
      <c r="G11" s="569">
        <v>5899.7510000000002</v>
      </c>
      <c r="H11" s="569">
        <v>27124</v>
      </c>
      <c r="I11" s="677">
        <v>2.8957794442028466</v>
      </c>
      <c r="J11" s="606"/>
      <c r="K11" s="565" t="s">
        <v>147</v>
      </c>
      <c r="L11" s="566">
        <v>3031.65</v>
      </c>
      <c r="M11" s="566">
        <v>1329.155</v>
      </c>
      <c r="N11" s="598">
        <v>2.2808852240709325</v>
      </c>
      <c r="O11" s="606"/>
      <c r="P11" s="565" t="s">
        <v>161</v>
      </c>
      <c r="Q11" s="566">
        <v>1945.63</v>
      </c>
      <c r="R11" s="566">
        <v>631.899</v>
      </c>
      <c r="S11" s="598">
        <v>3.0790205396748531</v>
      </c>
    </row>
    <row r="12" spans="1:27" ht="15.75">
      <c r="A12" s="567" t="s">
        <v>150</v>
      </c>
      <c r="B12" s="566">
        <v>3429.2260000000001</v>
      </c>
      <c r="C12" s="566">
        <v>3932</v>
      </c>
      <c r="D12" s="598">
        <v>2.4140400722545183</v>
      </c>
      <c r="E12" s="772"/>
      <c r="F12"/>
      <c r="G12"/>
      <c r="H12"/>
      <c r="I12"/>
      <c r="J12" s="606"/>
      <c r="K12" s="565" t="s">
        <v>152</v>
      </c>
      <c r="L12" s="566">
        <v>2803.5079999999998</v>
      </c>
      <c r="M12" s="566">
        <v>767.47799999999995</v>
      </c>
      <c r="N12" s="598">
        <v>3.6528838611660528</v>
      </c>
      <c r="O12" s="606"/>
      <c r="P12" s="565" t="s">
        <v>149</v>
      </c>
      <c r="Q12" s="566">
        <v>1365.481</v>
      </c>
      <c r="R12" s="566">
        <v>235.37</v>
      </c>
      <c r="S12" s="598">
        <v>5.8014232909886561</v>
      </c>
    </row>
    <row r="13" spans="1:27" ht="15.75">
      <c r="A13" s="567" t="s">
        <v>169</v>
      </c>
      <c r="B13" s="566">
        <v>2487.6489999999999</v>
      </c>
      <c r="C13" s="566">
        <v>7801</v>
      </c>
      <c r="D13" s="598">
        <v>1.5738199113778939</v>
      </c>
      <c r="E13" s="772"/>
      <c r="F13"/>
      <c r="G13"/>
      <c r="H13"/>
      <c r="I13"/>
      <c r="J13" s="606"/>
      <c r="K13" s="565" t="s">
        <v>160</v>
      </c>
      <c r="L13" s="566">
        <v>1537.59</v>
      </c>
      <c r="M13" s="566">
        <v>534.14700000000005</v>
      </c>
      <c r="N13" s="598">
        <v>2.8785896017388466</v>
      </c>
      <c r="O13" s="606"/>
      <c r="P13" s="565" t="s">
        <v>167</v>
      </c>
      <c r="Q13" s="566">
        <v>693.09100000000001</v>
      </c>
      <c r="R13" s="566">
        <v>171.25899999999999</v>
      </c>
      <c r="S13" s="598">
        <v>4.047034024489224</v>
      </c>
    </row>
    <row r="14" spans="1:27" ht="15.75">
      <c r="A14" s="567" t="s">
        <v>152</v>
      </c>
      <c r="B14" s="566">
        <v>2474.3049999999998</v>
      </c>
      <c r="C14" s="566">
        <v>2536</v>
      </c>
      <c r="D14" s="598">
        <v>1.6787536959917062</v>
      </c>
      <c r="E14" s="772"/>
      <c r="F14"/>
      <c r="G14"/>
      <c r="H14"/>
      <c r="I14"/>
      <c r="J14" s="606"/>
      <c r="K14" s="565" t="s">
        <v>164</v>
      </c>
      <c r="L14" s="566">
        <v>1082.3810000000001</v>
      </c>
      <c r="M14" s="566">
        <v>300.68</v>
      </c>
      <c r="N14" s="598">
        <v>3.599777171744047</v>
      </c>
      <c r="O14" s="606"/>
      <c r="P14" s="565" t="s">
        <v>164</v>
      </c>
      <c r="Q14" s="566">
        <v>486.54899999999998</v>
      </c>
      <c r="R14" s="566">
        <v>156.358</v>
      </c>
      <c r="S14" s="598">
        <v>3.1117627495874851</v>
      </c>
    </row>
    <row r="15" spans="1:27" ht="15.75">
      <c r="A15" s="567" t="s">
        <v>160</v>
      </c>
      <c r="B15" s="566">
        <v>2308.8139999999999</v>
      </c>
      <c r="C15" s="566">
        <v>2559</v>
      </c>
      <c r="D15" s="598">
        <v>1.8057486717801079</v>
      </c>
      <c r="E15" s="772"/>
      <c r="F15"/>
      <c r="G15"/>
      <c r="H15"/>
      <c r="I15"/>
      <c r="J15" s="606"/>
      <c r="K15" s="565" t="s">
        <v>165</v>
      </c>
      <c r="L15" s="566">
        <v>925.96400000000006</v>
      </c>
      <c r="M15" s="566">
        <v>298.85199999999998</v>
      </c>
      <c r="N15" s="598">
        <v>3.0984032230000138</v>
      </c>
      <c r="O15" s="606"/>
      <c r="P15" s="565" t="s">
        <v>160</v>
      </c>
      <c r="Q15" s="566">
        <v>244.46299999999999</v>
      </c>
      <c r="R15" s="566">
        <v>63.46</v>
      </c>
      <c r="S15" s="598">
        <v>3.8522376300031516</v>
      </c>
    </row>
    <row r="16" spans="1:27" ht="15.75">
      <c r="A16" s="567" t="s">
        <v>166</v>
      </c>
      <c r="B16" s="566">
        <v>1584.421</v>
      </c>
      <c r="C16" s="566">
        <v>2955</v>
      </c>
      <c r="D16" s="598">
        <v>1.7576769773326575</v>
      </c>
      <c r="E16" s="772"/>
      <c r="J16" s="606"/>
      <c r="K16" s="565" t="s">
        <v>156</v>
      </c>
      <c r="L16" s="566">
        <v>910.64800000000002</v>
      </c>
      <c r="M16" s="566">
        <v>318.98899999999998</v>
      </c>
      <c r="N16" s="598">
        <v>2.8547943659499233</v>
      </c>
      <c r="O16" s="606"/>
      <c r="P16" s="565" t="s">
        <v>156</v>
      </c>
      <c r="Q16" s="566">
        <v>242.101</v>
      </c>
      <c r="R16" s="566">
        <v>107.026</v>
      </c>
      <c r="S16" s="598">
        <v>2.2620765047745408</v>
      </c>
    </row>
    <row r="17" spans="1:19" ht="15.75">
      <c r="A17" s="567" t="s">
        <v>147</v>
      </c>
      <c r="B17" s="566">
        <v>1554.0930000000001</v>
      </c>
      <c r="C17" s="566">
        <v>6315</v>
      </c>
      <c r="D17" s="598">
        <v>3.0294860123706355</v>
      </c>
      <c r="E17" s="771"/>
      <c r="J17" s="606"/>
      <c r="K17" s="565" t="s">
        <v>161</v>
      </c>
      <c r="L17" s="566">
        <v>539.58699999999999</v>
      </c>
      <c r="M17" s="566">
        <v>147.42099999999999</v>
      </c>
      <c r="N17" s="598">
        <v>3.6601773153078598</v>
      </c>
      <c r="O17" s="606"/>
      <c r="P17" s="565" t="s">
        <v>165</v>
      </c>
      <c r="Q17" s="566">
        <v>131.28</v>
      </c>
      <c r="R17" s="566">
        <v>58.186</v>
      </c>
      <c r="S17" s="598">
        <v>2.2562128347025059</v>
      </c>
    </row>
    <row r="18" spans="1:19" ht="16.5" thickBot="1">
      <c r="A18" s="567" t="s">
        <v>148</v>
      </c>
      <c r="B18" s="566">
        <v>1288.192</v>
      </c>
      <c r="C18" s="566">
        <v>1348</v>
      </c>
      <c r="D18" s="598">
        <v>2.1379396188462492</v>
      </c>
      <c r="E18" s="773"/>
      <c r="F18" s="81"/>
      <c r="G18" s="81"/>
      <c r="H18" s="81"/>
      <c r="K18" s="565" t="s">
        <v>149</v>
      </c>
      <c r="L18" s="566">
        <v>509.80500000000001</v>
      </c>
      <c r="M18" s="566">
        <v>97.293000000000006</v>
      </c>
      <c r="N18" s="598">
        <v>5.2398939286485149</v>
      </c>
      <c r="O18" s="606"/>
      <c r="P18" s="960" t="s">
        <v>375</v>
      </c>
      <c r="Q18" s="873">
        <v>109.47499999999999</v>
      </c>
      <c r="R18" s="873">
        <v>14.5</v>
      </c>
      <c r="S18" s="961">
        <v>7.55</v>
      </c>
    </row>
    <row r="19" spans="1:19" ht="16.5" thickBot="1">
      <c r="A19" s="953" t="s">
        <v>270</v>
      </c>
      <c r="B19" s="569">
        <v>42246.186999999998</v>
      </c>
      <c r="C19" s="569">
        <v>83834</v>
      </c>
      <c r="D19" s="677">
        <v>2.3197461545844846</v>
      </c>
      <c r="E19" s="774"/>
      <c r="F19" s="81"/>
      <c r="G19" s="81"/>
      <c r="H19" s="81"/>
      <c r="J19" s="606"/>
      <c r="K19" s="565" t="s">
        <v>425</v>
      </c>
      <c r="L19" s="566">
        <v>287.64499999999998</v>
      </c>
      <c r="M19" s="566">
        <v>23.327000000000002</v>
      </c>
      <c r="N19" s="598">
        <v>12.330989840099454</v>
      </c>
      <c r="O19" s="606"/>
      <c r="P19" s="874" t="s">
        <v>270</v>
      </c>
      <c r="Q19" s="569">
        <v>14065.846</v>
      </c>
      <c r="R19" s="569">
        <v>3820.692</v>
      </c>
      <c r="S19" s="677">
        <v>3.6814917297704186</v>
      </c>
    </row>
    <row r="20" spans="1:19" ht="15" customHeight="1" thickBot="1">
      <c r="A20"/>
      <c r="B20"/>
      <c r="C20"/>
      <c r="D20"/>
      <c r="E20" s="774"/>
      <c r="F20" s="81"/>
      <c r="G20" s="81"/>
      <c r="H20" s="81"/>
      <c r="J20" s="606"/>
      <c r="K20" s="565" t="s">
        <v>148</v>
      </c>
      <c r="L20" s="566">
        <v>274.77199999999999</v>
      </c>
      <c r="M20" s="566">
        <v>25.126999999999999</v>
      </c>
      <c r="N20" s="598">
        <v>10.935328531062204</v>
      </c>
      <c r="O20" s="606"/>
      <c r="P20"/>
      <c r="Q20"/>
      <c r="R20"/>
      <c r="S20"/>
    </row>
    <row r="21" spans="1:19" ht="16.5" thickBot="1">
      <c r="A21"/>
      <c r="B21"/>
      <c r="C21"/>
      <c r="D21"/>
      <c r="E21" s="775"/>
      <c r="F21" s="81"/>
      <c r="G21" s="81"/>
      <c r="H21" s="81"/>
      <c r="J21" s="606"/>
      <c r="K21" s="953" t="s">
        <v>270</v>
      </c>
      <c r="L21" s="569">
        <v>26782.445</v>
      </c>
      <c r="M21" s="569">
        <v>7523.07</v>
      </c>
      <c r="N21" s="677">
        <v>3.5600419775437424</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s="81"/>
      <c r="G30" s="81"/>
      <c r="H30" s="81"/>
      <c r="I30"/>
      <c r="J30"/>
      <c r="K30"/>
      <c r="L30"/>
      <c r="M30"/>
      <c r="N30"/>
      <c r="P30" s="81"/>
      <c r="Q30" s="81"/>
      <c r="R30" s="81"/>
      <c r="S30" s="81"/>
    </row>
    <row r="31" spans="1:19">
      <c r="A31"/>
      <c r="B31"/>
      <c r="C31"/>
      <c r="D31"/>
      <c r="E31"/>
      <c r="F31" s="81"/>
      <c r="G31" s="81"/>
      <c r="H31" s="81"/>
      <c r="I31"/>
      <c r="J31"/>
      <c r="K31"/>
      <c r="L31"/>
      <c r="M31"/>
      <c r="N31"/>
      <c r="P31" s="81"/>
      <c r="Q31" s="81"/>
      <c r="R31" s="81"/>
      <c r="S31" s="81"/>
    </row>
    <row r="32" spans="1:19">
      <c r="A32"/>
      <c r="B32"/>
      <c r="C32"/>
      <c r="D32"/>
      <c r="E32"/>
      <c r="F32" s="81"/>
      <c r="G32" s="81"/>
      <c r="H32" s="81"/>
      <c r="I32"/>
      <c r="J32"/>
      <c r="P32" s="81"/>
      <c r="Q32" s="81"/>
      <c r="R32" s="81"/>
      <c r="S32" s="81"/>
    </row>
    <row r="33" spans="1:19">
      <c r="A33"/>
      <c r="B33"/>
      <c r="C33"/>
      <c r="D33"/>
      <c r="E33"/>
      <c r="F33" s="81"/>
      <c r="G33" s="81"/>
      <c r="H33" s="81"/>
      <c r="I33"/>
      <c r="J33"/>
      <c r="K33"/>
      <c r="L33"/>
      <c r="M33"/>
      <c r="N33"/>
      <c r="P33" s="81"/>
      <c r="Q33" s="81"/>
      <c r="R33" s="81"/>
      <c r="S33" s="81"/>
    </row>
    <row r="34" spans="1:19">
      <c r="A34"/>
      <c r="B34"/>
      <c r="C34"/>
      <c r="D34"/>
      <c r="E34"/>
      <c r="F34" s="81"/>
      <c r="G34" s="81"/>
      <c r="H34" s="81"/>
      <c r="I34"/>
      <c r="J34"/>
      <c r="K34"/>
      <c r="L34"/>
      <c r="M34"/>
      <c r="N34"/>
      <c r="P34" s="81"/>
      <c r="Q34" s="81"/>
      <c r="R34" s="81"/>
      <c r="S34" s="81"/>
    </row>
    <row r="35" spans="1:19">
      <c r="A35"/>
      <c r="B35"/>
      <c r="C35"/>
      <c r="D35"/>
      <c r="E35"/>
      <c r="F35" s="81"/>
      <c r="G35" s="81"/>
      <c r="H35" s="81"/>
      <c r="I35"/>
      <c r="J35"/>
      <c r="K35"/>
      <c r="L35"/>
      <c r="M35"/>
      <c r="N35"/>
    </row>
    <row r="36" spans="1:19">
      <c r="A36"/>
      <c r="B36"/>
      <c r="C36"/>
      <c r="D36"/>
      <c r="E36"/>
      <c r="F36" s="81"/>
      <c r="G36" s="81"/>
      <c r="H36" s="81"/>
      <c r="I36"/>
      <c r="J36"/>
      <c r="K36"/>
      <c r="L36"/>
      <c r="M36"/>
      <c r="N36"/>
    </row>
    <row r="37" spans="1:19">
      <c r="A37"/>
      <c r="B37"/>
      <c r="C37"/>
      <c r="D37"/>
      <c r="E37"/>
      <c r="F37" s="81"/>
      <c r="G37" s="81"/>
      <c r="H37" s="81"/>
      <c r="I37"/>
      <c r="J37"/>
      <c r="K37"/>
      <c r="L37"/>
      <c r="M37"/>
      <c r="N37"/>
    </row>
    <row r="38" spans="1:19">
      <c r="A38"/>
      <c r="B38"/>
      <c r="C38"/>
      <c r="D38"/>
      <c r="E38"/>
      <c r="F38" s="81"/>
      <c r="G38" s="81"/>
      <c r="H38" s="81"/>
      <c r="I38"/>
      <c r="J38"/>
      <c r="K38"/>
      <c r="L38"/>
      <c r="M38"/>
      <c r="N38"/>
    </row>
    <row r="39" spans="1:19">
      <c r="A39"/>
      <c r="B39"/>
      <c r="C39"/>
      <c r="D39"/>
      <c r="E39"/>
      <c r="F39" s="81"/>
      <c r="G39" s="81"/>
      <c r="H39" s="81"/>
      <c r="I39"/>
      <c r="J39"/>
      <c r="K39"/>
      <c r="L39"/>
      <c r="M39"/>
      <c r="N39"/>
    </row>
    <row r="40" spans="1:19">
      <c r="A40"/>
      <c r="B40"/>
      <c r="C40"/>
      <c r="D40"/>
      <c r="E40"/>
      <c r="F40" s="81"/>
      <c r="G40" s="81"/>
      <c r="H40" s="81"/>
      <c r="I40"/>
      <c r="J40"/>
      <c r="K40"/>
      <c r="L40"/>
      <c r="M40"/>
      <c r="N40"/>
    </row>
    <row r="41" spans="1:19">
      <c r="A41"/>
      <c r="B41"/>
      <c r="C41"/>
      <c r="D41"/>
      <c r="E41"/>
      <c r="F41" s="81"/>
      <c r="G41" s="81"/>
      <c r="H41" s="81"/>
      <c r="I41"/>
      <c r="J41"/>
      <c r="K41"/>
      <c r="L41"/>
      <c r="M41"/>
      <c r="N41"/>
    </row>
    <row r="42" spans="1:19">
      <c r="A42"/>
      <c r="B42"/>
      <c r="C42"/>
      <c r="D42"/>
      <c r="E42"/>
      <c r="F42" s="81"/>
      <c r="G42" s="81"/>
      <c r="H42" s="81"/>
      <c r="I42"/>
      <c r="J42"/>
      <c r="K42"/>
      <c r="L42"/>
      <c r="M42"/>
      <c r="N42"/>
    </row>
    <row r="43" spans="1:19">
      <c r="A43"/>
      <c r="B43"/>
      <c r="C43"/>
      <c r="D43"/>
      <c r="E43"/>
      <c r="F43" s="81"/>
      <c r="G43" s="81"/>
      <c r="H43" s="81"/>
      <c r="I43"/>
      <c r="J43"/>
      <c r="K43"/>
      <c r="L43"/>
      <c r="M43"/>
      <c r="N43"/>
    </row>
    <row r="44" spans="1:19">
      <c r="A44"/>
      <c r="B44"/>
      <c r="C44"/>
      <c r="D44"/>
      <c r="E44"/>
      <c r="F44" s="81"/>
      <c r="G44" s="81"/>
      <c r="H44" s="81"/>
      <c r="I44"/>
      <c r="J44"/>
      <c r="K44"/>
      <c r="L44"/>
      <c r="M44"/>
      <c r="N44"/>
    </row>
    <row r="45" spans="1:19">
      <c r="A45"/>
      <c r="B45"/>
      <c r="C45"/>
      <c r="D45"/>
      <c r="E45"/>
      <c r="F45" s="81"/>
      <c r="G45" s="81"/>
      <c r="H45" s="81"/>
      <c r="I45"/>
      <c r="J45"/>
      <c r="K45"/>
      <c r="L45"/>
      <c r="M45"/>
      <c r="N45"/>
    </row>
    <row r="46" spans="1:19">
      <c r="A46"/>
      <c r="B46"/>
      <c r="C46"/>
      <c r="D46"/>
      <c r="E46"/>
      <c r="F46" s="81"/>
      <c r="G46" s="81"/>
      <c r="H46" s="81"/>
      <c r="I46"/>
      <c r="J46"/>
      <c r="K46"/>
      <c r="L46"/>
      <c r="M46"/>
      <c r="N46"/>
    </row>
    <row r="47" spans="1:19">
      <c r="A47"/>
      <c r="B47"/>
      <c r="C47"/>
      <c r="D47"/>
      <c r="E47"/>
      <c r="F47" s="81"/>
      <c r="G47" s="81"/>
      <c r="H47" s="81"/>
      <c r="I47"/>
      <c r="J47"/>
      <c r="K47"/>
      <c r="L47" s="81"/>
    </row>
    <row r="48" spans="1:19">
      <c r="A48"/>
      <c r="B48"/>
      <c r="C48"/>
      <c r="D48"/>
      <c r="E48"/>
      <c r="F48" s="81"/>
      <c r="G48" s="81"/>
      <c r="H48" s="81"/>
      <c r="I48"/>
      <c r="J48"/>
      <c r="K48"/>
      <c r="L48" s="81"/>
    </row>
    <row r="49" spans="1:12">
      <c r="A49"/>
      <c r="B49"/>
      <c r="C49"/>
      <c r="D49"/>
      <c r="E49"/>
      <c r="F49" s="81"/>
      <c r="G49" s="81"/>
      <c r="H49" s="81"/>
      <c r="I49"/>
      <c r="J49"/>
      <c r="K49"/>
      <c r="L49" s="81"/>
    </row>
    <row r="50" spans="1:12">
      <c r="A50"/>
      <c r="B50"/>
      <c r="C50"/>
      <c r="D50"/>
      <c r="E50"/>
      <c r="F50" s="81"/>
      <c r="G50" s="81"/>
      <c r="H50" s="81"/>
      <c r="I50"/>
      <c r="J50"/>
      <c r="K50"/>
      <c r="L50" s="81"/>
    </row>
    <row r="51" spans="1:12">
      <c r="A51"/>
      <c r="B51"/>
      <c r="C51"/>
      <c r="D51"/>
      <c r="E51"/>
      <c r="F51" s="81"/>
      <c r="G51" s="81"/>
      <c r="H51" s="81"/>
      <c r="I51"/>
      <c r="J51"/>
      <c r="K51"/>
      <c r="L51" s="81"/>
    </row>
    <row r="52" spans="1:12">
      <c r="A52"/>
      <c r="B52"/>
      <c r="C52"/>
      <c r="D52"/>
      <c r="E52"/>
      <c r="F52" s="81"/>
      <c r="G52" s="81"/>
      <c r="H52" s="81"/>
      <c r="I52"/>
      <c r="J52"/>
      <c r="K52"/>
      <c r="L52" s="81"/>
    </row>
    <row r="53" spans="1:12">
      <c r="A53"/>
      <c r="B53"/>
      <c r="C53"/>
      <c r="D53"/>
      <c r="E53"/>
      <c r="F53" s="81"/>
      <c r="G53" s="81"/>
      <c r="H53" s="81"/>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sqref="A1:XFD1048576"/>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09" t="s">
        <v>429</v>
      </c>
      <c r="B5" s="1509"/>
      <c r="C5" s="1509"/>
      <c r="D5" s="1509"/>
      <c r="E5" s="1509"/>
      <c r="F5" s="1509"/>
      <c r="H5" s="597" t="s">
        <v>279</v>
      </c>
    </row>
    <row r="6" spans="1:20" ht="15.75" customHeight="1" thickBot="1">
      <c r="A6" s="1510" t="s">
        <v>125</v>
      </c>
      <c r="B6" s="1512" t="s">
        <v>431</v>
      </c>
      <c r="C6" s="1513"/>
      <c r="D6" s="1514"/>
      <c r="E6" s="1515" t="s">
        <v>434</v>
      </c>
      <c r="F6" s="1517" t="s">
        <v>435</v>
      </c>
    </row>
    <row r="7" spans="1:20" ht="21" customHeight="1" thickBot="1">
      <c r="A7" s="1529"/>
      <c r="B7" s="1026" t="s">
        <v>264</v>
      </c>
      <c r="C7" s="1026" t="s">
        <v>268</v>
      </c>
      <c r="D7" s="1026" t="s">
        <v>269</v>
      </c>
      <c r="E7" s="1522"/>
      <c r="F7" s="1523"/>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509" t="s">
        <v>430</v>
      </c>
      <c r="B18" s="1509"/>
      <c r="C18" s="1509"/>
      <c r="D18" s="1509"/>
      <c r="E18" s="1509"/>
      <c r="F18" s="1509"/>
      <c r="L18" s="983"/>
      <c r="O18"/>
      <c r="P18"/>
      <c r="Q18"/>
      <c r="R18"/>
      <c r="S18"/>
      <c r="T18"/>
    </row>
    <row r="19" spans="1:20" ht="16.5" customHeight="1" thickBot="1">
      <c r="A19" s="1520" t="s">
        <v>132</v>
      </c>
      <c r="B19" s="1512" t="s">
        <v>431</v>
      </c>
      <c r="C19" s="1513"/>
      <c r="D19" s="1514"/>
      <c r="E19" s="1515" t="s">
        <v>434</v>
      </c>
      <c r="F19" s="1517" t="s">
        <v>435</v>
      </c>
      <c r="L19" s="983"/>
      <c r="O19"/>
      <c r="P19"/>
      <c r="Q19"/>
      <c r="R19"/>
      <c r="S19"/>
      <c r="T19"/>
    </row>
    <row r="20" spans="1:20" ht="21" customHeight="1" thickBot="1">
      <c r="A20" s="1521"/>
      <c r="B20" s="790" t="s">
        <v>264</v>
      </c>
      <c r="C20" s="790" t="s">
        <v>380</v>
      </c>
      <c r="D20" s="790" t="s">
        <v>381</v>
      </c>
      <c r="E20" s="1522"/>
      <c r="F20" s="1523"/>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524"/>
      <c r="B27" s="1524"/>
      <c r="C27" s="1524"/>
      <c r="D27" s="1524"/>
      <c r="E27" s="1524"/>
      <c r="F27" s="1524"/>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19"/>
      <c r="D32" s="1519"/>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19"/>
      <c r="C43" s="151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525" t="s">
        <v>428</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row>
    <row r="3" spans="1:24" ht="15.75" customHeight="1">
      <c r="A3" s="1526" t="s">
        <v>427</v>
      </c>
      <c r="B3" s="1526"/>
      <c r="C3" s="1526"/>
      <c r="D3" s="1526"/>
      <c r="E3" s="1526"/>
      <c r="F3" s="1526"/>
      <c r="P3" s="550"/>
    </row>
    <row r="4" spans="1:24" ht="4.5" customHeight="1">
      <c r="A4" s="551"/>
      <c r="B4" s="551"/>
      <c r="C4" s="549"/>
      <c r="D4" s="549"/>
    </row>
    <row r="5" spans="1:24" ht="15.75" thickBot="1">
      <c r="A5" s="552" t="s">
        <v>134</v>
      </c>
      <c r="B5" s="1527" t="s">
        <v>135</v>
      </c>
      <c r="C5" s="152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438</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442</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443</v>
      </c>
      <c r="B50" s="1144">
        <v>422</v>
      </c>
      <c r="C50" s="1145">
        <v>230</v>
      </c>
      <c r="D50"/>
      <c r="E50"/>
      <c r="F50"/>
      <c r="G50"/>
      <c r="H50"/>
      <c r="I50"/>
      <c r="J50"/>
      <c r="K50"/>
      <c r="P50"/>
      <c r="Q50"/>
      <c r="R50"/>
      <c r="S50"/>
    </row>
    <row r="51" spans="1:19">
      <c r="A51" s="1143" t="s">
        <v>444</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388</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448</v>
      </c>
      <c r="B59" s="1144">
        <v>36003</v>
      </c>
      <c r="C59" s="1145">
        <v>6532</v>
      </c>
      <c r="D59"/>
      <c r="E59"/>
      <c r="F59"/>
      <c r="G59"/>
      <c r="H59"/>
      <c r="I59"/>
      <c r="J59"/>
      <c r="K59"/>
      <c r="P59"/>
      <c r="Q59"/>
      <c r="R59"/>
      <c r="S59"/>
    </row>
    <row r="60" spans="1:19">
      <c r="A60" s="1143" t="s">
        <v>421</v>
      </c>
      <c r="B60" s="1144">
        <v>51860</v>
      </c>
      <c r="C60" s="1145">
        <v>20500</v>
      </c>
      <c r="D60"/>
      <c r="E60"/>
      <c r="F60"/>
      <c r="G60"/>
      <c r="H60"/>
      <c r="I60"/>
      <c r="J60"/>
      <c r="K60"/>
      <c r="P60"/>
      <c r="Q60"/>
      <c r="R60"/>
      <c r="S60"/>
    </row>
    <row r="61" spans="1:19">
      <c r="A61" s="1143" t="s">
        <v>439</v>
      </c>
      <c r="B61" s="1144">
        <v>192879</v>
      </c>
      <c r="C61" s="1145">
        <v>69602</v>
      </c>
      <c r="D61"/>
      <c r="E61"/>
      <c r="F61"/>
      <c r="G61"/>
      <c r="H61"/>
      <c r="I61"/>
      <c r="J61"/>
      <c r="K61"/>
      <c r="P61"/>
      <c r="Q61"/>
      <c r="R61"/>
      <c r="S61"/>
    </row>
    <row r="62" spans="1:19">
      <c r="A62" s="1143" t="s">
        <v>449</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450</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422</v>
      </c>
      <c r="B66" s="1144">
        <v>502286</v>
      </c>
      <c r="C66" s="1145">
        <v>182927</v>
      </c>
      <c r="D66"/>
      <c r="E66"/>
      <c r="F66"/>
      <c r="G66"/>
      <c r="H66"/>
      <c r="I66"/>
      <c r="J66"/>
      <c r="K66"/>
      <c r="P66"/>
      <c r="Q66"/>
      <c r="R66"/>
      <c r="S66"/>
    </row>
    <row r="67" spans="1:19">
      <c r="A67" s="1143" t="s">
        <v>440</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375</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451</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441</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394</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452</v>
      </c>
      <c r="B82" s="1144">
        <v>35645</v>
      </c>
      <c r="C82" s="1145">
        <v>80286</v>
      </c>
      <c r="D82"/>
      <c r="E82"/>
      <c r="F82"/>
      <c r="G82"/>
      <c r="H82"/>
      <c r="I82"/>
      <c r="J82"/>
      <c r="K82"/>
    </row>
    <row r="83" spans="1:11">
      <c r="A83" s="1143" t="s">
        <v>445</v>
      </c>
      <c r="B83" s="1144">
        <v>24655</v>
      </c>
      <c r="C83" s="1145">
        <v>7940</v>
      </c>
      <c r="D83"/>
      <c r="E83"/>
      <c r="F83"/>
      <c r="G83"/>
      <c r="H83"/>
      <c r="I83"/>
      <c r="J83"/>
      <c r="K83"/>
    </row>
    <row r="84" spans="1:11">
      <c r="A84" s="1146" t="s">
        <v>437</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25" t="s">
        <v>432</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row>
    <row r="3" spans="1:27" ht="18" customHeight="1">
      <c r="A3" s="1530" t="s">
        <v>433</v>
      </c>
      <c r="B3" s="1530"/>
      <c r="C3" s="1530"/>
      <c r="D3" s="1530"/>
      <c r="E3" s="1530"/>
      <c r="F3" s="1530"/>
      <c r="G3" s="153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2"/>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425</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34" t="s">
        <v>71</v>
      </c>
      <c r="B1" s="1434"/>
      <c r="C1" s="1434"/>
      <c r="D1" s="1434"/>
      <c r="E1" s="1434"/>
      <c r="F1" s="1434"/>
      <c r="G1" s="1434"/>
      <c r="H1" s="1434"/>
      <c r="I1" s="1434"/>
      <c r="J1" s="1434"/>
      <c r="K1" s="1434"/>
      <c r="L1" s="1434"/>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440" t="s">
        <v>80</v>
      </c>
      <c r="C3" s="1441"/>
      <c r="D3" s="1441"/>
      <c r="E3" s="1441"/>
      <c r="F3" s="1441"/>
      <c r="G3" s="1442"/>
      <c r="H3" s="1436" t="s">
        <v>55</v>
      </c>
      <c r="I3" s="1437"/>
      <c r="J3" s="1443" t="s">
        <v>265</v>
      </c>
      <c r="K3" s="1438" t="s">
        <v>56</v>
      </c>
      <c r="L3" s="1439"/>
      <c r="M3" s="4"/>
    </row>
    <row r="4" spans="1:18" s="81" customFormat="1" ht="31.5">
      <c r="A4" s="709" t="s">
        <v>57</v>
      </c>
      <c r="B4" s="945" t="s">
        <v>58</v>
      </c>
      <c r="C4" s="93" t="s">
        <v>59</v>
      </c>
      <c r="D4" s="93" t="s">
        <v>60</v>
      </c>
      <c r="E4" s="1093"/>
      <c r="F4" s="1094" t="s">
        <v>393</v>
      </c>
      <c r="G4" s="1095"/>
      <c r="H4" s="944" t="s">
        <v>61</v>
      </c>
      <c r="I4" s="584" t="s">
        <v>73</v>
      </c>
      <c r="J4" s="1444"/>
      <c r="K4" s="82" t="s">
        <v>54</v>
      </c>
      <c r="L4" s="583" t="s">
        <v>64</v>
      </c>
      <c r="M4" s="4"/>
      <c r="O4" s="4"/>
    </row>
    <row r="5" spans="1:18" s="81" customFormat="1" ht="21" customHeight="1" thickBot="1">
      <c r="A5" s="710"/>
      <c r="B5" s="1003" t="s">
        <v>505</v>
      </c>
      <c r="C5" s="1004" t="s">
        <v>505</v>
      </c>
      <c r="D5" s="1004" t="s">
        <v>505</v>
      </c>
      <c r="E5" s="903" t="s">
        <v>107</v>
      </c>
      <c r="F5" s="1090" t="s">
        <v>392</v>
      </c>
      <c r="G5" s="904" t="s">
        <v>62</v>
      </c>
      <c r="H5" s="1005" t="s">
        <v>505</v>
      </c>
      <c r="I5" s="707" t="s">
        <v>72</v>
      </c>
      <c r="J5" s="789"/>
      <c r="K5" s="1004" t="s">
        <v>505</v>
      </c>
      <c r="L5" s="891" t="s">
        <v>63</v>
      </c>
      <c r="M5" s="4"/>
    </row>
    <row r="6" spans="1:18" s="81" customFormat="1" ht="28.5" customHeight="1" thickBot="1">
      <c r="A6" s="40" t="s">
        <v>22</v>
      </c>
      <c r="B6" s="690">
        <v>7.9581881586731367</v>
      </c>
      <c r="C6" s="691">
        <v>15363.297603616094</v>
      </c>
      <c r="D6" s="691">
        <v>15670.563555688417</v>
      </c>
      <c r="E6" s="897">
        <v>0.93632361922095075</v>
      </c>
      <c r="F6" s="1091">
        <v>1.6103667782157303</v>
      </c>
      <c r="G6" s="905">
        <v>26.38554068320537</v>
      </c>
      <c r="H6" s="692">
        <v>309.08404068946027</v>
      </c>
      <c r="I6" s="897">
        <v>-0.2841089841800854</v>
      </c>
      <c r="J6" s="692">
        <v>1.5961417006373084</v>
      </c>
      <c r="K6" s="693">
        <v>100</v>
      </c>
      <c r="L6" s="892" t="s">
        <v>23</v>
      </c>
    </row>
    <row r="7" spans="1:18" s="81" customFormat="1" ht="25.5" customHeight="1">
      <c r="A7" s="778" t="s">
        <v>84</v>
      </c>
      <c r="B7" s="840">
        <v>8.3512430802137665</v>
      </c>
      <c r="C7" s="841">
        <v>15493.9574772055</v>
      </c>
      <c r="D7" s="841">
        <v>15803.836626749611</v>
      </c>
      <c r="E7" s="906">
        <v>-0.62536634400008317</v>
      </c>
      <c r="F7" s="898">
        <v>8.585704058975649</v>
      </c>
      <c r="G7" s="907">
        <v>27.969444191837205</v>
      </c>
      <c r="H7" s="694">
        <v>229.65714285714284</v>
      </c>
      <c r="I7" s="898">
        <v>-4.0503048751138371</v>
      </c>
      <c r="J7" s="695">
        <v>-9.67741935483871</v>
      </c>
      <c r="K7" s="695">
        <v>0.15823679005368749</v>
      </c>
      <c r="L7" s="893">
        <v>-1.9750234118098703E-2</v>
      </c>
    </row>
    <row r="8" spans="1:18" s="81" customFormat="1" ht="24" customHeight="1">
      <c r="A8" s="779" t="s">
        <v>85</v>
      </c>
      <c r="B8" s="842">
        <v>8.9306890142860329</v>
      </c>
      <c r="C8" s="696">
        <v>16755.514098097621</v>
      </c>
      <c r="D8" s="696">
        <v>17090.624380059573</v>
      </c>
      <c r="E8" s="908">
        <v>1.3258255748727612</v>
      </c>
      <c r="F8" s="900">
        <v>2.4249661931807216</v>
      </c>
      <c r="G8" s="697">
        <v>29.936738270657738</v>
      </c>
      <c r="H8" s="698">
        <v>345.08550769709217</v>
      </c>
      <c r="I8" s="899">
        <v>0.4035635771763405</v>
      </c>
      <c r="J8" s="699">
        <v>0.67313713212273019</v>
      </c>
      <c r="K8" s="699">
        <v>36.34359988697372</v>
      </c>
      <c r="L8" s="894">
        <v>-0.33321012623176927</v>
      </c>
      <c r="R8" s="4"/>
    </row>
    <row r="9" spans="1:18" s="81" customFormat="1" ht="24" customHeight="1">
      <c r="A9" s="779" t="s">
        <v>86</v>
      </c>
      <c r="B9" s="842">
        <v>8.9565952808568792</v>
      </c>
      <c r="C9" s="696">
        <v>16804.11872581028</v>
      </c>
      <c r="D9" s="696">
        <v>17140.201100326485</v>
      </c>
      <c r="E9" s="908">
        <v>1.8827787297806888</v>
      </c>
      <c r="F9" s="900">
        <v>2.6746316174675764</v>
      </c>
      <c r="G9" s="697">
        <v>30.263647848415431</v>
      </c>
      <c r="H9" s="700">
        <v>390.21839080459768</v>
      </c>
      <c r="I9" s="900">
        <v>1.1353514655058092</v>
      </c>
      <c r="J9" s="701">
        <v>-14.636140637775959</v>
      </c>
      <c r="K9" s="701">
        <v>5.8999717434303474</v>
      </c>
      <c r="L9" s="895">
        <v>-1.1219034359920554</v>
      </c>
    </row>
    <row r="10" spans="1:18" s="81" customFormat="1" ht="24" customHeight="1">
      <c r="A10" s="779" t="s">
        <v>87</v>
      </c>
      <c r="B10" s="946" t="s">
        <v>81</v>
      </c>
      <c r="C10" s="766" t="s">
        <v>81</v>
      </c>
      <c r="D10" s="766" t="s">
        <v>81</v>
      </c>
      <c r="E10" s="1342" t="s">
        <v>81</v>
      </c>
      <c r="F10" s="901" t="s">
        <v>81</v>
      </c>
      <c r="G10" s="947" t="s">
        <v>81</v>
      </c>
      <c r="H10" s="1208" t="s">
        <v>81</v>
      </c>
      <c r="I10" s="901" t="s">
        <v>81</v>
      </c>
      <c r="J10" s="702" t="s">
        <v>81</v>
      </c>
      <c r="K10" s="1172" t="s">
        <v>81</v>
      </c>
      <c r="L10" s="1259" t="s">
        <v>81</v>
      </c>
    </row>
    <row r="11" spans="1:18" s="81" customFormat="1" ht="24" customHeight="1">
      <c r="A11" s="779" t="s">
        <v>79</v>
      </c>
      <c r="B11" s="842">
        <v>6.3258132047951348</v>
      </c>
      <c r="C11" s="696">
        <v>12989.34949649925</v>
      </c>
      <c r="D11" s="696">
        <v>13249.136486429235</v>
      </c>
      <c r="E11" s="908">
        <v>0.98085232521573362</v>
      </c>
      <c r="F11" s="900">
        <v>3.7931104959592821</v>
      </c>
      <c r="G11" s="697">
        <v>26.646492230832976</v>
      </c>
      <c r="H11" s="700">
        <v>273.65376261853777</v>
      </c>
      <c r="I11" s="900">
        <v>-0.42202222750143448</v>
      </c>
      <c r="J11" s="701">
        <v>8.4605175846051761</v>
      </c>
      <c r="K11" s="701">
        <v>36.948290477536027</v>
      </c>
      <c r="L11" s="895">
        <v>2.3384265514867622</v>
      </c>
    </row>
    <row r="12" spans="1:18" s="81" customFormat="1" ht="24" customHeight="1" thickBot="1">
      <c r="A12" s="780" t="s">
        <v>88</v>
      </c>
      <c r="B12" s="843">
        <v>8.2400787125806705</v>
      </c>
      <c r="C12" s="703">
        <v>15907.487862124846</v>
      </c>
      <c r="D12" s="703">
        <v>16225.637619367344</v>
      </c>
      <c r="E12" s="909">
        <v>1.9692101182843369</v>
      </c>
      <c r="F12" s="902">
        <v>4.5830249495525877</v>
      </c>
      <c r="G12" s="704">
        <v>23.92942853513717</v>
      </c>
      <c r="H12" s="705">
        <v>286.54365079365078</v>
      </c>
      <c r="I12" s="902">
        <v>0.61414066995813865</v>
      </c>
      <c r="J12" s="706">
        <v>-2.0375335120643432</v>
      </c>
      <c r="K12" s="706">
        <v>20.649901102006215</v>
      </c>
      <c r="L12" s="896">
        <v>-0.76595696769580002</v>
      </c>
    </row>
    <row r="13" spans="1:18" s="81" customFormat="1" ht="15">
      <c r="A13" s="838"/>
      <c r="B13" s="839"/>
    </row>
    <row r="14" spans="1:18" s="81" customFormat="1" ht="46.5" customHeight="1">
      <c r="A14" s="1435" t="s">
        <v>366</v>
      </c>
      <c r="B14" s="1435"/>
      <c r="C14" s="1435"/>
      <c r="D14" s="1435"/>
      <c r="E14" s="1435"/>
      <c r="F14" s="1435"/>
      <c r="G14" s="1435"/>
      <c r="H14" s="1435"/>
      <c r="I14" s="1435"/>
      <c r="J14" s="1435"/>
      <c r="K14" s="1435"/>
      <c r="L14" s="1435"/>
    </row>
    <row r="15" spans="1:18" s="81" customFormat="1" ht="33.75" customHeight="1">
      <c r="A15" s="1435" t="s">
        <v>436</v>
      </c>
      <c r="B15" s="1435"/>
      <c r="C15" s="1435"/>
      <c r="D15" s="1435"/>
      <c r="E15" s="1435"/>
      <c r="F15" s="1435"/>
      <c r="G15" s="1435"/>
      <c r="H15" s="1435"/>
      <c r="I15" s="1435"/>
      <c r="J15" s="1435"/>
      <c r="K15" s="1435"/>
      <c r="L15" s="1435"/>
    </row>
    <row r="16" spans="1:18" s="81" customFormat="1">
      <c r="A16" s="1435" t="s">
        <v>124</v>
      </c>
      <c r="B16" s="1435"/>
      <c r="C16" s="1435"/>
      <c r="D16" s="1435"/>
      <c r="E16" s="1435"/>
      <c r="F16" s="1435"/>
      <c r="G16" s="1435"/>
      <c r="H16" s="1435"/>
      <c r="I16" s="1435"/>
      <c r="J16" s="1435"/>
      <c r="K16" s="1435"/>
      <c r="L16" s="1435"/>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row>
    <row r="2" spans="1:20" ht="26.25" customHeight="1">
      <c r="A2" s="529" t="s">
        <v>258</v>
      </c>
    </row>
    <row r="5" spans="1:20" ht="38.25" customHeight="1" thickBot="1">
      <c r="A5" s="1509" t="s">
        <v>484</v>
      </c>
      <c r="B5" s="1509"/>
      <c r="C5" s="1509"/>
      <c r="D5" s="1509"/>
      <c r="E5" s="1509"/>
      <c r="F5" s="1509"/>
      <c r="H5" s="597" t="s">
        <v>279</v>
      </c>
    </row>
    <row r="6" spans="1:20" ht="15.75" customHeight="1" thickBot="1">
      <c r="A6" s="1510" t="s">
        <v>125</v>
      </c>
      <c r="B6" s="1512" t="s">
        <v>483</v>
      </c>
      <c r="C6" s="1513"/>
      <c r="D6" s="1514"/>
      <c r="E6" s="1515" t="s">
        <v>477</v>
      </c>
      <c r="F6" s="1517" t="s">
        <v>478</v>
      </c>
    </row>
    <row r="7" spans="1:20" ht="21" customHeight="1" thickBot="1">
      <c r="A7" s="1529"/>
      <c r="B7" s="1026" t="s">
        <v>264</v>
      </c>
      <c r="C7" s="1026" t="s">
        <v>268</v>
      </c>
      <c r="D7" s="1026" t="s">
        <v>269</v>
      </c>
      <c r="E7" s="1522"/>
      <c r="F7" s="1523"/>
    </row>
    <row r="8" spans="1:20" ht="17.25" customHeight="1" thickBot="1">
      <c r="A8" s="791" t="s">
        <v>126</v>
      </c>
      <c r="B8" s="680">
        <v>14038.891</v>
      </c>
      <c r="C8" s="680">
        <v>4836.6369999999997</v>
      </c>
      <c r="D8" s="819">
        <f t="shared" ref="D8:D13" si="0">(C8/B8)*100</f>
        <v>34.451702773388583</v>
      </c>
      <c r="E8" s="680">
        <v>10934.939</v>
      </c>
      <c r="F8" s="819">
        <f t="shared" ref="F8:F13" si="1">((B8-E8)/E8)*100</f>
        <v>28.385636170444105</v>
      </c>
      <c r="H8" s="625" t="s">
        <v>127</v>
      </c>
    </row>
    <row r="9" spans="1:20" ht="18" customHeight="1" thickBot="1">
      <c r="A9" s="792" t="s">
        <v>128</v>
      </c>
      <c r="B9" s="681">
        <v>50520</v>
      </c>
      <c r="C9" s="681">
        <v>10098</v>
      </c>
      <c r="D9" s="820">
        <f t="shared" si="0"/>
        <v>19.98812351543943</v>
      </c>
      <c r="E9" s="681">
        <v>51011</v>
      </c>
      <c r="F9" s="820">
        <f t="shared" si="1"/>
        <v>-0.96253749191350879</v>
      </c>
      <c r="H9" s="596">
        <f>B9-E9</f>
        <v>-491</v>
      </c>
      <c r="O9" s="81"/>
      <c r="P9" s="81"/>
      <c r="Q9" s="81"/>
      <c r="R9" s="81"/>
      <c r="S9" s="81"/>
      <c r="T9" s="81"/>
    </row>
    <row r="10" spans="1:20" ht="15" customHeight="1" thickBot="1">
      <c r="A10" s="793" t="s">
        <v>259</v>
      </c>
      <c r="B10" s="682">
        <v>21098</v>
      </c>
      <c r="C10" s="992">
        <v>0</v>
      </c>
      <c r="D10" s="820">
        <f t="shared" si="0"/>
        <v>0</v>
      </c>
      <c r="E10" s="683">
        <v>25583</v>
      </c>
      <c r="F10" s="820">
        <f t="shared" si="1"/>
        <v>-17.531173044599928</v>
      </c>
      <c r="O10" s="81"/>
      <c r="P10" s="81"/>
      <c r="Q10" s="81"/>
      <c r="R10" s="81"/>
      <c r="S10" s="81"/>
      <c r="T10" s="81"/>
    </row>
    <row r="11" spans="1:20" ht="17.25" customHeight="1" thickBot="1">
      <c r="A11" s="792" t="s">
        <v>129</v>
      </c>
      <c r="B11" s="1109">
        <v>275566.08799999999</v>
      </c>
      <c r="C11" s="684">
        <v>12231.944</v>
      </c>
      <c r="D11" s="821">
        <f t="shared" si="0"/>
        <v>4.4388422714771778</v>
      </c>
      <c r="E11" s="684">
        <v>306802.46600000001</v>
      </c>
      <c r="F11" s="821">
        <f t="shared" si="1"/>
        <v>-10.181266926322563</v>
      </c>
      <c r="J11" s="788"/>
      <c r="O11" s="81"/>
      <c r="P11" s="81"/>
      <c r="Q11" s="81"/>
      <c r="R11" s="81"/>
      <c r="S11" s="81"/>
      <c r="T11" s="81"/>
    </row>
    <row r="12" spans="1:20" ht="15" customHeight="1" thickBot="1">
      <c r="A12" s="791" t="s">
        <v>130</v>
      </c>
      <c r="B12" s="680">
        <v>106578.781</v>
      </c>
      <c r="C12" s="680">
        <v>21111.114000000001</v>
      </c>
      <c r="D12" s="820">
        <f t="shared" si="0"/>
        <v>19.807989734842248</v>
      </c>
      <c r="E12" s="680">
        <v>89043.978000000003</v>
      </c>
      <c r="F12" s="820">
        <f t="shared" si="1"/>
        <v>19.692295193730001</v>
      </c>
      <c r="O12" s="81"/>
      <c r="P12" s="81"/>
      <c r="Q12" s="81"/>
      <c r="R12" s="81"/>
      <c r="S12" s="81"/>
      <c r="T12" s="81"/>
    </row>
    <row r="13" spans="1:20" ht="15" customHeight="1" thickBot="1">
      <c r="A13" s="791" t="s">
        <v>131</v>
      </c>
      <c r="B13" s="680">
        <f>B11+B12</f>
        <v>382144.86900000001</v>
      </c>
      <c r="C13" s="680">
        <f>C11+C12</f>
        <v>33343.058000000005</v>
      </c>
      <c r="D13" s="822">
        <f t="shared" si="0"/>
        <v>8.7252402700715059</v>
      </c>
      <c r="E13" s="680">
        <f>E11+E12</f>
        <v>395846.44400000002</v>
      </c>
      <c r="F13" s="822">
        <f t="shared" si="1"/>
        <v>-3.4613358810417938</v>
      </c>
      <c r="O13" s="81"/>
      <c r="P13" s="81"/>
      <c r="Q13" s="81"/>
      <c r="R13" s="81"/>
      <c r="S13" s="81"/>
      <c r="T13" s="81"/>
    </row>
    <row r="14" spans="1:20">
      <c r="E14" s="983"/>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09" t="s">
        <v>485</v>
      </c>
      <c r="B18" s="1509"/>
      <c r="C18" s="1509"/>
      <c r="D18" s="1509"/>
      <c r="E18" s="1509"/>
      <c r="F18" s="1509"/>
      <c r="O18" s="81"/>
      <c r="P18" s="81"/>
      <c r="Q18" s="81"/>
      <c r="R18" s="81"/>
      <c r="S18" s="81"/>
      <c r="T18" s="81"/>
    </row>
    <row r="19" spans="1:20" ht="16.5" customHeight="1" thickBot="1">
      <c r="A19" s="1520" t="s">
        <v>132</v>
      </c>
      <c r="B19" s="1512" t="s">
        <v>483</v>
      </c>
      <c r="C19" s="1513"/>
      <c r="D19" s="1514"/>
      <c r="E19" s="1515" t="s">
        <v>477</v>
      </c>
      <c r="F19" s="1517" t="s">
        <v>478</v>
      </c>
      <c r="K19" s="81"/>
      <c r="L19" s="81"/>
      <c r="M19" s="81"/>
      <c r="O19" s="81"/>
      <c r="P19" s="81"/>
      <c r="Q19" s="81"/>
      <c r="R19" s="81"/>
      <c r="S19" s="81"/>
      <c r="T19" s="81"/>
    </row>
    <row r="20" spans="1:20" ht="21" customHeight="1" thickBot="1">
      <c r="A20" s="1521"/>
      <c r="B20" s="790" t="s">
        <v>264</v>
      </c>
      <c r="C20" s="790" t="s">
        <v>380</v>
      </c>
      <c r="D20" s="790" t="s">
        <v>381</v>
      </c>
      <c r="E20" s="1522"/>
      <c r="F20" s="1523"/>
      <c r="K20" s="81"/>
      <c r="L20" s="81"/>
      <c r="M20" s="81"/>
      <c r="O20" s="81"/>
      <c r="P20" s="81"/>
      <c r="Q20" s="81"/>
      <c r="R20" s="81"/>
      <c r="S20" s="81"/>
      <c r="T20" s="81"/>
    </row>
    <row r="21" spans="1:20" ht="15.75" thickBot="1">
      <c r="A21" s="530" t="s">
        <v>126</v>
      </c>
      <c r="B21" s="680">
        <v>32996.713000000003</v>
      </c>
      <c r="C21" s="685">
        <v>0</v>
      </c>
      <c r="D21" s="819">
        <f t="shared" ref="D21:D26" si="2">(C21/B21)*100</f>
        <v>0</v>
      </c>
      <c r="E21" s="680">
        <v>45324.656000000003</v>
      </c>
      <c r="F21" s="819">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20">
        <f t="shared" si="2"/>
        <v>0</v>
      </c>
      <c r="E22" s="680">
        <v>192967</v>
      </c>
      <c r="F22" s="820">
        <f t="shared" si="3"/>
        <v>-16.367565438650132</v>
      </c>
      <c r="H22" s="596">
        <f>B22-E22</f>
        <v>-31584</v>
      </c>
      <c r="O22" s="81"/>
      <c r="P22" s="81"/>
      <c r="Q22" s="81"/>
      <c r="R22" s="81"/>
      <c r="S22" s="81"/>
      <c r="T22" s="81"/>
    </row>
    <row r="23" spans="1:20" ht="15.75" thickBot="1">
      <c r="A23" s="531" t="s">
        <v>259</v>
      </c>
      <c r="B23" s="683">
        <v>48910</v>
      </c>
      <c r="C23" s="686">
        <v>0</v>
      </c>
      <c r="D23" s="820">
        <f t="shared" si="2"/>
        <v>0</v>
      </c>
      <c r="E23" s="683">
        <v>52966</v>
      </c>
      <c r="F23" s="820">
        <f t="shared" si="3"/>
        <v>-7.6577427028659901</v>
      </c>
      <c r="O23" s="81"/>
      <c r="P23" s="81"/>
      <c r="Q23" s="81"/>
      <c r="R23" s="81"/>
      <c r="S23" s="81"/>
      <c r="T23" s="81"/>
    </row>
    <row r="24" spans="1:20" ht="15.75" thickBot="1">
      <c r="A24" s="530" t="s">
        <v>129</v>
      </c>
      <c r="B24" s="680">
        <v>19137.920999999998</v>
      </c>
      <c r="C24" s="687">
        <v>58.238999999999997</v>
      </c>
      <c r="D24" s="821">
        <f t="shared" si="2"/>
        <v>0.30431205145010265</v>
      </c>
      <c r="E24" s="680">
        <v>17494.170999999998</v>
      </c>
      <c r="F24" s="821">
        <f t="shared" si="3"/>
        <v>9.3959868118357832</v>
      </c>
      <c r="O24" s="81"/>
      <c r="P24" s="81"/>
      <c r="Q24" s="81"/>
      <c r="R24" s="81"/>
      <c r="S24" s="81"/>
      <c r="T24" s="81"/>
    </row>
    <row r="25" spans="1:20" ht="15.75" thickBot="1">
      <c r="A25" s="530" t="s">
        <v>130</v>
      </c>
      <c r="B25" s="680">
        <v>5243.3869999999997</v>
      </c>
      <c r="C25" s="687">
        <v>52.505000000000003</v>
      </c>
      <c r="D25" s="820">
        <f t="shared" si="2"/>
        <v>1.001356565899103</v>
      </c>
      <c r="E25" s="680">
        <v>5563.3559999999998</v>
      </c>
      <c r="F25" s="820">
        <f>((B25-E25)/E25)*100</f>
        <v>-5.7513666211545704</v>
      </c>
      <c r="O25" s="81"/>
      <c r="P25" s="81"/>
      <c r="Q25" s="81"/>
      <c r="R25" s="81"/>
      <c r="S25" s="81"/>
      <c r="T25" s="81"/>
    </row>
    <row r="26" spans="1:20" ht="15.75" thickBot="1">
      <c r="A26" s="530" t="s">
        <v>131</v>
      </c>
      <c r="B26" s="680">
        <f>B24+B25</f>
        <v>24381.307999999997</v>
      </c>
      <c r="C26" s="688">
        <f>C24+C25</f>
        <v>110.744</v>
      </c>
      <c r="D26" s="822">
        <f t="shared" si="2"/>
        <v>0.45421681232196404</v>
      </c>
      <c r="E26" s="680">
        <f>E24+E25</f>
        <v>23057.526999999998</v>
      </c>
      <c r="F26" s="822">
        <f t="shared" si="3"/>
        <v>5.7412098010337322</v>
      </c>
      <c r="O26" s="81"/>
      <c r="P26" s="81"/>
      <c r="Q26" s="81"/>
      <c r="R26" s="81"/>
      <c r="S26" s="81"/>
      <c r="T26" s="81"/>
    </row>
    <row r="27" spans="1:20" ht="16.5" customHeight="1">
      <c r="A27" s="1524"/>
      <c r="B27" s="1524"/>
      <c r="C27" s="1524"/>
      <c r="D27" s="1524"/>
      <c r="E27" s="1524"/>
      <c r="F27" s="1524"/>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1"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19"/>
      <c r="D32" s="1519"/>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19"/>
      <c r="C43" s="151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25" t="s">
        <v>476</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row>
    <row r="3" spans="1:24" ht="15.75" customHeight="1">
      <c r="A3" s="1526" t="s">
        <v>475</v>
      </c>
      <c r="B3" s="1526"/>
      <c r="C3" s="1526"/>
      <c r="D3" s="1526"/>
      <c r="E3" s="1526"/>
      <c r="F3" s="1526"/>
      <c r="P3" s="550"/>
    </row>
    <row r="4" spans="1:24" ht="4.5" customHeight="1">
      <c r="A4" s="551"/>
      <c r="B4" s="551"/>
      <c r="C4" s="549"/>
      <c r="D4" s="549"/>
    </row>
    <row r="5" spans="1:24" ht="15.75" thickBot="1">
      <c r="A5" s="552" t="s">
        <v>134</v>
      </c>
      <c r="B5" s="1527" t="s">
        <v>135</v>
      </c>
      <c r="C5" s="152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9">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4" t="s">
        <v>270</v>
      </c>
      <c r="G9" s="569">
        <v>4136.0169999999998</v>
      </c>
      <c r="H9" s="569">
        <v>21098</v>
      </c>
      <c r="I9" s="677">
        <v>2.8881791836877202</v>
      </c>
      <c r="K9" s="565" t="s">
        <v>479</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2"/>
      <c r="K12" s="565" t="s">
        <v>154</v>
      </c>
      <c r="L12" s="566">
        <v>41922.322</v>
      </c>
      <c r="M12" s="566">
        <v>6536.9639999999999</v>
      </c>
      <c r="N12" s="598">
        <v>6.4131180774439018</v>
      </c>
      <c r="P12" s="565" t="s">
        <v>479</v>
      </c>
      <c r="Q12" s="566">
        <v>21494.968000000001</v>
      </c>
      <c r="R12" s="566">
        <v>8622.7270000000008</v>
      </c>
      <c r="S12" s="598">
        <v>2.492827153173236</v>
      </c>
    </row>
    <row r="13" spans="1:24" ht="15.75">
      <c r="A13" s="565" t="s">
        <v>149</v>
      </c>
      <c r="B13" s="566">
        <v>1472.316</v>
      </c>
      <c r="C13" s="566">
        <v>8077</v>
      </c>
      <c r="D13" s="598">
        <v>2.5718792524285243</v>
      </c>
      <c r="H13" s="1012"/>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479</v>
      </c>
      <c r="B15" s="566">
        <v>604.33299999999997</v>
      </c>
      <c r="C15" s="566">
        <v>3106</v>
      </c>
      <c r="D15" s="598">
        <v>2.9924289689731323</v>
      </c>
      <c r="E15" s="768"/>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4"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2"/>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2"/>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2"/>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2"/>
      <c r="K25" s="874" t="s">
        <v>270</v>
      </c>
      <c r="L25" s="569">
        <v>1029780.338</v>
      </c>
      <c r="M25" s="569">
        <v>275566.08799999999</v>
      </c>
      <c r="N25" s="677">
        <v>3.7369632289441945</v>
      </c>
      <c r="P25" s="874" t="s">
        <v>270</v>
      </c>
      <c r="Q25" s="569">
        <v>368128.71600000001</v>
      </c>
      <c r="R25" s="569">
        <v>106578.781</v>
      </c>
      <c r="S25" s="677">
        <v>3.4540526035853234</v>
      </c>
    </row>
    <row r="26" spans="1:19">
      <c r="H26" s="1012"/>
      <c r="K26"/>
      <c r="L26"/>
      <c r="M26"/>
      <c r="N26"/>
      <c r="P26"/>
      <c r="Q26"/>
      <c r="R26"/>
      <c r="S26"/>
    </row>
    <row r="27" spans="1:19">
      <c r="A27" s="81"/>
      <c r="B27" s="81"/>
      <c r="C27" s="81"/>
      <c r="D27" s="81"/>
      <c r="H27" s="1012"/>
      <c r="K27"/>
      <c r="L27"/>
      <c r="M27"/>
      <c r="N27"/>
      <c r="P27"/>
      <c r="Q27"/>
      <c r="R27"/>
      <c r="S27"/>
    </row>
    <row r="28" spans="1:19">
      <c r="H28" s="1012"/>
      <c r="K28"/>
      <c r="L28"/>
      <c r="M28"/>
      <c r="N28"/>
      <c r="P28"/>
      <c r="Q28"/>
      <c r="R28"/>
      <c r="S28"/>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1"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21.42578125"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row>
    <row r="2" spans="1:27" ht="18" customHeight="1">
      <c r="A2" s="1525" t="s">
        <v>480</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row>
    <row r="3" spans="1:27" ht="18" customHeight="1">
      <c r="A3" s="1530" t="s">
        <v>481</v>
      </c>
      <c r="B3" s="1530"/>
      <c r="C3" s="1530"/>
      <c r="D3" s="1530"/>
      <c r="E3" s="1530"/>
      <c r="F3" s="1530"/>
      <c r="G3" s="153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16093.522999999999</v>
      </c>
      <c r="C8" s="564">
        <v>31691</v>
      </c>
      <c r="D8" s="678">
        <v>2.2894459587107936</v>
      </c>
      <c r="E8" s="771"/>
      <c r="F8" s="770" t="s">
        <v>165</v>
      </c>
      <c r="G8" s="564">
        <v>5607.6319999999996</v>
      </c>
      <c r="H8" s="823">
        <v>26439</v>
      </c>
      <c r="I8" s="824">
        <v>2.8975113766304088</v>
      </c>
      <c r="J8" s="606"/>
      <c r="K8" s="689" t="s">
        <v>156</v>
      </c>
      <c r="L8" s="564">
        <v>10807.004999999999</v>
      </c>
      <c r="M8" s="564">
        <v>3637.0129999999999</v>
      </c>
      <c r="N8" s="678">
        <v>2.9713957580025148</v>
      </c>
      <c r="O8" s="606"/>
      <c r="P8" s="689" t="s">
        <v>479</v>
      </c>
      <c r="Q8" s="564">
        <v>6858.8389999999999</v>
      </c>
      <c r="R8" s="564">
        <v>1378.8009999999999</v>
      </c>
      <c r="S8" s="678">
        <v>4.9744952317266957</v>
      </c>
    </row>
    <row r="9" spans="1:27" ht="15.75">
      <c r="A9" s="567" t="s">
        <v>165</v>
      </c>
      <c r="B9" s="566">
        <v>14277.847</v>
      </c>
      <c r="C9" s="566">
        <v>48971</v>
      </c>
      <c r="D9" s="598">
        <v>2.1122303412017889</v>
      </c>
      <c r="E9" s="772"/>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1"/>
      <c r="F10" s="567" t="s">
        <v>167</v>
      </c>
      <c r="G10" s="566">
        <v>936.04499999999996</v>
      </c>
      <c r="H10" s="568">
        <v>4100</v>
      </c>
      <c r="I10" s="599">
        <v>3.8248069300862175</v>
      </c>
      <c r="J10" s="606"/>
      <c r="K10" s="565" t="s">
        <v>479</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479</v>
      </c>
      <c r="B11" s="566">
        <v>6995.2089999999998</v>
      </c>
      <c r="C11" s="566">
        <v>17580</v>
      </c>
      <c r="D11" s="598">
        <v>3.1061379359342114</v>
      </c>
      <c r="E11" s="772"/>
      <c r="F11" s="567" t="s">
        <v>479</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2"/>
      <c r="F12" s="953"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2"/>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2"/>
      <c r="F14"/>
      <c r="G14"/>
      <c r="H14"/>
      <c r="I14"/>
      <c r="J14" s="606"/>
      <c r="K14" s="565" t="s">
        <v>168</v>
      </c>
      <c r="L14" s="566">
        <v>3453.3939999999998</v>
      </c>
      <c r="M14" s="566">
        <v>1399.3009999999999</v>
      </c>
      <c r="N14" s="598">
        <v>2.4679422082882811</v>
      </c>
      <c r="O14" s="606"/>
      <c r="P14" s="565" t="s">
        <v>482</v>
      </c>
      <c r="Q14" s="566">
        <v>483.07799999999997</v>
      </c>
      <c r="R14" s="566">
        <v>89.262</v>
      </c>
      <c r="S14" s="598">
        <v>5.4119110035625457</v>
      </c>
    </row>
    <row r="15" spans="1:27" ht="15.75">
      <c r="A15" s="567" t="s">
        <v>166</v>
      </c>
      <c r="B15" s="566">
        <v>3238.556</v>
      </c>
      <c r="C15" s="566">
        <v>5521</v>
      </c>
      <c r="D15" s="598">
        <v>1.8731692306980436</v>
      </c>
      <c r="E15" s="772"/>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2"/>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1"/>
      <c r="J17" s="606"/>
      <c r="K17" s="565" t="s">
        <v>160</v>
      </c>
      <c r="L17" s="566">
        <v>2093.0659999999998</v>
      </c>
      <c r="M17" s="566">
        <v>857.81600000000003</v>
      </c>
      <c r="N17" s="598">
        <v>2.4399941246141359</v>
      </c>
      <c r="O17" s="606"/>
      <c r="P17" s="960" t="s">
        <v>164</v>
      </c>
      <c r="Q17" s="873">
        <v>388.61500000000001</v>
      </c>
      <c r="R17" s="873">
        <v>97.712999999999994</v>
      </c>
      <c r="S17" s="961">
        <v>3.9771064239149347</v>
      </c>
    </row>
    <row r="18" spans="1:19" ht="16.5" thickBot="1">
      <c r="A18" s="567" t="s">
        <v>167</v>
      </c>
      <c r="B18" s="566">
        <v>1564.027</v>
      </c>
      <c r="C18" s="566">
        <v>5150</v>
      </c>
      <c r="D18" s="598">
        <v>2.928829181421357</v>
      </c>
      <c r="E18" s="773"/>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3" t="s">
        <v>270</v>
      </c>
      <c r="B19" s="569">
        <v>75246.404999999999</v>
      </c>
      <c r="C19" s="569">
        <v>161383</v>
      </c>
      <c r="D19" s="677">
        <v>2.2804212346848001</v>
      </c>
      <c r="E19" s="774"/>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4"/>
      <c r="F20" s="81"/>
      <c r="G20" s="81"/>
      <c r="H20" s="81"/>
      <c r="J20" s="606"/>
      <c r="K20" s="874" t="s">
        <v>270</v>
      </c>
      <c r="L20" s="569">
        <v>62332.813000000002</v>
      </c>
      <c r="M20" s="569">
        <v>19137.920999999998</v>
      </c>
      <c r="N20" s="677">
        <v>3.2570315762093491</v>
      </c>
      <c r="O20" s="606"/>
      <c r="P20" s="874" t="s">
        <v>270</v>
      </c>
      <c r="Q20" s="569">
        <v>21570.731</v>
      </c>
      <c r="R20" s="569">
        <v>5243.3869999999997</v>
      </c>
      <c r="S20" s="677">
        <v>4.1138926041507142</v>
      </c>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78" zoomScale="80" zoomScaleNormal="80" workbookViewId="0">
      <selection activeCell="S724" sqref="S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49" t="s">
        <v>211</v>
      </c>
      <c r="C5" s="1549"/>
      <c r="D5" s="1549"/>
      <c r="E5" s="1549"/>
      <c r="F5" s="1549"/>
      <c r="G5" s="1549"/>
      <c r="H5" s="1549"/>
      <c r="I5" s="1549"/>
      <c r="J5" s="1549"/>
      <c r="K5" s="1549"/>
      <c r="L5" s="1549"/>
    </row>
    <row r="6" spans="2:13" ht="18">
      <c r="B6" s="611"/>
      <c r="C6" s="611"/>
      <c r="D6" s="611"/>
      <c r="E6" s="611"/>
      <c r="F6" s="401" t="s">
        <v>212</v>
      </c>
      <c r="G6" s="611"/>
      <c r="H6" s="611"/>
      <c r="I6" s="611"/>
      <c r="J6" s="611"/>
      <c r="K6" s="611"/>
      <c r="L6" s="611"/>
    </row>
    <row r="7" spans="2:13" s="402" customFormat="1" ht="15">
      <c r="B7" s="1550" t="s">
        <v>213</v>
      </c>
      <c r="C7" s="1552" t="s">
        <v>22</v>
      </c>
      <c r="D7" s="1552" t="s">
        <v>214</v>
      </c>
      <c r="E7" s="1554" t="s">
        <v>215</v>
      </c>
      <c r="F7" s="1555"/>
      <c r="G7" s="1556"/>
      <c r="H7" s="1557" t="s">
        <v>216</v>
      </c>
      <c r="I7" s="1559" t="s">
        <v>217</v>
      </c>
      <c r="J7" s="1560"/>
      <c r="K7" s="1560"/>
      <c r="L7" s="1550"/>
    </row>
    <row r="8" spans="2:13">
      <c r="B8" s="1551"/>
      <c r="C8" s="1553"/>
      <c r="D8" s="1553"/>
      <c r="E8" s="1561" t="s">
        <v>218</v>
      </c>
      <c r="F8" s="1552" t="s">
        <v>219</v>
      </c>
      <c r="G8" s="1552" t="s">
        <v>220</v>
      </c>
      <c r="H8" s="1558"/>
      <c r="I8" s="1561" t="s">
        <v>221</v>
      </c>
      <c r="J8" s="1561" t="s">
        <v>24</v>
      </c>
      <c r="K8" s="1552" t="s">
        <v>222</v>
      </c>
      <c r="L8" s="1561" t="s">
        <v>223</v>
      </c>
    </row>
    <row r="9" spans="2:13">
      <c r="B9" s="1551"/>
      <c r="C9" s="1553"/>
      <c r="D9" s="1553"/>
      <c r="E9" s="1562"/>
      <c r="F9" s="1553"/>
      <c r="G9" s="1553"/>
      <c r="H9" s="1558"/>
      <c r="I9" s="1562"/>
      <c r="J9" s="1562"/>
      <c r="K9" s="1577"/>
      <c r="L9" s="1562"/>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48"/>
      <c r="O105" s="1548"/>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48"/>
      <c r="O121" s="1548"/>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48"/>
      <c r="O145" s="1548"/>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48"/>
      <c r="O171" s="1548"/>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82" t="s">
        <v>249</v>
      </c>
      <c r="D177" s="1582"/>
      <c r="E177" s="1582"/>
      <c r="F177" s="1582"/>
      <c r="G177" s="1582"/>
      <c r="H177" s="1582"/>
      <c r="I177" s="1582"/>
      <c r="J177" s="1582"/>
      <c r="K177" s="1582"/>
      <c r="L177" s="1583"/>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63" t="s">
        <v>213</v>
      </c>
      <c r="C194" s="1565" t="s">
        <v>22</v>
      </c>
      <c r="D194" s="1565" t="s">
        <v>214</v>
      </c>
      <c r="E194" s="1567" t="s">
        <v>215</v>
      </c>
      <c r="F194" s="1568"/>
      <c r="G194" s="1569"/>
      <c r="H194" s="1570" t="s">
        <v>216</v>
      </c>
      <c r="I194" s="1572" t="s">
        <v>217</v>
      </c>
      <c r="J194" s="1573"/>
      <c r="K194" s="1573"/>
      <c r="L194" s="1574"/>
    </row>
    <row r="195" spans="2:12" ht="12.75" customHeight="1">
      <c r="B195" s="1564"/>
      <c r="C195" s="1566"/>
      <c r="D195" s="1566"/>
      <c r="E195" s="1575" t="s">
        <v>218</v>
      </c>
      <c r="F195" s="1565" t="s">
        <v>219</v>
      </c>
      <c r="G195" s="1565" t="s">
        <v>220</v>
      </c>
      <c r="H195" s="1571"/>
      <c r="I195" s="1575" t="s">
        <v>221</v>
      </c>
      <c r="J195" s="1575" t="s">
        <v>24</v>
      </c>
      <c r="K195" s="1565" t="s">
        <v>222</v>
      </c>
      <c r="L195" s="1580" t="s">
        <v>223</v>
      </c>
    </row>
    <row r="196" spans="2:12" ht="12.75" customHeight="1">
      <c r="B196" s="1564"/>
      <c r="C196" s="1566"/>
      <c r="D196" s="1566"/>
      <c r="E196" s="1576"/>
      <c r="F196" s="1566"/>
      <c r="G196" s="1566"/>
      <c r="H196" s="1571"/>
      <c r="I196" s="1578"/>
      <c r="J196" s="1578"/>
      <c r="K196" s="1579"/>
      <c r="L196" s="1581"/>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82" t="s">
        <v>250</v>
      </c>
      <c r="D199" s="1582"/>
      <c r="E199" s="1582"/>
      <c r="F199" s="1582"/>
      <c r="G199" s="1582"/>
      <c r="H199" s="1582"/>
      <c r="I199" s="1582"/>
      <c r="J199" s="1582"/>
      <c r="K199" s="1582"/>
      <c r="L199" s="1583"/>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86" t="s">
        <v>213</v>
      </c>
      <c r="C234" s="1565" t="s">
        <v>22</v>
      </c>
      <c r="D234" s="1565" t="s">
        <v>214</v>
      </c>
      <c r="E234" s="1567" t="s">
        <v>215</v>
      </c>
      <c r="F234" s="1568"/>
      <c r="G234" s="1569"/>
      <c r="H234" s="1570" t="s">
        <v>216</v>
      </c>
      <c r="I234" s="1567" t="s">
        <v>217</v>
      </c>
      <c r="J234" s="1568"/>
      <c r="K234" s="1568"/>
      <c r="L234" s="1568"/>
    </row>
    <row r="235" spans="2:12">
      <c r="B235" s="1587"/>
      <c r="C235" s="1566"/>
      <c r="D235" s="1566"/>
      <c r="E235" s="1575" t="s">
        <v>218</v>
      </c>
      <c r="F235" s="1565" t="s">
        <v>219</v>
      </c>
      <c r="G235" s="1565" t="s">
        <v>220</v>
      </c>
      <c r="H235" s="1571"/>
      <c r="I235" s="1575" t="s">
        <v>221</v>
      </c>
      <c r="J235" s="1575" t="s">
        <v>24</v>
      </c>
      <c r="K235" s="1565" t="s">
        <v>222</v>
      </c>
      <c r="L235" s="1572" t="s">
        <v>223</v>
      </c>
    </row>
    <row r="236" spans="2:12">
      <c r="B236" s="1587"/>
      <c r="C236" s="1566"/>
      <c r="D236" s="1566"/>
      <c r="E236" s="1576"/>
      <c r="F236" s="1566"/>
      <c r="G236" s="1566"/>
      <c r="H236" s="1571"/>
      <c r="I236" s="1576"/>
      <c r="J236" s="1576"/>
      <c r="K236" s="1566"/>
      <c r="L236" s="1584"/>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85" t="s">
        <v>224</v>
      </c>
      <c r="D239" s="1585"/>
      <c r="E239" s="1585"/>
      <c r="F239" s="1585"/>
      <c r="G239" s="1585"/>
      <c r="H239" s="1585"/>
      <c r="I239" s="1585"/>
      <c r="J239" s="1585"/>
      <c r="K239" s="1585"/>
      <c r="L239" s="1585"/>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82" t="s">
        <v>249</v>
      </c>
      <c r="D256" s="1582"/>
      <c r="E256" s="1582"/>
      <c r="F256" s="1582"/>
      <c r="G256" s="1582"/>
      <c r="H256" s="1582"/>
      <c r="I256" s="1582"/>
      <c r="J256" s="1582"/>
      <c r="K256" s="1582"/>
      <c r="L256" s="1582"/>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88" t="s">
        <v>213</v>
      </c>
      <c r="C273" s="1565" t="s">
        <v>22</v>
      </c>
      <c r="D273" s="1565" t="s">
        <v>214</v>
      </c>
      <c r="E273" s="1567" t="s">
        <v>215</v>
      </c>
      <c r="F273" s="1568"/>
      <c r="G273" s="1569"/>
      <c r="H273" s="1570" t="s">
        <v>216</v>
      </c>
      <c r="I273" s="1572" t="s">
        <v>217</v>
      </c>
      <c r="J273" s="1573"/>
      <c r="K273" s="1573"/>
      <c r="L273" s="1573"/>
    </row>
    <row r="274" spans="2:12" ht="11.25" customHeight="1">
      <c r="B274" s="1589"/>
      <c r="C274" s="1566"/>
      <c r="D274" s="1566"/>
      <c r="E274" s="1575" t="s">
        <v>218</v>
      </c>
      <c r="F274" s="1565" t="s">
        <v>219</v>
      </c>
      <c r="G274" s="1565" t="s">
        <v>220</v>
      </c>
      <c r="H274" s="1571"/>
      <c r="I274" s="1575" t="s">
        <v>221</v>
      </c>
      <c r="J274" s="1575" t="s">
        <v>24</v>
      </c>
      <c r="K274" s="1565" t="s">
        <v>222</v>
      </c>
      <c r="L274" s="1572" t="s">
        <v>223</v>
      </c>
    </row>
    <row r="275" spans="2:12" ht="11.25" customHeight="1">
      <c r="B275" s="1589"/>
      <c r="C275" s="1566"/>
      <c r="D275" s="1566"/>
      <c r="E275" s="1576"/>
      <c r="F275" s="1566"/>
      <c r="G275" s="1566"/>
      <c r="H275" s="1571"/>
      <c r="I275" s="1578"/>
      <c r="J275" s="1578"/>
      <c r="K275" s="1579"/>
      <c r="L275" s="1584"/>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82" t="s">
        <v>250</v>
      </c>
      <c r="D278" s="1582"/>
      <c r="E278" s="1582"/>
      <c r="F278" s="1582"/>
      <c r="G278" s="1582"/>
      <c r="H278" s="1582"/>
      <c r="I278" s="1582"/>
      <c r="J278" s="1582"/>
      <c r="K278" s="1582"/>
      <c r="L278" s="1582"/>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75" t="s">
        <v>213</v>
      </c>
      <c r="C313" s="1565" t="s">
        <v>22</v>
      </c>
      <c r="D313" s="1565" t="s">
        <v>214</v>
      </c>
      <c r="E313" s="1567" t="s">
        <v>215</v>
      </c>
      <c r="F313" s="1568"/>
      <c r="G313" s="1569"/>
      <c r="H313" s="1565" t="s">
        <v>216</v>
      </c>
      <c r="I313" s="1567" t="s">
        <v>217</v>
      </c>
      <c r="J313" s="1568"/>
      <c r="K313" s="1568"/>
      <c r="L313" s="1569"/>
    </row>
    <row r="314" spans="2:12" ht="11.25" customHeight="1">
      <c r="B314" s="1576"/>
      <c r="C314" s="1566"/>
      <c r="D314" s="1566"/>
      <c r="E314" s="1592" t="s">
        <v>254</v>
      </c>
      <c r="F314" s="1595" t="s">
        <v>255</v>
      </c>
      <c r="G314" s="1595" t="s">
        <v>256</v>
      </c>
      <c r="H314" s="1566"/>
      <c r="I314" s="1575" t="s">
        <v>221</v>
      </c>
      <c r="J314" s="1575" t="s">
        <v>24</v>
      </c>
      <c r="K314" s="1565" t="s">
        <v>222</v>
      </c>
      <c r="L314" s="1575" t="s">
        <v>223</v>
      </c>
    </row>
    <row r="315" spans="2:12" ht="11.25" customHeight="1">
      <c r="B315" s="1578"/>
      <c r="C315" s="1579"/>
      <c r="D315" s="1579"/>
      <c r="E315" s="1594"/>
      <c r="F315" s="1596"/>
      <c r="G315" s="1596"/>
      <c r="H315" s="1579"/>
      <c r="I315" s="1578"/>
      <c r="J315" s="1578"/>
      <c r="K315" s="1579"/>
      <c r="L315" s="1578"/>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85" t="s">
        <v>224</v>
      </c>
      <c r="D318" s="1585"/>
      <c r="E318" s="1585"/>
      <c r="F318" s="1585"/>
      <c r="G318" s="1585"/>
      <c r="H318" s="1585"/>
      <c r="I318" s="1585"/>
      <c r="J318" s="1585"/>
      <c r="K318" s="1585"/>
      <c r="L318" s="1598"/>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82" t="s">
        <v>249</v>
      </c>
      <c r="D335" s="1582"/>
      <c r="E335" s="1582"/>
      <c r="F335" s="1582"/>
      <c r="G335" s="1582"/>
      <c r="H335" s="1582"/>
      <c r="I335" s="1582"/>
      <c r="J335" s="1582"/>
      <c r="K335" s="1582"/>
      <c r="L335" s="1599"/>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90" t="s">
        <v>213</v>
      </c>
      <c r="C352" s="1565" t="s">
        <v>22</v>
      </c>
      <c r="D352" s="1565" t="s">
        <v>214</v>
      </c>
      <c r="E352" s="1567" t="s">
        <v>215</v>
      </c>
      <c r="F352" s="1568"/>
      <c r="G352" s="1569"/>
      <c r="H352" s="1570" t="s">
        <v>216</v>
      </c>
      <c r="I352" s="1572" t="s">
        <v>217</v>
      </c>
      <c r="J352" s="1573"/>
      <c r="K352" s="1573"/>
      <c r="L352" s="1586"/>
    </row>
    <row r="353" spans="2:12" ht="11.25" customHeight="1">
      <c r="B353" s="1591"/>
      <c r="C353" s="1566"/>
      <c r="D353" s="1566"/>
      <c r="E353" s="1592" t="s">
        <v>254</v>
      </c>
      <c r="F353" s="1595" t="s">
        <v>255</v>
      </c>
      <c r="G353" s="1595" t="s">
        <v>256</v>
      </c>
      <c r="H353" s="1571"/>
      <c r="I353" s="1575" t="s">
        <v>221</v>
      </c>
      <c r="J353" s="1575" t="s">
        <v>24</v>
      </c>
      <c r="K353" s="1565" t="s">
        <v>222</v>
      </c>
      <c r="L353" s="1575" t="s">
        <v>223</v>
      </c>
    </row>
    <row r="354" spans="2:12" ht="11.25" customHeight="1">
      <c r="B354" s="1591"/>
      <c r="C354" s="1566"/>
      <c r="D354" s="1566"/>
      <c r="E354" s="1593"/>
      <c r="F354" s="1597"/>
      <c r="G354" s="1597"/>
      <c r="H354" s="1571"/>
      <c r="I354" s="1578"/>
      <c r="J354" s="1578"/>
      <c r="K354" s="1579"/>
      <c r="L354" s="1578"/>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82" t="s">
        <v>250</v>
      </c>
      <c r="D357" s="1582"/>
      <c r="E357" s="1582"/>
      <c r="F357" s="1582"/>
      <c r="G357" s="1582"/>
      <c r="H357" s="1582"/>
      <c r="I357" s="1582"/>
      <c r="J357" s="1582"/>
      <c r="K357" s="1582"/>
      <c r="L357" s="1599"/>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35" t="s">
        <v>213</v>
      </c>
      <c r="C393" s="1533" t="s">
        <v>22</v>
      </c>
      <c r="D393" s="1533" t="s">
        <v>214</v>
      </c>
      <c r="E393" s="1544" t="s">
        <v>215</v>
      </c>
      <c r="F393" s="1545"/>
      <c r="G393" s="1546"/>
      <c r="H393" s="1539" t="s">
        <v>216</v>
      </c>
      <c r="I393" s="1544" t="s">
        <v>217</v>
      </c>
      <c r="J393" s="1545"/>
      <c r="K393" s="1545"/>
      <c r="L393" s="1546"/>
    </row>
    <row r="394" spans="2:12" ht="11.25" customHeight="1">
      <c r="B394" s="1547"/>
      <c r="C394" s="1534"/>
      <c r="D394" s="1534"/>
      <c r="E394" s="1602" t="s">
        <v>254</v>
      </c>
      <c r="F394" s="1604" t="s">
        <v>255</v>
      </c>
      <c r="G394" s="1604" t="s">
        <v>256</v>
      </c>
      <c r="H394" s="1540"/>
      <c r="I394" s="1535" t="s">
        <v>221</v>
      </c>
      <c r="J394" s="1535" t="s">
        <v>24</v>
      </c>
      <c r="K394" s="1533" t="s">
        <v>222</v>
      </c>
      <c r="L394" s="1535" t="s">
        <v>223</v>
      </c>
    </row>
    <row r="395" spans="2:12" ht="11.25" customHeight="1">
      <c r="B395" s="1547"/>
      <c r="C395" s="1534"/>
      <c r="D395" s="1534"/>
      <c r="E395" s="1603"/>
      <c r="F395" s="1605"/>
      <c r="G395" s="1605"/>
      <c r="H395" s="1540"/>
      <c r="I395" s="1547"/>
      <c r="J395" s="1547"/>
      <c r="K395" s="1534"/>
      <c r="L395" s="1536"/>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600" t="s">
        <v>224</v>
      </c>
      <c r="D398" s="1600"/>
      <c r="E398" s="1600"/>
      <c r="F398" s="1600"/>
      <c r="G398" s="1600"/>
      <c r="H398" s="1600"/>
      <c r="I398" s="1600"/>
      <c r="J398" s="1600"/>
      <c r="K398" s="1600"/>
      <c r="L398" s="1601"/>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31" t="s">
        <v>249</v>
      </c>
      <c r="D415" s="1531"/>
      <c r="E415" s="1531"/>
      <c r="F415" s="1531"/>
      <c r="G415" s="1531"/>
      <c r="H415" s="1531"/>
      <c r="I415" s="1531"/>
      <c r="J415" s="1531"/>
      <c r="K415" s="1531"/>
      <c r="L415" s="1606"/>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607" t="s">
        <v>213</v>
      </c>
      <c r="C432" s="1533" t="s">
        <v>22</v>
      </c>
      <c r="D432" s="1533" t="s">
        <v>214</v>
      </c>
      <c r="E432" s="1544" t="s">
        <v>215</v>
      </c>
      <c r="F432" s="1545"/>
      <c r="G432" s="1546"/>
      <c r="H432" s="1539" t="s">
        <v>216</v>
      </c>
      <c r="I432" s="1541" t="s">
        <v>217</v>
      </c>
      <c r="J432" s="1542"/>
      <c r="K432" s="1542"/>
      <c r="L432" s="1609"/>
    </row>
    <row r="433" spans="2:12" ht="11.25" customHeight="1">
      <c r="B433" s="1608"/>
      <c r="C433" s="1534"/>
      <c r="D433" s="1534"/>
      <c r="E433" s="1602" t="s">
        <v>254</v>
      </c>
      <c r="F433" s="1604" t="s">
        <v>255</v>
      </c>
      <c r="G433" s="1604" t="s">
        <v>256</v>
      </c>
      <c r="H433" s="1540"/>
      <c r="I433" s="1535" t="s">
        <v>221</v>
      </c>
      <c r="J433" s="1535" t="s">
        <v>24</v>
      </c>
      <c r="K433" s="1533" t="s">
        <v>222</v>
      </c>
      <c r="L433" s="1535" t="s">
        <v>223</v>
      </c>
    </row>
    <row r="434" spans="2:12" ht="11.25" customHeight="1">
      <c r="B434" s="1608"/>
      <c r="C434" s="1534"/>
      <c r="D434" s="1534"/>
      <c r="E434" s="1603"/>
      <c r="F434" s="1605"/>
      <c r="G434" s="1605"/>
      <c r="H434" s="1540"/>
      <c r="I434" s="1536"/>
      <c r="J434" s="1536"/>
      <c r="K434" s="1610"/>
      <c r="L434" s="1536"/>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31" t="s">
        <v>250</v>
      </c>
      <c r="D437" s="1531"/>
      <c r="E437" s="1531"/>
      <c r="F437" s="1531"/>
      <c r="G437" s="1531"/>
      <c r="H437" s="1531"/>
      <c r="I437" s="1531"/>
      <c r="J437" s="1531"/>
      <c r="K437" s="1531"/>
      <c r="L437" s="1606"/>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35" t="s">
        <v>213</v>
      </c>
      <c r="C475" s="1533" t="s">
        <v>22</v>
      </c>
      <c r="D475" s="1533" t="s">
        <v>214</v>
      </c>
      <c r="E475" s="1544" t="s">
        <v>215</v>
      </c>
      <c r="F475" s="1545"/>
      <c r="G475" s="1546"/>
      <c r="H475" s="1539" t="s">
        <v>216</v>
      </c>
      <c r="I475" s="1544" t="s">
        <v>217</v>
      </c>
      <c r="J475" s="1545"/>
      <c r="K475" s="1545"/>
      <c r="L475" s="1546"/>
    </row>
    <row r="476" spans="2:12" ht="11.25" customHeight="1">
      <c r="B476" s="1547"/>
      <c r="C476" s="1534"/>
      <c r="D476" s="1534"/>
      <c r="E476" s="1602" t="s">
        <v>254</v>
      </c>
      <c r="F476" s="1604" t="s">
        <v>255</v>
      </c>
      <c r="G476" s="1604" t="s">
        <v>256</v>
      </c>
      <c r="H476" s="1540"/>
      <c r="I476" s="1535" t="s">
        <v>221</v>
      </c>
      <c r="J476" s="1535" t="s">
        <v>24</v>
      </c>
      <c r="K476" s="1533" t="s">
        <v>222</v>
      </c>
      <c r="L476" s="1535" t="s">
        <v>223</v>
      </c>
    </row>
    <row r="477" spans="2:12" ht="11.25" customHeight="1">
      <c r="B477" s="1547"/>
      <c r="C477" s="1534"/>
      <c r="D477" s="1534"/>
      <c r="E477" s="1603"/>
      <c r="F477" s="1605"/>
      <c r="G477" s="1605"/>
      <c r="H477" s="1540"/>
      <c r="I477" s="1547"/>
      <c r="J477" s="1547"/>
      <c r="K477" s="1534"/>
      <c r="L477" s="1536"/>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600" t="s">
        <v>224</v>
      </c>
      <c r="D480" s="1600"/>
      <c r="E480" s="1600"/>
      <c r="F480" s="1600"/>
      <c r="G480" s="1600"/>
      <c r="H480" s="1600"/>
      <c r="I480" s="1600"/>
      <c r="J480" s="1600"/>
      <c r="K480" s="1600"/>
      <c r="L480" s="1601"/>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31" t="s">
        <v>249</v>
      </c>
      <c r="D497" s="1531"/>
      <c r="E497" s="1531"/>
      <c r="F497" s="1531"/>
      <c r="G497" s="1531"/>
      <c r="H497" s="1531"/>
      <c r="I497" s="1531"/>
      <c r="J497" s="1531"/>
      <c r="K497" s="1531"/>
      <c r="L497" s="1606"/>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607" t="s">
        <v>213</v>
      </c>
      <c r="C514" s="1533" t="s">
        <v>22</v>
      </c>
      <c r="D514" s="1533" t="s">
        <v>214</v>
      </c>
      <c r="E514" s="1544" t="s">
        <v>215</v>
      </c>
      <c r="F514" s="1545"/>
      <c r="G514" s="1546"/>
      <c r="H514" s="1539" t="s">
        <v>216</v>
      </c>
      <c r="I514" s="1541" t="s">
        <v>217</v>
      </c>
      <c r="J514" s="1542"/>
      <c r="K514" s="1542"/>
      <c r="L514" s="1609"/>
    </row>
    <row r="515" spans="2:12" ht="11.25" customHeight="1">
      <c r="B515" s="1608"/>
      <c r="C515" s="1534"/>
      <c r="D515" s="1534"/>
      <c r="E515" s="1602" t="s">
        <v>254</v>
      </c>
      <c r="F515" s="1604" t="s">
        <v>255</v>
      </c>
      <c r="G515" s="1604" t="s">
        <v>256</v>
      </c>
      <c r="H515" s="1540"/>
      <c r="I515" s="1535" t="s">
        <v>221</v>
      </c>
      <c r="J515" s="1535" t="s">
        <v>24</v>
      </c>
      <c r="K515" s="1533" t="s">
        <v>222</v>
      </c>
      <c r="L515" s="1535" t="s">
        <v>223</v>
      </c>
    </row>
    <row r="516" spans="2:12" ht="11.25" customHeight="1">
      <c r="B516" s="1608"/>
      <c r="C516" s="1534"/>
      <c r="D516" s="1534"/>
      <c r="E516" s="1603"/>
      <c r="F516" s="1605"/>
      <c r="G516" s="1605"/>
      <c r="H516" s="1540"/>
      <c r="I516" s="1536"/>
      <c r="J516" s="1536"/>
      <c r="K516" s="1610"/>
      <c r="L516" s="1536"/>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31" t="s">
        <v>250</v>
      </c>
      <c r="D519" s="1531"/>
      <c r="E519" s="1531"/>
      <c r="F519" s="1531"/>
      <c r="G519" s="1531"/>
      <c r="H519" s="1531"/>
      <c r="I519" s="1531"/>
      <c r="J519" s="1531"/>
      <c r="K519" s="1531"/>
      <c r="L519" s="1606"/>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609" t="s">
        <v>213</v>
      </c>
      <c r="C558" s="1533" t="s">
        <v>22</v>
      </c>
      <c r="D558" s="1533" t="s">
        <v>214</v>
      </c>
      <c r="E558" s="1544" t="s">
        <v>215</v>
      </c>
      <c r="F558" s="1545"/>
      <c r="G558" s="1546"/>
      <c r="H558" s="1539" t="s">
        <v>216</v>
      </c>
      <c r="I558" s="1544" t="s">
        <v>217</v>
      </c>
      <c r="J558" s="1545"/>
      <c r="K558" s="1545"/>
      <c r="L558"/>
    </row>
    <row r="559" spans="2:12" ht="12.75" customHeight="1">
      <c r="B559" s="1613"/>
      <c r="C559" s="1534"/>
      <c r="D559" s="1534"/>
      <c r="E559" s="1535" t="s">
        <v>254</v>
      </c>
      <c r="F559" s="1533" t="s">
        <v>255</v>
      </c>
      <c r="G559" s="1533" t="s">
        <v>256</v>
      </c>
      <c r="H559" s="1540"/>
      <c r="I559" s="1535" t="s">
        <v>221</v>
      </c>
      <c r="J559" s="1535" t="s">
        <v>24</v>
      </c>
      <c r="K559" s="1533" t="s">
        <v>295</v>
      </c>
      <c r="L559"/>
    </row>
    <row r="560" spans="2:12" ht="12.75">
      <c r="B560" s="1613"/>
      <c r="C560" s="1534"/>
      <c r="D560" s="1534"/>
      <c r="E560" s="1547"/>
      <c r="F560" s="1534"/>
      <c r="G560" s="1534"/>
      <c r="H560" s="1540"/>
      <c r="I560" s="1547"/>
      <c r="J560" s="1547"/>
      <c r="K560" s="1534"/>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600" t="s">
        <v>224</v>
      </c>
      <c r="D563" s="1600"/>
      <c r="E563" s="1600"/>
      <c r="F563" s="1600"/>
      <c r="G563" s="1600"/>
      <c r="H563" s="1600"/>
      <c r="I563" s="1600"/>
      <c r="J563" s="1600"/>
      <c r="K563" s="1600"/>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31" t="s">
        <v>249</v>
      </c>
      <c r="D580" s="1531"/>
      <c r="E580" s="1531"/>
      <c r="F580" s="1531"/>
      <c r="G580" s="1531"/>
      <c r="H580" s="1531"/>
      <c r="I580" s="1531"/>
      <c r="J580" s="1531"/>
      <c r="K580" s="1531"/>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611" t="s">
        <v>213</v>
      </c>
      <c r="C597" s="1533" t="s">
        <v>22</v>
      </c>
      <c r="D597" s="1533" t="s">
        <v>214</v>
      </c>
      <c r="E597" s="1544" t="s">
        <v>215</v>
      </c>
      <c r="F597" s="1545"/>
      <c r="G597" s="1546"/>
      <c r="H597" s="1539" t="s">
        <v>216</v>
      </c>
      <c r="I597" s="1541" t="s">
        <v>217</v>
      </c>
      <c r="J597" s="1542"/>
      <c r="K597" s="1542"/>
      <c r="L597"/>
    </row>
    <row r="598" spans="2:12" ht="12.75" customHeight="1">
      <c r="B598" s="1612"/>
      <c r="C598" s="1534"/>
      <c r="D598" s="1534"/>
      <c r="E598" s="1535" t="s">
        <v>254</v>
      </c>
      <c r="F598" s="1533" t="s">
        <v>255</v>
      </c>
      <c r="G598" s="1533" t="s">
        <v>256</v>
      </c>
      <c r="H598" s="1540"/>
      <c r="I598" s="1535" t="s">
        <v>221</v>
      </c>
      <c r="J598" s="1535" t="s">
        <v>24</v>
      </c>
      <c r="K598" s="1533" t="s">
        <v>222</v>
      </c>
      <c r="L598"/>
    </row>
    <row r="599" spans="2:12" ht="12.75" customHeight="1">
      <c r="B599" s="1612"/>
      <c r="C599" s="1534"/>
      <c r="D599" s="1534"/>
      <c r="E599" s="1547"/>
      <c r="F599" s="1534"/>
      <c r="G599" s="1534"/>
      <c r="H599" s="1540"/>
      <c r="I599" s="1536"/>
      <c r="J599" s="1536"/>
      <c r="K599" s="1610"/>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31" t="s">
        <v>250</v>
      </c>
      <c r="D602" s="1531"/>
      <c r="E602" s="1531"/>
      <c r="F602" s="1531"/>
      <c r="G602" s="1531"/>
      <c r="H602" s="1531"/>
      <c r="I602" s="1531"/>
      <c r="J602" s="1531"/>
      <c r="K602" s="1531"/>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617" t="s">
        <v>383</v>
      </c>
      <c r="C636" s="1617"/>
      <c r="D636" s="1617"/>
      <c r="E636" s="1617"/>
      <c r="F636" s="1617"/>
      <c r="G636" s="1617"/>
      <c r="H636" s="1617"/>
      <c r="I636" s="1617"/>
      <c r="J636" s="1617"/>
      <c r="K636" s="1617"/>
    </row>
    <row r="637" spans="2:12" ht="18.75" thickBot="1">
      <c r="B637" s="756"/>
      <c r="C637" s="756"/>
      <c r="D637" s="756"/>
      <c r="E637" s="756"/>
      <c r="F637" s="757" t="s">
        <v>212</v>
      </c>
      <c r="G637" s="756"/>
      <c r="H637" s="756"/>
      <c r="I637" s="756"/>
      <c r="J637" s="756"/>
      <c r="K637" s="756"/>
    </row>
    <row r="638" spans="2:12" ht="12.75" customHeight="1">
      <c r="B638" s="1618" t="s">
        <v>213</v>
      </c>
      <c r="C638" s="1620" t="s">
        <v>22</v>
      </c>
      <c r="D638" s="1620" t="s">
        <v>214</v>
      </c>
      <c r="E638" s="1621" t="s">
        <v>215</v>
      </c>
      <c r="F638" s="1622"/>
      <c r="G638" s="1623"/>
      <c r="H638" s="1624" t="s">
        <v>216</v>
      </c>
      <c r="I638" s="1621" t="s">
        <v>217</v>
      </c>
      <c r="J638" s="1622"/>
      <c r="K638" s="1625"/>
    </row>
    <row r="639" spans="2:12" ht="11.25" customHeight="1">
      <c r="B639" s="1619"/>
      <c r="C639" s="1534"/>
      <c r="D639" s="1534"/>
      <c r="E639" s="1535" t="s">
        <v>254</v>
      </c>
      <c r="F639" s="1533" t="s">
        <v>255</v>
      </c>
      <c r="G639" s="1533" t="s">
        <v>256</v>
      </c>
      <c r="H639" s="1540"/>
      <c r="I639" s="1535" t="s">
        <v>221</v>
      </c>
      <c r="J639" s="1535" t="s">
        <v>24</v>
      </c>
      <c r="K639" s="1537" t="s">
        <v>295</v>
      </c>
    </row>
    <row r="640" spans="2:12" ht="11.25" customHeight="1">
      <c r="B640" s="1619"/>
      <c r="C640" s="1534"/>
      <c r="D640" s="1534"/>
      <c r="E640" s="1547"/>
      <c r="F640" s="1534"/>
      <c r="G640" s="1534"/>
      <c r="H640" s="1540"/>
      <c r="I640" s="1547"/>
      <c r="J640" s="1547"/>
      <c r="K640" s="1626"/>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600" t="s">
        <v>224</v>
      </c>
      <c r="D643" s="1600"/>
      <c r="E643" s="1600"/>
      <c r="F643" s="1600"/>
      <c r="G643" s="1600"/>
      <c r="H643" s="1600"/>
      <c r="I643" s="1600"/>
      <c r="J643" s="1600"/>
      <c r="K643" s="1614"/>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531" t="s">
        <v>249</v>
      </c>
      <c r="D660" s="1531"/>
      <c r="E660" s="1531"/>
      <c r="F660" s="1531"/>
      <c r="G660" s="1531"/>
      <c r="H660" s="1531"/>
      <c r="I660" s="1531"/>
      <c r="J660" s="1531"/>
      <c r="K660" s="1532"/>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446</v>
      </c>
    </row>
    <row r="676" spans="2:14" ht="12.75">
      <c r="B676" s="1162"/>
      <c r="C676" s="1085"/>
      <c r="D676" s="1085"/>
      <c r="E676" s="1085"/>
      <c r="F676" s="1085"/>
      <c r="G676" s="1085"/>
      <c r="H676" s="1085"/>
      <c r="I676" s="1085"/>
      <c r="J676" s="1085"/>
      <c r="K676" s="1163"/>
    </row>
    <row r="677" spans="2:14" ht="12.75" customHeight="1">
      <c r="B677" s="1615" t="s">
        <v>213</v>
      </c>
      <c r="C677" s="1533" t="s">
        <v>22</v>
      </c>
      <c r="D677" s="1533" t="s">
        <v>214</v>
      </c>
      <c r="E677" s="1544" t="s">
        <v>215</v>
      </c>
      <c r="F677" s="1545"/>
      <c r="G677" s="1546"/>
      <c r="H677" s="1539" t="s">
        <v>216</v>
      </c>
      <c r="I677" s="1541" t="s">
        <v>217</v>
      </c>
      <c r="J677" s="1542"/>
      <c r="K677" s="1543"/>
    </row>
    <row r="678" spans="2:14" ht="11.25" customHeight="1">
      <c r="B678" s="1616"/>
      <c r="C678" s="1534"/>
      <c r="D678" s="1534"/>
      <c r="E678" s="1535" t="s">
        <v>254</v>
      </c>
      <c r="F678" s="1533" t="s">
        <v>255</v>
      </c>
      <c r="G678" s="1533" t="s">
        <v>256</v>
      </c>
      <c r="H678" s="1540"/>
      <c r="I678" s="1535" t="s">
        <v>221</v>
      </c>
      <c r="J678" s="1535" t="s">
        <v>24</v>
      </c>
      <c r="K678" s="1537" t="s">
        <v>222</v>
      </c>
    </row>
    <row r="679" spans="2:14" ht="11.25" customHeight="1">
      <c r="B679" s="1616"/>
      <c r="C679" s="1534"/>
      <c r="D679" s="1534"/>
      <c r="E679" s="1547"/>
      <c r="F679" s="1534"/>
      <c r="G679" s="1534"/>
      <c r="H679" s="1540"/>
      <c r="I679" s="1536"/>
      <c r="J679" s="1536"/>
      <c r="K679" s="1538"/>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531" t="s">
        <v>250</v>
      </c>
      <c r="D682" s="1531"/>
      <c r="E682" s="1531"/>
      <c r="F682" s="1531"/>
      <c r="G682" s="1531"/>
      <c r="H682" s="1531"/>
      <c r="I682" s="1531"/>
      <c r="J682" s="1531"/>
      <c r="K682" s="1532"/>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17" t="s">
        <v>447</v>
      </c>
      <c r="C715" s="1617"/>
      <c r="D715" s="1617"/>
      <c r="E715" s="1617"/>
      <c r="F715" s="1617"/>
      <c r="G715" s="1617"/>
      <c r="H715" s="1617"/>
      <c r="I715" s="1617"/>
      <c r="J715" s="1617"/>
      <c r="K715" s="1617"/>
      <c r="L715"/>
    </row>
    <row r="716" spans="2:12" ht="18.75" thickBot="1">
      <c r="B716" s="1139"/>
      <c r="C716" s="1139"/>
      <c r="D716" s="1139"/>
      <c r="E716" s="1139"/>
      <c r="F716" s="757" t="s">
        <v>212</v>
      </c>
      <c r="G716" s="1139"/>
      <c r="H716" s="1139"/>
      <c r="I716" s="1139"/>
      <c r="J716" s="1139"/>
      <c r="K716" s="1139"/>
    </row>
    <row r="717" spans="2:12" ht="12.75">
      <c r="B717" s="1618" t="s">
        <v>213</v>
      </c>
      <c r="C717" s="1620" t="s">
        <v>22</v>
      </c>
      <c r="D717" s="1620" t="s">
        <v>214</v>
      </c>
      <c r="E717" s="1621" t="s">
        <v>215</v>
      </c>
      <c r="F717" s="1622"/>
      <c r="G717" s="1623"/>
      <c r="H717" s="1624" t="s">
        <v>216</v>
      </c>
      <c r="I717" s="1621" t="s">
        <v>217</v>
      </c>
      <c r="J717" s="1622"/>
      <c r="K717" s="1625"/>
    </row>
    <row r="718" spans="2:12">
      <c r="B718" s="1619"/>
      <c r="C718" s="1534"/>
      <c r="D718" s="1534"/>
      <c r="E718" s="1535" t="s">
        <v>254</v>
      </c>
      <c r="F718" s="1533" t="s">
        <v>255</v>
      </c>
      <c r="G718" s="1533" t="s">
        <v>256</v>
      </c>
      <c r="H718" s="1540"/>
      <c r="I718" s="1535" t="s">
        <v>221</v>
      </c>
      <c r="J718" s="1535" t="s">
        <v>24</v>
      </c>
      <c r="K718" s="1537" t="s">
        <v>295</v>
      </c>
    </row>
    <row r="719" spans="2:12" ht="17.25" customHeight="1">
      <c r="B719" s="1619"/>
      <c r="C719" s="1534"/>
      <c r="D719" s="1534"/>
      <c r="E719" s="1547"/>
      <c r="F719" s="1534"/>
      <c r="G719" s="1534"/>
      <c r="H719" s="1540"/>
      <c r="I719" s="1547"/>
      <c r="J719" s="1547"/>
      <c r="K719" s="1626"/>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600" t="s">
        <v>224</v>
      </c>
      <c r="D722" s="1600"/>
      <c r="E722" s="1600"/>
      <c r="F722" s="1600"/>
      <c r="G722" s="1600"/>
      <c r="H722" s="1600"/>
      <c r="I722" s="1600"/>
      <c r="J722" s="1600"/>
      <c r="K722" s="1614"/>
    </row>
    <row r="723" spans="2:11" ht="12.75">
      <c r="B723" s="1078"/>
      <c r="C723" s="630"/>
      <c r="D723" s="630"/>
      <c r="E723" s="630"/>
      <c r="F723" s="630"/>
      <c r="G723" s="630"/>
      <c r="H723" s="630"/>
      <c r="I723" s="630"/>
      <c r="J723" s="630"/>
      <c r="K723" s="1079"/>
    </row>
    <row r="724" spans="2:11" ht="12.75">
      <c r="B724" s="1337" t="s">
        <v>225</v>
      </c>
      <c r="C724" s="1103">
        <f>SUM(D724+H724)</f>
        <v>131487</v>
      </c>
      <c r="D724" s="1103">
        <v>4212</v>
      </c>
      <c r="E724" s="1103">
        <v>1884</v>
      </c>
      <c r="F724" s="1103">
        <v>1881</v>
      </c>
      <c r="G724" s="1103">
        <v>447</v>
      </c>
      <c r="H724" s="1103">
        <v>127275</v>
      </c>
      <c r="I724" s="1103">
        <v>20665</v>
      </c>
      <c r="J724" s="1103">
        <v>40603</v>
      </c>
      <c r="K724" s="1103">
        <v>66007</v>
      </c>
    </row>
    <row r="725" spans="2:11" ht="12.75">
      <c r="B725" s="1337" t="s">
        <v>226</v>
      </c>
      <c r="C725" s="1103">
        <f t="shared" ref="C725:C735" si="64">SUM(D725+H725)</f>
        <v>139761</v>
      </c>
      <c r="D725" s="1103">
        <v>4061</v>
      </c>
      <c r="E725" s="1103">
        <v>2090</v>
      </c>
      <c r="F725" s="1103">
        <v>1541</v>
      </c>
      <c r="G725" s="1103">
        <v>430</v>
      </c>
      <c r="H725" s="1103">
        <v>135700</v>
      </c>
      <c r="I725" s="1103">
        <v>22172</v>
      </c>
      <c r="J725" s="1103">
        <v>39787</v>
      </c>
      <c r="K725" s="1103">
        <v>73741</v>
      </c>
    </row>
    <row r="726" spans="2:11" ht="12.75">
      <c r="B726" s="1337" t="s">
        <v>227</v>
      </c>
      <c r="C726" s="1103">
        <f t="shared" si="64"/>
        <v>169682</v>
      </c>
      <c r="D726" s="1105">
        <v>5140</v>
      </c>
      <c r="E726" s="1105">
        <v>2472</v>
      </c>
      <c r="F726" s="1105">
        <v>2072</v>
      </c>
      <c r="G726" s="1106">
        <v>596</v>
      </c>
      <c r="H726" s="1103">
        <v>164542</v>
      </c>
      <c r="I726" s="1105">
        <v>28740</v>
      </c>
      <c r="J726" s="1105">
        <v>46840</v>
      </c>
      <c r="K726" s="1105">
        <v>88962</v>
      </c>
    </row>
    <row r="727" spans="2:11" ht="12.75">
      <c r="B727" s="1337" t="s">
        <v>228</v>
      </c>
      <c r="C727" s="1103">
        <f>SUM(D727+H727)</f>
        <v>147812</v>
      </c>
      <c r="D727" s="1103">
        <v>3534</v>
      </c>
      <c r="E727" s="1104">
        <v>1611</v>
      </c>
      <c r="F727" s="1104">
        <v>1644</v>
      </c>
      <c r="G727" s="1103">
        <v>279</v>
      </c>
      <c r="H727" s="1103">
        <v>144278</v>
      </c>
      <c r="I727" s="1103">
        <v>24602</v>
      </c>
      <c r="J727" s="1103">
        <v>37994</v>
      </c>
      <c r="K727" s="1103">
        <v>81682</v>
      </c>
    </row>
    <row r="728" spans="2:11" ht="12.75">
      <c r="B728" s="1337" t="s">
        <v>229</v>
      </c>
      <c r="C728" s="1103">
        <f>SUM(D728+H728)</f>
        <v>152123</v>
      </c>
      <c r="D728" s="955">
        <v>3693</v>
      </c>
      <c r="E728" s="1108">
        <v>1713</v>
      </c>
      <c r="F728" s="1098">
        <v>1740</v>
      </c>
      <c r="G728" s="1098">
        <v>240</v>
      </c>
      <c r="H728" s="955">
        <v>148430</v>
      </c>
      <c r="I728" s="1108">
        <v>26209</v>
      </c>
      <c r="J728" s="1108">
        <v>40210</v>
      </c>
      <c r="K728" s="1098">
        <v>82011</v>
      </c>
    </row>
    <row r="729" spans="2:11" ht="12.75">
      <c r="B729" s="1337" t="s">
        <v>230</v>
      </c>
      <c r="C729" s="1103">
        <f t="shared" si="64"/>
        <v>166014</v>
      </c>
      <c r="D729" s="1103">
        <v>4176</v>
      </c>
      <c r="E729" s="1104">
        <v>1863</v>
      </c>
      <c r="F729" s="1104">
        <v>1929</v>
      </c>
      <c r="G729" s="1103">
        <v>384</v>
      </c>
      <c r="H729" s="1103">
        <v>161838</v>
      </c>
      <c r="I729" s="1103">
        <v>29003</v>
      </c>
      <c r="J729" s="1103">
        <v>42927</v>
      </c>
      <c r="K729" s="1103">
        <v>89908</v>
      </c>
    </row>
    <row r="730" spans="2:11" ht="12.75">
      <c r="B730" s="1337" t="s">
        <v>231</v>
      </c>
      <c r="C730" s="1103">
        <f>SUM(D730+H730)</f>
        <v>0</v>
      </c>
      <c r="D730" s="828"/>
      <c r="E730" s="1105"/>
      <c r="F730" s="1106"/>
      <c r="G730" s="1106"/>
      <c r="H730" s="1103"/>
      <c r="I730" s="1105"/>
      <c r="J730" s="1105"/>
      <c r="K730" s="1105"/>
    </row>
    <row r="731" spans="2:11" ht="12.75">
      <c r="B731" s="1337" t="s">
        <v>232</v>
      </c>
      <c r="C731" s="1103">
        <f t="shared" si="64"/>
        <v>0</v>
      </c>
      <c r="D731" s="828"/>
      <c r="E731" s="1105"/>
      <c r="F731" s="1105"/>
      <c r="G731" s="1106"/>
      <c r="H731" s="1103"/>
      <c r="I731" s="1105"/>
      <c r="J731" s="1105"/>
      <c r="K731" s="1105"/>
    </row>
    <row r="732" spans="2:11" ht="12.75">
      <c r="B732" s="1337" t="s">
        <v>233</v>
      </c>
      <c r="C732" s="1103">
        <f t="shared" si="64"/>
        <v>0</v>
      </c>
      <c r="D732" s="1103"/>
      <c r="E732" s="1104"/>
      <c r="F732" s="1104"/>
      <c r="G732" s="1103"/>
      <c r="H732" s="1103"/>
      <c r="I732" s="1103"/>
      <c r="J732" s="1103"/>
      <c r="K732" s="1103"/>
    </row>
    <row r="733" spans="2:11" ht="12.75">
      <c r="B733" s="1337" t="s">
        <v>234</v>
      </c>
      <c r="C733" s="1103">
        <f>SUM(D733+H733)</f>
        <v>0</v>
      </c>
      <c r="D733" s="828"/>
      <c r="E733" s="1105"/>
      <c r="F733" s="1105"/>
      <c r="G733" s="1105"/>
      <c r="H733" s="1104"/>
      <c r="I733" s="1105"/>
      <c r="J733" s="1105"/>
      <c r="K733" s="1105"/>
    </row>
    <row r="734" spans="2:11" ht="12.75">
      <c r="B734" s="1338" t="s">
        <v>235</v>
      </c>
      <c r="C734" s="1103">
        <f>SUM(D734+H734)</f>
        <v>0</v>
      </c>
      <c r="D734" s="1105"/>
      <c r="E734" s="1105"/>
      <c r="F734" s="1105"/>
      <c r="G734" s="1105"/>
      <c r="H734" s="1105"/>
      <c r="I734" s="1105"/>
      <c r="J734" s="1105"/>
      <c r="K734" s="1105"/>
    </row>
    <row r="735" spans="2:11" ht="12.75">
      <c r="B735" s="1338" t="s">
        <v>236</v>
      </c>
      <c r="C735" s="1103">
        <f t="shared" si="64"/>
        <v>0</v>
      </c>
      <c r="D735" s="1105"/>
      <c r="E735" s="1105"/>
      <c r="F735" s="1105"/>
      <c r="G735" s="1105"/>
      <c r="H735" s="1105"/>
      <c r="I735" s="1105"/>
      <c r="J735" s="1105"/>
      <c r="K735" s="1105"/>
    </row>
    <row r="736" spans="2:11" ht="15">
      <c r="B736" s="957"/>
      <c r="C736" s="1104"/>
      <c r="D736" s="1104"/>
      <c r="E736" s="1104"/>
      <c r="F736" s="1104"/>
      <c r="G736" s="1104"/>
      <c r="H736" s="1104"/>
      <c r="I736" s="1104"/>
      <c r="J736" s="1104"/>
      <c r="K736" s="1104"/>
    </row>
    <row r="737" spans="2:11" ht="12.75">
      <c r="B737" s="958">
        <v>2021</v>
      </c>
      <c r="C737" s="1097">
        <f t="shared" ref="C737:K737" si="65">SUM(C724:C735)</f>
        <v>906879</v>
      </c>
      <c r="D737" s="1097">
        <f>SUM(D724:D735)</f>
        <v>24816</v>
      </c>
      <c r="E737" s="1097">
        <f t="shared" si="65"/>
        <v>11633</v>
      </c>
      <c r="F737" s="1097">
        <f t="shared" si="65"/>
        <v>10807</v>
      </c>
      <c r="G737" s="1097">
        <f>SUM(G724:G735)</f>
        <v>2376</v>
      </c>
      <c r="H737" s="1097">
        <f t="shared" si="65"/>
        <v>882063</v>
      </c>
      <c r="I737" s="1097">
        <f t="shared" si="65"/>
        <v>151391</v>
      </c>
      <c r="J737" s="1097">
        <f t="shared" si="65"/>
        <v>248361</v>
      </c>
      <c r="K737" s="1097">
        <f t="shared" si="65"/>
        <v>482311</v>
      </c>
    </row>
    <row r="738" spans="2:11" ht="12.75">
      <c r="B738" s="1096"/>
      <c r="C738" s="1084"/>
      <c r="D738" s="1084"/>
      <c r="E738" s="1084"/>
      <c r="F738" s="1084"/>
      <c r="G738" s="1084"/>
      <c r="H738" s="1084"/>
      <c r="I738" s="1084"/>
      <c r="J738" s="1084"/>
      <c r="K738" s="1084"/>
    </row>
    <row r="739" spans="2:11" ht="12.75">
      <c r="B739" s="81"/>
      <c r="C739" s="1531" t="s">
        <v>249</v>
      </c>
      <c r="D739" s="1531"/>
      <c r="E739" s="1531"/>
      <c r="F739" s="1531"/>
      <c r="G739" s="1531"/>
      <c r="H739" s="1531"/>
      <c r="I739" s="1531"/>
      <c r="J739" s="1531"/>
      <c r="K739" s="1531"/>
    </row>
    <row r="740" spans="2:11" ht="12.75">
      <c r="B740" s="630"/>
      <c r="C740" s="1084"/>
      <c r="D740" s="1084"/>
      <c r="E740" s="1084"/>
      <c r="F740" s="1084"/>
      <c r="G740" s="1084"/>
      <c r="H740" s="1084"/>
      <c r="I740" s="1084"/>
      <c r="J740" s="1084"/>
      <c r="K740" s="1084"/>
    </row>
    <row r="741" spans="2:11" ht="12.75">
      <c r="B741" s="959" t="s">
        <v>225</v>
      </c>
      <c r="C741" s="1103">
        <f t="shared" ref="C741:C752" si="66">SUM(D741+H741)</f>
        <v>39741341</v>
      </c>
      <c r="D741" s="1103">
        <v>237362</v>
      </c>
      <c r="E741" s="1103">
        <v>66223</v>
      </c>
      <c r="F741" s="1103">
        <v>109472</v>
      </c>
      <c r="G741" s="1103">
        <v>61667</v>
      </c>
      <c r="H741" s="1103">
        <v>39503979</v>
      </c>
      <c r="I741" s="1103">
        <v>5747629</v>
      </c>
      <c r="J741" s="1103">
        <v>11340717</v>
      </c>
      <c r="K741" s="1103">
        <v>22415633</v>
      </c>
    </row>
    <row r="742" spans="2:11" ht="12.75">
      <c r="B742" s="959" t="s">
        <v>226</v>
      </c>
      <c r="C742" s="1103">
        <f t="shared" si="66"/>
        <v>42585604</v>
      </c>
      <c r="D742" s="1103">
        <v>225646</v>
      </c>
      <c r="E742" s="1103">
        <v>74893</v>
      </c>
      <c r="F742" s="1103">
        <v>91386</v>
      </c>
      <c r="G742" s="1103">
        <v>59367</v>
      </c>
      <c r="H742" s="1103">
        <v>42359958</v>
      </c>
      <c r="I742" s="1103">
        <v>6173809</v>
      </c>
      <c r="J742" s="1103">
        <v>11233624</v>
      </c>
      <c r="K742" s="1103">
        <v>24952525</v>
      </c>
    </row>
    <row r="743" spans="2:11" ht="12.75">
      <c r="B743" s="959" t="s">
        <v>227</v>
      </c>
      <c r="C743" s="1103">
        <f t="shared" si="66"/>
        <v>51669516</v>
      </c>
      <c r="D743" s="1105">
        <v>269170</v>
      </c>
      <c r="E743" s="1105">
        <v>75705</v>
      </c>
      <c r="F743" s="1105">
        <v>120949</v>
      </c>
      <c r="G743" s="1106">
        <v>72516</v>
      </c>
      <c r="H743" s="1103">
        <v>51400346</v>
      </c>
      <c r="I743" s="1105">
        <v>8040952</v>
      </c>
      <c r="J743" s="1105">
        <v>13263981</v>
      </c>
      <c r="K743" s="1105">
        <v>30095413</v>
      </c>
    </row>
    <row r="744" spans="2:11" ht="12.75">
      <c r="B744" s="959" t="s">
        <v>228</v>
      </c>
      <c r="C744" s="1103">
        <f t="shared" si="66"/>
        <v>46021458</v>
      </c>
      <c r="D744" s="1103">
        <v>203453</v>
      </c>
      <c r="E744" s="1104">
        <v>56947</v>
      </c>
      <c r="F744" s="1104">
        <v>106856</v>
      </c>
      <c r="G744" s="1103">
        <v>39650</v>
      </c>
      <c r="H744" s="1103">
        <v>45818005</v>
      </c>
      <c r="I744" s="1103">
        <v>6937605</v>
      </c>
      <c r="J744" s="1103">
        <v>10743705</v>
      </c>
      <c r="K744" s="1103">
        <v>28136695</v>
      </c>
    </row>
    <row r="745" spans="2:11" ht="12.75">
      <c r="B745" s="959" t="s">
        <v>229</v>
      </c>
      <c r="C745" s="1103">
        <f t="shared" si="66"/>
        <v>46571427</v>
      </c>
      <c r="D745" s="1108">
        <v>212169</v>
      </c>
      <c r="E745" s="1108">
        <v>64706</v>
      </c>
      <c r="F745" s="1108">
        <v>114698</v>
      </c>
      <c r="G745" s="1108">
        <v>32765</v>
      </c>
      <c r="H745" s="1108">
        <v>46359258</v>
      </c>
      <c r="I745" s="1108">
        <v>7426484</v>
      </c>
      <c r="J745" s="1108">
        <v>11153429</v>
      </c>
      <c r="K745" s="1098">
        <v>27779345</v>
      </c>
    </row>
    <row r="746" spans="2:11" ht="12.75">
      <c r="B746" s="959" t="s">
        <v>230</v>
      </c>
      <c r="C746" s="1103">
        <f t="shared" si="66"/>
        <v>50546758</v>
      </c>
      <c r="D746" s="1103">
        <v>230190</v>
      </c>
      <c r="E746" s="1104">
        <v>64238</v>
      </c>
      <c r="F746" s="1104">
        <v>119347</v>
      </c>
      <c r="G746" s="1103">
        <v>46605</v>
      </c>
      <c r="H746" s="1103">
        <v>50316568</v>
      </c>
      <c r="I746" s="1103">
        <v>8234522</v>
      </c>
      <c r="J746" s="1103">
        <v>11657127</v>
      </c>
      <c r="K746" s="1103">
        <v>30424919</v>
      </c>
    </row>
    <row r="747" spans="2:11" ht="12.75">
      <c r="B747" s="959" t="s">
        <v>231</v>
      </c>
      <c r="C747" s="1103">
        <f t="shared" si="66"/>
        <v>0</v>
      </c>
      <c r="D747" s="1105"/>
      <c r="E747" s="1105"/>
      <c r="F747" s="1105"/>
      <c r="G747" s="1106"/>
      <c r="H747" s="1103"/>
      <c r="I747" s="1105"/>
      <c r="J747" s="1105"/>
      <c r="K747" s="1105"/>
    </row>
    <row r="748" spans="2:11" ht="12.75">
      <c r="B748" s="959" t="s">
        <v>232</v>
      </c>
      <c r="C748" s="1103">
        <f t="shared" si="66"/>
        <v>0</v>
      </c>
      <c r="D748" s="1105"/>
      <c r="E748" s="1105"/>
      <c r="F748" s="1105"/>
      <c r="G748" s="1106"/>
      <c r="H748" s="1103"/>
      <c r="I748" s="1105"/>
      <c r="J748" s="1105"/>
      <c r="K748" s="1105"/>
    </row>
    <row r="749" spans="2:11" ht="12.75">
      <c r="B749" s="959" t="s">
        <v>233</v>
      </c>
      <c r="C749" s="1103">
        <f t="shared" si="66"/>
        <v>0</v>
      </c>
      <c r="D749" s="1105"/>
      <c r="E749" s="1105"/>
      <c r="F749" s="1105"/>
      <c r="G749" s="1106"/>
      <c r="H749" s="1103"/>
      <c r="I749" s="1105"/>
      <c r="J749" s="1105"/>
      <c r="K749" s="1105"/>
    </row>
    <row r="750" spans="2:11" ht="12.75">
      <c r="B750" s="959" t="s">
        <v>234</v>
      </c>
      <c r="C750" s="1103">
        <f>SUM(D750+H750)</f>
        <v>0</v>
      </c>
      <c r="D750" s="1105"/>
      <c r="E750" s="1105"/>
      <c r="F750" s="1105"/>
      <c r="G750" s="1105"/>
      <c r="H750" s="1104"/>
      <c r="I750" s="1105"/>
      <c r="J750" s="1105"/>
      <c r="K750" s="1105"/>
    </row>
    <row r="751" spans="2:11" ht="12.75">
      <c r="B751" s="959" t="s">
        <v>235</v>
      </c>
      <c r="C751" s="1103">
        <f>SUM(D751+H751)</f>
        <v>0</v>
      </c>
      <c r="D751" s="1105"/>
      <c r="E751" s="1105"/>
      <c r="F751" s="1105"/>
      <c r="G751" s="1105"/>
      <c r="H751" s="1104"/>
      <c r="I751" s="1105"/>
      <c r="J751" s="1105"/>
      <c r="K751" s="1105"/>
    </row>
    <row r="752" spans="2:11" ht="12.75">
      <c r="B752" s="959" t="s">
        <v>236</v>
      </c>
      <c r="C752" s="1103">
        <f t="shared" si="66"/>
        <v>0</v>
      </c>
      <c r="D752" s="1105"/>
      <c r="E752" s="1105"/>
      <c r="F752" s="1105"/>
      <c r="G752" s="1105"/>
      <c r="H752" s="1105"/>
      <c r="I752" s="1105"/>
      <c r="J752" s="1105"/>
      <c r="K752" s="1105"/>
    </row>
    <row r="753" spans="2:11" ht="12.75">
      <c r="B753" s="1096"/>
      <c r="C753" s="1104"/>
      <c r="D753" s="1104"/>
      <c r="E753" s="1104"/>
      <c r="F753" s="1104"/>
      <c r="G753" s="1104"/>
      <c r="H753" s="1104"/>
      <c r="I753" s="1104"/>
      <c r="J753" s="1104"/>
      <c r="K753" s="1104"/>
    </row>
    <row r="754" spans="2:11" ht="12.75">
      <c r="B754" s="958">
        <v>2021</v>
      </c>
      <c r="C754" s="1097">
        <f t="shared" ref="C754:K754" si="67">SUM(C741:C752)</f>
        <v>277136104</v>
      </c>
      <c r="D754" s="1097">
        <f t="shared" si="67"/>
        <v>1377990</v>
      </c>
      <c r="E754" s="1097">
        <f t="shared" si="67"/>
        <v>402712</v>
      </c>
      <c r="F754" s="1097">
        <f t="shared" si="67"/>
        <v>662708</v>
      </c>
      <c r="G754" s="1097">
        <f t="shared" si="67"/>
        <v>312570</v>
      </c>
      <c r="H754" s="1097">
        <f t="shared" si="67"/>
        <v>275758114</v>
      </c>
      <c r="I754" s="1097">
        <f t="shared" si="67"/>
        <v>42561001</v>
      </c>
      <c r="J754" s="1097">
        <f t="shared" si="67"/>
        <v>69392583</v>
      </c>
      <c r="K754" s="1097">
        <f t="shared" si="67"/>
        <v>163804530</v>
      </c>
    </row>
    <row r="755" spans="2:11" ht="12.75">
      <c r="B755" s="637"/>
      <c r="C755" s="1085"/>
      <c r="D755" s="1085"/>
      <c r="E755" s="1085"/>
      <c r="F755" s="1085"/>
      <c r="G755" s="1085"/>
      <c r="H755" s="1085"/>
      <c r="I755" s="1085"/>
      <c r="J755" s="1085"/>
      <c r="K755" s="1085"/>
    </row>
    <row r="756" spans="2:11" ht="12.75" customHeight="1">
      <c r="B756" s="1611" t="s">
        <v>213</v>
      </c>
      <c r="C756" s="1533" t="s">
        <v>22</v>
      </c>
      <c r="D756" s="1533" t="s">
        <v>214</v>
      </c>
      <c r="E756" s="1544" t="s">
        <v>215</v>
      </c>
      <c r="F756" s="1545"/>
      <c r="G756" s="1546"/>
      <c r="H756" s="1539" t="s">
        <v>216</v>
      </c>
      <c r="I756" s="1541" t="s">
        <v>217</v>
      </c>
      <c r="J756" s="1542"/>
      <c r="K756" s="1542"/>
    </row>
    <row r="757" spans="2:11" ht="11.25" customHeight="1">
      <c r="B757" s="1612"/>
      <c r="C757" s="1534"/>
      <c r="D757" s="1534"/>
      <c r="E757" s="1535" t="s">
        <v>254</v>
      </c>
      <c r="F757" s="1533" t="s">
        <v>255</v>
      </c>
      <c r="G757" s="1533" t="s">
        <v>256</v>
      </c>
      <c r="H757" s="1540"/>
      <c r="I757" s="1535" t="s">
        <v>221</v>
      </c>
      <c r="J757" s="1535" t="s">
        <v>24</v>
      </c>
      <c r="K757" s="1533" t="s">
        <v>222</v>
      </c>
    </row>
    <row r="758" spans="2:11" ht="11.25" customHeight="1">
      <c r="B758" s="1612"/>
      <c r="C758" s="1534"/>
      <c r="D758" s="1534"/>
      <c r="E758" s="1547"/>
      <c r="F758" s="1534"/>
      <c r="G758" s="1534"/>
      <c r="H758" s="1540"/>
      <c r="I758" s="1536"/>
      <c r="J758" s="1536"/>
      <c r="K758" s="1610"/>
    </row>
    <row r="759" spans="2:11" ht="12.75">
      <c r="B759" s="627">
        <v>0</v>
      </c>
      <c r="C759" s="1086">
        <v>1</v>
      </c>
      <c r="D759" s="1086">
        <v>2</v>
      </c>
      <c r="E759" s="1087">
        <v>3</v>
      </c>
      <c r="F759" s="1087">
        <v>4</v>
      </c>
      <c r="G759" s="1086">
        <v>5</v>
      </c>
      <c r="H759" s="1086">
        <v>6</v>
      </c>
      <c r="I759" s="1086">
        <v>7</v>
      </c>
      <c r="J759" s="1086">
        <v>8</v>
      </c>
      <c r="K759" s="1086">
        <v>9</v>
      </c>
    </row>
    <row r="760" spans="2:11" ht="12.75">
      <c r="B760" s="630"/>
      <c r="C760" s="1084"/>
      <c r="D760" s="1084"/>
      <c r="E760" s="1084"/>
      <c r="F760" s="1084"/>
      <c r="G760" s="1084"/>
      <c r="H760" s="1084"/>
      <c r="I760" s="1084"/>
      <c r="J760" s="1084"/>
      <c r="K760" s="1084"/>
    </row>
    <row r="761" spans="2:11" ht="12.75">
      <c r="B761" s="81"/>
      <c r="C761" s="1531" t="s">
        <v>250</v>
      </c>
      <c r="D761" s="1531"/>
      <c r="E761" s="1531"/>
      <c r="F761" s="1531"/>
      <c r="G761" s="1531"/>
      <c r="H761" s="1531"/>
      <c r="I761" s="1531"/>
      <c r="J761" s="1531"/>
      <c r="K761" s="1531"/>
    </row>
    <row r="762" spans="2:11" ht="12.75">
      <c r="B762" s="81"/>
      <c r="C762" s="1088"/>
      <c r="D762" s="1088"/>
      <c r="E762" s="1088"/>
      <c r="F762" s="1088"/>
      <c r="G762" s="1088"/>
      <c r="H762" s="1088"/>
      <c r="I762" s="1088"/>
      <c r="J762" s="1088"/>
      <c r="K762" s="1088"/>
    </row>
    <row r="763" spans="2:11" ht="12.75">
      <c r="B763" s="959" t="s">
        <v>225</v>
      </c>
      <c r="C763" s="1103">
        <f>SUM(D763+H763)</f>
        <v>78109600</v>
      </c>
      <c r="D763" s="1103">
        <v>415757</v>
      </c>
      <c r="E763" s="1103">
        <v>115249</v>
      </c>
      <c r="F763" s="1103">
        <v>192404</v>
      </c>
      <c r="G763" s="1103">
        <v>108104</v>
      </c>
      <c r="H763" s="1103">
        <v>77693843</v>
      </c>
      <c r="I763" s="1103">
        <v>11243403</v>
      </c>
      <c r="J763" s="1103">
        <v>23582450</v>
      </c>
      <c r="K763" s="1103">
        <v>42867990</v>
      </c>
    </row>
    <row r="764" spans="2:11" ht="12.75">
      <c r="B764" s="959" t="s">
        <v>226</v>
      </c>
      <c r="C764" s="1103">
        <f t="shared" ref="C764:C774" si="68">SUM(D764+H764)</f>
        <v>84091107</v>
      </c>
      <c r="D764" s="1103">
        <v>393972</v>
      </c>
      <c r="E764" s="1103">
        <v>130879</v>
      </c>
      <c r="F764" s="1103">
        <v>159588</v>
      </c>
      <c r="G764" s="1103">
        <v>103505</v>
      </c>
      <c r="H764" s="1103">
        <v>83697135</v>
      </c>
      <c r="I764" s="1103">
        <v>12177076</v>
      </c>
      <c r="J764" s="1103">
        <v>23317616</v>
      </c>
      <c r="K764" s="1103">
        <v>48202443</v>
      </c>
    </row>
    <row r="765" spans="2:11" ht="12.75">
      <c r="B765" s="959" t="s">
        <v>227</v>
      </c>
      <c r="C765" s="1103">
        <f t="shared" si="68"/>
        <v>102461148</v>
      </c>
      <c r="D765" s="1105">
        <v>472364</v>
      </c>
      <c r="E765" s="1105">
        <v>133618</v>
      </c>
      <c r="F765" s="1105">
        <v>212699</v>
      </c>
      <c r="G765" s="1106">
        <v>126047</v>
      </c>
      <c r="H765" s="1103">
        <v>101988784</v>
      </c>
      <c r="I765" s="1105">
        <v>15849028</v>
      </c>
      <c r="J765" s="1105">
        <v>27673719</v>
      </c>
      <c r="K765" s="1105">
        <v>58466037</v>
      </c>
    </row>
    <row r="766" spans="2:11" ht="12.75">
      <c r="B766" s="959" t="s">
        <v>228</v>
      </c>
      <c r="C766" s="1103">
        <f t="shared" si="68"/>
        <v>89783783</v>
      </c>
      <c r="D766" s="1103">
        <v>360230</v>
      </c>
      <c r="E766" s="1104">
        <v>100047</v>
      </c>
      <c r="F766" s="1104">
        <v>192268</v>
      </c>
      <c r="G766" s="1104">
        <v>67915</v>
      </c>
      <c r="H766" s="1103">
        <v>89423553</v>
      </c>
      <c r="I766" s="1104">
        <v>13563784</v>
      </c>
      <c r="J766" s="1104">
        <v>22215821</v>
      </c>
      <c r="K766" s="1104">
        <v>53643948</v>
      </c>
    </row>
    <row r="767" spans="2:11" ht="12.75">
      <c r="B767" s="959" t="s">
        <v>229</v>
      </c>
      <c r="C767" s="1103">
        <f t="shared" si="68"/>
        <v>91368131</v>
      </c>
      <c r="D767" s="1108">
        <v>376395</v>
      </c>
      <c r="E767" s="1108">
        <v>114763</v>
      </c>
      <c r="F767" s="1108">
        <v>205460</v>
      </c>
      <c r="G767" s="1108">
        <v>56172</v>
      </c>
      <c r="H767" s="1108">
        <v>90991736</v>
      </c>
      <c r="I767" s="1108">
        <v>14560960</v>
      </c>
      <c r="J767" s="1108">
        <v>23348822</v>
      </c>
      <c r="K767" s="1108">
        <v>53081954</v>
      </c>
    </row>
    <row r="768" spans="2:11" ht="12.75">
      <c r="B768" s="959" t="s">
        <v>230</v>
      </c>
      <c r="C768" s="1103">
        <f t="shared" si="68"/>
        <v>99584261</v>
      </c>
      <c r="D768" s="1103">
        <v>409711</v>
      </c>
      <c r="E768" s="1104">
        <v>113176</v>
      </c>
      <c r="F768" s="1104">
        <v>212213</v>
      </c>
      <c r="G768" s="1104">
        <v>84322</v>
      </c>
      <c r="H768" s="1103">
        <v>99174550</v>
      </c>
      <c r="I768" s="1104">
        <v>16143401</v>
      </c>
      <c r="J768" s="1104">
        <v>24372903</v>
      </c>
      <c r="K768" s="1104">
        <v>58658246</v>
      </c>
    </row>
    <row r="769" spans="2:11" ht="12.75">
      <c r="B769" s="959" t="s">
        <v>231</v>
      </c>
      <c r="C769" s="1103">
        <f>SUM(D769+H769)</f>
        <v>0</v>
      </c>
      <c r="D769" s="1105"/>
      <c r="E769" s="1105"/>
      <c r="F769" s="1105"/>
      <c r="G769" s="1106"/>
      <c r="H769" s="1103"/>
      <c r="I769" s="1105"/>
      <c r="J769" s="1105"/>
      <c r="K769" s="1105"/>
    </row>
    <row r="770" spans="2:11" ht="12.75">
      <c r="B770" s="959" t="s">
        <v>232</v>
      </c>
      <c r="C770" s="1103">
        <f>SUM(D770+H770)</f>
        <v>0</v>
      </c>
      <c r="D770" s="1105"/>
      <c r="E770" s="1105"/>
      <c r="F770" s="1105"/>
      <c r="G770" s="1106"/>
      <c r="H770" s="1103"/>
      <c r="I770" s="1105"/>
      <c r="J770" s="1105"/>
      <c r="K770" s="1105"/>
    </row>
    <row r="771" spans="2:11" ht="12.75">
      <c r="B771" s="959" t="s">
        <v>233</v>
      </c>
      <c r="C771" s="1103">
        <f t="shared" si="68"/>
        <v>0</v>
      </c>
      <c r="D771" s="1103"/>
      <c r="E771" s="1104"/>
      <c r="F771" s="1104"/>
      <c r="G771" s="1104"/>
      <c r="H771" s="1103"/>
      <c r="I771" s="1104"/>
      <c r="J771" s="1104"/>
      <c r="K771" s="1104"/>
    </row>
    <row r="772" spans="2:11" ht="12.75">
      <c r="B772" s="959" t="s">
        <v>234</v>
      </c>
      <c r="C772" s="1103">
        <f t="shared" si="68"/>
        <v>0</v>
      </c>
      <c r="D772" s="1105"/>
      <c r="E772" s="1105"/>
      <c r="F772" s="1105"/>
      <c r="G772" s="1105"/>
      <c r="H772" s="1104"/>
      <c r="I772" s="1105"/>
      <c r="J772" s="1105"/>
      <c r="K772" s="1105"/>
    </row>
    <row r="773" spans="2:11" ht="12.75">
      <c r="B773" s="959" t="s">
        <v>235</v>
      </c>
      <c r="C773" s="1103">
        <f t="shared" si="68"/>
        <v>0</v>
      </c>
      <c r="D773" s="1105"/>
      <c r="E773" s="1105"/>
      <c r="F773" s="1105"/>
      <c r="G773" s="1105"/>
      <c r="H773" s="1104"/>
      <c r="I773" s="1105"/>
      <c r="J773" s="1105"/>
      <c r="K773" s="1105"/>
    </row>
    <row r="774" spans="2:11" ht="12.75">
      <c r="B774" s="959" t="s">
        <v>236</v>
      </c>
      <c r="C774" s="1103">
        <f t="shared" si="68"/>
        <v>0</v>
      </c>
      <c r="D774" s="1105"/>
      <c r="E774" s="1105"/>
      <c r="F774" s="1105"/>
      <c r="G774" s="1106"/>
      <c r="H774" s="1107"/>
      <c r="I774" s="1105"/>
      <c r="J774" s="1105"/>
      <c r="K774" s="1105"/>
    </row>
    <row r="775" spans="2:11" ht="12.75">
      <c r="B775" s="959"/>
      <c r="C775" s="1102"/>
      <c r="D775" s="1099"/>
      <c r="E775" s="1100"/>
      <c r="F775" s="1100"/>
      <c r="G775" s="1100"/>
      <c r="H775" s="1099"/>
      <c r="I775" s="1100"/>
      <c r="J775" s="1100"/>
      <c r="K775" s="1100"/>
    </row>
    <row r="776" spans="2:11" ht="12.75">
      <c r="B776" s="958">
        <v>2021</v>
      </c>
      <c r="C776" s="1101">
        <f t="shared" ref="C776:K776" si="69">SUM(C763:C774)</f>
        <v>545398030</v>
      </c>
      <c r="D776" s="1101">
        <f t="shared" si="69"/>
        <v>2428429</v>
      </c>
      <c r="E776" s="1101">
        <f t="shared" si="69"/>
        <v>707732</v>
      </c>
      <c r="F776" s="1101">
        <f t="shared" si="69"/>
        <v>1174632</v>
      </c>
      <c r="G776" s="1101">
        <f t="shared" si="69"/>
        <v>546065</v>
      </c>
      <c r="H776" s="1101">
        <f t="shared" si="69"/>
        <v>542969601</v>
      </c>
      <c r="I776" s="1101">
        <f t="shared" si="69"/>
        <v>83537652</v>
      </c>
      <c r="J776" s="1101">
        <f t="shared" si="69"/>
        <v>144511331</v>
      </c>
      <c r="K776" s="1101">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3">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6" workbookViewId="0">
      <selection activeCell="R38" sqref="R38"/>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27" t="s">
        <v>390</v>
      </c>
      <c r="B1" s="1627"/>
      <c r="C1" s="1627"/>
      <c r="D1" s="1627"/>
      <c r="E1" s="1627"/>
      <c r="F1" s="1627"/>
      <c r="G1" s="1627"/>
      <c r="H1" s="1627"/>
      <c r="I1" s="1627"/>
      <c r="J1" s="1627"/>
      <c r="K1" s="1627"/>
      <c r="L1" s="1627"/>
      <c r="M1" s="1627"/>
      <c r="N1" s="1627"/>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v>352.5</v>
      </c>
      <c r="H21" s="865">
        <v>348.2</v>
      </c>
      <c r="I21" s="865">
        <v>348.4</v>
      </c>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v>281.89999999999998</v>
      </c>
      <c r="H42" s="865">
        <v>275.89999999999998</v>
      </c>
      <c r="I42" s="865">
        <v>274.10000000000002</v>
      </c>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v>294.60000000000002</v>
      </c>
      <c r="H62" s="865">
        <v>290.5</v>
      </c>
      <c r="I62" s="865">
        <v>288.2</v>
      </c>
      <c r="J62" s="865"/>
      <c r="K62" s="865"/>
      <c r="L62" s="865"/>
      <c r="M62" s="865"/>
      <c r="N62" s="866"/>
    </row>
    <row r="63" spans="1:14">
      <c r="I63" s="84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1" zoomScale="75" workbookViewId="0">
      <selection activeCell="A64" sqref="A64"/>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29" t="s">
        <v>500</v>
      </c>
      <c r="B2" s="1629"/>
      <c r="C2" s="1629"/>
      <c r="D2" s="1629"/>
      <c r="E2" s="1629"/>
      <c r="F2" s="1629"/>
      <c r="G2" s="1629"/>
      <c r="H2" s="1629"/>
      <c r="I2" s="1629"/>
      <c r="J2" s="1629"/>
      <c r="K2" s="1629"/>
      <c r="L2" s="1629"/>
      <c r="M2" s="1629"/>
    </row>
    <row r="3" spans="1:29" ht="12.75" hidden="1" customHeight="1">
      <c r="A3" s="1629"/>
      <c r="B3" s="1629"/>
      <c r="C3" s="1629"/>
      <c r="D3" s="1629"/>
      <c r="E3" s="1629"/>
      <c r="F3" s="1629"/>
      <c r="G3" s="1629"/>
      <c r="H3" s="1629"/>
      <c r="I3" s="1629"/>
      <c r="J3" s="1629"/>
      <c r="K3" s="1629"/>
      <c r="L3" s="1629"/>
      <c r="M3" s="1629"/>
    </row>
    <row r="4" spans="1:29" ht="12.75" hidden="1" customHeight="1">
      <c r="A4" s="1629"/>
      <c r="B4" s="1629"/>
      <c r="C4" s="1629"/>
      <c r="D4" s="1629"/>
      <c r="E4" s="1629"/>
      <c r="F4" s="1629"/>
      <c r="G4" s="1629"/>
      <c r="H4" s="1629"/>
      <c r="I4" s="1629"/>
      <c r="J4" s="1629"/>
      <c r="K4" s="1629"/>
      <c r="L4" s="1629"/>
      <c r="M4" s="1629"/>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28" t="s">
        <v>172</v>
      </c>
      <c r="R7" s="1628"/>
      <c r="S7" s="1628"/>
      <c r="T7" s="1002"/>
      <c r="U7" s="101">
        <v>2003</v>
      </c>
      <c r="V7" s="1628" t="s">
        <v>173</v>
      </c>
      <c r="W7" s="1630"/>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28" t="s">
        <v>172</v>
      </c>
      <c r="Q16" s="1628"/>
      <c r="R16" s="1628"/>
      <c r="S16" s="1628"/>
      <c r="T16" s="102"/>
      <c r="U16" s="101">
        <v>2004</v>
      </c>
      <c r="V16" s="1628" t="s">
        <v>173</v>
      </c>
      <c r="W16" s="1628"/>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28" t="s">
        <v>172</v>
      </c>
      <c r="Q25" s="1628"/>
      <c r="R25" s="1628"/>
      <c r="S25" s="1628"/>
      <c r="T25" s="102"/>
      <c r="U25" s="101">
        <v>2005</v>
      </c>
      <c r="V25" s="1628" t="s">
        <v>173</v>
      </c>
      <c r="W25" s="1628"/>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28" t="s">
        <v>172</v>
      </c>
      <c r="Q34" s="1628"/>
      <c r="R34" s="1628"/>
      <c r="S34" s="1628"/>
      <c r="T34" s="102"/>
      <c r="U34" s="101">
        <v>2006</v>
      </c>
      <c r="V34" s="1628" t="s">
        <v>173</v>
      </c>
      <c r="W34" s="1628"/>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28" t="s">
        <v>172</v>
      </c>
      <c r="Q43" s="1628"/>
      <c r="R43" s="1628"/>
      <c r="S43" s="1628"/>
      <c r="T43" s="102"/>
      <c r="U43" s="101">
        <v>2007</v>
      </c>
      <c r="V43" s="1628" t="s">
        <v>173</v>
      </c>
      <c r="W43" s="1628"/>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28" t="s">
        <v>172</v>
      </c>
      <c r="Q52" s="1628"/>
      <c r="R52" s="1628"/>
      <c r="S52" s="1628"/>
      <c r="T52" s="102"/>
      <c r="U52" s="101">
        <v>2008</v>
      </c>
      <c r="V52" s="1628" t="s">
        <v>173</v>
      </c>
      <c r="W52" s="1628"/>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28" t="s">
        <v>172</v>
      </c>
      <c r="Q61" s="1628"/>
      <c r="R61" s="1628"/>
      <c r="S61" s="1628"/>
      <c r="T61" s="102"/>
      <c r="U61" s="101">
        <v>2009</v>
      </c>
      <c r="V61" s="1628" t="s">
        <v>173</v>
      </c>
      <c r="W61" s="1628"/>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28" t="s">
        <v>172</v>
      </c>
      <c r="Q70" s="1628"/>
      <c r="R70" s="1628"/>
      <c r="S70" s="1628"/>
      <c r="T70" s="102"/>
      <c r="U70" s="101">
        <v>2010</v>
      </c>
      <c r="V70" s="1628" t="s">
        <v>173</v>
      </c>
      <c r="W70" s="1628"/>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28" t="s">
        <v>172</v>
      </c>
      <c r="Q79" s="1628"/>
      <c r="R79" s="1628"/>
      <c r="S79" s="1628"/>
      <c r="T79" s="102"/>
      <c r="U79" s="101">
        <v>2011</v>
      </c>
      <c r="V79" s="1628" t="s">
        <v>173</v>
      </c>
      <c r="W79" s="1628"/>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28" t="s">
        <v>172</v>
      </c>
      <c r="Q88" s="1628"/>
      <c r="R88" s="1628"/>
      <c r="S88" s="1628"/>
      <c r="T88" s="102"/>
      <c r="U88" s="101">
        <v>2012</v>
      </c>
      <c r="V88" s="1628" t="s">
        <v>173</v>
      </c>
      <c r="W88" s="1628"/>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28" t="s">
        <v>172</v>
      </c>
      <c r="Q97" s="1628"/>
      <c r="R97" s="1628"/>
      <c r="S97" s="1628"/>
      <c r="T97" s="102"/>
      <c r="U97" s="101">
        <v>2013</v>
      </c>
      <c r="V97" s="1628" t="s">
        <v>173</v>
      </c>
      <c r="W97" s="1628"/>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28" t="s">
        <v>172</v>
      </c>
      <c r="Q106" s="1628"/>
      <c r="R106" s="1628"/>
      <c r="S106" s="1628"/>
      <c r="T106" s="102"/>
      <c r="U106" s="101">
        <v>2014</v>
      </c>
      <c r="V106" s="1628" t="s">
        <v>173</v>
      </c>
      <c r="W106" s="1628"/>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28" t="s">
        <v>172</v>
      </c>
      <c r="Q116" s="1628"/>
      <c r="R116" s="1628"/>
      <c r="S116" s="1628"/>
      <c r="T116" s="102"/>
      <c r="U116" s="101">
        <v>2015</v>
      </c>
      <c r="V116" s="1628" t="s">
        <v>173</v>
      </c>
      <c r="W116" s="1628"/>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28" t="s">
        <v>172</v>
      </c>
      <c r="Q126" s="1628"/>
      <c r="R126" s="1628"/>
      <c r="S126" s="1628"/>
      <c r="T126" s="102"/>
      <c r="U126" s="101">
        <v>2016</v>
      </c>
      <c r="V126" s="1628" t="s">
        <v>173</v>
      </c>
      <c r="W126" s="1628"/>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28" t="s">
        <v>172</v>
      </c>
      <c r="Q136" s="1628"/>
      <c r="R136" s="1628"/>
      <c r="S136" s="1628"/>
      <c r="T136" s="102"/>
      <c r="U136" s="101">
        <v>2017</v>
      </c>
      <c r="V136" s="1628" t="s">
        <v>173</v>
      </c>
      <c r="W136" s="1628"/>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628" t="s">
        <v>172</v>
      </c>
      <c r="Q146" s="1628"/>
      <c r="R146" s="1628"/>
      <c r="S146" s="1628"/>
      <c r="T146" s="102"/>
      <c r="U146" s="101">
        <v>2018</v>
      </c>
      <c r="V146" s="1628" t="s">
        <v>173</v>
      </c>
      <c r="W146" s="1628"/>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28" t="s">
        <v>172</v>
      </c>
      <c r="Q156" s="1628"/>
      <c r="R156" s="1628"/>
      <c r="S156" s="1628"/>
      <c r="T156" s="102"/>
      <c r="U156" s="101">
        <v>2019</v>
      </c>
      <c r="V156" s="1628" t="s">
        <v>173</v>
      </c>
      <c r="W156" s="1628"/>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28" t="s">
        <v>172</v>
      </c>
      <c r="Q166" s="1628"/>
      <c r="R166" s="1628"/>
      <c r="S166" s="1628"/>
      <c r="T166" s="102"/>
      <c r="U166" s="101">
        <v>2020</v>
      </c>
      <c r="V166" s="1628" t="s">
        <v>173</v>
      </c>
      <c r="W166" s="1628"/>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28" t="s">
        <v>172</v>
      </c>
      <c r="Q176" s="1628"/>
      <c r="R176" s="1628"/>
      <c r="S176" s="1628"/>
      <c r="T176" s="102"/>
      <c r="U176" s="101">
        <v>2021</v>
      </c>
      <c r="V176" s="1628" t="s">
        <v>173</v>
      </c>
      <c r="W176" s="1628"/>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v>14343.144813044266</v>
      </c>
      <c r="I178" s="147">
        <v>15088.936100433839</v>
      </c>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v>15363.861791104631</v>
      </c>
      <c r="I180" s="158">
        <v>16350.848780182399</v>
      </c>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v>15336.715000402453</v>
      </c>
      <c r="I181" s="158">
        <v>16332.579232026799</v>
      </c>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v>12317.245513392614</v>
      </c>
      <c r="I183" s="158">
        <v>12540.109883888001</v>
      </c>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v>14730.458329960993</v>
      </c>
      <c r="I184" s="158">
        <v>15347.847998544932</v>
      </c>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T34" sqref="T34"/>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27" t="s">
        <v>368</v>
      </c>
      <c r="B4" s="1627"/>
      <c r="C4" s="1627"/>
      <c r="D4" s="1627"/>
      <c r="E4" s="1627"/>
      <c r="F4" s="1627"/>
      <c r="G4" s="1627"/>
      <c r="H4" s="1627"/>
      <c r="I4" s="1627"/>
      <c r="J4" s="1627"/>
      <c r="K4" s="1627"/>
      <c r="L4" s="1627"/>
      <c r="M4" s="1627"/>
      <c r="N4" s="1627"/>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v>11002.56</v>
      </c>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v>14518.18</v>
      </c>
      <c r="J20" s="1024"/>
      <c r="K20" s="1023"/>
      <c r="L20" s="1023"/>
      <c r="M20" s="1025"/>
    </row>
    <row r="21" spans="1:18">
      <c r="P21"/>
      <c r="Q21"/>
      <c r="R21"/>
    </row>
    <row r="22" spans="1:18">
      <c r="P22"/>
      <c r="Q22"/>
      <c r="R22"/>
    </row>
    <row r="23" spans="1:18" ht="15.75">
      <c r="A23" s="1627" t="s">
        <v>369</v>
      </c>
      <c r="B23" s="1627"/>
      <c r="C23" s="1627"/>
      <c r="D23" s="1627"/>
      <c r="E23" s="1627"/>
      <c r="F23" s="1627"/>
      <c r="G23" s="1627"/>
      <c r="H23" s="1627"/>
      <c r="I23" s="1627"/>
      <c r="J23" s="1627"/>
      <c r="K23" s="1627"/>
      <c r="L23" s="1627"/>
      <c r="M23" s="1627"/>
      <c r="N23" s="1627"/>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v>33924.506000000001</v>
      </c>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v>26325.151999999998</v>
      </c>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31" sqref="X31"/>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5" t="s">
        <v>70</v>
      </c>
      <c r="B1" s="1445"/>
      <c r="C1" s="1445"/>
      <c r="D1" s="1445"/>
      <c r="E1" s="1445"/>
      <c r="F1" s="1445"/>
      <c r="G1" s="1445"/>
      <c r="H1" s="1445"/>
      <c r="I1" s="1445"/>
      <c r="J1" s="1445"/>
      <c r="K1" s="92"/>
    </row>
    <row r="2" spans="1:11" ht="19.5" thickBot="1">
      <c r="A2" s="1459" t="s">
        <v>285</v>
      </c>
      <c r="B2" s="1460"/>
      <c r="C2" s="1460"/>
      <c r="D2" s="1460"/>
      <c r="E2" s="1460"/>
      <c r="F2" s="1460"/>
      <c r="G2" s="1460"/>
      <c r="H2" s="1460"/>
      <c r="I2" s="1460"/>
      <c r="J2" s="1461"/>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505</v>
      </c>
      <c r="C5" s="1063" t="s">
        <v>505</v>
      </c>
      <c r="D5" s="1063" t="s">
        <v>505</v>
      </c>
      <c r="E5" s="722" t="s">
        <v>54</v>
      </c>
      <c r="F5" s="814" t="s">
        <v>505</v>
      </c>
      <c r="G5" s="723" t="s">
        <v>76</v>
      </c>
      <c r="H5" s="724" t="s">
        <v>72</v>
      </c>
      <c r="I5" s="814" t="s">
        <v>505</v>
      </c>
      <c r="J5" s="725" t="s">
        <v>63</v>
      </c>
    </row>
    <row r="6" spans="1:11" ht="16.5" thickBot="1">
      <c r="A6" s="978" t="s">
        <v>280</v>
      </c>
      <c r="B6" s="979"/>
      <c r="C6" s="979"/>
      <c r="D6" s="979"/>
      <c r="E6" s="979"/>
      <c r="F6" s="979"/>
      <c r="G6" s="979"/>
      <c r="H6" s="979"/>
      <c r="I6" s="726"/>
      <c r="J6" s="727"/>
    </row>
    <row r="7" spans="1:11" ht="15.75" thickBot="1">
      <c r="A7" s="1071" t="s">
        <v>22</v>
      </c>
      <c r="B7" s="1064">
        <v>8.1865333081162923</v>
      </c>
      <c r="C7" s="728">
        <v>15804.118355436858</v>
      </c>
      <c r="D7" s="729">
        <v>16120.200722545596</v>
      </c>
      <c r="E7" s="730">
        <v>0.75759674525700593</v>
      </c>
      <c r="F7" s="731">
        <v>314.62114413250322</v>
      </c>
      <c r="G7" s="730">
        <v>1.09009767852432E-2</v>
      </c>
      <c r="H7" s="730">
        <v>-3.0851548269581053</v>
      </c>
      <c r="I7" s="730">
        <v>100</v>
      </c>
      <c r="J7" s="732" t="s">
        <v>23</v>
      </c>
    </row>
    <row r="8" spans="1:11" ht="15">
      <c r="A8" s="1072" t="s">
        <v>84</v>
      </c>
      <c r="B8" s="1065">
        <v>8.7316039230754665</v>
      </c>
      <c r="C8" s="733">
        <v>16199.636220919234</v>
      </c>
      <c r="D8" s="734">
        <v>16523.628945337619</v>
      </c>
      <c r="E8" s="735">
        <v>-5.4274084705960988</v>
      </c>
      <c r="F8" s="736">
        <v>259.16666666666669</v>
      </c>
      <c r="G8" s="737">
        <v>-4.3194683731233035</v>
      </c>
      <c r="H8" s="737">
        <v>0</v>
      </c>
      <c r="I8" s="737">
        <v>0.14096088335486903</v>
      </c>
      <c r="J8" s="738">
        <v>4.3488614969455219E-3</v>
      </c>
    </row>
    <row r="9" spans="1:11" ht="15">
      <c r="A9" s="1073" t="s">
        <v>85</v>
      </c>
      <c r="B9" s="1066">
        <v>9.0499440366487462</v>
      </c>
      <c r="C9" s="739">
        <v>16979.257104406654</v>
      </c>
      <c r="D9" s="740">
        <v>17318.842246494787</v>
      </c>
      <c r="E9" s="741">
        <v>1.1445491455844783</v>
      </c>
      <c r="F9" s="742">
        <v>349.38546650717706</v>
      </c>
      <c r="G9" s="743">
        <v>1.4530788736087696</v>
      </c>
      <c r="H9" s="743">
        <v>-4.2656742055539656</v>
      </c>
      <c r="I9" s="743">
        <v>39.281099494890171</v>
      </c>
      <c r="J9" s="744">
        <v>-0.48438320092039788</v>
      </c>
    </row>
    <row r="10" spans="1:11" ht="15">
      <c r="A10" s="1073" t="s">
        <v>86</v>
      </c>
      <c r="B10" s="1066">
        <v>8.974274884531523</v>
      </c>
      <c r="C10" s="739">
        <v>16837.28871394282</v>
      </c>
      <c r="D10" s="740">
        <v>17174.034488221678</v>
      </c>
      <c r="E10" s="741">
        <v>1.1266887642783134</v>
      </c>
      <c r="F10" s="742">
        <v>393.18988439306361</v>
      </c>
      <c r="G10" s="743">
        <v>1.424920677895239</v>
      </c>
      <c r="H10" s="743">
        <v>-12.736443883984869</v>
      </c>
      <c r="I10" s="743">
        <v>8.1287442734641147</v>
      </c>
      <c r="J10" s="744">
        <v>-0.89903350431366214</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6.4900746704382657</v>
      </c>
      <c r="C12" s="739">
        <v>13326.642033754139</v>
      </c>
      <c r="D12" s="740">
        <v>13593.174874429222</v>
      </c>
      <c r="E12" s="741">
        <v>0.23136195899786693</v>
      </c>
      <c r="F12" s="742">
        <v>269.64703096539159</v>
      </c>
      <c r="G12" s="743">
        <v>-1.2393794425160467</v>
      </c>
      <c r="H12" s="743">
        <v>3.5067873303167421</v>
      </c>
      <c r="I12" s="743">
        <v>32.244802067426285</v>
      </c>
      <c r="J12" s="744">
        <v>2.0535452368251903</v>
      </c>
    </row>
    <row r="13" spans="1:11" ht="15.75" thickBot="1">
      <c r="A13" s="1074" t="s">
        <v>88</v>
      </c>
      <c r="B13" s="1068">
        <v>8.3736100905596569</v>
      </c>
      <c r="C13" s="745">
        <v>16165.270445095863</v>
      </c>
      <c r="D13" s="746">
        <v>16488.57585399778</v>
      </c>
      <c r="E13" s="747">
        <v>1.7789500709814272</v>
      </c>
      <c r="F13" s="748">
        <v>287.58505813953491</v>
      </c>
      <c r="G13" s="749">
        <v>0.33702367500840891</v>
      </c>
      <c r="H13" s="749">
        <v>-6.2159214830970555</v>
      </c>
      <c r="I13" s="749">
        <v>20.204393280864561</v>
      </c>
      <c r="J13" s="750">
        <v>-0.67447739308807897</v>
      </c>
    </row>
    <row r="14" spans="1:11" ht="16.5" thickBot="1">
      <c r="A14" s="978" t="s">
        <v>277</v>
      </c>
      <c r="B14" s="979"/>
      <c r="C14" s="979"/>
      <c r="D14" s="979"/>
      <c r="E14" s="979"/>
      <c r="F14" s="979"/>
      <c r="G14" s="979"/>
      <c r="H14" s="979"/>
      <c r="I14" s="726"/>
      <c r="J14" s="727"/>
    </row>
    <row r="15" spans="1:11" ht="15.75" thickBot="1">
      <c r="A15" s="1071" t="s">
        <v>22</v>
      </c>
      <c r="B15" s="1069">
        <v>7.9735514018940714</v>
      </c>
      <c r="C15" s="751">
        <v>15392.956374312878</v>
      </c>
      <c r="D15" s="752">
        <v>15700.815501799136</v>
      </c>
      <c r="E15" s="730">
        <v>1.5082666632833086</v>
      </c>
      <c r="F15" s="730">
        <v>303.79338591393389</v>
      </c>
      <c r="G15" s="730">
        <v>-0.70659989537548706</v>
      </c>
      <c r="H15" s="730">
        <v>7.1937110649658855</v>
      </c>
      <c r="I15" s="730">
        <v>100</v>
      </c>
      <c r="J15" s="732" t="s">
        <v>23</v>
      </c>
    </row>
    <row r="16" spans="1:11" ht="15">
      <c r="A16" s="1072" t="s">
        <v>84</v>
      </c>
      <c r="B16" s="1065">
        <v>7.9949414403023864</v>
      </c>
      <c r="C16" s="733">
        <v>14832.915473659343</v>
      </c>
      <c r="D16" s="734">
        <v>15129.57378313253</v>
      </c>
      <c r="E16" s="735">
        <v>3.0572119469619747</v>
      </c>
      <c r="F16" s="736">
        <v>207.48749999999998</v>
      </c>
      <c r="G16" s="737">
        <v>-5.4613309352518122</v>
      </c>
      <c r="H16" s="737">
        <v>-15.789473684210526</v>
      </c>
      <c r="I16" s="753">
        <v>0.22139200221392</v>
      </c>
      <c r="J16" s="738">
        <v>-6.0423482805362111E-2</v>
      </c>
    </row>
    <row r="17" spans="1:10" ht="15">
      <c r="A17" s="1073" t="s">
        <v>85</v>
      </c>
      <c r="B17" s="1066">
        <v>8.8970438975074408</v>
      </c>
      <c r="C17" s="739">
        <v>16692.390051608705</v>
      </c>
      <c r="D17" s="740">
        <v>17026.237852640879</v>
      </c>
      <c r="E17" s="741">
        <v>1.4355273978667387</v>
      </c>
      <c r="F17" s="742">
        <v>338.45193035579109</v>
      </c>
      <c r="G17" s="743">
        <v>-1.206971474754295</v>
      </c>
      <c r="H17" s="743">
        <v>7.1805273833671395</v>
      </c>
      <c r="I17" s="743">
        <v>36.557354365573538</v>
      </c>
      <c r="J17" s="744">
        <v>-4.4967171912162485E-3</v>
      </c>
    </row>
    <row r="18" spans="1:10" ht="15">
      <c r="A18" s="1073" t="s">
        <v>86</v>
      </c>
      <c r="B18" s="1066">
        <v>8.9709574806175372</v>
      </c>
      <c r="C18" s="739">
        <v>16831.064691590123</v>
      </c>
      <c r="D18" s="740">
        <v>17167.685985421926</v>
      </c>
      <c r="E18" s="741">
        <v>2.0818529193399375</v>
      </c>
      <c r="F18" s="742">
        <v>382.1875</v>
      </c>
      <c r="G18" s="743">
        <v>1.1702550075002247</v>
      </c>
      <c r="H18" s="743">
        <v>-19.540229885057471</v>
      </c>
      <c r="I18" s="743">
        <v>3.8743600387436001</v>
      </c>
      <c r="J18" s="744">
        <v>-1.2873130552937773</v>
      </c>
    </row>
    <row r="19" spans="1:10" ht="15">
      <c r="A19" s="1073" t="s">
        <v>87</v>
      </c>
      <c r="B19" s="1067" t="s">
        <v>81</v>
      </c>
      <c r="C19" s="739" t="s">
        <v>81</v>
      </c>
      <c r="D19" s="740" t="s">
        <v>81</v>
      </c>
      <c r="E19" s="741" t="s">
        <v>81</v>
      </c>
      <c r="F19" s="742" t="s">
        <v>81</v>
      </c>
      <c r="G19" s="743" t="s">
        <v>81</v>
      </c>
      <c r="H19" s="743" t="s">
        <v>81</v>
      </c>
      <c r="I19" s="743" t="s">
        <v>81</v>
      </c>
      <c r="J19" s="744" t="s">
        <v>81</v>
      </c>
    </row>
    <row r="20" spans="1:10" ht="15">
      <c r="A20" s="1073" t="s">
        <v>79</v>
      </c>
      <c r="B20" s="1066">
        <v>6.4614281421539017</v>
      </c>
      <c r="C20" s="739">
        <v>13267.819593745178</v>
      </c>
      <c r="D20" s="740">
        <v>13533.175985620082</v>
      </c>
      <c r="E20" s="741">
        <v>2.5364007634478396</v>
      </c>
      <c r="F20" s="742">
        <v>274.556468401487</v>
      </c>
      <c r="G20" s="743">
        <v>-0.11549528542742525</v>
      </c>
      <c r="H20" s="743">
        <v>12.364243943191312</v>
      </c>
      <c r="I20" s="743">
        <v>37.221530372215305</v>
      </c>
      <c r="J20" s="744">
        <v>1.712779259785755</v>
      </c>
    </row>
    <row r="21" spans="1:10" ht="15.75" thickBot="1">
      <c r="A21" s="1074" t="s">
        <v>88</v>
      </c>
      <c r="B21" s="1068">
        <v>8.2660554934383939</v>
      </c>
      <c r="C21" s="745">
        <v>15957.636087718909</v>
      </c>
      <c r="D21" s="746">
        <v>16276.788809473288</v>
      </c>
      <c r="E21" s="747">
        <v>2.1734435738535911</v>
      </c>
      <c r="F21" s="748">
        <v>282.94909318323954</v>
      </c>
      <c r="G21" s="749">
        <v>1.0717415846786316</v>
      </c>
      <c r="H21" s="749">
        <v>6.6711140760507011</v>
      </c>
      <c r="I21" s="749">
        <v>22.125363221253632</v>
      </c>
      <c r="J21" s="750">
        <v>-0.10839530737288783</v>
      </c>
    </row>
    <row r="22" spans="1:10" ht="16.5" thickBot="1">
      <c r="A22" s="978" t="s">
        <v>281</v>
      </c>
      <c r="B22" s="979"/>
      <c r="C22" s="979"/>
      <c r="D22" s="979"/>
      <c r="E22" s="979"/>
      <c r="F22" s="979"/>
      <c r="G22" s="979"/>
      <c r="H22" s="979"/>
      <c r="I22" s="726"/>
      <c r="J22" s="727"/>
    </row>
    <row r="23" spans="1:10" ht="15.75" thickBot="1">
      <c r="A23" s="1071" t="s">
        <v>22</v>
      </c>
      <c r="B23" s="1069">
        <v>6.8454230811882102</v>
      </c>
      <c r="C23" s="751">
        <v>13215.102473336312</v>
      </c>
      <c r="D23" s="752">
        <v>13479.404522803039</v>
      </c>
      <c r="E23" s="730">
        <v>0.46292165601763424</v>
      </c>
      <c r="F23" s="730">
        <v>304.45595054095827</v>
      </c>
      <c r="G23" s="730">
        <v>0.52949981503781229</v>
      </c>
      <c r="H23" s="730">
        <v>3.575240128068303</v>
      </c>
      <c r="I23" s="730">
        <v>100</v>
      </c>
      <c r="J23" s="732" t="s">
        <v>23</v>
      </c>
    </row>
    <row r="24" spans="1:10" ht="15">
      <c r="A24" s="1072" t="s">
        <v>84</v>
      </c>
      <c r="B24" s="1070" t="s">
        <v>81</v>
      </c>
      <c r="C24" s="733" t="s">
        <v>81</v>
      </c>
      <c r="D24" s="734" t="s">
        <v>81</v>
      </c>
      <c r="E24" s="735" t="s">
        <v>81</v>
      </c>
      <c r="F24" s="736" t="s">
        <v>81</v>
      </c>
      <c r="G24" s="737" t="s">
        <v>81</v>
      </c>
      <c r="H24" s="753" t="s">
        <v>81</v>
      </c>
      <c r="I24" s="753" t="s">
        <v>81</v>
      </c>
      <c r="J24" s="760" t="s">
        <v>81</v>
      </c>
    </row>
    <row r="25" spans="1:10" ht="15">
      <c r="A25" s="1073" t="s">
        <v>85</v>
      </c>
      <c r="B25" s="1067">
        <v>8.2342141590278715</v>
      </c>
      <c r="C25" s="739">
        <v>15448.807052585124</v>
      </c>
      <c r="D25" s="740">
        <v>15757.783193636826</v>
      </c>
      <c r="E25" s="741">
        <v>3.2985220110308981</v>
      </c>
      <c r="F25" s="742">
        <v>352.43932584269663</v>
      </c>
      <c r="G25" s="743">
        <v>2.3605644645599231</v>
      </c>
      <c r="H25" s="743">
        <v>3.4883720930232558</v>
      </c>
      <c r="I25" s="940">
        <v>22.926326635754766</v>
      </c>
      <c r="J25" s="941">
        <v>-1.9244335429863924E-2</v>
      </c>
    </row>
    <row r="26" spans="1:10" ht="15">
      <c r="A26" s="1073" t="s">
        <v>86</v>
      </c>
      <c r="B26" s="1066">
        <v>8.7318996877168154</v>
      </c>
      <c r="C26" s="739">
        <v>16382.551008849559</v>
      </c>
      <c r="D26" s="740">
        <v>16710.20202902655</v>
      </c>
      <c r="E26" s="741">
        <v>8.7631222845679151</v>
      </c>
      <c r="F26" s="742">
        <v>392.33055555555552</v>
      </c>
      <c r="G26" s="743">
        <v>-2.5516665741119509</v>
      </c>
      <c r="H26" s="743">
        <v>-12.195121951219512</v>
      </c>
      <c r="I26" s="743">
        <v>3.7094281298299845</v>
      </c>
      <c r="J26" s="744">
        <v>-0.66623889258196867</v>
      </c>
    </row>
    <row r="27" spans="1:10" ht="15">
      <c r="A27" s="1073" t="s">
        <v>87</v>
      </c>
      <c r="B27" s="1067" t="s">
        <v>81</v>
      </c>
      <c r="C27" s="739" t="s">
        <v>81</v>
      </c>
      <c r="D27" s="740" t="s">
        <v>81</v>
      </c>
      <c r="E27" s="741" t="s">
        <v>81</v>
      </c>
      <c r="F27" s="742" t="s">
        <v>81</v>
      </c>
      <c r="G27" s="743" t="s">
        <v>81</v>
      </c>
      <c r="H27" s="743" t="s">
        <v>81</v>
      </c>
      <c r="I27" s="743" t="s">
        <v>81</v>
      </c>
      <c r="J27" s="744" t="s">
        <v>81</v>
      </c>
    </row>
    <row r="28" spans="1:10" ht="15">
      <c r="A28" s="1073" t="s">
        <v>79</v>
      </c>
      <c r="B28" s="1067">
        <v>5.6114046362595076</v>
      </c>
      <c r="C28" s="739">
        <v>11522.391450224861</v>
      </c>
      <c r="D28" s="740">
        <v>11752.839279229358</v>
      </c>
      <c r="E28" s="741">
        <v>-0.14052586874238512</v>
      </c>
      <c r="F28" s="742">
        <v>281.42674524025387</v>
      </c>
      <c r="G28" s="743">
        <v>0.66371790151750854</v>
      </c>
      <c r="H28" s="743">
        <v>12.321792260692463</v>
      </c>
      <c r="I28" s="743">
        <v>56.826378155589907</v>
      </c>
      <c r="J28" s="744">
        <v>4.42509747255896</v>
      </c>
    </row>
    <row r="29" spans="1:10" ht="15.75" thickBot="1">
      <c r="A29" s="1074" t="s">
        <v>88</v>
      </c>
      <c r="B29" s="1068">
        <v>7.309891496601856</v>
      </c>
      <c r="C29" s="745">
        <v>14111.759645949527</v>
      </c>
      <c r="D29" s="746">
        <v>14393.994838868517</v>
      </c>
      <c r="E29" s="747">
        <v>-0.41798761461020922</v>
      </c>
      <c r="F29" s="748">
        <v>297.35825545171338</v>
      </c>
      <c r="G29" s="749">
        <v>0.94447691700658909</v>
      </c>
      <c r="H29" s="749">
        <v>-15.526315789473685</v>
      </c>
      <c r="I29" s="749">
        <v>16.537867078825347</v>
      </c>
      <c r="J29" s="750">
        <v>-3.7396142445471199</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47" t="s">
        <v>44</v>
      </c>
      <c r="C33" s="1448"/>
      <c r="D33" s="1448"/>
      <c r="E33" s="1448"/>
      <c r="F33" s="1448"/>
      <c r="G33" s="1448"/>
      <c r="H33" s="1449"/>
    </row>
    <row r="34" spans="1:8" ht="15.75">
      <c r="A34" s="580" t="s">
        <v>47</v>
      </c>
      <c r="B34" s="1453" t="s">
        <v>48</v>
      </c>
      <c r="C34" s="1454"/>
      <c r="D34" s="1454"/>
      <c r="E34" s="1454"/>
      <c r="F34" s="1454"/>
      <c r="G34" s="1454"/>
      <c r="H34" s="1455"/>
    </row>
    <row r="35" spans="1:8" ht="15.75">
      <c r="A35" s="577" t="s">
        <v>49</v>
      </c>
      <c r="B35" s="1450" t="s">
        <v>50</v>
      </c>
      <c r="C35" s="1451"/>
      <c r="D35" s="1451"/>
      <c r="E35" s="1451"/>
      <c r="F35" s="1451"/>
      <c r="G35" s="1451"/>
      <c r="H35" s="1452"/>
    </row>
    <row r="36" spans="1:8" ht="16.5" thickBot="1">
      <c r="A36" s="578" t="s">
        <v>51</v>
      </c>
      <c r="B36" s="1456" t="s">
        <v>46</v>
      </c>
      <c r="C36" s="1457"/>
      <c r="D36" s="1457"/>
      <c r="E36" s="1457"/>
      <c r="F36" s="1457"/>
      <c r="G36" s="1457"/>
      <c r="H36" s="1458"/>
    </row>
    <row r="37" spans="1:8">
      <c r="A37" s="1446"/>
      <c r="B37" s="1446"/>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0" zoomScale="90" zoomScaleNormal="90" workbookViewId="0">
      <selection activeCell="P9" sqref="P9"/>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512</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464" t="s">
        <v>10</v>
      </c>
      <c r="I4" s="1465"/>
      <c r="J4" s="911" t="s">
        <v>11</v>
      </c>
      <c r="K4" s="882" t="s">
        <v>12</v>
      </c>
      <c r="L4" s="883"/>
    </row>
    <row r="5" spans="1:12" ht="15.75" customHeight="1">
      <c r="A5" s="7" t="s">
        <v>13</v>
      </c>
      <c r="B5" s="8" t="s">
        <v>14</v>
      </c>
      <c r="C5" s="884" t="s">
        <v>40</v>
      </c>
      <c r="D5" s="884"/>
      <c r="E5" s="885" t="s">
        <v>41</v>
      </c>
      <c r="F5" s="886"/>
      <c r="G5" s="912"/>
      <c r="H5" s="1462" t="s">
        <v>15</v>
      </c>
      <c r="I5" s="1463"/>
      <c r="J5" s="913" t="s">
        <v>16</v>
      </c>
      <c r="K5" s="887" t="s">
        <v>17</v>
      </c>
      <c r="L5" s="888"/>
    </row>
    <row r="6" spans="1:12" ht="37.5" customHeight="1" thickBot="1">
      <c r="A6" s="9" t="s">
        <v>18</v>
      </c>
      <c r="B6" s="10" t="s">
        <v>19</v>
      </c>
      <c r="C6" s="814" t="s">
        <v>505</v>
      </c>
      <c r="D6" s="814" t="s">
        <v>491</v>
      </c>
      <c r="E6" s="878" t="s">
        <v>505</v>
      </c>
      <c r="F6" s="1082" t="s">
        <v>491</v>
      </c>
      <c r="G6" s="910" t="s">
        <v>20</v>
      </c>
      <c r="H6" s="42" t="s">
        <v>505</v>
      </c>
      <c r="I6" s="825" t="s">
        <v>20</v>
      </c>
      <c r="J6" s="914" t="s">
        <v>20</v>
      </c>
      <c r="K6" s="879" t="s">
        <v>505</v>
      </c>
      <c r="L6" s="915" t="s">
        <v>21</v>
      </c>
    </row>
    <row r="7" spans="1:12" ht="15" thickBot="1">
      <c r="A7" s="11" t="s">
        <v>22</v>
      </c>
      <c r="B7" s="12" t="s">
        <v>23</v>
      </c>
      <c r="C7" s="43">
        <v>15363.297603616094</v>
      </c>
      <c r="D7" s="43">
        <v>15220.781828327375</v>
      </c>
      <c r="E7" s="44">
        <v>15670.563555688417</v>
      </c>
      <c r="F7" s="1083">
        <v>15525.197464893923</v>
      </c>
      <c r="G7" s="916">
        <v>0.93632361922095075</v>
      </c>
      <c r="H7" s="45">
        <v>309.08404068946027</v>
      </c>
      <c r="I7" s="45">
        <v>-0.2841089841800854</v>
      </c>
      <c r="J7" s="46">
        <v>1.5961417006373084</v>
      </c>
      <c r="K7" s="45">
        <v>100</v>
      </c>
      <c r="L7" s="917" t="s">
        <v>23</v>
      </c>
    </row>
    <row r="8" spans="1:12" ht="15" thickBot="1">
      <c r="A8" s="13"/>
      <c r="B8" s="14"/>
      <c r="C8" s="47"/>
      <c r="D8" s="47"/>
      <c r="E8" s="47"/>
      <c r="F8" s="47"/>
      <c r="G8" s="918"/>
      <c r="H8" s="46"/>
      <c r="I8" s="46"/>
      <c r="J8" s="46"/>
      <c r="K8" s="46"/>
      <c r="L8" s="919"/>
    </row>
    <row r="9" spans="1:12" ht="15">
      <c r="A9" s="15" t="s">
        <v>89</v>
      </c>
      <c r="B9" s="16" t="s">
        <v>23</v>
      </c>
      <c r="C9" s="48">
        <v>15493.9574772055</v>
      </c>
      <c r="D9" s="48">
        <v>15591.461228264892</v>
      </c>
      <c r="E9" s="49">
        <v>15803.836626749611</v>
      </c>
      <c r="F9" s="49">
        <v>15903.29045283019</v>
      </c>
      <c r="G9" s="920">
        <v>-0.62536634400008317</v>
      </c>
      <c r="H9" s="50">
        <v>229.65714285714284</v>
      </c>
      <c r="I9" s="50">
        <v>-4.0503048751138371</v>
      </c>
      <c r="J9" s="50">
        <v>-9.67741935483871</v>
      </c>
      <c r="K9" s="50">
        <v>0.15823679005368749</v>
      </c>
      <c r="L9" s="921">
        <v>-1.9750234118098703E-2</v>
      </c>
    </row>
    <row r="10" spans="1:12" ht="15">
      <c r="A10" s="24" t="s">
        <v>90</v>
      </c>
      <c r="B10" s="51" t="s">
        <v>23</v>
      </c>
      <c r="C10" s="52">
        <v>16755.514098097621</v>
      </c>
      <c r="D10" s="52">
        <v>16536.271975120948</v>
      </c>
      <c r="E10" s="53">
        <v>17090.624380059573</v>
      </c>
      <c r="F10" s="53">
        <v>16866.997414623369</v>
      </c>
      <c r="G10" s="922">
        <v>1.3258255748727612</v>
      </c>
      <c r="H10" s="54">
        <v>345.08550769709217</v>
      </c>
      <c r="I10" s="54">
        <v>0.4035635771763405</v>
      </c>
      <c r="J10" s="54">
        <v>0.67313713212273019</v>
      </c>
      <c r="K10" s="54">
        <v>36.34359988697372</v>
      </c>
      <c r="L10" s="923">
        <v>-0.33321012623176927</v>
      </c>
    </row>
    <row r="11" spans="1:12" ht="15">
      <c r="A11" s="17" t="s">
        <v>91</v>
      </c>
      <c r="B11" s="18" t="s">
        <v>23</v>
      </c>
      <c r="C11" s="55">
        <v>16804.11872581028</v>
      </c>
      <c r="D11" s="55">
        <v>16493.581089282146</v>
      </c>
      <c r="E11" s="56">
        <v>17140.201100326485</v>
      </c>
      <c r="F11" s="56">
        <v>16823.452711067788</v>
      </c>
      <c r="G11" s="924">
        <v>1.8827787297806888</v>
      </c>
      <c r="H11" s="57">
        <v>390.21839080459768</v>
      </c>
      <c r="I11" s="57">
        <v>1.1353514655058092</v>
      </c>
      <c r="J11" s="57">
        <v>-14.636140637775959</v>
      </c>
      <c r="K11" s="57">
        <v>5.8999717434303474</v>
      </c>
      <c r="L11" s="925">
        <v>-1.1219034359920554</v>
      </c>
    </row>
    <row r="12" spans="1:12" ht="15">
      <c r="A12" s="17" t="s">
        <v>92</v>
      </c>
      <c r="B12" s="18" t="s">
        <v>23</v>
      </c>
      <c r="C12" s="55" t="s">
        <v>81</v>
      </c>
      <c r="D12" s="55" t="s">
        <v>209</v>
      </c>
      <c r="E12" s="56" t="s">
        <v>81</v>
      </c>
      <c r="F12" s="56" t="s">
        <v>209</v>
      </c>
      <c r="G12" s="924" t="s">
        <v>81</v>
      </c>
      <c r="H12" s="57" t="s">
        <v>81</v>
      </c>
      <c r="I12" s="57" t="s">
        <v>81</v>
      </c>
      <c r="J12" s="57" t="s">
        <v>81</v>
      </c>
      <c r="K12" s="57">
        <v>0</v>
      </c>
      <c r="L12" s="925" t="s">
        <v>81</v>
      </c>
    </row>
    <row r="13" spans="1:12" ht="15">
      <c r="A13" s="17" t="s">
        <v>79</v>
      </c>
      <c r="B13" s="18" t="s">
        <v>23</v>
      </c>
      <c r="C13" s="55">
        <v>12989.34949649925</v>
      </c>
      <c r="D13" s="55">
        <v>12863.180689608524</v>
      </c>
      <c r="E13" s="56">
        <v>13249.136486429235</v>
      </c>
      <c r="F13" s="56">
        <v>13120.444303400694</v>
      </c>
      <c r="G13" s="924">
        <v>0.98085232521573362</v>
      </c>
      <c r="H13" s="57">
        <v>273.65376261853777</v>
      </c>
      <c r="I13" s="57">
        <v>-0.42202222750143448</v>
      </c>
      <c r="J13" s="57">
        <v>8.4605175846051761</v>
      </c>
      <c r="K13" s="57">
        <v>36.948290477536027</v>
      </c>
      <c r="L13" s="925">
        <v>2.3384265514867622</v>
      </c>
    </row>
    <row r="14" spans="1:12" ht="15.75" thickBot="1">
      <c r="A14" s="19" t="s">
        <v>93</v>
      </c>
      <c r="B14" s="20" t="s">
        <v>23</v>
      </c>
      <c r="C14" s="58">
        <v>15907.487862124846</v>
      </c>
      <c r="D14" s="58">
        <v>15600.285462319609</v>
      </c>
      <c r="E14" s="59">
        <v>16225.637619367344</v>
      </c>
      <c r="F14" s="59">
        <v>15912.291171566001</v>
      </c>
      <c r="G14" s="926">
        <v>1.9692101182843369</v>
      </c>
      <c r="H14" s="60">
        <v>286.54365079365078</v>
      </c>
      <c r="I14" s="60">
        <v>0.61414066995813865</v>
      </c>
      <c r="J14" s="60">
        <v>-2.0375335120643432</v>
      </c>
      <c r="K14" s="60">
        <v>20.649901102006215</v>
      </c>
      <c r="L14" s="927">
        <v>-0.76595696769580002</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55"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v>15517.191033386327</v>
      </c>
      <c r="E19" s="67" t="s">
        <v>209</v>
      </c>
      <c r="F19" s="67">
        <v>15827.534854054054</v>
      </c>
      <c r="G19" s="931" t="s">
        <v>81</v>
      </c>
      <c r="H19" s="68" t="s">
        <v>81</v>
      </c>
      <c r="I19" s="68" t="s">
        <v>81</v>
      </c>
      <c r="J19" s="69" t="s">
        <v>81</v>
      </c>
      <c r="K19" s="69">
        <v>1.1302627860977677E-2</v>
      </c>
      <c r="L19" s="932" t="s">
        <v>81</v>
      </c>
    </row>
    <row r="20" spans="1:12" ht="15">
      <c r="A20" s="24" t="s">
        <v>94</v>
      </c>
      <c r="B20" s="25" t="s">
        <v>29</v>
      </c>
      <c r="C20" s="55" t="s">
        <v>209</v>
      </c>
      <c r="D20" s="55">
        <v>14255.572549019607</v>
      </c>
      <c r="E20" s="56" t="s">
        <v>209</v>
      </c>
      <c r="F20" s="56">
        <v>14540.683999999999</v>
      </c>
      <c r="G20" s="924" t="s">
        <v>81</v>
      </c>
      <c r="H20" s="57" t="s">
        <v>81</v>
      </c>
      <c r="I20" s="57" t="s">
        <v>81</v>
      </c>
      <c r="J20" s="65" t="s">
        <v>81</v>
      </c>
      <c r="K20" s="65">
        <v>5.6513139304888386E-3</v>
      </c>
      <c r="L20" s="930" t="s">
        <v>81</v>
      </c>
    </row>
    <row r="21" spans="1:12" ht="15">
      <c r="A21" s="24" t="s">
        <v>94</v>
      </c>
      <c r="B21" s="25" t="s">
        <v>30</v>
      </c>
      <c r="C21" s="55" t="s">
        <v>209</v>
      </c>
      <c r="D21" s="55">
        <v>16738.545098039216</v>
      </c>
      <c r="E21" s="56" t="s">
        <v>209</v>
      </c>
      <c r="F21" s="56">
        <v>17073.315999999999</v>
      </c>
      <c r="G21" s="924" t="s">
        <v>81</v>
      </c>
      <c r="H21" s="57" t="s">
        <v>81</v>
      </c>
      <c r="I21" s="57" t="s">
        <v>81</v>
      </c>
      <c r="J21" s="65" t="s">
        <v>81</v>
      </c>
      <c r="K21" s="65">
        <v>5.6513139304888386E-3</v>
      </c>
      <c r="L21" s="930" t="s">
        <v>81</v>
      </c>
    </row>
    <row r="22" spans="1:12" ht="14.25">
      <c r="A22" s="22" t="s">
        <v>94</v>
      </c>
      <c r="B22" s="26" t="s">
        <v>31</v>
      </c>
      <c r="C22" s="66">
        <v>15104.542008879022</v>
      </c>
      <c r="D22" s="66">
        <v>15616.129066779316</v>
      </c>
      <c r="E22" s="67">
        <v>15406.632849056603</v>
      </c>
      <c r="F22" s="67">
        <v>15928.451648114904</v>
      </c>
      <c r="G22" s="931">
        <v>-3.276017095610527</v>
      </c>
      <c r="H22" s="68">
        <v>224.24615384615385</v>
      </c>
      <c r="I22" s="68">
        <v>-3.376881646181471</v>
      </c>
      <c r="J22" s="69">
        <v>8.3333333333333321</v>
      </c>
      <c r="K22" s="69">
        <v>0.1469341621927098</v>
      </c>
      <c r="L22" s="932">
        <v>9.1377563822946928E-3</v>
      </c>
    </row>
    <row r="23" spans="1:12" ht="15">
      <c r="A23" s="24" t="s">
        <v>94</v>
      </c>
      <c r="B23" s="25" t="s">
        <v>32</v>
      </c>
      <c r="C23" s="55">
        <v>15117.557843137254</v>
      </c>
      <c r="D23" s="55">
        <v>15588.407843137255</v>
      </c>
      <c r="E23" s="56">
        <v>15419.909</v>
      </c>
      <c r="F23" s="56">
        <v>15900.175999999999</v>
      </c>
      <c r="G23" s="924">
        <v>-3.0205137351938736</v>
      </c>
      <c r="H23" s="57">
        <v>224.6</v>
      </c>
      <c r="I23" s="57">
        <v>-6.4166666666666687</v>
      </c>
      <c r="J23" s="65">
        <v>26.315789473684209</v>
      </c>
      <c r="K23" s="65">
        <v>0.13563153433173214</v>
      </c>
      <c r="L23" s="930">
        <v>2.6542713065153503E-2</v>
      </c>
    </row>
    <row r="24" spans="1:12" ht="15.75" thickBot="1">
      <c r="A24" s="27" t="s">
        <v>94</v>
      </c>
      <c r="B24" s="28" t="s">
        <v>33</v>
      </c>
      <c r="C24" s="70" t="s">
        <v>209</v>
      </c>
      <c r="D24" s="70">
        <v>15741.286274509803</v>
      </c>
      <c r="E24" s="71" t="s">
        <v>209</v>
      </c>
      <c r="F24" s="71">
        <v>16056.111999999999</v>
      </c>
      <c r="G24" s="933" t="s">
        <v>81</v>
      </c>
      <c r="H24" s="65" t="s">
        <v>81</v>
      </c>
      <c r="I24" s="65" t="s">
        <v>81</v>
      </c>
      <c r="J24" s="65" t="s">
        <v>81</v>
      </c>
      <c r="K24" s="65">
        <v>1.1302627860977677E-2</v>
      </c>
      <c r="L24" s="930" t="s">
        <v>81</v>
      </c>
    </row>
    <row r="25" spans="1:12" ht="15" thickBot="1">
      <c r="A25" s="13"/>
      <c r="B25" s="21"/>
      <c r="C25" s="47"/>
      <c r="D25" s="47"/>
      <c r="E25" s="47"/>
      <c r="F25" s="47"/>
      <c r="G25" s="918"/>
      <c r="H25" s="46"/>
      <c r="I25" s="46"/>
      <c r="J25" s="46"/>
      <c r="K25" s="46"/>
      <c r="L25" s="919"/>
    </row>
    <row r="26" spans="1:12" ht="14.25">
      <c r="A26" s="22" t="s">
        <v>95</v>
      </c>
      <c r="B26" s="23" t="s">
        <v>25</v>
      </c>
      <c r="C26" s="61">
        <v>17276.956957967192</v>
      </c>
      <c r="D26" s="61">
        <v>16909.650627674604</v>
      </c>
      <c r="E26" s="62">
        <v>17622.496097126535</v>
      </c>
      <c r="F26" s="62">
        <v>17247.843640228097</v>
      </c>
      <c r="G26" s="928">
        <v>2.1721698359127983</v>
      </c>
      <c r="H26" s="63">
        <v>404.82482993197277</v>
      </c>
      <c r="I26" s="63">
        <v>-0.84603477260831383</v>
      </c>
      <c r="J26" s="64">
        <v>3.7037037037037033</v>
      </c>
      <c r="K26" s="64">
        <v>3.3229725911274368</v>
      </c>
      <c r="L26" s="929">
        <v>6.7532503856380099E-2</v>
      </c>
    </row>
    <row r="27" spans="1:12" ht="15">
      <c r="A27" s="24" t="s">
        <v>95</v>
      </c>
      <c r="B27" s="25" t="s">
        <v>26</v>
      </c>
      <c r="C27" s="55">
        <v>17218.263725490197</v>
      </c>
      <c r="D27" s="55">
        <v>16869.395098039215</v>
      </c>
      <c r="E27" s="56">
        <v>17562.629000000001</v>
      </c>
      <c r="F27" s="56">
        <v>17206.782999999999</v>
      </c>
      <c r="G27" s="924">
        <v>2.0680565332869101</v>
      </c>
      <c r="H27" s="57">
        <v>395.4</v>
      </c>
      <c r="I27" s="57">
        <v>-1.3473053892215654</v>
      </c>
      <c r="J27" s="65">
        <v>-10.129870129870131</v>
      </c>
      <c r="K27" s="65">
        <v>1.9553546199491383</v>
      </c>
      <c r="L27" s="930">
        <v>-0.25512938992627077</v>
      </c>
    </row>
    <row r="28" spans="1:12" ht="15">
      <c r="A28" s="24" t="s">
        <v>95</v>
      </c>
      <c r="B28" s="25" t="s">
        <v>27</v>
      </c>
      <c r="C28" s="55">
        <v>17356.293137254903</v>
      </c>
      <c r="D28" s="55">
        <v>16990.130392156865</v>
      </c>
      <c r="E28" s="56">
        <v>17703.419000000002</v>
      </c>
      <c r="F28" s="56">
        <v>17329.933000000001</v>
      </c>
      <c r="G28" s="924">
        <v>2.1551497054258708</v>
      </c>
      <c r="H28" s="57">
        <v>418.3</v>
      </c>
      <c r="I28" s="57">
        <v>-1.3676019806649402</v>
      </c>
      <c r="J28" s="65">
        <v>32.967032967032964</v>
      </c>
      <c r="K28" s="65">
        <v>1.367617971178299</v>
      </c>
      <c r="L28" s="930">
        <v>0.32266189378265109</v>
      </c>
    </row>
    <row r="29" spans="1:12" ht="14.25">
      <c r="A29" s="22" t="s">
        <v>95</v>
      </c>
      <c r="B29" s="26" t="s">
        <v>28</v>
      </c>
      <c r="C29" s="66">
        <v>17077.657370586312</v>
      </c>
      <c r="D29" s="66">
        <v>16940.242750217672</v>
      </c>
      <c r="E29" s="67">
        <v>17419.210517998039</v>
      </c>
      <c r="F29" s="67">
        <v>17279.047605222026</v>
      </c>
      <c r="G29" s="931">
        <v>0.81117267559152828</v>
      </c>
      <c r="H29" s="68">
        <v>367.68095238095236</v>
      </c>
      <c r="I29" s="68">
        <v>-7.2791316510212494E-3</v>
      </c>
      <c r="J29" s="69">
        <v>2.9295774647887325</v>
      </c>
      <c r="K29" s="69">
        <v>10.324950551003107</v>
      </c>
      <c r="L29" s="932">
        <v>0.13375803794115626</v>
      </c>
    </row>
    <row r="30" spans="1:12" ht="15">
      <c r="A30" s="24" t="s">
        <v>95</v>
      </c>
      <c r="B30" s="25" t="s">
        <v>29</v>
      </c>
      <c r="C30" s="55">
        <v>17051.335294117649</v>
      </c>
      <c r="D30" s="55">
        <v>16900.063725490196</v>
      </c>
      <c r="E30" s="56">
        <v>17392.362000000001</v>
      </c>
      <c r="F30" s="56">
        <v>17238.064999999999</v>
      </c>
      <c r="G30" s="924">
        <v>0.89509466404728322</v>
      </c>
      <c r="H30" s="57">
        <v>356.9</v>
      </c>
      <c r="I30" s="57">
        <v>0.36557930258716376</v>
      </c>
      <c r="J30" s="65">
        <v>8.8546679499518763</v>
      </c>
      <c r="K30" s="65">
        <v>6.391636055382877</v>
      </c>
      <c r="L30" s="930">
        <v>0.42619998717365615</v>
      </c>
    </row>
    <row r="31" spans="1:12" ht="15">
      <c r="A31" s="24" t="s">
        <v>95</v>
      </c>
      <c r="B31" s="25" t="s">
        <v>30</v>
      </c>
      <c r="C31" s="55">
        <v>17117.284313725489</v>
      </c>
      <c r="D31" s="55">
        <v>16992.660784313724</v>
      </c>
      <c r="E31" s="56">
        <v>17459.63</v>
      </c>
      <c r="F31" s="56">
        <v>17332.513999999999</v>
      </c>
      <c r="G31" s="924">
        <v>0.73339620553603369</v>
      </c>
      <c r="H31" s="57">
        <v>385.2</v>
      </c>
      <c r="I31" s="57">
        <v>0.10395010395009803</v>
      </c>
      <c r="J31" s="65">
        <v>-5.4347826086956523</v>
      </c>
      <c r="K31" s="65">
        <v>3.9333144956202317</v>
      </c>
      <c r="L31" s="930">
        <v>-0.29244194923249855</v>
      </c>
    </row>
    <row r="32" spans="1:12" ht="14.25">
      <c r="A32" s="22" t="s">
        <v>95</v>
      </c>
      <c r="B32" s="26" t="s">
        <v>31</v>
      </c>
      <c r="C32" s="66">
        <v>16495.481276990115</v>
      </c>
      <c r="D32" s="66">
        <v>16269.306545859121</v>
      </c>
      <c r="E32" s="67">
        <v>16825.390902529918</v>
      </c>
      <c r="F32" s="67">
        <v>16594.692676776303</v>
      </c>
      <c r="G32" s="931">
        <v>1.3901928179511807</v>
      </c>
      <c r="H32" s="68">
        <v>326.05946215139443</v>
      </c>
      <c r="I32" s="68">
        <v>0.59984454922436292</v>
      </c>
      <c r="J32" s="69">
        <v>-0.74147305981216016</v>
      </c>
      <c r="K32" s="69">
        <v>22.695676744843176</v>
      </c>
      <c r="L32" s="932">
        <v>-0.53450066802930252</v>
      </c>
    </row>
    <row r="33" spans="1:12" ht="15">
      <c r="A33" s="24" t="s">
        <v>95</v>
      </c>
      <c r="B33" s="25" t="s">
        <v>32</v>
      </c>
      <c r="C33" s="55">
        <v>16481.865686274508</v>
      </c>
      <c r="D33" s="55">
        <v>16209.398039215685</v>
      </c>
      <c r="E33" s="56">
        <v>16811.503000000001</v>
      </c>
      <c r="F33" s="56">
        <v>16533.585999999999</v>
      </c>
      <c r="G33" s="924">
        <v>1.6809239084612455</v>
      </c>
      <c r="H33" s="57">
        <v>314</v>
      </c>
      <c r="I33" s="57">
        <v>0.77021822849806709</v>
      </c>
      <c r="J33" s="65">
        <v>4.606741573033708</v>
      </c>
      <c r="K33" s="65">
        <v>15.784119807855326</v>
      </c>
      <c r="L33" s="930">
        <v>0.45426966144664682</v>
      </c>
    </row>
    <row r="34" spans="1:12" ht="15.75" thickBot="1">
      <c r="A34" s="27" t="s">
        <v>95</v>
      </c>
      <c r="B34" s="28" t="s">
        <v>33</v>
      </c>
      <c r="C34" s="70">
        <v>16523.091176470589</v>
      </c>
      <c r="D34" s="70">
        <v>16373.253921568628</v>
      </c>
      <c r="E34" s="71">
        <v>16853.553</v>
      </c>
      <c r="F34" s="71">
        <v>16700.719000000001</v>
      </c>
      <c r="G34" s="933">
        <v>0.91513425260312997</v>
      </c>
      <c r="H34" s="65">
        <v>353.6</v>
      </c>
      <c r="I34" s="65">
        <v>1.492537313432849</v>
      </c>
      <c r="J34" s="65">
        <v>-11.119186046511627</v>
      </c>
      <c r="K34" s="65">
        <v>6.9115569369878491</v>
      </c>
      <c r="L34" s="930">
        <v>-0.98877032947595023</v>
      </c>
    </row>
    <row r="35" spans="1:12" ht="15.75" thickBot="1">
      <c r="A35" s="29"/>
      <c r="B35" s="30"/>
      <c r="C35" s="72"/>
      <c r="D35" s="72"/>
      <c r="E35" s="72"/>
      <c r="F35" s="72"/>
      <c r="G35" s="934"/>
      <c r="H35" s="73"/>
      <c r="I35" s="73"/>
      <c r="J35" s="73"/>
      <c r="K35" s="73"/>
      <c r="L35" s="935"/>
    </row>
    <row r="36" spans="1:12" ht="15">
      <c r="A36" s="24" t="s">
        <v>96</v>
      </c>
      <c r="B36" s="31" t="s">
        <v>30</v>
      </c>
      <c r="C36" s="74">
        <v>17010.345098039215</v>
      </c>
      <c r="D36" s="74">
        <v>16698.905882352938</v>
      </c>
      <c r="E36" s="75">
        <v>17350.552</v>
      </c>
      <c r="F36" s="75">
        <v>17032.883999999998</v>
      </c>
      <c r="G36" s="936">
        <v>1.8650276723542618</v>
      </c>
      <c r="H36" s="76">
        <v>412.8</v>
      </c>
      <c r="I36" s="76">
        <v>1.3503560029462311</v>
      </c>
      <c r="J36" s="76">
        <v>-3.0232558139534884</v>
      </c>
      <c r="K36" s="76">
        <v>2.3565979090138458</v>
      </c>
      <c r="L36" s="937">
        <v>-0.11225436175609182</v>
      </c>
    </row>
    <row r="37" spans="1:12" ht="15.75" thickBot="1">
      <c r="A37" s="27" t="s">
        <v>96</v>
      </c>
      <c r="B37" s="28" t="s">
        <v>33</v>
      </c>
      <c r="C37" s="70">
        <v>16653.188235294117</v>
      </c>
      <c r="D37" s="70">
        <v>16372.407843137255</v>
      </c>
      <c r="E37" s="71">
        <v>16986.252</v>
      </c>
      <c r="F37" s="71">
        <v>16699.856</v>
      </c>
      <c r="G37" s="933">
        <v>1.7149608954711983</v>
      </c>
      <c r="H37" s="65">
        <v>375.2</v>
      </c>
      <c r="I37" s="65">
        <v>0.26723677177979693</v>
      </c>
      <c r="J37" s="65">
        <v>-20.933165195460276</v>
      </c>
      <c r="K37" s="65">
        <v>3.5433738344165016</v>
      </c>
      <c r="L37" s="930">
        <v>-1.0096490742359649</v>
      </c>
    </row>
    <row r="38" spans="1:12" ht="15.75" thickBot="1">
      <c r="A38" s="29"/>
      <c r="B38" s="30"/>
      <c r="C38" s="72"/>
      <c r="D38" s="72"/>
      <c r="E38" s="72"/>
      <c r="F38" s="72"/>
      <c r="G38" s="934"/>
      <c r="H38" s="73"/>
      <c r="I38" s="73"/>
      <c r="J38" s="73"/>
      <c r="K38" s="73"/>
      <c r="L38" s="935"/>
    </row>
    <row r="39" spans="1:12" ht="14.25">
      <c r="A39" s="22" t="s">
        <v>97</v>
      </c>
      <c r="B39" s="23" t="s">
        <v>25</v>
      </c>
      <c r="C39" s="61" t="s">
        <v>81</v>
      </c>
      <c r="D39" s="61" t="s">
        <v>209</v>
      </c>
      <c r="E39" s="62" t="s">
        <v>81</v>
      </c>
      <c r="F39" s="62" t="s">
        <v>209</v>
      </c>
      <c r="G39" s="928" t="s">
        <v>81</v>
      </c>
      <c r="H39" s="63" t="s">
        <v>81</v>
      </c>
      <c r="I39" s="63" t="s">
        <v>81</v>
      </c>
      <c r="J39" s="64" t="s">
        <v>81</v>
      </c>
      <c r="K39" s="64" t="s">
        <v>81</v>
      </c>
      <c r="L39" s="929" t="s">
        <v>81</v>
      </c>
    </row>
    <row r="40" spans="1:12" ht="15">
      <c r="A40" s="17" t="s">
        <v>97</v>
      </c>
      <c r="B40" s="25" t="s">
        <v>26</v>
      </c>
      <c r="C40" s="55" t="s">
        <v>81</v>
      </c>
      <c r="D40" s="55" t="s">
        <v>81</v>
      </c>
      <c r="E40" s="56" t="s">
        <v>81</v>
      </c>
      <c r="F40" s="56" t="s">
        <v>81</v>
      </c>
      <c r="G40" s="924" t="s">
        <v>81</v>
      </c>
      <c r="H40" s="57" t="s">
        <v>81</v>
      </c>
      <c r="I40" s="57" t="s">
        <v>81</v>
      </c>
      <c r="J40" s="65" t="s">
        <v>81</v>
      </c>
      <c r="K40" s="65" t="s">
        <v>81</v>
      </c>
      <c r="L40" s="930" t="s">
        <v>81</v>
      </c>
    </row>
    <row r="41" spans="1:12" ht="15">
      <c r="A41" s="17" t="s">
        <v>97</v>
      </c>
      <c r="B41" s="25" t="s">
        <v>27</v>
      </c>
      <c r="C41" s="55" t="s">
        <v>81</v>
      </c>
      <c r="D41" s="55" t="s">
        <v>209</v>
      </c>
      <c r="E41" s="56" t="s">
        <v>81</v>
      </c>
      <c r="F41" s="56" t="s">
        <v>209</v>
      </c>
      <c r="G41" s="924" t="s">
        <v>81</v>
      </c>
      <c r="H41" s="57" t="s">
        <v>81</v>
      </c>
      <c r="I41" s="57" t="s">
        <v>81</v>
      </c>
      <c r="J41" s="65" t="s">
        <v>81</v>
      </c>
      <c r="K41" s="65" t="s">
        <v>81</v>
      </c>
      <c r="L41" s="930" t="s">
        <v>81</v>
      </c>
    </row>
    <row r="42" spans="1:12" ht="15">
      <c r="A42" s="17" t="s">
        <v>97</v>
      </c>
      <c r="B42" s="25" t="s">
        <v>34</v>
      </c>
      <c r="C42" s="55" t="s">
        <v>81</v>
      </c>
      <c r="D42" s="55" t="s">
        <v>81</v>
      </c>
      <c r="E42" s="56" t="s">
        <v>81</v>
      </c>
      <c r="F42" s="56" t="s">
        <v>81</v>
      </c>
      <c r="G42" s="924" t="s">
        <v>81</v>
      </c>
      <c r="H42" s="57" t="s">
        <v>81</v>
      </c>
      <c r="I42" s="57" t="s">
        <v>81</v>
      </c>
      <c r="J42" s="65" t="s">
        <v>81</v>
      </c>
      <c r="K42" s="65" t="s">
        <v>81</v>
      </c>
      <c r="L42" s="930" t="s">
        <v>81</v>
      </c>
    </row>
    <row r="43" spans="1:12" ht="14.25">
      <c r="A43" s="32" t="s">
        <v>97</v>
      </c>
      <c r="B43" s="26" t="s">
        <v>28</v>
      </c>
      <c r="C43" s="66" t="s">
        <v>81</v>
      </c>
      <c r="D43" s="66" t="s">
        <v>209</v>
      </c>
      <c r="E43" s="67" t="s">
        <v>81</v>
      </c>
      <c r="F43" s="67" t="s">
        <v>209</v>
      </c>
      <c r="G43" s="931" t="s">
        <v>81</v>
      </c>
      <c r="H43" s="68" t="s">
        <v>81</v>
      </c>
      <c r="I43" s="68" t="s">
        <v>81</v>
      </c>
      <c r="J43" s="69" t="s">
        <v>81</v>
      </c>
      <c r="K43" s="69" t="s">
        <v>81</v>
      </c>
      <c r="L43" s="932" t="s">
        <v>81</v>
      </c>
    </row>
    <row r="44" spans="1:12" ht="15">
      <c r="A44" s="17" t="s">
        <v>97</v>
      </c>
      <c r="B44" s="25" t="s">
        <v>30</v>
      </c>
      <c r="C44" s="55" t="s">
        <v>81</v>
      </c>
      <c r="D44" s="55" t="s">
        <v>209</v>
      </c>
      <c r="E44" s="56" t="s">
        <v>81</v>
      </c>
      <c r="F44" s="56" t="s">
        <v>209</v>
      </c>
      <c r="G44" s="924" t="s">
        <v>81</v>
      </c>
      <c r="H44" s="57" t="s">
        <v>81</v>
      </c>
      <c r="I44" s="57" t="s">
        <v>81</v>
      </c>
      <c r="J44" s="65" t="s">
        <v>81</v>
      </c>
      <c r="K44" s="65" t="s">
        <v>81</v>
      </c>
      <c r="L44" s="930" t="s">
        <v>81</v>
      </c>
    </row>
    <row r="45" spans="1:12" ht="15">
      <c r="A45" s="17" t="s">
        <v>97</v>
      </c>
      <c r="B45" s="25" t="s">
        <v>35</v>
      </c>
      <c r="C45" s="55" t="s">
        <v>81</v>
      </c>
      <c r="D45" s="55" t="s">
        <v>81</v>
      </c>
      <c r="E45" s="56" t="s">
        <v>81</v>
      </c>
      <c r="F45" s="56" t="s">
        <v>81</v>
      </c>
      <c r="G45" s="924" t="s">
        <v>81</v>
      </c>
      <c r="H45" s="57" t="s">
        <v>81</v>
      </c>
      <c r="I45" s="57" t="s">
        <v>81</v>
      </c>
      <c r="J45" s="65" t="s">
        <v>81</v>
      </c>
      <c r="K45" s="65" t="s">
        <v>81</v>
      </c>
      <c r="L45" s="930" t="s">
        <v>81</v>
      </c>
    </row>
    <row r="46" spans="1:12" ht="14.25">
      <c r="A46" s="32" t="s">
        <v>97</v>
      </c>
      <c r="B46" s="26" t="s">
        <v>31</v>
      </c>
      <c r="C46" s="66" t="s">
        <v>81</v>
      </c>
      <c r="D46" s="66" t="s">
        <v>209</v>
      </c>
      <c r="E46" s="67" t="s">
        <v>81</v>
      </c>
      <c r="F46" s="67" t="s">
        <v>209</v>
      </c>
      <c r="G46" s="931" t="s">
        <v>81</v>
      </c>
      <c r="H46" s="68" t="s">
        <v>81</v>
      </c>
      <c r="I46" s="68" t="s">
        <v>81</v>
      </c>
      <c r="J46" s="69" t="s">
        <v>81</v>
      </c>
      <c r="K46" s="69" t="s">
        <v>81</v>
      </c>
      <c r="L46" s="932" t="s">
        <v>81</v>
      </c>
    </row>
    <row r="47" spans="1:12" ht="15">
      <c r="A47" s="17" t="s">
        <v>97</v>
      </c>
      <c r="B47" s="25" t="s">
        <v>33</v>
      </c>
      <c r="C47" s="55" t="s">
        <v>81</v>
      </c>
      <c r="D47" s="55" t="s">
        <v>209</v>
      </c>
      <c r="E47" s="56" t="s">
        <v>81</v>
      </c>
      <c r="F47" s="56" t="s">
        <v>209</v>
      </c>
      <c r="G47" s="924" t="s">
        <v>81</v>
      </c>
      <c r="H47" s="57" t="s">
        <v>81</v>
      </c>
      <c r="I47" s="57" t="s">
        <v>81</v>
      </c>
      <c r="J47" s="65" t="s">
        <v>81</v>
      </c>
      <c r="K47" s="65" t="s">
        <v>81</v>
      </c>
      <c r="L47" s="930" t="s">
        <v>81</v>
      </c>
    </row>
    <row r="48" spans="1:12" ht="15.75" thickBot="1">
      <c r="A48" s="33" t="s">
        <v>97</v>
      </c>
      <c r="B48" s="25" t="s">
        <v>36</v>
      </c>
      <c r="C48" s="70" t="s">
        <v>81</v>
      </c>
      <c r="D48" s="70" t="s">
        <v>81</v>
      </c>
      <c r="E48" s="71" t="s">
        <v>81</v>
      </c>
      <c r="F48" s="71" t="s">
        <v>81</v>
      </c>
      <c r="G48" s="933" t="s">
        <v>81</v>
      </c>
      <c r="H48" s="65" t="s">
        <v>81</v>
      </c>
      <c r="I48" s="65" t="s">
        <v>81</v>
      </c>
      <c r="J48" s="65" t="s">
        <v>81</v>
      </c>
      <c r="K48" s="65" t="s">
        <v>81</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14324.95863395111</v>
      </c>
      <c r="D50" s="61">
        <v>13894.604923276413</v>
      </c>
      <c r="E50" s="62">
        <v>14611.457806630133</v>
      </c>
      <c r="F50" s="62">
        <v>14172.497021741941</v>
      </c>
      <c r="G50" s="928">
        <v>3.09727202069462</v>
      </c>
      <c r="H50" s="63">
        <v>339.43720073664826</v>
      </c>
      <c r="I50" s="63">
        <v>-0.72482414082749302</v>
      </c>
      <c r="J50" s="64">
        <v>20.13274336283186</v>
      </c>
      <c r="K50" s="64">
        <v>3.0686634642554393</v>
      </c>
      <c r="L50" s="929">
        <v>0.47349782149262154</v>
      </c>
    </row>
    <row r="51" spans="1:12" ht="15">
      <c r="A51" s="24" t="s">
        <v>24</v>
      </c>
      <c r="B51" s="25" t="s">
        <v>29</v>
      </c>
      <c r="C51" s="55">
        <v>14037.635294117648</v>
      </c>
      <c r="D51" s="55">
        <v>13644.026470588235</v>
      </c>
      <c r="E51" s="56">
        <v>14318.388000000001</v>
      </c>
      <c r="F51" s="56">
        <v>13916.906999999999</v>
      </c>
      <c r="G51" s="924">
        <v>2.8848435934795114</v>
      </c>
      <c r="H51" s="57">
        <v>309.8</v>
      </c>
      <c r="I51" s="57">
        <v>0.25889967637540823</v>
      </c>
      <c r="J51" s="65">
        <v>16.43835616438356</v>
      </c>
      <c r="K51" s="65">
        <v>0.48036168409155128</v>
      </c>
      <c r="L51" s="930">
        <v>6.1230949751538699E-2</v>
      </c>
    </row>
    <row r="52" spans="1:12" ht="15">
      <c r="A52" s="24" t="s">
        <v>24</v>
      </c>
      <c r="B52" s="25" t="s">
        <v>30</v>
      </c>
      <c r="C52" s="55">
        <v>14273.652941176471</v>
      </c>
      <c r="D52" s="55">
        <v>13782.716666666665</v>
      </c>
      <c r="E52" s="56">
        <v>14559.126</v>
      </c>
      <c r="F52" s="56">
        <v>14058.370999999999</v>
      </c>
      <c r="G52" s="924">
        <v>3.5619703022491089</v>
      </c>
      <c r="H52" s="57">
        <v>331.5</v>
      </c>
      <c r="I52" s="57">
        <v>-0.2707581227436755</v>
      </c>
      <c r="J52" s="65">
        <v>32.323232323232325</v>
      </c>
      <c r="K52" s="65">
        <v>1.4806442497880756</v>
      </c>
      <c r="L52" s="930">
        <v>0.34382390185215095</v>
      </c>
    </row>
    <row r="53" spans="1:12" ht="15">
      <c r="A53" s="24" t="s">
        <v>24</v>
      </c>
      <c r="B53" s="25" t="s">
        <v>35</v>
      </c>
      <c r="C53" s="55">
        <v>14493.960784313726</v>
      </c>
      <c r="D53" s="55">
        <v>14091.316666666666</v>
      </c>
      <c r="E53" s="56">
        <v>14783.84</v>
      </c>
      <c r="F53" s="56">
        <v>14373.143</v>
      </c>
      <c r="G53" s="924">
        <v>2.8573917340139183</v>
      </c>
      <c r="H53" s="57">
        <v>362.9</v>
      </c>
      <c r="I53" s="57">
        <v>-0.7385120350109533</v>
      </c>
      <c r="J53" s="65">
        <v>8.2872928176795568</v>
      </c>
      <c r="K53" s="65">
        <v>1.1076575303758125</v>
      </c>
      <c r="L53" s="930">
        <v>6.8442969888931948E-2</v>
      </c>
    </row>
    <row r="54" spans="1:12" ht="14.25">
      <c r="A54" s="22" t="s">
        <v>24</v>
      </c>
      <c r="B54" s="26" t="s">
        <v>31</v>
      </c>
      <c r="C54" s="66">
        <v>13534.8353407509</v>
      </c>
      <c r="D54" s="66">
        <v>13432.648537757337</v>
      </c>
      <c r="E54" s="67">
        <v>13805.532047565919</v>
      </c>
      <c r="F54" s="67">
        <v>13701.301508512484</v>
      </c>
      <c r="G54" s="931">
        <v>0.76073458414645756</v>
      </c>
      <c r="H54" s="68">
        <v>292.58793149585233</v>
      </c>
      <c r="I54" s="68">
        <v>-0.81854919081384292</v>
      </c>
      <c r="J54" s="69">
        <v>6.2855517633674625</v>
      </c>
      <c r="K54" s="69">
        <v>21.118960158236792</v>
      </c>
      <c r="L54" s="932">
        <v>0.93178670701097843</v>
      </c>
    </row>
    <row r="55" spans="1:12" ht="15">
      <c r="A55" s="24" t="s">
        <v>24</v>
      </c>
      <c r="B55" s="25" t="s">
        <v>32</v>
      </c>
      <c r="C55" s="55">
        <v>13059.207843137254</v>
      </c>
      <c r="D55" s="55">
        <v>12917.332352941175</v>
      </c>
      <c r="E55" s="56">
        <v>13320.392</v>
      </c>
      <c r="F55" s="56">
        <v>13175.679</v>
      </c>
      <c r="G55" s="924">
        <v>1.0983342869843729</v>
      </c>
      <c r="H55" s="57">
        <v>268.10000000000002</v>
      </c>
      <c r="I55" s="57">
        <v>-0.85059171597631456</v>
      </c>
      <c r="J55" s="65">
        <v>16.058906030855542</v>
      </c>
      <c r="K55" s="65">
        <v>9.3529245549590279</v>
      </c>
      <c r="L55" s="930">
        <v>1.1655214430568641</v>
      </c>
    </row>
    <row r="56" spans="1:12" ht="15">
      <c r="A56" s="24" t="s">
        <v>24</v>
      </c>
      <c r="B56" s="25" t="s">
        <v>33</v>
      </c>
      <c r="C56" s="55">
        <v>13786.801960784314</v>
      </c>
      <c r="D56" s="55">
        <v>13679.668627450981</v>
      </c>
      <c r="E56" s="56">
        <v>14062.538</v>
      </c>
      <c r="F56" s="56">
        <v>13953.262000000001</v>
      </c>
      <c r="G56" s="924">
        <v>0.78315737208976532</v>
      </c>
      <c r="H56" s="57">
        <v>304</v>
      </c>
      <c r="I56" s="57">
        <v>0.13175230566534166</v>
      </c>
      <c r="J56" s="65">
        <v>-1.0862619808306708</v>
      </c>
      <c r="K56" s="65">
        <v>8.7482339643967215</v>
      </c>
      <c r="L56" s="930">
        <v>-0.23723999782409777</v>
      </c>
    </row>
    <row r="57" spans="1:12" ht="15">
      <c r="A57" s="24" t="s">
        <v>24</v>
      </c>
      <c r="B57" s="25" t="s">
        <v>36</v>
      </c>
      <c r="C57" s="55">
        <v>14051.191176470587</v>
      </c>
      <c r="D57" s="55">
        <v>13893.230392156862</v>
      </c>
      <c r="E57" s="56">
        <v>14332.215</v>
      </c>
      <c r="F57" s="56">
        <v>14171.094999999999</v>
      </c>
      <c r="G57" s="924">
        <v>1.1369622460367446</v>
      </c>
      <c r="H57" s="57">
        <v>335.4</v>
      </c>
      <c r="I57" s="57">
        <v>-0.237953599048189</v>
      </c>
      <c r="J57" s="65">
        <v>1.7142857142857144</v>
      </c>
      <c r="K57" s="65">
        <v>3.01780163888104</v>
      </c>
      <c r="L57" s="930">
        <v>3.5052617782094231E-3</v>
      </c>
    </row>
    <row r="58" spans="1:12" ht="14.25">
      <c r="A58" s="22" t="s">
        <v>24</v>
      </c>
      <c r="B58" s="26" t="s">
        <v>37</v>
      </c>
      <c r="C58" s="66">
        <v>11341.682881708803</v>
      </c>
      <c r="D58" s="66">
        <v>11249.634613296788</v>
      </c>
      <c r="E58" s="67">
        <v>11568.51653934298</v>
      </c>
      <c r="F58" s="67">
        <v>11474.627305562724</v>
      </c>
      <c r="G58" s="931">
        <v>0.81823340558293611</v>
      </c>
      <c r="H58" s="68">
        <v>226.49813994685562</v>
      </c>
      <c r="I58" s="68">
        <v>0.38411471979450168</v>
      </c>
      <c r="J58" s="69">
        <v>9.6116504854368934</v>
      </c>
      <c r="K58" s="69">
        <v>12.760666855043798</v>
      </c>
      <c r="L58" s="932">
        <v>0.93314202298316751</v>
      </c>
    </row>
    <row r="59" spans="1:12" ht="15">
      <c r="A59" s="24" t="s">
        <v>24</v>
      </c>
      <c r="B59" s="25" t="s">
        <v>83</v>
      </c>
      <c r="C59" s="77">
        <v>10923.36862745098</v>
      </c>
      <c r="D59" s="77">
        <v>10700.956862745099</v>
      </c>
      <c r="E59" s="78">
        <v>11141.835999999999</v>
      </c>
      <c r="F59" s="78">
        <v>10914.976000000001</v>
      </c>
      <c r="G59" s="938">
        <v>2.0784287569665638</v>
      </c>
      <c r="H59" s="79">
        <v>216.2</v>
      </c>
      <c r="I59" s="79">
        <v>1.3120899718837782</v>
      </c>
      <c r="J59" s="80">
        <v>20.475020475020475</v>
      </c>
      <c r="K59" s="80">
        <v>8.3130827917490802</v>
      </c>
      <c r="L59" s="939">
        <v>1.302690646144212</v>
      </c>
    </row>
    <row r="60" spans="1:12" ht="15">
      <c r="A60" s="24" t="s">
        <v>24</v>
      </c>
      <c r="B60" s="25" t="s">
        <v>38</v>
      </c>
      <c r="C60" s="55">
        <v>11929.425490196078</v>
      </c>
      <c r="D60" s="55">
        <v>11894.671568627451</v>
      </c>
      <c r="E60" s="56">
        <v>12168.013999999999</v>
      </c>
      <c r="F60" s="56">
        <v>12132.565000000001</v>
      </c>
      <c r="G60" s="924">
        <v>0.29218059000713126</v>
      </c>
      <c r="H60" s="57">
        <v>240.5</v>
      </c>
      <c r="I60" s="57">
        <v>2.2968949383241197</v>
      </c>
      <c r="J60" s="65">
        <v>-7.8947368421052628</v>
      </c>
      <c r="K60" s="65">
        <v>3.5603277762079686</v>
      </c>
      <c r="L60" s="930">
        <v>-0.36686978938886217</v>
      </c>
    </row>
    <row r="61" spans="1:12" ht="15.75" thickBot="1">
      <c r="A61" s="24" t="s">
        <v>24</v>
      </c>
      <c r="B61" s="25" t="s">
        <v>39</v>
      </c>
      <c r="C61" s="55">
        <v>12391.807843137254</v>
      </c>
      <c r="D61" s="55">
        <v>12153.230392156862</v>
      </c>
      <c r="E61" s="56">
        <v>12639.644</v>
      </c>
      <c r="F61" s="56">
        <v>12396.295</v>
      </c>
      <c r="G61" s="924">
        <v>1.9630784843374587</v>
      </c>
      <c r="H61" s="57">
        <v>266.8</v>
      </c>
      <c r="I61" s="57">
        <v>-4.7822983583154812</v>
      </c>
      <c r="J61" s="65">
        <v>1.2903225806451613</v>
      </c>
      <c r="K61" s="65">
        <v>0.88725628708674753</v>
      </c>
      <c r="L61" s="930">
        <v>-2.6788337721833644E-3</v>
      </c>
    </row>
    <row r="62" spans="1:12" ht="15.75" thickBot="1">
      <c r="A62" s="29"/>
      <c r="B62" s="30"/>
      <c r="C62" s="72"/>
      <c r="D62" s="72"/>
      <c r="E62" s="72"/>
      <c r="F62" s="72"/>
      <c r="G62" s="934"/>
      <c r="H62" s="73"/>
      <c r="I62" s="73"/>
      <c r="J62" s="73"/>
      <c r="K62" s="73"/>
      <c r="L62" s="935"/>
    </row>
    <row r="63" spans="1:12" ht="14.25">
      <c r="A63" s="22" t="s">
        <v>98</v>
      </c>
      <c r="B63" s="26" t="s">
        <v>25</v>
      </c>
      <c r="C63" s="66">
        <v>16673.793172399095</v>
      </c>
      <c r="D63" s="66">
        <v>16307.237292413005</v>
      </c>
      <c r="E63" s="67">
        <v>17007.269035847075</v>
      </c>
      <c r="F63" s="67">
        <v>16633.382038261265</v>
      </c>
      <c r="G63" s="931">
        <v>2.2478110388240329</v>
      </c>
      <c r="H63" s="68">
        <v>330.90630914826494</v>
      </c>
      <c r="I63" s="68">
        <v>0.39451318142762742</v>
      </c>
      <c r="J63" s="69">
        <v>18.28358208955224</v>
      </c>
      <c r="K63" s="69">
        <v>1.7914665159649619</v>
      </c>
      <c r="L63" s="932">
        <v>0.25273998441532641</v>
      </c>
    </row>
    <row r="64" spans="1:12" ht="15">
      <c r="A64" s="24" t="s">
        <v>98</v>
      </c>
      <c r="B64" s="25" t="s">
        <v>26</v>
      </c>
      <c r="C64" s="55">
        <v>16143.252941176468</v>
      </c>
      <c r="D64" s="55">
        <v>16048.743137254902</v>
      </c>
      <c r="E64" s="56">
        <v>16466.117999999999</v>
      </c>
      <c r="F64" s="56">
        <v>16369.718000000001</v>
      </c>
      <c r="G64" s="924">
        <v>0.5888922460362348</v>
      </c>
      <c r="H64" s="57">
        <v>315.7</v>
      </c>
      <c r="I64" s="57">
        <v>3.5081967213114718</v>
      </c>
      <c r="J64" s="65">
        <v>-4.1666666666666661</v>
      </c>
      <c r="K64" s="65">
        <v>0.25996044080248659</v>
      </c>
      <c r="L64" s="930">
        <v>-1.5632370818343622E-2</v>
      </c>
    </row>
    <row r="65" spans="1:12" ht="15">
      <c r="A65" s="24" t="s">
        <v>98</v>
      </c>
      <c r="B65" s="25" t="s">
        <v>27</v>
      </c>
      <c r="C65" s="55">
        <v>16733.412745098038</v>
      </c>
      <c r="D65" s="55">
        <v>16345.22156862745</v>
      </c>
      <c r="E65" s="56">
        <v>17068.080999999998</v>
      </c>
      <c r="F65" s="56">
        <v>16672.126</v>
      </c>
      <c r="G65" s="924">
        <v>2.3749520607029848</v>
      </c>
      <c r="H65" s="57">
        <v>323.5</v>
      </c>
      <c r="I65" s="57">
        <v>-0.97949188858279423</v>
      </c>
      <c r="J65" s="65">
        <v>39.855072463768117</v>
      </c>
      <c r="K65" s="65">
        <v>1.0907035885843459</v>
      </c>
      <c r="L65" s="930">
        <v>0.29837425517445892</v>
      </c>
    </row>
    <row r="66" spans="1:12" ht="15">
      <c r="A66" s="24" t="s">
        <v>98</v>
      </c>
      <c r="B66" s="25" t="s">
        <v>34</v>
      </c>
      <c r="C66" s="55">
        <v>16816.291176470586</v>
      </c>
      <c r="D66" s="55">
        <v>16379.647058823532</v>
      </c>
      <c r="E66" s="56">
        <v>17152.616999999998</v>
      </c>
      <c r="F66" s="56">
        <v>16707.240000000002</v>
      </c>
      <c r="G66" s="924">
        <v>2.6657724435633696</v>
      </c>
      <c r="H66" s="57">
        <v>358.2</v>
      </c>
      <c r="I66" s="57">
        <v>2.6655202063628582</v>
      </c>
      <c r="J66" s="65">
        <v>-4.8780487804878048</v>
      </c>
      <c r="K66" s="65">
        <v>0.44080248657812937</v>
      </c>
      <c r="L66" s="930">
        <v>-3.000189994078889E-2</v>
      </c>
    </row>
    <row r="67" spans="1:12" ht="14.25">
      <c r="A67" s="22" t="s">
        <v>98</v>
      </c>
      <c r="B67" s="26" t="s">
        <v>28</v>
      </c>
      <c r="C67" s="66">
        <v>16467.731573647667</v>
      </c>
      <c r="D67" s="66">
        <v>16234.606850644248</v>
      </c>
      <c r="E67" s="67">
        <v>16797.08620512062</v>
      </c>
      <c r="F67" s="67">
        <v>16559.298987657134</v>
      </c>
      <c r="G67" s="931">
        <v>1.4359739360991493</v>
      </c>
      <c r="H67" s="68">
        <v>301.16758053461274</v>
      </c>
      <c r="I67" s="68">
        <v>-1.5729906456765295</v>
      </c>
      <c r="J67" s="69">
        <v>1.6724738675958188</v>
      </c>
      <c r="K67" s="69">
        <v>8.2452670245832156</v>
      </c>
      <c r="L67" s="932">
        <v>6.1902605021462165E-3</v>
      </c>
    </row>
    <row r="68" spans="1:12" ht="15">
      <c r="A68" s="24" t="s">
        <v>98</v>
      </c>
      <c r="B68" s="25" t="s">
        <v>29</v>
      </c>
      <c r="C68" s="55">
        <v>15882.843137254902</v>
      </c>
      <c r="D68" s="55">
        <v>15395.489215686273</v>
      </c>
      <c r="E68" s="56">
        <v>16200.5</v>
      </c>
      <c r="F68" s="56">
        <v>15703.398999999999</v>
      </c>
      <c r="G68" s="924">
        <v>3.1655630733193529</v>
      </c>
      <c r="H68" s="57">
        <v>271.89999999999998</v>
      </c>
      <c r="I68" s="57">
        <v>0.92798812175204171</v>
      </c>
      <c r="J68" s="65">
        <v>58.787878787878789</v>
      </c>
      <c r="K68" s="65">
        <v>1.4806442497880756</v>
      </c>
      <c r="L68" s="930">
        <v>0.53329395984147188</v>
      </c>
    </row>
    <row r="69" spans="1:12" ht="15">
      <c r="A69" s="24" t="s">
        <v>98</v>
      </c>
      <c r="B69" s="25" t="s">
        <v>30</v>
      </c>
      <c r="C69" s="55">
        <v>16686.879411764705</v>
      </c>
      <c r="D69" s="55">
        <v>16401.374509803918</v>
      </c>
      <c r="E69" s="56">
        <v>17020.616999999998</v>
      </c>
      <c r="F69" s="56">
        <v>16729.401999999998</v>
      </c>
      <c r="G69" s="924">
        <v>1.7407376545796449</v>
      </c>
      <c r="H69" s="57">
        <v>297.10000000000002</v>
      </c>
      <c r="I69" s="57">
        <v>-2.0764667106130372</v>
      </c>
      <c r="J69" s="65">
        <v>-0.37406483790523692</v>
      </c>
      <c r="K69" s="65">
        <v>4.5153998304605825</v>
      </c>
      <c r="L69" s="930">
        <v>-8.9296730370788779E-2</v>
      </c>
    </row>
    <row r="70" spans="1:12" ht="15">
      <c r="A70" s="24" t="s">
        <v>98</v>
      </c>
      <c r="B70" s="25" t="s">
        <v>35</v>
      </c>
      <c r="C70" s="55">
        <v>16388.584313725489</v>
      </c>
      <c r="D70" s="55">
        <v>16212.89117647059</v>
      </c>
      <c r="E70" s="56">
        <v>16716.356</v>
      </c>
      <c r="F70" s="56">
        <v>16537.149000000001</v>
      </c>
      <c r="G70" s="924">
        <v>1.0836632118389846</v>
      </c>
      <c r="H70" s="57">
        <v>328.6</v>
      </c>
      <c r="I70" s="57">
        <v>1.6393442622950856</v>
      </c>
      <c r="J70" s="65">
        <v>-14.957264957264957</v>
      </c>
      <c r="K70" s="65">
        <v>2.2492229443345577</v>
      </c>
      <c r="L70" s="930">
        <v>-0.4378069689685371</v>
      </c>
    </row>
    <row r="71" spans="1:12" ht="14.25">
      <c r="A71" s="22" t="s">
        <v>98</v>
      </c>
      <c r="B71" s="26" t="s">
        <v>31</v>
      </c>
      <c r="C71" s="66">
        <v>15257.936709741281</v>
      </c>
      <c r="D71" s="66">
        <v>14962.827602951898</v>
      </c>
      <c r="E71" s="67">
        <v>15563.095443936107</v>
      </c>
      <c r="F71" s="67">
        <v>15262.084155010936</v>
      </c>
      <c r="G71" s="931">
        <v>1.9722816744287226</v>
      </c>
      <c r="H71" s="68">
        <v>267.69419595314162</v>
      </c>
      <c r="I71" s="68">
        <v>1.4487397522746308</v>
      </c>
      <c r="J71" s="69">
        <v>-7.350764676862358</v>
      </c>
      <c r="K71" s="69">
        <v>10.61316756145804</v>
      </c>
      <c r="L71" s="932">
        <v>-1.0248872126132706</v>
      </c>
    </row>
    <row r="72" spans="1:12" ht="15">
      <c r="A72" s="24" t="s">
        <v>98</v>
      </c>
      <c r="B72" s="25" t="s">
        <v>32</v>
      </c>
      <c r="C72" s="55">
        <v>14705.682352941176</v>
      </c>
      <c r="D72" s="55">
        <v>14113.075490196077</v>
      </c>
      <c r="E72" s="56">
        <v>14999.796</v>
      </c>
      <c r="F72" s="56">
        <v>14395.337</v>
      </c>
      <c r="G72" s="924">
        <v>4.1989916595908854</v>
      </c>
      <c r="H72" s="57">
        <v>232.9</v>
      </c>
      <c r="I72" s="57">
        <v>0.82251082251082497</v>
      </c>
      <c r="J72" s="65">
        <v>3.9292730844793713</v>
      </c>
      <c r="K72" s="65">
        <v>2.9895450692285954</v>
      </c>
      <c r="L72" s="930">
        <v>6.7112962666041831E-2</v>
      </c>
    </row>
    <row r="73" spans="1:12" ht="15">
      <c r="A73" s="24" t="s">
        <v>98</v>
      </c>
      <c r="B73" s="25" t="s">
        <v>33</v>
      </c>
      <c r="C73" s="55">
        <v>15403.262745098038</v>
      </c>
      <c r="D73" s="55">
        <v>15226.547058823529</v>
      </c>
      <c r="E73" s="56">
        <v>15711.328</v>
      </c>
      <c r="F73" s="56">
        <v>15531.078</v>
      </c>
      <c r="G73" s="924">
        <v>1.160576233021301</v>
      </c>
      <c r="H73" s="57">
        <v>273.89999999999998</v>
      </c>
      <c r="I73" s="57">
        <v>1.7081321945785242</v>
      </c>
      <c r="J73" s="57">
        <v>-13.338997451146984</v>
      </c>
      <c r="K73" s="57">
        <v>5.7643402090986156</v>
      </c>
      <c r="L73" s="925">
        <v>-0.99342519252049222</v>
      </c>
    </row>
    <row r="74" spans="1:12" ht="15.75" thickBot="1">
      <c r="A74" s="34" t="s">
        <v>98</v>
      </c>
      <c r="B74" s="35" t="s">
        <v>36</v>
      </c>
      <c r="C74" s="58">
        <v>15531.751960784313</v>
      </c>
      <c r="D74" s="58">
        <v>15125.386274509803</v>
      </c>
      <c r="E74" s="59">
        <v>15842.387000000001</v>
      </c>
      <c r="F74" s="59">
        <v>15427.894</v>
      </c>
      <c r="G74" s="926">
        <v>2.6866466673934912</v>
      </c>
      <c r="H74" s="60">
        <v>304.39999999999998</v>
      </c>
      <c r="I74" s="60">
        <v>3.4670292318150877</v>
      </c>
      <c r="J74" s="60">
        <v>-3.519061583577713</v>
      </c>
      <c r="K74" s="60">
        <v>1.8592822831308278</v>
      </c>
      <c r="L74" s="927">
        <v>-9.8574982758820484E-2</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316"/>
      <c r="H77" s="1316"/>
      <c r="I77" s="1316"/>
      <c r="J77" s="1316"/>
      <c r="K77" s="1316"/>
      <c r="L77" s="1317"/>
    </row>
    <row r="78" spans="1:12" ht="12.75" customHeight="1">
      <c r="A78" s="5"/>
      <c r="B78" s="6"/>
      <c r="C78" s="2" t="s">
        <v>9</v>
      </c>
      <c r="D78" s="2" t="s">
        <v>9</v>
      </c>
      <c r="E78" s="2"/>
      <c r="F78" s="2"/>
      <c r="G78" s="881"/>
      <c r="H78" s="1464" t="s">
        <v>10</v>
      </c>
      <c r="I78" s="1465"/>
      <c r="J78" s="911" t="s">
        <v>11</v>
      </c>
      <c r="K78" s="882" t="s">
        <v>12</v>
      </c>
      <c r="L78" s="883"/>
    </row>
    <row r="79" spans="1:12" ht="15.75" customHeight="1">
      <c r="A79" s="7" t="s">
        <v>13</v>
      </c>
      <c r="B79" s="8" t="s">
        <v>14</v>
      </c>
      <c r="C79" s="884" t="s">
        <v>40</v>
      </c>
      <c r="D79" s="884" t="s">
        <v>40</v>
      </c>
      <c r="E79" s="885" t="s">
        <v>41</v>
      </c>
      <c r="F79" s="886"/>
      <c r="G79" s="912"/>
      <c r="H79" s="1462" t="s">
        <v>15</v>
      </c>
      <c r="I79" s="1463"/>
      <c r="J79" s="913" t="s">
        <v>16</v>
      </c>
      <c r="K79" s="887" t="s">
        <v>17</v>
      </c>
      <c r="L79" s="888"/>
    </row>
    <row r="80" spans="1:12" ht="26.25" thickBot="1">
      <c r="A80" s="9" t="s">
        <v>18</v>
      </c>
      <c r="B80" s="10" t="s">
        <v>19</v>
      </c>
      <c r="C80" s="814" t="s">
        <v>505</v>
      </c>
      <c r="D80" s="814" t="s">
        <v>491</v>
      </c>
      <c r="E80" s="878" t="s">
        <v>505</v>
      </c>
      <c r="F80" s="1082" t="s">
        <v>491</v>
      </c>
      <c r="G80" s="910" t="s">
        <v>20</v>
      </c>
      <c r="H80" s="42" t="s">
        <v>505</v>
      </c>
      <c r="I80" s="825" t="s">
        <v>20</v>
      </c>
      <c r="J80" s="914" t="s">
        <v>20</v>
      </c>
      <c r="K80" s="879" t="s">
        <v>505</v>
      </c>
      <c r="L80" s="915" t="s">
        <v>21</v>
      </c>
    </row>
    <row r="81" spans="1:12" ht="15" thickBot="1">
      <c r="A81" s="11" t="s">
        <v>22</v>
      </c>
      <c r="B81" s="12" t="s">
        <v>23</v>
      </c>
      <c r="C81" s="43">
        <v>15804.118355436858</v>
      </c>
      <c r="D81" s="43">
        <v>15685.287130650831</v>
      </c>
      <c r="E81" s="44">
        <v>16120.200722545596</v>
      </c>
      <c r="F81" s="1083">
        <v>15998.992873263849</v>
      </c>
      <c r="G81" s="916">
        <v>0.75759674525700593</v>
      </c>
      <c r="H81" s="45">
        <v>314.62114413250322</v>
      </c>
      <c r="I81" s="45">
        <v>1.09009767852432E-2</v>
      </c>
      <c r="J81" s="46">
        <v>-3.0851548269581053</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16199.636220919234</v>
      </c>
      <c r="D83" s="48">
        <v>17129.314063348414</v>
      </c>
      <c r="E83" s="49">
        <v>16523.628945337619</v>
      </c>
      <c r="F83" s="49">
        <v>17471.900344615384</v>
      </c>
      <c r="G83" s="920">
        <v>-5.4274084705960988</v>
      </c>
      <c r="H83" s="50">
        <v>259.16666666666669</v>
      </c>
      <c r="I83" s="50">
        <v>-4.3194683731233035</v>
      </c>
      <c r="J83" s="50">
        <v>0</v>
      </c>
      <c r="K83" s="50">
        <v>0.14096088335486903</v>
      </c>
      <c r="L83" s="921">
        <v>4.3488614969455219E-3</v>
      </c>
    </row>
    <row r="84" spans="1:12" ht="15">
      <c r="A84" s="24" t="s">
        <v>90</v>
      </c>
      <c r="B84" s="51" t="s">
        <v>23</v>
      </c>
      <c r="C84" s="52">
        <v>16979.257104406654</v>
      </c>
      <c r="D84" s="52">
        <v>16787.120262869739</v>
      </c>
      <c r="E84" s="53">
        <v>17318.842246494787</v>
      </c>
      <c r="F84" s="53">
        <v>17122.862668127134</v>
      </c>
      <c r="G84" s="922">
        <v>1.1445491455844783</v>
      </c>
      <c r="H84" s="54">
        <v>349.38546650717706</v>
      </c>
      <c r="I84" s="54">
        <v>1.4530788736087696</v>
      </c>
      <c r="J84" s="54">
        <v>-4.2656742055539656</v>
      </c>
      <c r="K84" s="54">
        <v>39.281099494890171</v>
      </c>
      <c r="L84" s="923">
        <v>-0.48438320092039788</v>
      </c>
    </row>
    <row r="85" spans="1:12" ht="15">
      <c r="A85" s="17" t="s">
        <v>91</v>
      </c>
      <c r="B85" s="18" t="s">
        <v>23</v>
      </c>
      <c r="C85" s="55">
        <v>16837.28871394282</v>
      </c>
      <c r="D85" s="55">
        <v>16649.69843241854</v>
      </c>
      <c r="E85" s="56">
        <v>17174.034488221678</v>
      </c>
      <c r="F85" s="56">
        <v>16982.69240106691</v>
      </c>
      <c r="G85" s="924">
        <v>1.1266887642783134</v>
      </c>
      <c r="H85" s="57">
        <v>393.18988439306361</v>
      </c>
      <c r="I85" s="57">
        <v>1.424920677895239</v>
      </c>
      <c r="J85" s="57">
        <v>-12.736443883984869</v>
      </c>
      <c r="K85" s="57">
        <v>8.1287442734641147</v>
      </c>
      <c r="L85" s="925">
        <v>-0.89903350431366214</v>
      </c>
    </row>
    <row r="86" spans="1:12" ht="15">
      <c r="A86" s="17" t="s">
        <v>92</v>
      </c>
      <c r="B86" s="18" t="s">
        <v>23</v>
      </c>
      <c r="C86" s="55" t="s">
        <v>81</v>
      </c>
      <c r="D86" s="55" t="s">
        <v>81</v>
      </c>
      <c r="E86" s="56" t="s">
        <v>81</v>
      </c>
      <c r="F86" s="56" t="s">
        <v>81</v>
      </c>
      <c r="G86" s="924" t="s">
        <v>81</v>
      </c>
      <c r="H86" s="57" t="s">
        <v>81</v>
      </c>
      <c r="I86" s="57" t="s">
        <v>81</v>
      </c>
      <c r="J86" s="57" t="s">
        <v>81</v>
      </c>
      <c r="K86" s="57" t="s">
        <v>81</v>
      </c>
      <c r="L86" s="925" t="s">
        <v>81</v>
      </c>
    </row>
    <row r="87" spans="1:12" ht="15">
      <c r="A87" s="17" t="s">
        <v>79</v>
      </c>
      <c r="B87" s="18" t="s">
        <v>23</v>
      </c>
      <c r="C87" s="55">
        <v>13326.642033754139</v>
      </c>
      <c r="D87" s="55">
        <v>13295.880424338375</v>
      </c>
      <c r="E87" s="56">
        <v>13593.174874429222</v>
      </c>
      <c r="F87" s="56">
        <v>13561.798032825143</v>
      </c>
      <c r="G87" s="924">
        <v>0.23136195899786693</v>
      </c>
      <c r="H87" s="57">
        <v>269.64703096539159</v>
      </c>
      <c r="I87" s="57">
        <v>-1.2393794425160467</v>
      </c>
      <c r="J87" s="57">
        <v>3.5067873303167421</v>
      </c>
      <c r="K87" s="57">
        <v>32.244802067426285</v>
      </c>
      <c r="L87" s="925">
        <v>2.0535452368251903</v>
      </c>
    </row>
    <row r="88" spans="1:12" ht="15.75" thickBot="1">
      <c r="A88" s="19" t="s">
        <v>93</v>
      </c>
      <c r="B88" s="20" t="s">
        <v>23</v>
      </c>
      <c r="C88" s="58">
        <v>16165.270445095863</v>
      </c>
      <c r="D88" s="58">
        <v>15882.724702722986</v>
      </c>
      <c r="E88" s="59">
        <v>16488.57585399778</v>
      </c>
      <c r="F88" s="59">
        <v>16200.379196777447</v>
      </c>
      <c r="G88" s="926">
        <v>1.7789500709814272</v>
      </c>
      <c r="H88" s="60">
        <v>287.58505813953491</v>
      </c>
      <c r="I88" s="60">
        <v>0.33702367500840891</v>
      </c>
      <c r="J88" s="60">
        <v>-6.2159214830970555</v>
      </c>
      <c r="K88" s="60">
        <v>20.204393280864561</v>
      </c>
      <c r="L88" s="927">
        <v>-0.67447739308807897</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209</v>
      </c>
      <c r="E93" s="67" t="s">
        <v>209</v>
      </c>
      <c r="F93" s="67" t="s">
        <v>209</v>
      </c>
      <c r="G93" s="931" t="s">
        <v>209</v>
      </c>
      <c r="H93" s="68" t="s">
        <v>209</v>
      </c>
      <c r="I93" s="68" t="s">
        <v>81</v>
      </c>
      <c r="J93" s="69" t="s">
        <v>81</v>
      </c>
      <c r="K93" s="69">
        <v>2.3493480559144839E-2</v>
      </c>
      <c r="L93" s="932" t="s">
        <v>81</v>
      </c>
    </row>
    <row r="94" spans="1:12" ht="15">
      <c r="A94" s="24" t="s">
        <v>94</v>
      </c>
      <c r="B94" s="25" t="s">
        <v>29</v>
      </c>
      <c r="C94" s="55" t="s">
        <v>209</v>
      </c>
      <c r="D94" s="55" t="s">
        <v>81</v>
      </c>
      <c r="E94" s="56" t="s">
        <v>209</v>
      </c>
      <c r="F94" s="56" t="s">
        <v>81</v>
      </c>
      <c r="G94" s="924" t="s">
        <v>81</v>
      </c>
      <c r="H94" s="57" t="s">
        <v>209</v>
      </c>
      <c r="I94" s="57" t="s">
        <v>81</v>
      </c>
      <c r="J94" s="65" t="s">
        <v>81</v>
      </c>
      <c r="K94" s="65">
        <v>1.1746740279572419E-2</v>
      </c>
      <c r="L94" s="930" t="s">
        <v>81</v>
      </c>
    </row>
    <row r="95" spans="1:12" ht="15">
      <c r="A95" s="24" t="s">
        <v>94</v>
      </c>
      <c r="B95" s="25" t="s">
        <v>30</v>
      </c>
      <c r="C95" s="55" t="s">
        <v>209</v>
      </c>
      <c r="D95" s="55" t="s">
        <v>209</v>
      </c>
      <c r="E95" s="56" t="s">
        <v>209</v>
      </c>
      <c r="F95" s="56" t="s">
        <v>209</v>
      </c>
      <c r="G95" s="924" t="s">
        <v>209</v>
      </c>
      <c r="H95" s="57" t="s">
        <v>209</v>
      </c>
      <c r="I95" s="57" t="s">
        <v>81</v>
      </c>
      <c r="J95" s="65" t="s">
        <v>81</v>
      </c>
      <c r="K95" s="65">
        <v>1.1746740279572419E-2</v>
      </c>
      <c r="L95" s="930" t="s">
        <v>81</v>
      </c>
    </row>
    <row r="96" spans="1:12" ht="14.25">
      <c r="A96" s="22" t="s">
        <v>94</v>
      </c>
      <c r="B96" s="26" t="s">
        <v>31</v>
      </c>
      <c r="C96" s="66">
        <v>15463.825490196079</v>
      </c>
      <c r="D96" s="66">
        <v>17244.470633310793</v>
      </c>
      <c r="E96" s="67">
        <v>15773.102000000001</v>
      </c>
      <c r="F96" s="67">
        <v>17589.36004597701</v>
      </c>
      <c r="G96" s="931">
        <v>-10.325890431655688</v>
      </c>
      <c r="H96" s="68">
        <v>251</v>
      </c>
      <c r="I96" s="68">
        <v>-3.8461538461538538</v>
      </c>
      <c r="J96" s="69">
        <v>0</v>
      </c>
      <c r="K96" s="69">
        <v>0.11746740279572419</v>
      </c>
      <c r="L96" s="932">
        <v>3.6240512474546016E-3</v>
      </c>
    </row>
    <row r="97" spans="1:12" ht="15">
      <c r="A97" s="24" t="s">
        <v>94</v>
      </c>
      <c r="B97" s="25" t="s">
        <v>32</v>
      </c>
      <c r="C97" s="55">
        <v>15463.825490196079</v>
      </c>
      <c r="D97" s="55">
        <v>16537.792156862743</v>
      </c>
      <c r="E97" s="56">
        <v>15773.102000000001</v>
      </c>
      <c r="F97" s="56">
        <v>16868.547999999999</v>
      </c>
      <c r="G97" s="924">
        <v>-6.4940147782725468</v>
      </c>
      <c r="H97" s="57">
        <v>251</v>
      </c>
      <c r="I97" s="57">
        <v>-5.4969879518072373</v>
      </c>
      <c r="J97" s="65">
        <v>11.111111111111111</v>
      </c>
      <c r="K97" s="65">
        <v>0.11746740279572419</v>
      </c>
      <c r="L97" s="930">
        <v>1.5008386402281568E-2</v>
      </c>
    </row>
    <row r="98" spans="1:12" ht="15.75" thickBot="1">
      <c r="A98" s="27" t="s">
        <v>94</v>
      </c>
      <c r="B98" s="28" t="s">
        <v>33</v>
      </c>
      <c r="C98" s="1424" t="s">
        <v>81</v>
      </c>
      <c r="D98" s="70" t="s">
        <v>209</v>
      </c>
      <c r="E98" s="71" t="s">
        <v>81</v>
      </c>
      <c r="F98" s="71">
        <v>25420</v>
      </c>
      <c r="G98" s="933" t="s">
        <v>81</v>
      </c>
      <c r="H98" s="65" t="s">
        <v>81</v>
      </c>
      <c r="I98" s="65" t="s">
        <v>81</v>
      </c>
      <c r="J98" s="65" t="s">
        <v>81</v>
      </c>
      <c r="K98" s="1425" t="s">
        <v>81</v>
      </c>
      <c r="L98" s="930" t="s">
        <v>81</v>
      </c>
    </row>
    <row r="99" spans="1:12" ht="15" thickBot="1">
      <c r="A99" s="13"/>
      <c r="B99" s="21"/>
      <c r="C99" s="47"/>
      <c r="D99" s="47"/>
      <c r="E99" s="47"/>
      <c r="F99" s="47"/>
      <c r="G99" s="918"/>
      <c r="H99" s="46"/>
      <c r="I99" s="46"/>
      <c r="J99" s="46"/>
      <c r="K99" s="46"/>
      <c r="L99" s="919"/>
    </row>
    <row r="100" spans="1:12" ht="14.25">
      <c r="A100" s="22" t="s">
        <v>95</v>
      </c>
      <c r="B100" s="23" t="s">
        <v>25</v>
      </c>
      <c r="C100" s="61">
        <v>17469.871962791942</v>
      </c>
      <c r="D100" s="61">
        <v>17031.756653730932</v>
      </c>
      <c r="E100" s="62">
        <v>17819.269402047779</v>
      </c>
      <c r="F100" s="62">
        <v>17372.391786805551</v>
      </c>
      <c r="G100" s="928">
        <v>2.5723436399910997</v>
      </c>
      <c r="H100" s="63">
        <v>400.0003412969283</v>
      </c>
      <c r="I100" s="63">
        <v>-3.1787468836176691</v>
      </c>
      <c r="J100" s="64">
        <v>20.081967213114755</v>
      </c>
      <c r="K100" s="64">
        <v>3.4417949019147187</v>
      </c>
      <c r="L100" s="929">
        <v>0.66401712413694103</v>
      </c>
    </row>
    <row r="101" spans="1:12" ht="15">
      <c r="A101" s="24" t="s">
        <v>95</v>
      </c>
      <c r="B101" s="25" t="s">
        <v>26</v>
      </c>
      <c r="C101" s="55">
        <v>17498.698039215684</v>
      </c>
      <c r="D101" s="55">
        <v>16840.960784313724</v>
      </c>
      <c r="E101" s="56">
        <v>17848.671999999999</v>
      </c>
      <c r="F101" s="56">
        <v>17177.78</v>
      </c>
      <c r="G101" s="924">
        <v>3.9055803485665779</v>
      </c>
      <c r="H101" s="57">
        <v>391.7</v>
      </c>
      <c r="I101" s="57">
        <v>-2.7074018877297648</v>
      </c>
      <c r="J101" s="65">
        <v>37.5</v>
      </c>
      <c r="K101" s="65">
        <v>2.325854575355339</v>
      </c>
      <c r="L101" s="930">
        <v>0.686510313060257</v>
      </c>
    </row>
    <row r="102" spans="1:12" ht="15">
      <c r="A102" s="24" t="s">
        <v>95</v>
      </c>
      <c r="B102" s="25" t="s">
        <v>27</v>
      </c>
      <c r="C102" s="55">
        <v>17413.470588235294</v>
      </c>
      <c r="D102" s="55">
        <v>17289.997058823526</v>
      </c>
      <c r="E102" s="56">
        <v>17761.740000000002</v>
      </c>
      <c r="F102" s="56">
        <v>17635.796999999999</v>
      </c>
      <c r="G102" s="924">
        <v>0.7141327380894833</v>
      </c>
      <c r="H102" s="57">
        <v>417.3</v>
      </c>
      <c r="I102" s="57">
        <v>-2.5682932523931825</v>
      </c>
      <c r="J102" s="65">
        <v>-5</v>
      </c>
      <c r="K102" s="65">
        <v>1.1159403265593797</v>
      </c>
      <c r="L102" s="930">
        <v>-2.2493188923315977E-2</v>
      </c>
    </row>
    <row r="103" spans="1:12" ht="14.25">
      <c r="A103" s="22" t="s">
        <v>95</v>
      </c>
      <c r="B103" s="26" t="s">
        <v>28</v>
      </c>
      <c r="C103" s="66">
        <v>17315.556242921422</v>
      </c>
      <c r="D103" s="66">
        <v>17221.772259275403</v>
      </c>
      <c r="E103" s="67">
        <v>17661.867367779851</v>
      </c>
      <c r="F103" s="67">
        <v>17566.20770446091</v>
      </c>
      <c r="G103" s="931">
        <v>0.54456639092709536</v>
      </c>
      <c r="H103" s="68">
        <v>371.26295454545459</v>
      </c>
      <c r="I103" s="68">
        <v>0.15189190396767713</v>
      </c>
      <c r="J103" s="69">
        <v>-4.451682953311618</v>
      </c>
      <c r="K103" s="69">
        <v>10.337131446023729</v>
      </c>
      <c r="L103" s="932">
        <v>-0.1478412315718991</v>
      </c>
    </row>
    <row r="104" spans="1:12" ht="15">
      <c r="A104" s="24" t="s">
        <v>95</v>
      </c>
      <c r="B104" s="25" t="s">
        <v>29</v>
      </c>
      <c r="C104" s="55">
        <v>17477.794117647056</v>
      </c>
      <c r="D104" s="55">
        <v>17209.394117647058</v>
      </c>
      <c r="E104" s="56">
        <v>17827.349999999999</v>
      </c>
      <c r="F104" s="56">
        <v>17553.581999999999</v>
      </c>
      <c r="G104" s="924">
        <v>1.5596133028575025</v>
      </c>
      <c r="H104" s="57">
        <v>359.4</v>
      </c>
      <c r="I104" s="57">
        <v>0.22308979364192819</v>
      </c>
      <c r="J104" s="65">
        <v>-4.5889101338432123</v>
      </c>
      <c r="K104" s="65">
        <v>5.8616233995066365</v>
      </c>
      <c r="L104" s="930">
        <v>-9.2383886467862553E-2</v>
      </c>
    </row>
    <row r="105" spans="1:12" ht="15">
      <c r="A105" s="24" t="s">
        <v>95</v>
      </c>
      <c r="B105" s="25" t="s">
        <v>30</v>
      </c>
      <c r="C105" s="55">
        <v>17118.120588235295</v>
      </c>
      <c r="D105" s="55">
        <v>17236.860784313725</v>
      </c>
      <c r="E105" s="56">
        <v>17460.483</v>
      </c>
      <c r="F105" s="56">
        <v>17581.598000000002</v>
      </c>
      <c r="G105" s="924">
        <v>-0.68887367348520645</v>
      </c>
      <c r="H105" s="57">
        <v>386.8</v>
      </c>
      <c r="I105" s="57">
        <v>5.1733057423690804E-2</v>
      </c>
      <c r="J105" s="65">
        <v>-4.2713567839195976</v>
      </c>
      <c r="K105" s="65">
        <v>4.475508046517092</v>
      </c>
      <c r="L105" s="930">
        <v>-5.5457345104037437E-2</v>
      </c>
    </row>
    <row r="106" spans="1:12" ht="14.25">
      <c r="A106" s="22" t="s">
        <v>95</v>
      </c>
      <c r="B106" s="26" t="s">
        <v>31</v>
      </c>
      <c r="C106" s="66">
        <v>16748.207189357512</v>
      </c>
      <c r="D106" s="66">
        <v>16559.597404216482</v>
      </c>
      <c r="E106" s="67">
        <v>17083.171333144663</v>
      </c>
      <c r="F106" s="67">
        <v>16890.789352300813</v>
      </c>
      <c r="G106" s="931">
        <v>1.1389756679290042</v>
      </c>
      <c r="H106" s="68">
        <v>333.68654997696916</v>
      </c>
      <c r="I106" s="68">
        <v>2.1187304337928965</v>
      </c>
      <c r="J106" s="69">
        <v>-6.7439862542955327</v>
      </c>
      <c r="K106" s="69">
        <v>25.502173146951723</v>
      </c>
      <c r="L106" s="932">
        <v>-1.0005590934854389</v>
      </c>
    </row>
    <row r="107" spans="1:12" ht="15">
      <c r="A107" s="24" t="s">
        <v>95</v>
      </c>
      <c r="B107" s="25" t="s">
        <v>32</v>
      </c>
      <c r="C107" s="55">
        <v>16837.663725490198</v>
      </c>
      <c r="D107" s="55">
        <v>16540.338235294119</v>
      </c>
      <c r="E107" s="56">
        <v>17174.417000000001</v>
      </c>
      <c r="F107" s="56">
        <v>16871.145</v>
      </c>
      <c r="G107" s="924">
        <v>1.797578054127333</v>
      </c>
      <c r="H107" s="57">
        <v>321.3</v>
      </c>
      <c r="I107" s="57">
        <v>2.7173913043478262</v>
      </c>
      <c r="J107" s="65">
        <v>-5.9531348955034833</v>
      </c>
      <c r="K107" s="65">
        <v>17.44390931516504</v>
      </c>
      <c r="L107" s="930">
        <v>-0.53195589430672641</v>
      </c>
    </row>
    <row r="108" spans="1:12" ht="15.75" thickBot="1">
      <c r="A108" s="27" t="s">
        <v>95</v>
      </c>
      <c r="B108" s="28" t="s">
        <v>33</v>
      </c>
      <c r="C108" s="70">
        <v>16575.635294117648</v>
      </c>
      <c r="D108" s="70">
        <v>16595.250980392157</v>
      </c>
      <c r="E108" s="71">
        <v>16907.148000000001</v>
      </c>
      <c r="F108" s="71">
        <v>16927.155999999999</v>
      </c>
      <c r="G108" s="933">
        <v>-0.11820060026621125</v>
      </c>
      <c r="H108" s="65">
        <v>360.5</v>
      </c>
      <c r="I108" s="65">
        <v>1.2071869736103347</v>
      </c>
      <c r="J108" s="65">
        <v>-8.4112149532710276</v>
      </c>
      <c r="K108" s="65">
        <v>8.0582638317866788</v>
      </c>
      <c r="L108" s="930">
        <v>-0.46860319917871252</v>
      </c>
    </row>
    <row r="109" spans="1:12" ht="15.75" thickBot="1">
      <c r="A109" s="29"/>
      <c r="B109" s="30"/>
      <c r="C109" s="72"/>
      <c r="D109" s="72"/>
      <c r="E109" s="72"/>
      <c r="F109" s="72"/>
      <c r="G109" s="934"/>
      <c r="H109" s="73"/>
      <c r="I109" s="73"/>
      <c r="J109" s="73"/>
      <c r="K109" s="73"/>
      <c r="L109" s="935"/>
    </row>
    <row r="110" spans="1:12" ht="15">
      <c r="A110" s="24" t="s">
        <v>96</v>
      </c>
      <c r="B110" s="31" t="s">
        <v>30</v>
      </c>
      <c r="C110" s="74">
        <v>17012.545098039212</v>
      </c>
      <c r="D110" s="74">
        <v>16774.634313725492</v>
      </c>
      <c r="E110" s="75">
        <v>17352.795999999998</v>
      </c>
      <c r="F110" s="75">
        <v>17110.127</v>
      </c>
      <c r="G110" s="936">
        <v>1.418277023893499</v>
      </c>
      <c r="H110" s="76">
        <v>417.3</v>
      </c>
      <c r="I110" s="76">
        <v>2.4049079754601252</v>
      </c>
      <c r="J110" s="76">
        <v>-0.35842293906810035</v>
      </c>
      <c r="K110" s="76">
        <v>3.2655937977211322</v>
      </c>
      <c r="L110" s="937">
        <v>8.9364289524410889E-2</v>
      </c>
    </row>
    <row r="111" spans="1:12" ht="15.75" thickBot="1">
      <c r="A111" s="27" t="s">
        <v>96</v>
      </c>
      <c r="B111" s="28" t="s">
        <v>33</v>
      </c>
      <c r="C111" s="70">
        <v>16707.022549019606</v>
      </c>
      <c r="D111" s="70">
        <v>16576.394117647058</v>
      </c>
      <c r="E111" s="71">
        <v>17041.163</v>
      </c>
      <c r="F111" s="71">
        <v>16907.921999999999</v>
      </c>
      <c r="G111" s="933">
        <v>0.78803888496766095</v>
      </c>
      <c r="H111" s="65">
        <v>377</v>
      </c>
      <c r="I111" s="65">
        <v>2.6532236667557111E-2</v>
      </c>
      <c r="J111" s="65">
        <v>-19.45525291828794</v>
      </c>
      <c r="K111" s="65">
        <v>4.8631504757429811</v>
      </c>
      <c r="L111" s="930">
        <v>-0.98839779383807524</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81</v>
      </c>
      <c r="E117" s="67" t="s">
        <v>81</v>
      </c>
      <c r="F117" s="67" t="s">
        <v>81</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81</v>
      </c>
      <c r="E119" s="56" t="s">
        <v>81</v>
      </c>
      <c r="F119" s="56" t="s">
        <v>81</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14756.173715104496</v>
      </c>
      <c r="D124" s="61">
        <v>14193.422826355159</v>
      </c>
      <c r="E124" s="62">
        <v>15051.297189406587</v>
      </c>
      <c r="F124" s="62">
        <v>14477.291282882263</v>
      </c>
      <c r="G124" s="928">
        <v>3.964870881633916</v>
      </c>
      <c r="H124" s="63">
        <v>343.1817708333333</v>
      </c>
      <c r="I124" s="63">
        <v>2.3344319148764883</v>
      </c>
      <c r="J124" s="64">
        <v>10.982658959537572</v>
      </c>
      <c r="K124" s="64">
        <v>2.2553741336779045</v>
      </c>
      <c r="L124" s="929">
        <v>0.28588415189284078</v>
      </c>
    </row>
    <row r="125" spans="1:12" ht="15">
      <c r="A125" s="24" t="s">
        <v>24</v>
      </c>
      <c r="B125" s="25" t="s">
        <v>29</v>
      </c>
      <c r="C125" s="55">
        <v>14411.973529411764</v>
      </c>
      <c r="D125" s="55">
        <v>14343.643137254901</v>
      </c>
      <c r="E125" s="56">
        <v>14700.213</v>
      </c>
      <c r="F125" s="56">
        <v>14630.516</v>
      </c>
      <c r="G125" s="924">
        <v>0.47638101075860972</v>
      </c>
      <c r="H125" s="57">
        <v>292.5</v>
      </c>
      <c r="I125" s="57">
        <v>-2.0100502512562812</v>
      </c>
      <c r="J125" s="65">
        <v>-51.515151515151516</v>
      </c>
      <c r="K125" s="65">
        <v>0.18794784447315871</v>
      </c>
      <c r="L125" s="930">
        <v>-0.18773521563613088</v>
      </c>
    </row>
    <row r="126" spans="1:12" ht="15">
      <c r="A126" s="24" t="s">
        <v>24</v>
      </c>
      <c r="B126" s="25" t="s">
        <v>30</v>
      </c>
      <c r="C126" s="55">
        <v>14605.004901960783</v>
      </c>
      <c r="D126" s="55">
        <v>13812.834313725491</v>
      </c>
      <c r="E126" s="56">
        <v>14897.105</v>
      </c>
      <c r="F126" s="56">
        <v>14089.091</v>
      </c>
      <c r="G126" s="924">
        <v>5.7350328704669389</v>
      </c>
      <c r="H126" s="57">
        <v>336.3</v>
      </c>
      <c r="I126" s="57">
        <v>1.2951807228915697</v>
      </c>
      <c r="J126" s="65">
        <v>6.1855670103092786</v>
      </c>
      <c r="K126" s="65">
        <v>1.2099142487959591</v>
      </c>
      <c r="L126" s="930">
        <v>0.10563373877774418</v>
      </c>
    </row>
    <row r="127" spans="1:12" ht="15">
      <c r="A127" s="24" t="s">
        <v>24</v>
      </c>
      <c r="B127" s="25" t="s">
        <v>35</v>
      </c>
      <c r="C127" s="55">
        <v>15013.883333333333</v>
      </c>
      <c r="D127" s="55">
        <v>14868.565686274509</v>
      </c>
      <c r="E127" s="56">
        <v>15314.161</v>
      </c>
      <c r="F127" s="56">
        <v>15165.937</v>
      </c>
      <c r="G127" s="924">
        <v>0.97734811901170482</v>
      </c>
      <c r="H127" s="57">
        <v>364</v>
      </c>
      <c r="I127" s="57">
        <v>-1.93965517241379</v>
      </c>
      <c r="J127" s="65">
        <v>69.767441860465112</v>
      </c>
      <c r="K127" s="65">
        <v>0.85751204040878659</v>
      </c>
      <c r="L127" s="930">
        <v>0.36798562875122742</v>
      </c>
    </row>
    <row r="128" spans="1:12" ht="14.25">
      <c r="A128" s="22" t="s">
        <v>24</v>
      </c>
      <c r="B128" s="26" t="s">
        <v>31</v>
      </c>
      <c r="C128" s="66">
        <v>13940.179261183737</v>
      </c>
      <c r="D128" s="66">
        <v>13929.328322354229</v>
      </c>
      <c r="E128" s="67">
        <v>14218.982846407413</v>
      </c>
      <c r="F128" s="67">
        <v>14207.914888801315</v>
      </c>
      <c r="G128" s="931">
        <v>7.7899943043868089E-2</v>
      </c>
      <c r="H128" s="68">
        <v>292.11643097643093</v>
      </c>
      <c r="I128" s="68">
        <v>3.7595500036360835E-2</v>
      </c>
      <c r="J128" s="69">
        <v>-5.0511508951406654</v>
      </c>
      <c r="K128" s="69">
        <v>17.44390931516504</v>
      </c>
      <c r="L128" s="932">
        <v>-0.36119086698432312</v>
      </c>
    </row>
    <row r="129" spans="1:12" ht="15">
      <c r="A129" s="24" t="s">
        <v>24</v>
      </c>
      <c r="B129" s="25" t="s">
        <v>32</v>
      </c>
      <c r="C129" s="55">
        <v>13636.464705882352</v>
      </c>
      <c r="D129" s="55">
        <v>13587.722549019609</v>
      </c>
      <c r="E129" s="56">
        <v>13909.194</v>
      </c>
      <c r="F129" s="56">
        <v>13859.477000000001</v>
      </c>
      <c r="G129" s="924">
        <v>0.35872204990129664</v>
      </c>
      <c r="H129" s="57">
        <v>266.10000000000002</v>
      </c>
      <c r="I129" s="57">
        <v>1.1402508551881412</v>
      </c>
      <c r="J129" s="65">
        <v>13.517915309446254</v>
      </c>
      <c r="K129" s="65">
        <v>8.1874779748619755</v>
      </c>
      <c r="L129" s="930">
        <v>1.1974961897982235</v>
      </c>
    </row>
    <row r="130" spans="1:12" ht="15">
      <c r="A130" s="24" t="s">
        <v>24</v>
      </c>
      <c r="B130" s="25" t="s">
        <v>33</v>
      </c>
      <c r="C130" s="55">
        <v>14152.354901960784</v>
      </c>
      <c r="D130" s="55">
        <v>14080.435294117648</v>
      </c>
      <c r="E130" s="56">
        <v>14435.402</v>
      </c>
      <c r="F130" s="56">
        <v>14362.044</v>
      </c>
      <c r="G130" s="924">
        <v>0.51077687827721585</v>
      </c>
      <c r="H130" s="57">
        <v>310.2</v>
      </c>
      <c r="I130" s="57">
        <v>1.6382699868938402</v>
      </c>
      <c r="J130" s="65">
        <v>-19.850187265917604</v>
      </c>
      <c r="K130" s="65">
        <v>7.5414072594854931</v>
      </c>
      <c r="L130" s="930">
        <v>-1.5774451995309002</v>
      </c>
    </row>
    <row r="131" spans="1:12" ht="15">
      <c r="A131" s="24" t="s">
        <v>24</v>
      </c>
      <c r="B131" s="25" t="s">
        <v>36</v>
      </c>
      <c r="C131" s="55">
        <v>14226.66274509804</v>
      </c>
      <c r="D131" s="55">
        <v>14289.342156862745</v>
      </c>
      <c r="E131" s="56">
        <v>14511.196</v>
      </c>
      <c r="F131" s="56">
        <v>14575.129000000001</v>
      </c>
      <c r="G131" s="924">
        <v>-0.43864448815513674</v>
      </c>
      <c r="H131" s="57">
        <v>336.8</v>
      </c>
      <c r="I131" s="57">
        <v>-0.99941211052321488</v>
      </c>
      <c r="J131" s="65">
        <v>-2.0134228187919461</v>
      </c>
      <c r="K131" s="65">
        <v>1.7150240808175732</v>
      </c>
      <c r="L131" s="930">
        <v>1.8758142748356521E-2</v>
      </c>
    </row>
    <row r="132" spans="1:12" ht="14.25">
      <c r="A132" s="22" t="s">
        <v>24</v>
      </c>
      <c r="B132" s="26" t="s">
        <v>37</v>
      </c>
      <c r="C132" s="66">
        <v>11828.428051069088</v>
      </c>
      <c r="D132" s="66">
        <v>11665.381990105239</v>
      </c>
      <c r="E132" s="67">
        <v>12064.99661209047</v>
      </c>
      <c r="F132" s="67">
        <v>11898.689629907345</v>
      </c>
      <c r="G132" s="931">
        <v>1.3976915723989687</v>
      </c>
      <c r="H132" s="68">
        <v>225.18473782771534</v>
      </c>
      <c r="I132" s="68">
        <v>-1.585503150090849</v>
      </c>
      <c r="J132" s="69">
        <v>16.721311475409838</v>
      </c>
      <c r="K132" s="69">
        <v>12.545518618583342</v>
      </c>
      <c r="L132" s="932">
        <v>2.1288519519166744</v>
      </c>
    </row>
    <row r="133" spans="1:12" ht="15">
      <c r="A133" s="24" t="s">
        <v>24</v>
      </c>
      <c r="B133" s="25" t="s">
        <v>83</v>
      </c>
      <c r="C133" s="77">
        <v>11381.322549019607</v>
      </c>
      <c r="D133" s="77">
        <v>10935.570588235294</v>
      </c>
      <c r="E133" s="78">
        <v>11608.949000000001</v>
      </c>
      <c r="F133" s="78">
        <v>11154.281999999999</v>
      </c>
      <c r="G133" s="938">
        <v>4.0761655479034982</v>
      </c>
      <c r="H133" s="79">
        <v>214.4</v>
      </c>
      <c r="I133" s="79">
        <v>-0.23266635644485809</v>
      </c>
      <c r="J133" s="80">
        <v>54.54545454545454</v>
      </c>
      <c r="K133" s="80">
        <v>8.5868671443674387</v>
      </c>
      <c r="L133" s="939">
        <v>3.2020766161342875</v>
      </c>
    </row>
    <row r="134" spans="1:12" ht="15">
      <c r="A134" s="24" t="s">
        <v>24</v>
      </c>
      <c r="B134" s="25" t="s">
        <v>38</v>
      </c>
      <c r="C134" s="55">
        <v>12661.87450980392</v>
      </c>
      <c r="D134" s="55">
        <v>12347.572549019607</v>
      </c>
      <c r="E134" s="56">
        <v>12915.111999999999</v>
      </c>
      <c r="F134" s="56">
        <v>12594.523999999999</v>
      </c>
      <c r="G134" s="924">
        <v>2.5454554693770066</v>
      </c>
      <c r="H134" s="57">
        <v>241.3</v>
      </c>
      <c r="I134" s="57">
        <v>3.8296041308089523</v>
      </c>
      <c r="J134" s="65">
        <v>-28.125</v>
      </c>
      <c r="K134" s="65">
        <v>2.9719252907318219</v>
      </c>
      <c r="L134" s="930">
        <v>-1.0353606837672671</v>
      </c>
    </row>
    <row r="135" spans="1:12" ht="15.75" thickBot="1">
      <c r="A135" s="24" t="s">
        <v>24</v>
      </c>
      <c r="B135" s="25" t="s">
        <v>39</v>
      </c>
      <c r="C135" s="55">
        <v>12673.017647058823</v>
      </c>
      <c r="D135" s="55">
        <v>12374.316666666666</v>
      </c>
      <c r="E135" s="56">
        <v>12926.477999999999</v>
      </c>
      <c r="F135" s="56">
        <v>12621.803</v>
      </c>
      <c r="G135" s="924">
        <v>2.413878587710482</v>
      </c>
      <c r="H135" s="57">
        <v>270.5</v>
      </c>
      <c r="I135" s="57">
        <v>-6.0437651962486898</v>
      </c>
      <c r="J135" s="65">
        <v>-6.666666666666667</v>
      </c>
      <c r="K135" s="65">
        <v>0.98672618348408325</v>
      </c>
      <c r="L135" s="930">
        <v>-3.7863980450342893E-2</v>
      </c>
    </row>
    <row r="136" spans="1:12" ht="15.75" thickBot="1">
      <c r="A136" s="29"/>
      <c r="B136" s="30"/>
      <c r="C136" s="72"/>
      <c r="D136" s="72"/>
      <c r="E136" s="72"/>
      <c r="F136" s="72"/>
      <c r="G136" s="934"/>
      <c r="H136" s="73"/>
      <c r="I136" s="73"/>
      <c r="J136" s="73"/>
      <c r="K136" s="73"/>
      <c r="L136" s="935"/>
    </row>
    <row r="137" spans="1:12" ht="14.25">
      <c r="A137" s="22" t="s">
        <v>98</v>
      </c>
      <c r="B137" s="26" t="s">
        <v>25</v>
      </c>
      <c r="C137" s="66">
        <v>16977.005507584643</v>
      </c>
      <c r="D137" s="66">
        <v>16340.295137784846</v>
      </c>
      <c r="E137" s="67">
        <v>17316.545617736338</v>
      </c>
      <c r="F137" s="67">
        <v>16667.101040540543</v>
      </c>
      <c r="G137" s="931">
        <v>3.896565909189039</v>
      </c>
      <c r="H137" s="68">
        <v>336.63503649635038</v>
      </c>
      <c r="I137" s="68">
        <v>1.741662196389187</v>
      </c>
      <c r="J137" s="69">
        <v>11.38211382113821</v>
      </c>
      <c r="K137" s="69">
        <v>1.6093034183014214</v>
      </c>
      <c r="L137" s="932">
        <v>0.20903019425770553</v>
      </c>
    </row>
    <row r="138" spans="1:12" ht="15">
      <c r="A138" s="24" t="s">
        <v>98</v>
      </c>
      <c r="B138" s="25" t="s">
        <v>26</v>
      </c>
      <c r="C138" s="55">
        <v>16102.588235294117</v>
      </c>
      <c r="D138" s="55">
        <v>15814.181372549019</v>
      </c>
      <c r="E138" s="56">
        <v>16424.64</v>
      </c>
      <c r="F138" s="56">
        <v>16130.465</v>
      </c>
      <c r="G138" s="924">
        <v>1.8237229986860222</v>
      </c>
      <c r="H138" s="57">
        <v>311</v>
      </c>
      <c r="I138" s="57">
        <v>-1.2071156289707787</v>
      </c>
      <c r="J138" s="65">
        <v>-8.695652173913043</v>
      </c>
      <c r="K138" s="65">
        <v>0.24668154587102081</v>
      </c>
      <c r="L138" s="930">
        <v>-1.5158162689999255E-2</v>
      </c>
    </row>
    <row r="139" spans="1:12" ht="15">
      <c r="A139" s="24" t="s">
        <v>98</v>
      </c>
      <c r="B139" s="25" t="s">
        <v>27</v>
      </c>
      <c r="C139" s="55">
        <v>17287.334313725489</v>
      </c>
      <c r="D139" s="55">
        <v>16468.661764705881</v>
      </c>
      <c r="E139" s="56">
        <v>17633.080999999998</v>
      </c>
      <c r="F139" s="56">
        <v>16798.035</v>
      </c>
      <c r="G139" s="924">
        <v>4.9710933451442294</v>
      </c>
      <c r="H139" s="57">
        <v>330.2</v>
      </c>
      <c r="I139" s="57">
        <v>1.2883435582822051</v>
      </c>
      <c r="J139" s="65">
        <v>16.049382716049383</v>
      </c>
      <c r="K139" s="65">
        <v>1.1041935862798073</v>
      </c>
      <c r="L139" s="930">
        <v>0.18206243873882377</v>
      </c>
    </row>
    <row r="140" spans="1:12" ht="15">
      <c r="A140" s="24" t="s">
        <v>98</v>
      </c>
      <c r="B140" s="25" t="s">
        <v>34</v>
      </c>
      <c r="C140" s="55">
        <v>16518.214705882354</v>
      </c>
      <c r="D140" s="55">
        <v>16399.713725490194</v>
      </c>
      <c r="E140" s="56">
        <v>16848.579000000002</v>
      </c>
      <c r="F140" s="56">
        <v>16727.707999999999</v>
      </c>
      <c r="G140" s="924">
        <v>0.72257956678824642</v>
      </c>
      <c r="H140" s="57">
        <v>388.6</v>
      </c>
      <c r="I140" s="57">
        <v>4.715710051199137</v>
      </c>
      <c r="J140" s="65">
        <v>15.789473684210526</v>
      </c>
      <c r="K140" s="65">
        <v>0.25842828615059321</v>
      </c>
      <c r="L140" s="930">
        <v>4.2125918208881008E-2</v>
      </c>
    </row>
    <row r="141" spans="1:12" ht="14.25">
      <c r="A141" s="22" t="s">
        <v>98</v>
      </c>
      <c r="B141" s="26" t="s">
        <v>28</v>
      </c>
      <c r="C141" s="66">
        <v>16799.440310674927</v>
      </c>
      <c r="D141" s="66">
        <v>16566.101340878016</v>
      </c>
      <c r="E141" s="67">
        <v>17135.429116888427</v>
      </c>
      <c r="F141" s="67">
        <v>16897.423367695577</v>
      </c>
      <c r="G141" s="931">
        <v>1.4085327923301465</v>
      </c>
      <c r="H141" s="68">
        <v>302.87964236588721</v>
      </c>
      <c r="I141" s="68">
        <v>-1.0351573600260122</v>
      </c>
      <c r="J141" s="69">
        <v>0.55325034578146615</v>
      </c>
      <c r="K141" s="69">
        <v>8.5398801832491493</v>
      </c>
      <c r="L141" s="932">
        <v>0.30900586630925986</v>
      </c>
    </row>
    <row r="142" spans="1:12" ht="15">
      <c r="A142" s="24" t="s">
        <v>98</v>
      </c>
      <c r="B142" s="25" t="s">
        <v>29</v>
      </c>
      <c r="C142" s="55">
        <v>17113.922549019608</v>
      </c>
      <c r="D142" s="55">
        <v>16042.201960784314</v>
      </c>
      <c r="E142" s="56">
        <v>17456.201000000001</v>
      </c>
      <c r="F142" s="56">
        <v>16363.046</v>
      </c>
      <c r="G142" s="924">
        <v>6.6806326890482408</v>
      </c>
      <c r="H142" s="57">
        <v>273</v>
      </c>
      <c r="I142" s="57">
        <v>-1.5151515151515111</v>
      </c>
      <c r="J142" s="65">
        <v>64.102564102564102</v>
      </c>
      <c r="K142" s="65">
        <v>1.5035827557852697</v>
      </c>
      <c r="L142" s="930">
        <v>0.61560461370876696</v>
      </c>
    </row>
    <row r="143" spans="1:12" ht="15">
      <c r="A143" s="24" t="s">
        <v>98</v>
      </c>
      <c r="B143" s="25" t="s">
        <v>30</v>
      </c>
      <c r="C143" s="55">
        <v>16939.399999999998</v>
      </c>
      <c r="D143" s="55">
        <v>16709.969607843137</v>
      </c>
      <c r="E143" s="56">
        <v>17278.187999999998</v>
      </c>
      <c r="F143" s="56">
        <v>17044.169000000002</v>
      </c>
      <c r="G143" s="924">
        <v>1.3730150176285894</v>
      </c>
      <c r="H143" s="57">
        <v>299.2</v>
      </c>
      <c r="I143" s="57">
        <v>-0.2999000333222373</v>
      </c>
      <c r="J143" s="65">
        <v>-4.6357615894039732</v>
      </c>
      <c r="K143" s="65">
        <v>5.074591800775285</v>
      </c>
      <c r="L143" s="930">
        <v>-8.2512024361327541E-2</v>
      </c>
    </row>
    <row r="144" spans="1:12" ht="15">
      <c r="A144" s="24" t="s">
        <v>98</v>
      </c>
      <c r="B144" s="25" t="s">
        <v>35</v>
      </c>
      <c r="C144" s="55">
        <v>16280.112745098038</v>
      </c>
      <c r="D144" s="55">
        <v>16436.867647058822</v>
      </c>
      <c r="E144" s="56">
        <v>16605.715</v>
      </c>
      <c r="F144" s="56">
        <v>16765.605</v>
      </c>
      <c r="G144" s="924">
        <v>-0.95367867726812972</v>
      </c>
      <c r="H144" s="57">
        <v>335.3</v>
      </c>
      <c r="I144" s="57">
        <v>1.0548523206751055</v>
      </c>
      <c r="J144" s="65">
        <v>-13.020833333333334</v>
      </c>
      <c r="K144" s="65">
        <v>1.9617056266885937</v>
      </c>
      <c r="L144" s="930">
        <v>-0.22408672303818244</v>
      </c>
    </row>
    <row r="145" spans="1:12" ht="14.25">
      <c r="A145" s="22" t="s">
        <v>98</v>
      </c>
      <c r="B145" s="26" t="s">
        <v>31</v>
      </c>
      <c r="C145" s="66">
        <v>15389.658290308063</v>
      </c>
      <c r="D145" s="66">
        <v>15238.682740525106</v>
      </c>
      <c r="E145" s="67">
        <v>15697.451456114224</v>
      </c>
      <c r="F145" s="67">
        <v>15543.456395335608</v>
      </c>
      <c r="G145" s="931">
        <v>0.9907388476660044</v>
      </c>
      <c r="H145" s="68">
        <v>266.74509345794394</v>
      </c>
      <c r="I145" s="68">
        <v>-5.5158665169716743E-2</v>
      </c>
      <c r="J145" s="69">
        <v>-13.360323886639677</v>
      </c>
      <c r="K145" s="69">
        <v>10.055209679313991</v>
      </c>
      <c r="L145" s="932">
        <v>-1.1925134536550424</v>
      </c>
    </row>
    <row r="146" spans="1:12" ht="15">
      <c r="A146" s="24" t="s">
        <v>98</v>
      </c>
      <c r="B146" s="25" t="s">
        <v>32</v>
      </c>
      <c r="C146" s="55">
        <v>14984.905882352939</v>
      </c>
      <c r="D146" s="55">
        <v>14355.862745098038</v>
      </c>
      <c r="E146" s="56">
        <v>15284.603999999999</v>
      </c>
      <c r="F146" s="56">
        <v>14642.98</v>
      </c>
      <c r="G146" s="924">
        <v>4.3817856747738491</v>
      </c>
      <c r="H146" s="57">
        <v>236.1</v>
      </c>
      <c r="I146" s="57">
        <v>-0.21132713440405751</v>
      </c>
      <c r="J146" s="65">
        <v>5.6451612903225801</v>
      </c>
      <c r="K146" s="65">
        <v>3.0776459532479739</v>
      </c>
      <c r="L146" s="930">
        <v>0.25433083485088792</v>
      </c>
    </row>
    <row r="147" spans="1:12" ht="15">
      <c r="A147" s="24" t="s">
        <v>98</v>
      </c>
      <c r="B147" s="25" t="s">
        <v>33</v>
      </c>
      <c r="C147" s="55">
        <v>15543.683333333334</v>
      </c>
      <c r="D147" s="55">
        <v>15511.226470588233</v>
      </c>
      <c r="E147" s="56">
        <v>15854.557000000001</v>
      </c>
      <c r="F147" s="56">
        <v>15821.450999999999</v>
      </c>
      <c r="G147" s="924">
        <v>0.20924755889963309</v>
      </c>
      <c r="H147" s="57">
        <v>275.60000000000002</v>
      </c>
      <c r="I147" s="57">
        <v>1.026392961876837</v>
      </c>
      <c r="J147" s="57">
        <v>-20.125786163522015</v>
      </c>
      <c r="K147" s="57">
        <v>5.9673440620227884</v>
      </c>
      <c r="L147" s="925">
        <v>-1.2730930964471563</v>
      </c>
    </row>
    <row r="148" spans="1:12" ht="15.75" thickBot="1">
      <c r="A148" s="34" t="s">
        <v>98</v>
      </c>
      <c r="B148" s="35" t="s">
        <v>36</v>
      </c>
      <c r="C148" s="58">
        <v>15520.977450980392</v>
      </c>
      <c r="D148" s="58">
        <v>15381.964705882352</v>
      </c>
      <c r="E148" s="59">
        <v>15831.397000000001</v>
      </c>
      <c r="F148" s="59">
        <v>15689.603999999999</v>
      </c>
      <c r="G148" s="926">
        <v>0.90373855197366026</v>
      </c>
      <c r="H148" s="60">
        <v>307.8</v>
      </c>
      <c r="I148" s="60">
        <v>1.584158415841588</v>
      </c>
      <c r="J148" s="60">
        <v>-17.307692307692307</v>
      </c>
      <c r="K148" s="60">
        <v>1.0102196640432279</v>
      </c>
      <c r="L148" s="927">
        <v>-0.17375119205877576</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316"/>
      <c r="H151" s="1316"/>
      <c r="I151" s="1316"/>
      <c r="J151" s="1316"/>
      <c r="K151" s="1316"/>
      <c r="L151" s="1317"/>
    </row>
    <row r="152" spans="1:12" ht="12.75" customHeight="1">
      <c r="A152" s="5"/>
      <c r="B152" s="6"/>
      <c r="C152" s="2" t="s">
        <v>9</v>
      </c>
      <c r="D152" s="2" t="s">
        <v>9</v>
      </c>
      <c r="E152" s="2"/>
      <c r="F152" s="2"/>
      <c r="G152" s="881"/>
      <c r="H152" s="1464" t="s">
        <v>10</v>
      </c>
      <c r="I152" s="1465"/>
      <c r="J152" s="911" t="s">
        <v>11</v>
      </c>
      <c r="K152" s="882" t="s">
        <v>12</v>
      </c>
      <c r="L152" s="883"/>
    </row>
    <row r="153" spans="1:12" ht="15.75" customHeight="1">
      <c r="A153" s="7" t="s">
        <v>13</v>
      </c>
      <c r="B153" s="8" t="s">
        <v>14</v>
      </c>
      <c r="C153" s="884" t="s">
        <v>40</v>
      </c>
      <c r="D153" s="884" t="s">
        <v>40</v>
      </c>
      <c r="E153" s="885" t="s">
        <v>41</v>
      </c>
      <c r="F153" s="886"/>
      <c r="G153" s="912"/>
      <c r="H153" s="1462" t="s">
        <v>15</v>
      </c>
      <c r="I153" s="1463"/>
      <c r="J153" s="913" t="s">
        <v>16</v>
      </c>
      <c r="K153" s="887" t="s">
        <v>17</v>
      </c>
      <c r="L153" s="888"/>
    </row>
    <row r="154" spans="1:12" ht="26.25" thickBot="1">
      <c r="A154" s="9" t="s">
        <v>18</v>
      </c>
      <c r="B154" s="10" t="s">
        <v>19</v>
      </c>
      <c r="C154" s="814" t="s">
        <v>505</v>
      </c>
      <c r="D154" s="814" t="s">
        <v>491</v>
      </c>
      <c r="E154" s="878" t="s">
        <v>505</v>
      </c>
      <c r="F154" s="1082" t="s">
        <v>491</v>
      </c>
      <c r="G154" s="910" t="s">
        <v>20</v>
      </c>
      <c r="H154" s="42" t="s">
        <v>505</v>
      </c>
      <c r="I154" s="825" t="s">
        <v>20</v>
      </c>
      <c r="J154" s="914" t="s">
        <v>20</v>
      </c>
      <c r="K154" s="879" t="s">
        <v>505</v>
      </c>
      <c r="L154" s="915" t="s">
        <v>21</v>
      </c>
    </row>
    <row r="155" spans="1:12" ht="15" thickBot="1">
      <c r="A155" s="11" t="s">
        <v>22</v>
      </c>
      <c r="B155" s="12" t="s">
        <v>23</v>
      </c>
      <c r="C155" s="43">
        <v>15392.956374312878</v>
      </c>
      <c r="D155" s="43">
        <v>15164.239209574333</v>
      </c>
      <c r="E155" s="44">
        <v>15700.815501799136</v>
      </c>
      <c r="F155" s="1083">
        <v>15467.523993765819</v>
      </c>
      <c r="G155" s="916">
        <v>1.5082666632833086</v>
      </c>
      <c r="H155" s="45">
        <v>303.79338591393389</v>
      </c>
      <c r="I155" s="45">
        <v>-0.70659989537548706</v>
      </c>
      <c r="J155" s="46">
        <v>7.1937110649658855</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14832.915473659343</v>
      </c>
      <c r="D157" s="48">
        <v>14392.894192880989</v>
      </c>
      <c r="E157" s="49">
        <v>15129.57378313253</v>
      </c>
      <c r="F157" s="49">
        <v>14680.752076738609</v>
      </c>
      <c r="G157" s="920">
        <v>3.0572119469619747</v>
      </c>
      <c r="H157" s="50">
        <v>207.48749999999998</v>
      </c>
      <c r="I157" s="50">
        <v>-5.4613309352518122</v>
      </c>
      <c r="J157" s="50">
        <v>-15.789473684210526</v>
      </c>
      <c r="K157" s="50">
        <v>0.22139200221392</v>
      </c>
      <c r="L157" s="921">
        <v>-6.0423482805362111E-2</v>
      </c>
    </row>
    <row r="158" spans="1:12" ht="15">
      <c r="A158" s="24" t="s">
        <v>90</v>
      </c>
      <c r="B158" s="51" t="s">
        <v>23</v>
      </c>
      <c r="C158" s="52">
        <v>16692.390051608705</v>
      </c>
      <c r="D158" s="52">
        <v>16456.157403446159</v>
      </c>
      <c r="E158" s="53">
        <v>17026.237852640879</v>
      </c>
      <c r="F158" s="53">
        <v>16785.280551515083</v>
      </c>
      <c r="G158" s="922">
        <v>1.4355273978667387</v>
      </c>
      <c r="H158" s="54">
        <v>338.45193035579109</v>
      </c>
      <c r="I158" s="54">
        <v>-1.206971474754295</v>
      </c>
      <c r="J158" s="54">
        <v>7.1805273833671395</v>
      </c>
      <c r="K158" s="54">
        <v>36.557354365573538</v>
      </c>
      <c r="L158" s="923">
        <v>-4.4967171912162485E-3</v>
      </c>
    </row>
    <row r="159" spans="1:12" ht="15">
      <c r="A159" s="17" t="s">
        <v>91</v>
      </c>
      <c r="B159" s="18" t="s">
        <v>23</v>
      </c>
      <c r="C159" s="55">
        <v>16831.064691590123</v>
      </c>
      <c r="D159" s="55">
        <v>16487.812681935939</v>
      </c>
      <c r="E159" s="56">
        <v>17167.685985421926</v>
      </c>
      <c r="F159" s="56">
        <v>16817.568935574658</v>
      </c>
      <c r="G159" s="924">
        <v>2.0818529193399375</v>
      </c>
      <c r="H159" s="57">
        <v>382.1875</v>
      </c>
      <c r="I159" s="57">
        <v>1.1702550075002247</v>
      </c>
      <c r="J159" s="57">
        <v>-19.540229885057471</v>
      </c>
      <c r="K159" s="57">
        <v>3.8743600387436001</v>
      </c>
      <c r="L159" s="925">
        <v>-1.2873130552937773</v>
      </c>
    </row>
    <row r="160" spans="1:12" ht="15">
      <c r="A160" s="17" t="s">
        <v>92</v>
      </c>
      <c r="B160" s="18" t="s">
        <v>23</v>
      </c>
      <c r="C160" s="55" t="s">
        <v>81</v>
      </c>
      <c r="D160" s="55" t="s">
        <v>209</v>
      </c>
      <c r="E160" s="56" t="s">
        <v>81</v>
      </c>
      <c r="F160" s="56" t="s">
        <v>209</v>
      </c>
      <c r="G160" s="924" t="s">
        <v>81</v>
      </c>
      <c r="H160" s="57" t="s">
        <v>81</v>
      </c>
      <c r="I160" s="57" t="s">
        <v>81</v>
      </c>
      <c r="J160" s="57" t="s">
        <v>81</v>
      </c>
      <c r="K160" s="57" t="s">
        <v>81</v>
      </c>
      <c r="L160" s="925" t="s">
        <v>81</v>
      </c>
    </row>
    <row r="161" spans="1:12" ht="15">
      <c r="A161" s="17" t="s">
        <v>79</v>
      </c>
      <c r="B161" s="18" t="s">
        <v>23</v>
      </c>
      <c r="C161" s="55">
        <v>13267.819593745178</v>
      </c>
      <c r="D161" s="55">
        <v>12939.618998675531</v>
      </c>
      <c r="E161" s="56">
        <v>13533.175985620082</v>
      </c>
      <c r="F161" s="56">
        <v>13198.411378649042</v>
      </c>
      <c r="G161" s="924">
        <v>2.5364007634478396</v>
      </c>
      <c r="H161" s="57">
        <v>274.556468401487</v>
      </c>
      <c r="I161" s="57">
        <v>-0.11549528542742525</v>
      </c>
      <c r="J161" s="57">
        <v>12.364243943191312</v>
      </c>
      <c r="K161" s="57">
        <v>37.221530372215305</v>
      </c>
      <c r="L161" s="925">
        <v>1.712779259785755</v>
      </c>
    </row>
    <row r="162" spans="1:12" ht="15.75" thickBot="1">
      <c r="A162" s="19" t="s">
        <v>93</v>
      </c>
      <c r="B162" s="20" t="s">
        <v>23</v>
      </c>
      <c r="C162" s="58">
        <v>15957.636087718909</v>
      </c>
      <c r="D162" s="58">
        <v>15618.183678212157</v>
      </c>
      <c r="E162" s="59">
        <v>16276.788809473288</v>
      </c>
      <c r="F162" s="59">
        <v>15930.5473517764</v>
      </c>
      <c r="G162" s="926">
        <v>2.1734435738535911</v>
      </c>
      <c r="H162" s="60">
        <v>282.94909318323954</v>
      </c>
      <c r="I162" s="60">
        <v>1.0717415846786316</v>
      </c>
      <c r="J162" s="60">
        <v>6.6711140760507011</v>
      </c>
      <c r="K162" s="60">
        <v>22.125363221253632</v>
      </c>
      <c r="L162" s="927">
        <v>-0.10839530737288783</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t="s">
        <v>81</v>
      </c>
      <c r="D167" s="66">
        <v>14912.892918489712</v>
      </c>
      <c r="E167" s="67" t="s">
        <v>81</v>
      </c>
      <c r="F167" s="67">
        <v>15211.150776859506</v>
      </c>
      <c r="G167" s="931" t="s">
        <v>81</v>
      </c>
      <c r="H167" s="68" t="s">
        <v>81</v>
      </c>
      <c r="I167" s="68" t="s">
        <v>81</v>
      </c>
      <c r="J167" s="69" t="s">
        <v>81</v>
      </c>
      <c r="K167" s="1426" t="s">
        <v>81</v>
      </c>
      <c r="L167" s="932" t="s">
        <v>81</v>
      </c>
    </row>
    <row r="168" spans="1:12" ht="15">
      <c r="A168" s="24" t="s">
        <v>94</v>
      </c>
      <c r="B168" s="25" t="s">
        <v>29</v>
      </c>
      <c r="C168" s="55" t="s">
        <v>81</v>
      </c>
      <c r="D168" s="55">
        <v>14255.572549019607</v>
      </c>
      <c r="E168" s="56" t="s">
        <v>81</v>
      </c>
      <c r="F168" s="56">
        <v>14540.683999999999</v>
      </c>
      <c r="G168" s="924" t="s">
        <v>81</v>
      </c>
      <c r="H168" s="57" t="s">
        <v>81</v>
      </c>
      <c r="I168" s="57" t="s">
        <v>81</v>
      </c>
      <c r="J168" s="65" t="s">
        <v>81</v>
      </c>
      <c r="K168" s="1425" t="s">
        <v>81</v>
      </c>
      <c r="L168" s="930" t="s">
        <v>81</v>
      </c>
    </row>
    <row r="169" spans="1:12" ht="15">
      <c r="A169" s="24" t="s">
        <v>94</v>
      </c>
      <c r="B169" s="25" t="s">
        <v>30</v>
      </c>
      <c r="C169" s="55" t="s">
        <v>81</v>
      </c>
      <c r="D169" s="55" t="s">
        <v>209</v>
      </c>
      <c r="E169" s="56" t="s">
        <v>81</v>
      </c>
      <c r="F169" s="56" t="s">
        <v>209</v>
      </c>
      <c r="G169" s="924" t="s">
        <v>81</v>
      </c>
      <c r="H169" s="57" t="s">
        <v>81</v>
      </c>
      <c r="I169" s="57" t="s">
        <v>81</v>
      </c>
      <c r="J169" s="65" t="s">
        <v>81</v>
      </c>
      <c r="K169" s="1425" t="s">
        <v>81</v>
      </c>
      <c r="L169" s="930" t="s">
        <v>81</v>
      </c>
    </row>
    <row r="170" spans="1:12" ht="14.25">
      <c r="A170" s="22" t="s">
        <v>94</v>
      </c>
      <c r="B170" s="26" t="s">
        <v>31</v>
      </c>
      <c r="C170" s="66">
        <v>14832.915473659343</v>
      </c>
      <c r="D170" s="66">
        <v>14180.327146263911</v>
      </c>
      <c r="E170" s="67">
        <v>15129.57378313253</v>
      </c>
      <c r="F170" s="67">
        <v>14463.933689189189</v>
      </c>
      <c r="G170" s="931">
        <v>4.6020682080481432</v>
      </c>
      <c r="H170" s="68">
        <v>207.48749999999998</v>
      </c>
      <c r="I170" s="68">
        <v>-1.8640202702702728</v>
      </c>
      <c r="J170" s="69">
        <v>14.285714285714285</v>
      </c>
      <c r="K170" s="69">
        <v>0.22139200221392</v>
      </c>
      <c r="L170" s="932">
        <v>1.3738486936554245E-2</v>
      </c>
    </row>
    <row r="171" spans="1:12" ht="15">
      <c r="A171" s="24" t="s">
        <v>94</v>
      </c>
      <c r="B171" s="25" t="s">
        <v>32</v>
      </c>
      <c r="C171" s="55">
        <v>14815.776470588236</v>
      </c>
      <c r="D171" s="55">
        <v>14542.771568627451</v>
      </c>
      <c r="E171" s="56">
        <v>15112.092000000001</v>
      </c>
      <c r="F171" s="56">
        <v>14833.627</v>
      </c>
      <c r="G171" s="924">
        <v>1.8772549694016181</v>
      </c>
      <c r="H171" s="57">
        <v>205.7</v>
      </c>
      <c r="I171" s="57">
        <v>-5.2073732718894057</v>
      </c>
      <c r="J171" s="65">
        <v>40</v>
      </c>
      <c r="K171" s="65">
        <v>0.19371800193718</v>
      </c>
      <c r="L171" s="930">
        <v>4.5394062453347317E-2</v>
      </c>
    </row>
    <row r="172" spans="1:12" ht="15.75" thickBot="1">
      <c r="A172" s="27" t="s">
        <v>94</v>
      </c>
      <c r="B172" s="28" t="s">
        <v>33</v>
      </c>
      <c r="C172" s="70" t="s">
        <v>209</v>
      </c>
      <c r="D172" s="70">
        <v>13184.751960784313</v>
      </c>
      <c r="E172" s="71" t="s">
        <v>209</v>
      </c>
      <c r="F172" s="71">
        <v>13448.447</v>
      </c>
      <c r="G172" s="1427" t="s">
        <v>81</v>
      </c>
      <c r="H172" s="65" t="s">
        <v>209</v>
      </c>
      <c r="I172" s="65" t="s">
        <v>81</v>
      </c>
      <c r="J172" s="65" t="s">
        <v>81</v>
      </c>
      <c r="K172" s="65">
        <v>2.767400027674E-2</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17174.191601055081</v>
      </c>
      <c r="D174" s="61">
        <v>16915.056081060047</v>
      </c>
      <c r="E174" s="62">
        <v>17517.675433076183</v>
      </c>
      <c r="F174" s="62">
        <v>17253.357202681247</v>
      </c>
      <c r="G174" s="928">
        <v>1.531981441582047</v>
      </c>
      <c r="H174" s="63">
        <v>408.25669291338579</v>
      </c>
      <c r="I174" s="63">
        <v>-0.25525224626984533</v>
      </c>
      <c r="J174" s="64">
        <v>-8.3032490974729249</v>
      </c>
      <c r="K174" s="64">
        <v>3.5145980351459807</v>
      </c>
      <c r="L174" s="929">
        <v>-0.59397508855618497</v>
      </c>
    </row>
    <row r="175" spans="1:12" ht="15">
      <c r="A175" s="24" t="s">
        <v>95</v>
      </c>
      <c r="B175" s="25" t="s">
        <v>26</v>
      </c>
      <c r="C175" s="55">
        <v>17007.49705882353</v>
      </c>
      <c r="D175" s="55">
        <v>17035.933333333331</v>
      </c>
      <c r="E175" s="56">
        <v>17347.647000000001</v>
      </c>
      <c r="F175" s="56">
        <v>17376.651999999998</v>
      </c>
      <c r="G175" s="924">
        <v>-0.16691938124788011</v>
      </c>
      <c r="H175" s="57">
        <v>400.6</v>
      </c>
      <c r="I175" s="57">
        <v>-1.2083847102342731</v>
      </c>
      <c r="J175" s="65">
        <v>-40.7035175879397</v>
      </c>
      <c r="K175" s="65">
        <v>1.6327660163276601</v>
      </c>
      <c r="L175" s="930">
        <v>-1.3188803794006103</v>
      </c>
    </row>
    <row r="176" spans="1:12" ht="15">
      <c r="A176" s="24" t="s">
        <v>95</v>
      </c>
      <c r="B176" s="25" t="s">
        <v>27</v>
      </c>
      <c r="C176" s="55">
        <v>17313.827450980392</v>
      </c>
      <c r="D176" s="55">
        <v>16616.561764705883</v>
      </c>
      <c r="E176" s="56">
        <v>17660.103999999999</v>
      </c>
      <c r="F176" s="56">
        <v>16948.893</v>
      </c>
      <c r="G176" s="924">
        <v>4.1962091565508102</v>
      </c>
      <c r="H176" s="57">
        <v>414.9</v>
      </c>
      <c r="I176" s="57">
        <v>-0.97852028639618693</v>
      </c>
      <c r="J176" s="65">
        <v>74.358974358974365</v>
      </c>
      <c r="K176" s="65">
        <v>1.8818320188183202</v>
      </c>
      <c r="L176" s="930">
        <v>0.72490529084442512</v>
      </c>
    </row>
    <row r="177" spans="1:12" ht="14.25">
      <c r="A177" s="22" t="s">
        <v>95</v>
      </c>
      <c r="B177" s="26" t="s">
        <v>28</v>
      </c>
      <c r="C177" s="66">
        <v>16990.779028344816</v>
      </c>
      <c r="D177" s="66">
        <v>16788.445618832735</v>
      </c>
      <c r="E177" s="67">
        <v>17330.594608911713</v>
      </c>
      <c r="F177" s="67">
        <v>17124.214531209389</v>
      </c>
      <c r="G177" s="931">
        <v>1.2051944182677139</v>
      </c>
      <c r="H177" s="68">
        <v>362.51608222490927</v>
      </c>
      <c r="I177" s="68">
        <v>-0.51817385103316271</v>
      </c>
      <c r="J177" s="69">
        <v>11.907983761840326</v>
      </c>
      <c r="K177" s="69">
        <v>11.443199114431991</v>
      </c>
      <c r="L177" s="932">
        <v>0.48205998657675408</v>
      </c>
    </row>
    <row r="178" spans="1:12" ht="15">
      <c r="A178" s="24" t="s">
        <v>95</v>
      </c>
      <c r="B178" s="25" t="s">
        <v>29</v>
      </c>
      <c r="C178" s="55">
        <v>16893.674509803921</v>
      </c>
      <c r="D178" s="55">
        <v>16759.654901960785</v>
      </c>
      <c r="E178" s="56">
        <v>17231.547999999999</v>
      </c>
      <c r="F178" s="56">
        <v>17094.848000000002</v>
      </c>
      <c r="G178" s="924">
        <v>0.79965613031480065</v>
      </c>
      <c r="H178" s="57">
        <v>352.8</v>
      </c>
      <c r="I178" s="57">
        <v>0.1703577512776896</v>
      </c>
      <c r="J178" s="65">
        <v>22.048997772828507</v>
      </c>
      <c r="K178" s="65">
        <v>7.5826760758267611</v>
      </c>
      <c r="L178" s="930">
        <v>0.92293119300267268</v>
      </c>
    </row>
    <row r="179" spans="1:12" ht="15">
      <c r="A179" s="24" t="s">
        <v>95</v>
      </c>
      <c r="B179" s="25" t="s">
        <v>30</v>
      </c>
      <c r="C179" s="55">
        <v>17167.130392156865</v>
      </c>
      <c r="D179" s="55">
        <v>16829.406862745098</v>
      </c>
      <c r="E179" s="56">
        <v>17510.473000000002</v>
      </c>
      <c r="F179" s="56">
        <v>17165.994999999999</v>
      </c>
      <c r="G179" s="924">
        <v>2.0067464775563715</v>
      </c>
      <c r="H179" s="57">
        <v>381.6</v>
      </c>
      <c r="I179" s="57">
        <v>-0.44351682755021876</v>
      </c>
      <c r="J179" s="65">
        <v>-3.7931034482758621</v>
      </c>
      <c r="K179" s="65">
        <v>3.8605230386052307</v>
      </c>
      <c r="L179" s="930">
        <v>-0.44087120642591771</v>
      </c>
    </row>
    <row r="180" spans="1:12" ht="14.25">
      <c r="A180" s="22" t="s">
        <v>95</v>
      </c>
      <c r="B180" s="26" t="s">
        <v>31</v>
      </c>
      <c r="C180" s="66">
        <v>16408.235841996782</v>
      </c>
      <c r="D180" s="66">
        <v>16149.72097506795</v>
      </c>
      <c r="E180" s="67">
        <v>16736.400558836718</v>
      </c>
      <c r="F180" s="67">
        <v>16472.71539456931</v>
      </c>
      <c r="G180" s="931">
        <v>1.6007389064363937</v>
      </c>
      <c r="H180" s="68">
        <v>314.34465086483021</v>
      </c>
      <c r="I180" s="68">
        <v>-1.3685206507723118</v>
      </c>
      <c r="J180" s="69">
        <v>7.7294685990338161</v>
      </c>
      <c r="K180" s="69">
        <v>21.599557215995571</v>
      </c>
      <c r="L180" s="932">
        <v>0.10741838478821109</v>
      </c>
    </row>
    <row r="181" spans="1:12" ht="15">
      <c r="A181" s="24" t="s">
        <v>95</v>
      </c>
      <c r="B181" s="25" t="s">
        <v>32</v>
      </c>
      <c r="C181" s="55">
        <v>16338.782352941176</v>
      </c>
      <c r="D181" s="55">
        <v>16062.947058823527</v>
      </c>
      <c r="E181" s="56">
        <v>16665.558000000001</v>
      </c>
      <c r="F181" s="56">
        <v>16384.205999999998</v>
      </c>
      <c r="G181" s="924">
        <v>1.7172147371682374</v>
      </c>
      <c r="H181" s="57">
        <v>302</v>
      </c>
      <c r="I181" s="57">
        <v>-1.788617886178862</v>
      </c>
      <c r="J181" s="65">
        <v>22.446689113355781</v>
      </c>
      <c r="K181" s="65">
        <v>15.096167150961669</v>
      </c>
      <c r="L181" s="930">
        <v>1.8805041429521765</v>
      </c>
    </row>
    <row r="182" spans="1:12" ht="15.75" thickBot="1">
      <c r="A182" s="27" t="s">
        <v>95</v>
      </c>
      <c r="B182" s="28" t="s">
        <v>33</v>
      </c>
      <c r="C182" s="70">
        <v>16550.153921568628</v>
      </c>
      <c r="D182" s="70">
        <v>16276.276470588235</v>
      </c>
      <c r="E182" s="71">
        <v>16881.156999999999</v>
      </c>
      <c r="F182" s="71">
        <v>16601.802</v>
      </c>
      <c r="G182" s="933">
        <v>1.6826787839055037</v>
      </c>
      <c r="H182" s="65">
        <v>343</v>
      </c>
      <c r="I182" s="65">
        <v>1.9013666072489535</v>
      </c>
      <c r="J182" s="65">
        <v>-15.770609318996415</v>
      </c>
      <c r="K182" s="65">
        <v>6.5033900650339014</v>
      </c>
      <c r="L182" s="930">
        <v>-1.7730857581639619</v>
      </c>
    </row>
    <row r="183" spans="1:12" ht="15.75" thickBot="1">
      <c r="A183" s="29"/>
      <c r="B183" s="30"/>
      <c r="C183" s="72"/>
      <c r="D183" s="72"/>
      <c r="E183" s="72"/>
      <c r="F183" s="72"/>
      <c r="G183" s="934"/>
      <c r="H183" s="73"/>
      <c r="I183" s="73"/>
      <c r="J183" s="73"/>
      <c r="K183" s="73"/>
      <c r="L183" s="935"/>
    </row>
    <row r="184" spans="1:12" ht="15">
      <c r="A184" s="24" t="s">
        <v>96</v>
      </c>
      <c r="B184" s="31" t="s">
        <v>30</v>
      </c>
      <c r="C184" s="74">
        <v>17126.156862745098</v>
      </c>
      <c r="D184" s="74">
        <v>16883.738235294117</v>
      </c>
      <c r="E184" s="75">
        <v>17468.68</v>
      </c>
      <c r="F184" s="75">
        <v>17221.413</v>
      </c>
      <c r="G184" s="936">
        <v>1.435811335573915</v>
      </c>
      <c r="H184" s="76">
        <v>402.5</v>
      </c>
      <c r="I184" s="76">
        <v>-0.1736111111111083</v>
      </c>
      <c r="J184" s="76">
        <v>-19.230769230769234</v>
      </c>
      <c r="K184" s="76">
        <v>1.4528850145288501</v>
      </c>
      <c r="L184" s="937">
        <v>-0.47532619876097471</v>
      </c>
    </row>
    <row r="185" spans="1:12" ht="15.75" thickBot="1">
      <c r="A185" s="27" t="s">
        <v>96</v>
      </c>
      <c r="B185" s="28" t="s">
        <v>33</v>
      </c>
      <c r="C185" s="70">
        <v>16638.46862745098</v>
      </c>
      <c r="D185" s="70">
        <v>16225.264705882353</v>
      </c>
      <c r="E185" s="71">
        <v>16971.238000000001</v>
      </c>
      <c r="F185" s="71">
        <v>16549.77</v>
      </c>
      <c r="G185" s="933">
        <v>2.5466698328738149</v>
      </c>
      <c r="H185" s="65">
        <v>370</v>
      </c>
      <c r="I185" s="65">
        <v>2.0408163265306056</v>
      </c>
      <c r="J185" s="65">
        <v>-19.724770642201836</v>
      </c>
      <c r="K185" s="65">
        <v>2.4214750242147502</v>
      </c>
      <c r="L185" s="930">
        <v>-0.81198685653280256</v>
      </c>
    </row>
    <row r="186" spans="1:12" ht="15.75" thickBot="1">
      <c r="A186" s="29"/>
      <c r="B186" s="30"/>
      <c r="C186" s="72"/>
      <c r="D186" s="72"/>
      <c r="E186" s="72"/>
      <c r="F186" s="72"/>
      <c r="G186" s="934"/>
      <c r="H186" s="73"/>
      <c r="I186" s="73"/>
      <c r="J186" s="73"/>
      <c r="K186" s="73"/>
      <c r="L186" s="935"/>
    </row>
    <row r="187" spans="1:12" ht="14.25">
      <c r="A187" s="22" t="s">
        <v>97</v>
      </c>
      <c r="B187" s="23" t="s">
        <v>25</v>
      </c>
      <c r="C187" s="61" t="s">
        <v>81</v>
      </c>
      <c r="D187" s="61" t="s">
        <v>209</v>
      </c>
      <c r="E187" s="62" t="s">
        <v>81</v>
      </c>
      <c r="F187" s="62" t="s">
        <v>209</v>
      </c>
      <c r="G187" s="928" t="s">
        <v>81</v>
      </c>
      <c r="H187" s="63" t="s">
        <v>81</v>
      </c>
      <c r="I187" s="63" t="s">
        <v>81</v>
      </c>
      <c r="J187" s="64" t="s">
        <v>81</v>
      </c>
      <c r="K187" s="64" t="s">
        <v>81</v>
      </c>
      <c r="L187" s="929" t="s">
        <v>81</v>
      </c>
    </row>
    <row r="188" spans="1:12" ht="15">
      <c r="A188" s="17" t="s">
        <v>97</v>
      </c>
      <c r="B188" s="25" t="s">
        <v>26</v>
      </c>
      <c r="C188" s="55" t="s">
        <v>81</v>
      </c>
      <c r="D188" s="55" t="s">
        <v>81</v>
      </c>
      <c r="E188" s="56" t="s">
        <v>81</v>
      </c>
      <c r="F188" s="1428" t="s">
        <v>81</v>
      </c>
      <c r="G188" s="924" t="s">
        <v>81</v>
      </c>
      <c r="H188" s="57" t="s">
        <v>81</v>
      </c>
      <c r="I188" s="57" t="s">
        <v>81</v>
      </c>
      <c r="J188" s="65" t="s">
        <v>81</v>
      </c>
      <c r="K188" s="65" t="s">
        <v>81</v>
      </c>
      <c r="L188" s="930" t="s">
        <v>81</v>
      </c>
    </row>
    <row r="189" spans="1:12" ht="15">
      <c r="A189" s="17" t="s">
        <v>97</v>
      </c>
      <c r="B189" s="25" t="s">
        <v>27</v>
      </c>
      <c r="C189" s="55" t="s">
        <v>81</v>
      </c>
      <c r="D189" s="55" t="s">
        <v>209</v>
      </c>
      <c r="E189" s="56" t="s">
        <v>81</v>
      </c>
      <c r="F189" s="56" t="s">
        <v>209</v>
      </c>
      <c r="G189" s="924" t="s">
        <v>81</v>
      </c>
      <c r="H189" s="57" t="s">
        <v>81</v>
      </c>
      <c r="I189" s="57" t="s">
        <v>81</v>
      </c>
      <c r="J189" s="65" t="s">
        <v>81</v>
      </c>
      <c r="K189" s="65" t="s">
        <v>81</v>
      </c>
      <c r="L189" s="930" t="s">
        <v>81</v>
      </c>
    </row>
    <row r="190" spans="1:12" ht="15">
      <c r="A190" s="17" t="s">
        <v>97</v>
      </c>
      <c r="B190" s="25" t="s">
        <v>34</v>
      </c>
      <c r="C190" s="55" t="s">
        <v>81</v>
      </c>
      <c r="D190" s="55" t="s">
        <v>81</v>
      </c>
      <c r="E190" s="56" t="s">
        <v>81</v>
      </c>
      <c r="F190" s="1428" t="s">
        <v>81</v>
      </c>
      <c r="G190" s="924" t="s">
        <v>81</v>
      </c>
      <c r="H190" s="57" t="s">
        <v>81</v>
      </c>
      <c r="I190" s="57" t="s">
        <v>81</v>
      </c>
      <c r="J190" s="65" t="s">
        <v>81</v>
      </c>
      <c r="K190" s="65" t="s">
        <v>81</v>
      </c>
      <c r="L190" s="930" t="s">
        <v>81</v>
      </c>
    </row>
    <row r="191" spans="1:12" ht="14.25">
      <c r="A191" s="32" t="s">
        <v>97</v>
      </c>
      <c r="B191" s="26" t="s">
        <v>28</v>
      </c>
      <c r="C191" s="66" t="s">
        <v>81</v>
      </c>
      <c r="D191" s="66" t="s">
        <v>209</v>
      </c>
      <c r="E191" s="67" t="s">
        <v>81</v>
      </c>
      <c r="F191" s="67" t="s">
        <v>209</v>
      </c>
      <c r="G191" s="931" t="s">
        <v>81</v>
      </c>
      <c r="H191" s="68" t="s">
        <v>81</v>
      </c>
      <c r="I191" s="68" t="s">
        <v>81</v>
      </c>
      <c r="J191" s="69" t="s">
        <v>81</v>
      </c>
      <c r="K191" s="69" t="s">
        <v>81</v>
      </c>
      <c r="L191" s="932" t="s">
        <v>81</v>
      </c>
    </row>
    <row r="192" spans="1:12" ht="15">
      <c r="A192" s="17" t="s">
        <v>97</v>
      </c>
      <c r="B192" s="25" t="s">
        <v>30</v>
      </c>
      <c r="C192" s="55" t="s">
        <v>81</v>
      </c>
      <c r="D192" s="55" t="s">
        <v>209</v>
      </c>
      <c r="E192" s="56" t="s">
        <v>81</v>
      </c>
      <c r="F192" s="56" t="s">
        <v>209</v>
      </c>
      <c r="G192" s="924" t="s">
        <v>81</v>
      </c>
      <c r="H192" s="57" t="s">
        <v>81</v>
      </c>
      <c r="I192" s="57" t="s">
        <v>81</v>
      </c>
      <c r="J192" s="65" t="s">
        <v>81</v>
      </c>
      <c r="K192" s="65" t="s">
        <v>81</v>
      </c>
      <c r="L192" s="930" t="s">
        <v>81</v>
      </c>
    </row>
    <row r="193" spans="1:12" ht="15">
      <c r="A193" s="17" t="s">
        <v>97</v>
      </c>
      <c r="B193" s="25" t="s">
        <v>35</v>
      </c>
      <c r="C193" s="55" t="s">
        <v>81</v>
      </c>
      <c r="D193" s="55" t="s">
        <v>81</v>
      </c>
      <c r="E193" s="56" t="s">
        <v>81</v>
      </c>
      <c r="F193" s="1428" t="s">
        <v>81</v>
      </c>
      <c r="G193" s="924" t="s">
        <v>81</v>
      </c>
      <c r="H193" s="57" t="s">
        <v>81</v>
      </c>
      <c r="I193" s="57" t="s">
        <v>81</v>
      </c>
      <c r="J193" s="65" t="s">
        <v>81</v>
      </c>
      <c r="K193" s="65" t="s">
        <v>81</v>
      </c>
      <c r="L193" s="930" t="s">
        <v>81</v>
      </c>
    </row>
    <row r="194" spans="1:12" ht="14.25">
      <c r="A194" s="32" t="s">
        <v>97</v>
      </c>
      <c r="B194" s="26" t="s">
        <v>31</v>
      </c>
      <c r="C194" s="66" t="s">
        <v>81</v>
      </c>
      <c r="D194" s="66" t="s">
        <v>209</v>
      </c>
      <c r="E194" s="67" t="s">
        <v>81</v>
      </c>
      <c r="F194" s="67" t="s">
        <v>209</v>
      </c>
      <c r="G194" s="931" t="s">
        <v>81</v>
      </c>
      <c r="H194" s="68" t="s">
        <v>81</v>
      </c>
      <c r="I194" s="68" t="s">
        <v>81</v>
      </c>
      <c r="J194" s="69" t="s">
        <v>81</v>
      </c>
      <c r="K194" s="69" t="s">
        <v>81</v>
      </c>
      <c r="L194" s="932" t="s">
        <v>81</v>
      </c>
    </row>
    <row r="195" spans="1:12" ht="15">
      <c r="A195" s="17" t="s">
        <v>97</v>
      </c>
      <c r="B195" s="25" t="s">
        <v>33</v>
      </c>
      <c r="C195" s="55" t="s">
        <v>81</v>
      </c>
      <c r="D195" s="55" t="s">
        <v>209</v>
      </c>
      <c r="E195" s="56" t="s">
        <v>81</v>
      </c>
      <c r="F195" s="56" t="s">
        <v>209</v>
      </c>
      <c r="G195" s="924" t="s">
        <v>81</v>
      </c>
      <c r="H195" s="57" t="s">
        <v>81</v>
      </c>
      <c r="I195" s="57" t="s">
        <v>81</v>
      </c>
      <c r="J195" s="65" t="s">
        <v>81</v>
      </c>
      <c r="K195" s="65" t="s">
        <v>81</v>
      </c>
      <c r="L195" s="930" t="s">
        <v>81</v>
      </c>
    </row>
    <row r="196" spans="1:12" ht="15.75" thickBot="1">
      <c r="A196" s="33" t="s">
        <v>97</v>
      </c>
      <c r="B196" s="25" t="s">
        <v>36</v>
      </c>
      <c r="C196" s="70" t="s">
        <v>81</v>
      </c>
      <c r="D196" s="70" t="s">
        <v>81</v>
      </c>
      <c r="E196" s="71" t="s">
        <v>81</v>
      </c>
      <c r="F196" s="1429" t="s">
        <v>81</v>
      </c>
      <c r="G196" s="933" t="s">
        <v>81</v>
      </c>
      <c r="H196" s="65" t="s">
        <v>81</v>
      </c>
      <c r="I196" s="65" t="s">
        <v>81</v>
      </c>
      <c r="J196" s="65" t="s">
        <v>81</v>
      </c>
      <c r="K196" s="65" t="s">
        <v>81</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14343.30630245939</v>
      </c>
      <c r="D198" s="61">
        <v>13981.756138458793</v>
      </c>
      <c r="E198" s="62">
        <v>14630.172428508578</v>
      </c>
      <c r="F198" s="62">
        <v>14261.391261227969</v>
      </c>
      <c r="G198" s="928">
        <v>2.5858709050582176</v>
      </c>
      <c r="H198" s="63">
        <v>338.02342007434942</v>
      </c>
      <c r="I198" s="63">
        <v>-3.9156164468155987</v>
      </c>
      <c r="J198" s="64">
        <v>34.5</v>
      </c>
      <c r="K198" s="64">
        <v>3.7221530372215303</v>
      </c>
      <c r="L198" s="929">
        <v>0.75567424754487655</v>
      </c>
    </row>
    <row r="199" spans="1:12" ht="15">
      <c r="A199" s="24" t="s">
        <v>24</v>
      </c>
      <c r="B199" s="25" t="s">
        <v>29</v>
      </c>
      <c r="C199" s="55">
        <v>14221.184313725491</v>
      </c>
      <c r="D199" s="55">
        <v>13779.435294117646</v>
      </c>
      <c r="E199" s="56">
        <v>14505.608</v>
      </c>
      <c r="F199" s="56">
        <v>14055.023999999999</v>
      </c>
      <c r="G199" s="924">
        <v>3.2058572080702299</v>
      </c>
      <c r="H199" s="57">
        <v>314</v>
      </c>
      <c r="I199" s="57">
        <v>-2.1806853582554515</v>
      </c>
      <c r="J199" s="65">
        <v>100</v>
      </c>
      <c r="K199" s="65">
        <v>0.80254600802546017</v>
      </c>
      <c r="L199" s="930">
        <v>0.37240658352234535</v>
      </c>
    </row>
    <row r="200" spans="1:12" ht="15">
      <c r="A200" s="24" t="s">
        <v>24</v>
      </c>
      <c r="B200" s="25" t="s">
        <v>30</v>
      </c>
      <c r="C200" s="55">
        <v>14408.101960784312</v>
      </c>
      <c r="D200" s="55">
        <v>14105.747058823528</v>
      </c>
      <c r="E200" s="56">
        <v>14696.263999999999</v>
      </c>
      <c r="F200" s="56">
        <v>14387.861999999999</v>
      </c>
      <c r="G200" s="924">
        <v>2.1434873367564968</v>
      </c>
      <c r="H200" s="57">
        <v>328.5</v>
      </c>
      <c r="I200" s="57">
        <v>-1.7643540669856392</v>
      </c>
      <c r="J200" s="65">
        <v>67.142857142857139</v>
      </c>
      <c r="K200" s="65">
        <v>1.61892901618929</v>
      </c>
      <c r="L200" s="930">
        <v>0.58066143980246099</v>
      </c>
    </row>
    <row r="201" spans="1:12" ht="15">
      <c r="A201" s="24" t="s">
        <v>24</v>
      </c>
      <c r="B201" s="25" t="s">
        <v>35</v>
      </c>
      <c r="C201" s="55">
        <v>14335.539215686274</v>
      </c>
      <c r="D201" s="55">
        <v>13954.683333333332</v>
      </c>
      <c r="E201" s="56">
        <v>14622.25</v>
      </c>
      <c r="F201" s="56">
        <v>14233.777</v>
      </c>
      <c r="G201" s="924">
        <v>2.7292334283444228</v>
      </c>
      <c r="H201" s="57">
        <v>364.7</v>
      </c>
      <c r="I201" s="57">
        <v>-2.1464985242822645</v>
      </c>
      <c r="J201" s="65">
        <v>-6.9306930693069315</v>
      </c>
      <c r="K201" s="65">
        <v>1.3006780130067801</v>
      </c>
      <c r="L201" s="930">
        <v>-0.19739377577993</v>
      </c>
    </row>
    <row r="202" spans="1:12" ht="14.25">
      <c r="A202" s="22" t="s">
        <v>24</v>
      </c>
      <c r="B202" s="26" t="s">
        <v>31</v>
      </c>
      <c r="C202" s="66">
        <v>13843.100480454568</v>
      </c>
      <c r="D202" s="66">
        <v>13596.875722231169</v>
      </c>
      <c r="E202" s="67">
        <v>14119.962490063659</v>
      </c>
      <c r="F202" s="67">
        <v>13868.813236675793</v>
      </c>
      <c r="G202" s="931">
        <v>1.8108921729777663</v>
      </c>
      <c r="H202" s="68">
        <v>288.44267990074445</v>
      </c>
      <c r="I202" s="68">
        <v>-2.4675364651439589</v>
      </c>
      <c r="J202" s="69">
        <v>18.616629874908021</v>
      </c>
      <c r="K202" s="69">
        <v>22.305244223052441</v>
      </c>
      <c r="L202" s="932">
        <v>2.1480208471995788</v>
      </c>
    </row>
    <row r="203" spans="1:12" ht="15">
      <c r="A203" s="24" t="s">
        <v>24</v>
      </c>
      <c r="B203" s="25" t="s">
        <v>32</v>
      </c>
      <c r="C203" s="55">
        <v>13480.657843137255</v>
      </c>
      <c r="D203" s="55">
        <v>13280.322549019607</v>
      </c>
      <c r="E203" s="56">
        <v>13750.271000000001</v>
      </c>
      <c r="F203" s="56">
        <v>13545.929</v>
      </c>
      <c r="G203" s="924">
        <v>1.5085122622449929</v>
      </c>
      <c r="H203" s="57">
        <v>259.3</v>
      </c>
      <c r="I203" s="57">
        <v>-3.6059479553903304</v>
      </c>
      <c r="J203" s="65">
        <v>25.903614457831324</v>
      </c>
      <c r="K203" s="65">
        <v>8.6757990867579906</v>
      </c>
      <c r="L203" s="930">
        <v>1.2892669004631223</v>
      </c>
    </row>
    <row r="204" spans="1:12" ht="15">
      <c r="A204" s="24" t="s">
        <v>24</v>
      </c>
      <c r="B204" s="25" t="s">
        <v>33</v>
      </c>
      <c r="C204" s="55">
        <v>14016.895098039216</v>
      </c>
      <c r="D204" s="55">
        <v>13723.169607843136</v>
      </c>
      <c r="E204" s="56">
        <v>14297.233</v>
      </c>
      <c r="F204" s="56">
        <v>13997.633</v>
      </c>
      <c r="G204" s="924">
        <v>2.1403618740397063</v>
      </c>
      <c r="H204" s="57">
        <v>293.8</v>
      </c>
      <c r="I204" s="57">
        <v>-1.2104909213180788</v>
      </c>
      <c r="J204" s="65">
        <v>20.588235294117645</v>
      </c>
      <c r="K204" s="65">
        <v>9.0770720907707219</v>
      </c>
      <c r="L204" s="930">
        <v>1.008249782850223</v>
      </c>
    </row>
    <row r="205" spans="1:12" ht="15">
      <c r="A205" s="24" t="s">
        <v>24</v>
      </c>
      <c r="B205" s="25" t="s">
        <v>36</v>
      </c>
      <c r="C205" s="55">
        <v>14074.921568627451</v>
      </c>
      <c r="D205" s="55">
        <v>13803.861764705882</v>
      </c>
      <c r="E205" s="56">
        <v>14356.42</v>
      </c>
      <c r="F205" s="56">
        <v>14079.939</v>
      </c>
      <c r="G205" s="924">
        <v>1.963651973208121</v>
      </c>
      <c r="H205" s="57">
        <v>333.3</v>
      </c>
      <c r="I205" s="57">
        <v>-0.47775455359807883</v>
      </c>
      <c r="J205" s="65">
        <v>3.7854889589905363</v>
      </c>
      <c r="K205" s="65">
        <v>4.5523730455237308</v>
      </c>
      <c r="L205" s="930">
        <v>-0.14949583611376571</v>
      </c>
    </row>
    <row r="206" spans="1:12" ht="14.25">
      <c r="A206" s="22" t="s">
        <v>24</v>
      </c>
      <c r="B206" s="26" t="s">
        <v>37</v>
      </c>
      <c r="C206" s="66">
        <v>11268.00654890152</v>
      </c>
      <c r="D206" s="66">
        <v>11123.179758930861</v>
      </c>
      <c r="E206" s="67">
        <v>11493.366679879551</v>
      </c>
      <c r="F206" s="67">
        <v>11345.643354109478</v>
      </c>
      <c r="G206" s="931">
        <v>1.3020268763918719</v>
      </c>
      <c r="H206" s="68">
        <v>225.78368355995056</v>
      </c>
      <c r="I206" s="68">
        <v>1.4812204337652675</v>
      </c>
      <c r="J206" s="69">
        <v>-3.1137724550898205</v>
      </c>
      <c r="K206" s="69">
        <v>11.194133111941332</v>
      </c>
      <c r="L206" s="932">
        <v>-1.1909158349586981</v>
      </c>
    </row>
    <row r="207" spans="1:12" ht="15">
      <c r="A207" s="24" t="s">
        <v>24</v>
      </c>
      <c r="B207" s="25" t="s">
        <v>83</v>
      </c>
      <c r="C207" s="77">
        <v>11083.778431372548</v>
      </c>
      <c r="D207" s="77">
        <v>10988.145098039215</v>
      </c>
      <c r="E207" s="78">
        <v>11305.454</v>
      </c>
      <c r="F207" s="78">
        <v>11207.907999999999</v>
      </c>
      <c r="G207" s="938">
        <v>0.87033191207494098</v>
      </c>
      <c r="H207" s="79">
        <v>215.2</v>
      </c>
      <c r="I207" s="79">
        <v>1.2229539040451525</v>
      </c>
      <c r="J207" s="80">
        <v>-11.111111111111111</v>
      </c>
      <c r="K207" s="80">
        <v>6.5310640653106402</v>
      </c>
      <c r="L207" s="939">
        <v>-1.3449371212808758</v>
      </c>
    </row>
    <row r="208" spans="1:12" ht="15">
      <c r="A208" s="24" t="s">
        <v>24</v>
      </c>
      <c r="B208" s="25" t="s">
        <v>38</v>
      </c>
      <c r="C208" s="55">
        <v>11396.545098039216</v>
      </c>
      <c r="D208" s="55">
        <v>11255.576470588236</v>
      </c>
      <c r="E208" s="56">
        <v>11624.476000000001</v>
      </c>
      <c r="F208" s="56">
        <v>11480.688</v>
      </c>
      <c r="G208" s="924">
        <v>1.2524336520598807</v>
      </c>
      <c r="H208" s="57">
        <v>236.7</v>
      </c>
      <c r="I208" s="57">
        <v>0.89514066496163436</v>
      </c>
      <c r="J208" s="65">
        <v>8.5271317829457356</v>
      </c>
      <c r="K208" s="65">
        <v>3.8743600387436001</v>
      </c>
      <c r="L208" s="930">
        <v>4.7602400060716477E-2</v>
      </c>
    </row>
    <row r="209" spans="1:12" ht="15.75" thickBot="1">
      <c r="A209" s="24" t="s">
        <v>24</v>
      </c>
      <c r="B209" s="25" t="s">
        <v>39</v>
      </c>
      <c r="C209" s="55">
        <v>11956.311764705883</v>
      </c>
      <c r="D209" s="55">
        <v>11708.031372549018</v>
      </c>
      <c r="E209" s="56">
        <v>12195.438</v>
      </c>
      <c r="F209" s="56">
        <v>11942.191999999999</v>
      </c>
      <c r="G209" s="924">
        <v>2.1205989654160731</v>
      </c>
      <c r="H209" s="57">
        <v>259.8</v>
      </c>
      <c r="I209" s="57">
        <v>-3.3122441384443535</v>
      </c>
      <c r="J209" s="65">
        <v>23.913043478260871</v>
      </c>
      <c r="K209" s="65">
        <v>0.78870900788709009</v>
      </c>
      <c r="L209" s="930">
        <v>0.10641888626145968</v>
      </c>
    </row>
    <row r="210" spans="1:12" ht="15.75" thickBot="1">
      <c r="A210" s="29"/>
      <c r="B210" s="30"/>
      <c r="C210" s="72"/>
      <c r="D210" s="72"/>
      <c r="E210" s="72"/>
      <c r="F210" s="72"/>
      <c r="G210" s="934"/>
      <c r="H210" s="73"/>
      <c r="I210" s="73"/>
      <c r="J210" s="73"/>
      <c r="K210" s="73"/>
      <c r="L210" s="935"/>
    </row>
    <row r="211" spans="1:12" ht="14.25">
      <c r="A211" s="22" t="s">
        <v>98</v>
      </c>
      <c r="B211" s="26" t="s">
        <v>25</v>
      </c>
      <c r="C211" s="66">
        <v>16540.38735654797</v>
      </c>
      <c r="D211" s="66">
        <v>16296.075498992033</v>
      </c>
      <c r="E211" s="67">
        <v>16871.195103678929</v>
      </c>
      <c r="F211" s="67">
        <v>16621.997008971874</v>
      </c>
      <c r="G211" s="931">
        <v>1.4992067112787242</v>
      </c>
      <c r="H211" s="68">
        <v>322.63309352517985</v>
      </c>
      <c r="I211" s="68">
        <v>-2.2037089894308939</v>
      </c>
      <c r="J211" s="69">
        <v>11.200000000000001</v>
      </c>
      <c r="K211" s="69">
        <v>1.92334301923343</v>
      </c>
      <c r="L211" s="932">
        <v>6.9293775685521419E-2</v>
      </c>
    </row>
    <row r="212" spans="1:12" ht="15">
      <c r="A212" s="24" t="s">
        <v>98</v>
      </c>
      <c r="B212" s="25" t="s">
        <v>26</v>
      </c>
      <c r="C212" s="55">
        <v>16679.001960784313</v>
      </c>
      <c r="D212" s="55">
        <v>16270.249019607842</v>
      </c>
      <c r="E212" s="56">
        <v>17012.581999999999</v>
      </c>
      <c r="F212" s="56">
        <v>16595.653999999999</v>
      </c>
      <c r="G212" s="924">
        <v>2.5122721888513699</v>
      </c>
      <c r="H212" s="57">
        <v>303.2</v>
      </c>
      <c r="I212" s="57">
        <v>1.7791205102383392</v>
      </c>
      <c r="J212" s="65">
        <v>-20.833333333333336</v>
      </c>
      <c r="K212" s="65">
        <v>0.26290300262903005</v>
      </c>
      <c r="L212" s="930">
        <v>-9.3074452132168417E-2</v>
      </c>
    </row>
    <row r="213" spans="1:12" ht="15">
      <c r="A213" s="24" t="s">
        <v>98</v>
      </c>
      <c r="B213" s="25" t="s">
        <v>27</v>
      </c>
      <c r="C213" s="55">
        <v>16307.094117647059</v>
      </c>
      <c r="D213" s="55">
        <v>16220.778431372548</v>
      </c>
      <c r="E213" s="56">
        <v>16633.236000000001</v>
      </c>
      <c r="F213" s="56">
        <v>16545.194</v>
      </c>
      <c r="G213" s="924">
        <v>0.53213035761322158</v>
      </c>
      <c r="H213" s="57">
        <v>312.89999999999998</v>
      </c>
      <c r="I213" s="57">
        <v>-4.6908315565032082</v>
      </c>
      <c r="J213" s="65">
        <v>90.243902439024396</v>
      </c>
      <c r="K213" s="65">
        <v>1.0792860107928601</v>
      </c>
      <c r="L213" s="930">
        <v>0.47115785890914619</v>
      </c>
    </row>
    <row r="214" spans="1:12" ht="15">
      <c r="A214" s="24" t="s">
        <v>98</v>
      </c>
      <c r="B214" s="25" t="s">
        <v>34</v>
      </c>
      <c r="C214" s="55">
        <v>16873.920588235294</v>
      </c>
      <c r="D214" s="55">
        <v>16354.153921568628</v>
      </c>
      <c r="E214" s="56">
        <v>17211.399000000001</v>
      </c>
      <c r="F214" s="56">
        <v>16681.237000000001</v>
      </c>
      <c r="G214" s="924">
        <v>3.1781935596263051</v>
      </c>
      <c r="H214" s="57">
        <v>349.5</v>
      </c>
      <c r="I214" s="57">
        <v>1.6579406631762619</v>
      </c>
      <c r="J214" s="65">
        <v>-30</v>
      </c>
      <c r="K214" s="65">
        <v>0.58115400581154009</v>
      </c>
      <c r="L214" s="930">
        <v>-0.30878963109145607</v>
      </c>
    </row>
    <row r="215" spans="1:12" ht="14.25">
      <c r="A215" s="22" t="s">
        <v>98</v>
      </c>
      <c r="B215" s="26" t="s">
        <v>28</v>
      </c>
      <c r="C215" s="66">
        <v>16495.520718854157</v>
      </c>
      <c r="D215" s="66">
        <v>16198.022888989177</v>
      </c>
      <c r="E215" s="67">
        <v>16825.431133231239</v>
      </c>
      <c r="F215" s="67">
        <v>16521.98334676896</v>
      </c>
      <c r="G215" s="931">
        <v>1.8366305067219479</v>
      </c>
      <c r="H215" s="68">
        <v>298.75931372549019</v>
      </c>
      <c r="I215" s="68">
        <v>-0.55972519046976132</v>
      </c>
      <c r="J215" s="69">
        <v>8.5106382978723403</v>
      </c>
      <c r="K215" s="69">
        <v>8.4682440846824409</v>
      </c>
      <c r="L215" s="932">
        <v>0.10277389779427715</v>
      </c>
    </row>
    <row r="216" spans="1:12" ht="15">
      <c r="A216" s="24" t="s">
        <v>98</v>
      </c>
      <c r="B216" s="25" t="s">
        <v>29</v>
      </c>
      <c r="C216" s="55">
        <v>15908.682352941176</v>
      </c>
      <c r="D216" s="55">
        <v>15736.452941176471</v>
      </c>
      <c r="E216" s="56">
        <v>16226.856</v>
      </c>
      <c r="F216" s="56">
        <v>16051.182000000001</v>
      </c>
      <c r="G216" s="924">
        <v>1.0944614546143645</v>
      </c>
      <c r="H216" s="57">
        <v>263.10000000000002</v>
      </c>
      <c r="I216" s="57">
        <v>2.4931827035450076</v>
      </c>
      <c r="J216" s="65">
        <v>54.54545454545454</v>
      </c>
      <c r="K216" s="65">
        <v>1.4113740141137401</v>
      </c>
      <c r="L216" s="930">
        <v>0.43243601352044436</v>
      </c>
    </row>
    <row r="217" spans="1:12" ht="15">
      <c r="A217" s="24" t="s">
        <v>98</v>
      </c>
      <c r="B217" s="25" t="s">
        <v>30</v>
      </c>
      <c r="C217" s="55">
        <v>16662.767647058823</v>
      </c>
      <c r="D217" s="55">
        <v>16386.236274509803</v>
      </c>
      <c r="E217" s="56">
        <v>16996.023000000001</v>
      </c>
      <c r="F217" s="56">
        <v>16713.960999999999</v>
      </c>
      <c r="G217" s="924">
        <v>1.6875832126208845</v>
      </c>
      <c r="H217" s="57">
        <v>294</v>
      </c>
      <c r="I217" s="57">
        <v>-1.0434197239986611</v>
      </c>
      <c r="J217" s="65">
        <v>17.977528089887642</v>
      </c>
      <c r="K217" s="65">
        <v>4.3586550435865501</v>
      </c>
      <c r="L217" s="930">
        <v>0.39840585936821737</v>
      </c>
    </row>
    <row r="218" spans="1:12" ht="15">
      <c r="A218" s="24" t="s">
        <v>98</v>
      </c>
      <c r="B218" s="25" t="s">
        <v>35</v>
      </c>
      <c r="C218" s="55">
        <v>16499.653921568628</v>
      </c>
      <c r="D218" s="55">
        <v>16100.838235294117</v>
      </c>
      <c r="E218" s="56">
        <v>16829.647000000001</v>
      </c>
      <c r="F218" s="56">
        <v>16422.855</v>
      </c>
      <c r="G218" s="924">
        <v>2.4769871012074409</v>
      </c>
      <c r="H218" s="57">
        <v>325.10000000000002</v>
      </c>
      <c r="I218" s="57">
        <v>2.6199494949494984</v>
      </c>
      <c r="J218" s="65">
        <v>-15.584415584415584</v>
      </c>
      <c r="K218" s="65">
        <v>2.6982150269821501</v>
      </c>
      <c r="L218" s="930">
        <v>-0.72806797509438459</v>
      </c>
    </row>
    <row r="219" spans="1:12" ht="14.25">
      <c r="A219" s="22" t="s">
        <v>98</v>
      </c>
      <c r="B219" s="26" t="s">
        <v>31</v>
      </c>
      <c r="C219" s="66">
        <v>15403.737269690291</v>
      </c>
      <c r="D219" s="66">
        <v>15014.250225464863</v>
      </c>
      <c r="E219" s="67">
        <v>15711.812015084097</v>
      </c>
      <c r="F219" s="67">
        <v>15314.535229974161</v>
      </c>
      <c r="G219" s="931">
        <v>2.5941158457905509</v>
      </c>
      <c r="H219" s="68">
        <v>265.0340801886793</v>
      </c>
      <c r="I219" s="68">
        <v>2.7378914821691396</v>
      </c>
      <c r="J219" s="69">
        <v>4.6913580246913584</v>
      </c>
      <c r="K219" s="69">
        <v>11.733776117337761</v>
      </c>
      <c r="L219" s="932">
        <v>-0.28046298085268617</v>
      </c>
    </row>
    <row r="220" spans="1:12" ht="15">
      <c r="A220" s="24" t="s">
        <v>98</v>
      </c>
      <c r="B220" s="25" t="s">
        <v>32</v>
      </c>
      <c r="C220" s="55">
        <v>14474.507843137255</v>
      </c>
      <c r="D220" s="55">
        <v>14103.590196078432</v>
      </c>
      <c r="E220" s="56">
        <v>14763.998</v>
      </c>
      <c r="F220" s="56">
        <v>14385.662</v>
      </c>
      <c r="G220" s="924">
        <v>2.6299519618909395</v>
      </c>
      <c r="H220" s="57">
        <v>228.8</v>
      </c>
      <c r="I220" s="57">
        <v>1.3735046521931871</v>
      </c>
      <c r="J220" s="65">
        <v>7.7272727272727266</v>
      </c>
      <c r="K220" s="65">
        <v>3.27936903279369</v>
      </c>
      <c r="L220" s="930">
        <v>1.6242364149370747E-2</v>
      </c>
    </row>
    <row r="221" spans="1:12" ht="15">
      <c r="A221" s="24" t="s">
        <v>98</v>
      </c>
      <c r="B221" s="25" t="s">
        <v>33</v>
      </c>
      <c r="C221" s="55">
        <v>15691.698039215686</v>
      </c>
      <c r="D221" s="55">
        <v>15294.101960784314</v>
      </c>
      <c r="E221" s="56">
        <v>16005.531999999999</v>
      </c>
      <c r="F221" s="56">
        <v>15599.984</v>
      </c>
      <c r="G221" s="924">
        <v>2.5996693329941802</v>
      </c>
      <c r="H221" s="57">
        <v>268.2</v>
      </c>
      <c r="I221" s="57">
        <v>2.562141491395789</v>
      </c>
      <c r="J221" s="57">
        <v>4.0609137055837561</v>
      </c>
      <c r="K221" s="57">
        <v>5.6731700567317009</v>
      </c>
      <c r="L221" s="925">
        <v>-0.17079315893130698</v>
      </c>
    </row>
    <row r="222" spans="1:12" ht="15.75" thickBot="1">
      <c r="A222" s="34" t="s">
        <v>98</v>
      </c>
      <c r="B222" s="35" t="s">
        <v>36</v>
      </c>
      <c r="C222" s="58">
        <v>15712.826470588236</v>
      </c>
      <c r="D222" s="58">
        <v>15305.427450980393</v>
      </c>
      <c r="E222" s="59">
        <v>16027.083000000001</v>
      </c>
      <c r="F222" s="59">
        <v>15611.536</v>
      </c>
      <c r="G222" s="926">
        <v>2.661794457636971</v>
      </c>
      <c r="H222" s="60">
        <v>301.3</v>
      </c>
      <c r="I222" s="60">
        <v>4.9460118425635624</v>
      </c>
      <c r="J222" s="60">
        <v>2.5510204081632653</v>
      </c>
      <c r="K222" s="60">
        <v>2.7812370278123706</v>
      </c>
      <c r="L222" s="927">
        <v>-0.12591218607075039</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316"/>
      <c r="H226" s="1316"/>
      <c r="I226" s="1316"/>
      <c r="J226" s="1316"/>
      <c r="K226" s="1316"/>
      <c r="L226" s="1317"/>
    </row>
    <row r="227" spans="1:12" ht="12.75" customHeight="1">
      <c r="A227" s="5"/>
      <c r="B227" s="6"/>
      <c r="C227" s="2" t="s">
        <v>9</v>
      </c>
      <c r="D227" s="2" t="s">
        <v>9</v>
      </c>
      <c r="E227" s="2"/>
      <c r="F227" s="2"/>
      <c r="G227" s="881"/>
      <c r="H227" s="1464" t="s">
        <v>10</v>
      </c>
      <c r="I227" s="1465"/>
      <c r="J227" s="911" t="s">
        <v>11</v>
      </c>
      <c r="K227" s="882" t="s">
        <v>12</v>
      </c>
      <c r="L227" s="883"/>
    </row>
    <row r="228" spans="1:12" ht="15.75" customHeight="1">
      <c r="A228" s="7" t="s">
        <v>13</v>
      </c>
      <c r="B228" s="8" t="s">
        <v>14</v>
      </c>
      <c r="C228" s="884" t="s">
        <v>40</v>
      </c>
      <c r="D228" s="884" t="s">
        <v>40</v>
      </c>
      <c r="E228" s="885" t="s">
        <v>41</v>
      </c>
      <c r="F228" s="886"/>
      <c r="G228" s="912"/>
      <c r="H228" s="1462" t="s">
        <v>15</v>
      </c>
      <c r="I228" s="1463"/>
      <c r="J228" s="913" t="s">
        <v>16</v>
      </c>
      <c r="K228" s="887" t="s">
        <v>17</v>
      </c>
      <c r="L228" s="888"/>
    </row>
    <row r="229" spans="1:12" ht="26.25" thickBot="1">
      <c r="A229" s="9" t="s">
        <v>18</v>
      </c>
      <c r="B229" s="10" t="s">
        <v>19</v>
      </c>
      <c r="C229" s="814" t="s">
        <v>505</v>
      </c>
      <c r="D229" s="814" t="s">
        <v>491</v>
      </c>
      <c r="E229" s="878" t="s">
        <v>505</v>
      </c>
      <c r="F229" s="1082" t="s">
        <v>491</v>
      </c>
      <c r="G229" s="910" t="s">
        <v>20</v>
      </c>
      <c r="H229" s="42" t="s">
        <v>505</v>
      </c>
      <c r="I229" s="825" t="s">
        <v>20</v>
      </c>
      <c r="J229" s="914" t="s">
        <v>20</v>
      </c>
      <c r="K229" s="879" t="s">
        <v>505</v>
      </c>
      <c r="L229" s="915" t="s">
        <v>21</v>
      </c>
    </row>
    <row r="230" spans="1:12" ht="15" thickBot="1">
      <c r="A230" s="11" t="s">
        <v>22</v>
      </c>
      <c r="B230" s="12" t="s">
        <v>23</v>
      </c>
      <c r="C230" s="43">
        <v>13215.102473336312</v>
      </c>
      <c r="D230" s="43">
        <v>13148.820583649995</v>
      </c>
      <c r="E230" s="44">
        <v>13479.404522803039</v>
      </c>
      <c r="F230" s="1083">
        <v>13417.292968002823</v>
      </c>
      <c r="G230" s="916">
        <v>0.46292165601763424</v>
      </c>
      <c r="H230" s="45">
        <v>304.45595054095827</v>
      </c>
      <c r="I230" s="45">
        <v>0.52949981503781229</v>
      </c>
      <c r="J230" s="46">
        <v>3.575240128068303</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1430" t="s">
        <v>81</v>
      </c>
      <c r="L232" s="1431" t="s">
        <v>81</v>
      </c>
    </row>
    <row r="233" spans="1:12" ht="15">
      <c r="A233" s="24" t="s">
        <v>90</v>
      </c>
      <c r="B233" s="51" t="s">
        <v>23</v>
      </c>
      <c r="C233" s="52">
        <v>15448.807052585124</v>
      </c>
      <c r="D233" s="52">
        <v>14955.496702010312</v>
      </c>
      <c r="E233" s="53">
        <v>15757.783193636826</v>
      </c>
      <c r="F233" s="53">
        <v>15254.606636050519</v>
      </c>
      <c r="G233" s="922">
        <v>3.2985220110308981</v>
      </c>
      <c r="H233" s="54">
        <v>352.43932584269663</v>
      </c>
      <c r="I233" s="54">
        <v>2.3605644645599231</v>
      </c>
      <c r="J233" s="54">
        <v>3.4883720930232558</v>
      </c>
      <c r="K233" s="54">
        <v>22.926326635754766</v>
      </c>
      <c r="L233" s="923">
        <v>-1.9244335429863924E-2</v>
      </c>
    </row>
    <row r="234" spans="1:12" ht="15">
      <c r="A234" s="17" t="s">
        <v>91</v>
      </c>
      <c r="B234" s="18" t="s">
        <v>23</v>
      </c>
      <c r="C234" s="55">
        <v>16382.551008849559</v>
      </c>
      <c r="D234" s="55">
        <v>15062.597197224846</v>
      </c>
      <c r="E234" s="56">
        <v>16710.20202902655</v>
      </c>
      <c r="F234" s="56">
        <v>15363.849141169343</v>
      </c>
      <c r="G234" s="924">
        <v>8.7631222845679151</v>
      </c>
      <c r="H234" s="57">
        <v>392.33055555555552</v>
      </c>
      <c r="I234" s="57">
        <v>-2.5516665741119509</v>
      </c>
      <c r="J234" s="57">
        <v>-12.195121951219512</v>
      </c>
      <c r="K234" s="57">
        <v>3.7094281298299845</v>
      </c>
      <c r="L234" s="925">
        <v>-0.66623889258196867</v>
      </c>
    </row>
    <row r="235" spans="1:12" ht="15">
      <c r="A235" s="17" t="s">
        <v>92</v>
      </c>
      <c r="B235" s="18" t="s">
        <v>23</v>
      </c>
      <c r="C235" s="55" t="s">
        <v>81</v>
      </c>
      <c r="D235" s="55" t="s">
        <v>81</v>
      </c>
      <c r="E235" s="56" t="s">
        <v>81</v>
      </c>
      <c r="F235" s="56" t="s">
        <v>81</v>
      </c>
      <c r="G235" s="924" t="s">
        <v>81</v>
      </c>
      <c r="H235" s="57" t="s">
        <v>81</v>
      </c>
      <c r="I235" s="57" t="s">
        <v>81</v>
      </c>
      <c r="J235" s="57" t="s">
        <v>81</v>
      </c>
      <c r="K235" s="1432" t="s">
        <v>81</v>
      </c>
      <c r="L235" s="1433" t="s">
        <v>81</v>
      </c>
    </row>
    <row r="236" spans="1:12" ht="15">
      <c r="A236" s="17" t="s">
        <v>79</v>
      </c>
      <c r="B236" s="18" t="s">
        <v>23</v>
      </c>
      <c r="C236" s="55">
        <v>11522.391450224861</v>
      </c>
      <c r="D236" s="55">
        <v>11538.606176795565</v>
      </c>
      <c r="E236" s="56">
        <v>11752.839279229358</v>
      </c>
      <c r="F236" s="56">
        <v>11769.378300331477</v>
      </c>
      <c r="G236" s="924">
        <v>-0.14052586874238512</v>
      </c>
      <c r="H236" s="57">
        <v>281.42674524025387</v>
      </c>
      <c r="I236" s="57">
        <v>0.66371790151750854</v>
      </c>
      <c r="J236" s="57">
        <v>12.321792260692463</v>
      </c>
      <c r="K236" s="57">
        <v>56.826378155589907</v>
      </c>
      <c r="L236" s="925">
        <v>4.42509747255896</v>
      </c>
    </row>
    <row r="237" spans="1:12" ht="15.75" thickBot="1">
      <c r="A237" s="19" t="s">
        <v>93</v>
      </c>
      <c r="B237" s="20" t="s">
        <v>23</v>
      </c>
      <c r="C237" s="58">
        <v>14111.759645949527</v>
      </c>
      <c r="D237" s="58">
        <v>14133.209006296764</v>
      </c>
      <c r="E237" s="59">
        <v>14393.994838868517</v>
      </c>
      <c r="F237" s="59">
        <v>14454.412492853315</v>
      </c>
      <c r="G237" s="926">
        <v>-0.41798761461020922</v>
      </c>
      <c r="H237" s="60">
        <v>297.35825545171338</v>
      </c>
      <c r="I237" s="60">
        <v>0.94447691700658909</v>
      </c>
      <c r="J237" s="60">
        <v>-15.526315789473685</v>
      </c>
      <c r="K237" s="60">
        <v>16.537867078825347</v>
      </c>
      <c r="L237" s="927">
        <v>-3.7396142445471199</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81</v>
      </c>
      <c r="E245" s="67" t="s">
        <v>81</v>
      </c>
      <c r="F245" s="67" t="s">
        <v>81</v>
      </c>
      <c r="G245" s="931" t="s">
        <v>81</v>
      </c>
      <c r="H245" s="68" t="s">
        <v>81</v>
      </c>
      <c r="I245" s="68" t="s">
        <v>81</v>
      </c>
      <c r="J245" s="69" t="s">
        <v>81</v>
      </c>
      <c r="K245" s="69" t="s">
        <v>81</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81</v>
      </c>
      <c r="E247" s="71" t="s">
        <v>81</v>
      </c>
      <c r="F247" s="71" t="s">
        <v>81</v>
      </c>
      <c r="G247" s="933" t="s">
        <v>81</v>
      </c>
      <c r="H247" s="65" t="s">
        <v>81</v>
      </c>
      <c r="I247" s="65" t="s">
        <v>81</v>
      </c>
      <c r="J247" s="65" t="s">
        <v>81</v>
      </c>
      <c r="K247" s="65" t="s">
        <v>81</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16579.588883359647</v>
      </c>
      <c r="D249" s="61">
        <v>16162.760338887001</v>
      </c>
      <c r="E249" s="62">
        <v>16911.18066102684</v>
      </c>
      <c r="F249" s="62">
        <v>16486.015545664741</v>
      </c>
      <c r="G249" s="928">
        <v>2.5789440400831274</v>
      </c>
      <c r="H249" s="63">
        <v>418.07804878048785</v>
      </c>
      <c r="I249" s="63">
        <v>11.176829056794578</v>
      </c>
      <c r="J249" s="64">
        <v>-10.869565217391305</v>
      </c>
      <c r="K249" s="64">
        <v>2.1123132405976301</v>
      </c>
      <c r="L249" s="929">
        <v>-0.34232923538956284</v>
      </c>
    </row>
    <row r="250" spans="1:12" ht="15">
      <c r="A250" s="24" t="s">
        <v>95</v>
      </c>
      <c r="B250" s="25" t="s">
        <v>26</v>
      </c>
      <c r="C250" s="55">
        <v>16235.14411764706</v>
      </c>
      <c r="D250" s="55">
        <v>16114.989215686275</v>
      </c>
      <c r="E250" s="56">
        <v>16559.847000000002</v>
      </c>
      <c r="F250" s="56">
        <v>16437.289000000001</v>
      </c>
      <c r="G250" s="924">
        <v>0.74560957101868131</v>
      </c>
      <c r="H250" s="57">
        <v>399.7</v>
      </c>
      <c r="I250" s="57">
        <v>7.4173609244826562</v>
      </c>
      <c r="J250" s="65">
        <v>-28.571428571428569</v>
      </c>
      <c r="K250" s="65">
        <v>1.545595054095827</v>
      </c>
      <c r="L250" s="930">
        <v>-0.6956002500663927</v>
      </c>
    </row>
    <row r="251" spans="1:12" ht="15">
      <c r="A251" s="24" t="s">
        <v>95</v>
      </c>
      <c r="B251" s="25" t="s">
        <v>27</v>
      </c>
      <c r="C251" s="55" t="s">
        <v>209</v>
      </c>
      <c r="D251" s="55" t="s">
        <v>209</v>
      </c>
      <c r="E251" s="56" t="s">
        <v>209</v>
      </c>
      <c r="F251" s="56" t="s">
        <v>209</v>
      </c>
      <c r="G251" s="1340" t="s">
        <v>81</v>
      </c>
      <c r="H251" s="57" t="s">
        <v>209</v>
      </c>
      <c r="I251" s="1432" t="s">
        <v>81</v>
      </c>
      <c r="J251" s="1425" t="s">
        <v>81</v>
      </c>
      <c r="K251" s="65">
        <v>0.56671818650180328</v>
      </c>
      <c r="L251" s="1410" t="s">
        <v>81</v>
      </c>
    </row>
    <row r="252" spans="1:12" ht="14.25">
      <c r="A252" s="22" t="s">
        <v>95</v>
      </c>
      <c r="B252" s="26" t="s">
        <v>28</v>
      </c>
      <c r="C252" s="66">
        <v>15935.004850361198</v>
      </c>
      <c r="D252" s="66">
        <v>15621.949523608968</v>
      </c>
      <c r="E252" s="67">
        <v>16253.704947368422</v>
      </c>
      <c r="F252" s="67">
        <v>15934.388514081147</v>
      </c>
      <c r="G252" s="931">
        <v>2.0039453224395545</v>
      </c>
      <c r="H252" s="68">
        <v>376.82</v>
      </c>
      <c r="I252" s="68">
        <v>3.431790245008528</v>
      </c>
      <c r="J252" s="69">
        <v>4.3478260869565215</v>
      </c>
      <c r="K252" s="69">
        <v>6.1823802163833079</v>
      </c>
      <c r="L252" s="932">
        <v>4.5774026415324798E-2</v>
      </c>
    </row>
    <row r="253" spans="1:12" ht="15">
      <c r="A253" s="24" t="s">
        <v>95</v>
      </c>
      <c r="B253" s="25" t="s">
        <v>29</v>
      </c>
      <c r="C253" s="55">
        <v>15564.850980392155</v>
      </c>
      <c r="D253" s="55">
        <v>15391.669607843138</v>
      </c>
      <c r="E253" s="56">
        <v>15876.147999999999</v>
      </c>
      <c r="F253" s="56">
        <v>15699.503000000001</v>
      </c>
      <c r="G253" s="924">
        <v>1.1251630067524978</v>
      </c>
      <c r="H253" s="57">
        <v>368.3</v>
      </c>
      <c r="I253" s="57">
        <v>3.9514535704205476</v>
      </c>
      <c r="J253" s="65">
        <v>25.373134328358208</v>
      </c>
      <c r="K253" s="65">
        <v>4.327666151468315</v>
      </c>
      <c r="L253" s="930">
        <v>0.75242602340001197</v>
      </c>
    </row>
    <row r="254" spans="1:12" ht="15">
      <c r="A254" s="24" t="s">
        <v>95</v>
      </c>
      <c r="B254" s="25" t="s">
        <v>30</v>
      </c>
      <c r="C254" s="55">
        <v>16737.004901960783</v>
      </c>
      <c r="D254" s="55">
        <v>15922.98725490196</v>
      </c>
      <c r="E254" s="56">
        <v>17071.744999999999</v>
      </c>
      <c r="F254" s="56">
        <v>16241.447</v>
      </c>
      <c r="G254" s="924">
        <v>5.1122169102297281</v>
      </c>
      <c r="H254" s="57">
        <v>396.7</v>
      </c>
      <c r="I254" s="57">
        <v>4.863864657679084</v>
      </c>
      <c r="J254" s="65">
        <v>-25</v>
      </c>
      <c r="K254" s="65">
        <v>1.8547140649149922</v>
      </c>
      <c r="L254" s="930">
        <v>-0.70665199698468739</v>
      </c>
    </row>
    <row r="255" spans="1:12" ht="14.25">
      <c r="A255" s="22" t="s">
        <v>95</v>
      </c>
      <c r="B255" s="26" t="s">
        <v>31</v>
      </c>
      <c r="C255" s="66">
        <v>15010.963434942136</v>
      </c>
      <c r="D255" s="66">
        <v>14406.267106613095</v>
      </c>
      <c r="E255" s="67">
        <v>15311.18270364098</v>
      </c>
      <c r="F255" s="67">
        <v>14694.392448745357</v>
      </c>
      <c r="G255" s="931">
        <v>4.1974532601263537</v>
      </c>
      <c r="H255" s="68">
        <v>332.66161971830985</v>
      </c>
      <c r="I255" s="68">
        <v>0.70524492565814811</v>
      </c>
      <c r="J255" s="69">
        <v>5.5762081784386615</v>
      </c>
      <c r="K255" s="69">
        <v>14.631633178773829</v>
      </c>
      <c r="L255" s="932">
        <v>0.27731087354437278</v>
      </c>
    </row>
    <row r="256" spans="1:12" ht="15">
      <c r="A256" s="24" t="s">
        <v>95</v>
      </c>
      <c r="B256" s="25" t="s">
        <v>32</v>
      </c>
      <c r="C256" s="55">
        <v>14743.083333333332</v>
      </c>
      <c r="D256" s="55">
        <v>14284.205882352941</v>
      </c>
      <c r="E256" s="56">
        <v>15037.945</v>
      </c>
      <c r="F256" s="56">
        <v>14569.89</v>
      </c>
      <c r="G256" s="924">
        <v>3.2124813571001587</v>
      </c>
      <c r="H256" s="57">
        <v>324.89999999999998</v>
      </c>
      <c r="I256" s="57">
        <v>1.4678326046221077</v>
      </c>
      <c r="J256" s="65">
        <v>8.5</v>
      </c>
      <c r="K256" s="65">
        <v>11.179804224626482</v>
      </c>
      <c r="L256" s="930">
        <v>0.50744563337781479</v>
      </c>
    </row>
    <row r="257" spans="1:12" ht="15.75" thickBot="1">
      <c r="A257" s="27" t="s">
        <v>95</v>
      </c>
      <c r="B257" s="28" t="s">
        <v>33</v>
      </c>
      <c r="C257" s="70">
        <v>15798.957843137254</v>
      </c>
      <c r="D257" s="70">
        <v>14721.255882352942</v>
      </c>
      <c r="E257" s="71">
        <v>16114.937</v>
      </c>
      <c r="F257" s="71">
        <v>15015.681</v>
      </c>
      <c r="G257" s="933">
        <v>7.3207202523814896</v>
      </c>
      <c r="H257" s="65">
        <v>357.8</v>
      </c>
      <c r="I257" s="65">
        <v>-0.52821795941061367</v>
      </c>
      <c r="J257" s="65">
        <v>-2.8985507246376812</v>
      </c>
      <c r="K257" s="65">
        <v>3.4518289541473464</v>
      </c>
      <c r="L257" s="930">
        <v>-0.23013475983344334</v>
      </c>
    </row>
    <row r="258" spans="1:12" ht="15.75" thickBot="1">
      <c r="A258" s="29"/>
      <c r="B258" s="30"/>
      <c r="C258" s="72"/>
      <c r="D258" s="72"/>
      <c r="E258" s="72"/>
      <c r="F258" s="72"/>
      <c r="G258" s="934"/>
      <c r="H258" s="73"/>
      <c r="I258" s="73"/>
      <c r="J258" s="73"/>
      <c r="K258" s="73"/>
      <c r="L258" s="935"/>
    </row>
    <row r="259" spans="1:12" ht="15">
      <c r="A259" s="24" t="s">
        <v>96</v>
      </c>
      <c r="B259" s="31" t="s">
        <v>30</v>
      </c>
      <c r="C259" s="74">
        <v>16639.078431372549</v>
      </c>
      <c r="D259" s="74">
        <v>14674.821568627451</v>
      </c>
      <c r="E259" s="75">
        <v>16971.86</v>
      </c>
      <c r="F259" s="75">
        <v>14968.317999999999</v>
      </c>
      <c r="G259" s="936">
        <v>13.385218031845673</v>
      </c>
      <c r="H259" s="76">
        <v>407.9</v>
      </c>
      <c r="I259" s="76">
        <v>-5.2497096399535472</v>
      </c>
      <c r="J259" s="76">
        <v>61.904761904761905</v>
      </c>
      <c r="K259" s="76">
        <v>1.7516743946419371</v>
      </c>
      <c r="L259" s="937">
        <v>0.63107674256082724</v>
      </c>
    </row>
    <row r="260" spans="1:12" ht="15.75" thickBot="1">
      <c r="A260" s="27" t="s">
        <v>96</v>
      </c>
      <c r="B260" s="28" t="s">
        <v>33</v>
      </c>
      <c r="C260" s="70">
        <v>16135.121568627452</v>
      </c>
      <c r="D260" s="70">
        <v>15208.842156862745</v>
      </c>
      <c r="E260" s="71">
        <v>16457.824000000001</v>
      </c>
      <c r="F260" s="71">
        <v>15513.019</v>
      </c>
      <c r="G260" s="933">
        <v>6.0904005854695349</v>
      </c>
      <c r="H260" s="65">
        <v>378.4</v>
      </c>
      <c r="I260" s="65">
        <v>-3.7150127226463159</v>
      </c>
      <c r="J260" s="65">
        <v>-37.704918032786885</v>
      </c>
      <c r="K260" s="65">
        <v>1.9577537351880476</v>
      </c>
      <c r="L260" s="930">
        <v>-1.2973156351427955</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81</v>
      </c>
      <c r="D269" s="66" t="s">
        <v>81</v>
      </c>
      <c r="E269" s="67" t="s">
        <v>81</v>
      </c>
      <c r="F269" s="67" t="s">
        <v>81</v>
      </c>
      <c r="G269" s="931" t="s">
        <v>81</v>
      </c>
      <c r="H269" s="68" t="s">
        <v>81</v>
      </c>
      <c r="I269" s="68" t="s">
        <v>81</v>
      </c>
      <c r="J269" s="69" t="s">
        <v>81</v>
      </c>
      <c r="K269" s="69" t="s">
        <v>81</v>
      </c>
      <c r="L269" s="932" t="s">
        <v>81</v>
      </c>
    </row>
    <row r="270" spans="1:12" ht="15">
      <c r="A270" s="17" t="s">
        <v>97</v>
      </c>
      <c r="B270" s="25" t="s">
        <v>33</v>
      </c>
      <c r="C270" s="55" t="s">
        <v>81</v>
      </c>
      <c r="D270" s="55" t="s">
        <v>81</v>
      </c>
      <c r="E270" s="56" t="s">
        <v>81</v>
      </c>
      <c r="F270" s="56" t="s">
        <v>81</v>
      </c>
      <c r="G270" s="924" t="s">
        <v>81</v>
      </c>
      <c r="H270" s="57" t="s">
        <v>81</v>
      </c>
      <c r="I270" s="57" t="s">
        <v>81</v>
      </c>
      <c r="J270" s="65" t="s">
        <v>81</v>
      </c>
      <c r="K270" s="65" t="s">
        <v>81</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13231.105013903743</v>
      </c>
      <c r="D273" s="61">
        <v>12997.914231233188</v>
      </c>
      <c r="E273" s="62">
        <v>13495.727114181818</v>
      </c>
      <c r="F273" s="62">
        <v>13257.872515857851</v>
      </c>
      <c r="G273" s="928">
        <v>1.7940630975253951</v>
      </c>
      <c r="H273" s="63">
        <v>335.37073170731708</v>
      </c>
      <c r="I273" s="63">
        <v>1.2468962277516344</v>
      </c>
      <c r="J273" s="64">
        <v>3.79746835443038</v>
      </c>
      <c r="K273" s="64">
        <v>4.2246264811952603</v>
      </c>
      <c r="L273" s="929">
        <v>9.0448376520368967E-3</v>
      </c>
    </row>
    <row r="274" spans="1:12" ht="15">
      <c r="A274" s="24" t="s">
        <v>24</v>
      </c>
      <c r="B274" s="25" t="s">
        <v>29</v>
      </c>
      <c r="C274" s="55">
        <v>12556.726470588235</v>
      </c>
      <c r="D274" s="55">
        <v>11246.410784313724</v>
      </c>
      <c r="E274" s="56">
        <v>12807.861000000001</v>
      </c>
      <c r="F274" s="56">
        <v>11471.339</v>
      </c>
      <c r="G274" s="924">
        <v>11.650967685638101</v>
      </c>
      <c r="H274" s="57">
        <v>312.7</v>
      </c>
      <c r="I274" s="57">
        <v>1.1646716273050681</v>
      </c>
      <c r="J274" s="65">
        <v>0</v>
      </c>
      <c r="K274" s="65">
        <v>0.56671818650180328</v>
      </c>
      <c r="L274" s="930">
        <v>-2.0261536016873305E-2</v>
      </c>
    </row>
    <row r="275" spans="1:12" ht="15">
      <c r="A275" s="24" t="s">
        <v>24</v>
      </c>
      <c r="B275" s="25" t="s">
        <v>30</v>
      </c>
      <c r="C275" s="55">
        <v>13065.747058823528</v>
      </c>
      <c r="D275" s="55">
        <v>12946.253921568627</v>
      </c>
      <c r="E275" s="56">
        <v>13327.062</v>
      </c>
      <c r="F275" s="56">
        <v>13205.179</v>
      </c>
      <c r="G275" s="924">
        <v>0.92299392533792846</v>
      </c>
      <c r="H275" s="57">
        <v>328.1</v>
      </c>
      <c r="I275" s="57">
        <v>-0.27355623100303261</v>
      </c>
      <c r="J275" s="65">
        <v>35.483870967741936</v>
      </c>
      <c r="K275" s="65">
        <v>2.1638330757341575</v>
      </c>
      <c r="L275" s="930">
        <v>0.50961749409061419</v>
      </c>
    </row>
    <row r="276" spans="1:12" ht="15">
      <c r="A276" s="24" t="s">
        <v>24</v>
      </c>
      <c r="B276" s="25" t="s">
        <v>35</v>
      </c>
      <c r="C276" s="55">
        <v>13678.429411764706</v>
      </c>
      <c r="D276" s="55">
        <v>13513.59019607843</v>
      </c>
      <c r="E276" s="56">
        <v>13951.998</v>
      </c>
      <c r="F276" s="56">
        <v>13783.861999999999</v>
      </c>
      <c r="G276" s="924">
        <v>1.2198032742927956</v>
      </c>
      <c r="H276" s="57">
        <v>354.5</v>
      </c>
      <c r="I276" s="57">
        <v>4.3567853988813692</v>
      </c>
      <c r="J276" s="65">
        <v>-21.621621621621621</v>
      </c>
      <c r="K276" s="65">
        <v>1.4940752189592994</v>
      </c>
      <c r="L276" s="930">
        <v>-0.48031112042170387</v>
      </c>
    </row>
    <row r="277" spans="1:12" ht="14.25">
      <c r="A277" s="22" t="s">
        <v>24</v>
      </c>
      <c r="B277" s="26" t="s">
        <v>31</v>
      </c>
      <c r="C277" s="66">
        <v>11895.191820428983</v>
      </c>
      <c r="D277" s="66">
        <v>11793.345870005433</v>
      </c>
      <c r="E277" s="67">
        <v>12133.095656837562</v>
      </c>
      <c r="F277" s="67">
        <v>12029.212787405542</v>
      </c>
      <c r="G277" s="931">
        <v>0.86358826024579316</v>
      </c>
      <c r="H277" s="68">
        <v>304.17250000000001</v>
      </c>
      <c r="I277" s="68">
        <v>0.95749358011369168</v>
      </c>
      <c r="J277" s="69">
        <v>7.925801011804384</v>
      </c>
      <c r="K277" s="69">
        <v>32.972694487377638</v>
      </c>
      <c r="L277" s="932">
        <v>1.3291512643253434</v>
      </c>
    </row>
    <row r="278" spans="1:12" ht="15">
      <c r="A278" s="24" t="s">
        <v>24</v>
      </c>
      <c r="B278" s="25" t="s">
        <v>32</v>
      </c>
      <c r="C278" s="55">
        <v>11224.007843137255</v>
      </c>
      <c r="D278" s="55">
        <v>11174.318627450981</v>
      </c>
      <c r="E278" s="56">
        <v>11448.487999999999</v>
      </c>
      <c r="F278" s="56">
        <v>11397.805</v>
      </c>
      <c r="G278" s="924">
        <v>0.44467333841909978</v>
      </c>
      <c r="H278" s="57">
        <v>289.10000000000002</v>
      </c>
      <c r="I278" s="57">
        <v>0.80195258019526205</v>
      </c>
      <c r="J278" s="65">
        <v>5.4140127388535033</v>
      </c>
      <c r="K278" s="65">
        <v>17.053065430190621</v>
      </c>
      <c r="L278" s="930">
        <v>0.29746244193021454</v>
      </c>
    </row>
    <row r="279" spans="1:12" ht="15">
      <c r="A279" s="24" t="s">
        <v>24</v>
      </c>
      <c r="B279" s="25" t="s">
        <v>33</v>
      </c>
      <c r="C279" s="55">
        <v>12298.309803921567</v>
      </c>
      <c r="D279" s="55">
        <v>12156.077450980392</v>
      </c>
      <c r="E279" s="56">
        <v>12544.276</v>
      </c>
      <c r="F279" s="56">
        <v>12399.199000000001</v>
      </c>
      <c r="G279" s="924">
        <v>1.1700513879969126</v>
      </c>
      <c r="H279" s="57">
        <v>314.8</v>
      </c>
      <c r="I279" s="57">
        <v>0.47877433769549949</v>
      </c>
      <c r="J279" s="65">
        <v>13.636363636363635</v>
      </c>
      <c r="K279" s="65">
        <v>12.87995878413189</v>
      </c>
      <c r="L279" s="930">
        <v>1.1403643337583578</v>
      </c>
    </row>
    <row r="280" spans="1:12" ht="15">
      <c r="A280" s="24" t="s">
        <v>24</v>
      </c>
      <c r="B280" s="25" t="s">
        <v>36</v>
      </c>
      <c r="C280" s="55">
        <v>13497.435294117648</v>
      </c>
      <c r="D280" s="55">
        <v>13355.039215686274</v>
      </c>
      <c r="E280" s="56">
        <v>13767.384</v>
      </c>
      <c r="F280" s="56">
        <v>13622.14</v>
      </c>
      <c r="G280" s="924">
        <v>1.0662348206669481</v>
      </c>
      <c r="H280" s="57">
        <v>343.7</v>
      </c>
      <c r="I280" s="57">
        <v>3.0275779376498697</v>
      </c>
      <c r="J280" s="65">
        <v>0</v>
      </c>
      <c r="K280" s="65">
        <v>3.0396702730551262</v>
      </c>
      <c r="L280" s="930">
        <v>-0.10867551136323028</v>
      </c>
    </row>
    <row r="281" spans="1:12" ht="14.25">
      <c r="A281" s="22" t="s">
        <v>24</v>
      </c>
      <c r="B281" s="26" t="s">
        <v>37</v>
      </c>
      <c r="C281" s="66">
        <v>10167.308790527431</v>
      </c>
      <c r="D281" s="66">
        <v>10337.927106696932</v>
      </c>
      <c r="E281" s="67">
        <v>10370.654966337981</v>
      </c>
      <c r="F281" s="67">
        <v>10544.685648830871</v>
      </c>
      <c r="G281" s="931">
        <v>-1.6504112904701496</v>
      </c>
      <c r="H281" s="68">
        <v>231.60866141732282</v>
      </c>
      <c r="I281" s="68">
        <v>3.0002381950958807</v>
      </c>
      <c r="J281" s="69">
        <v>22.903225806451612</v>
      </c>
      <c r="K281" s="69">
        <v>19.629057187017001</v>
      </c>
      <c r="L281" s="932">
        <v>3.0869013705815682</v>
      </c>
    </row>
    <row r="282" spans="1:12" ht="15">
      <c r="A282" s="24" t="s">
        <v>24</v>
      </c>
      <c r="B282" s="25" t="s">
        <v>83</v>
      </c>
      <c r="C282" s="77">
        <v>9448.1166666666668</v>
      </c>
      <c r="D282" s="77">
        <v>9479.5745098039206</v>
      </c>
      <c r="E282" s="78">
        <v>9637.0789999999997</v>
      </c>
      <c r="F282" s="78">
        <v>9669.1659999999993</v>
      </c>
      <c r="G282" s="938">
        <v>-0.33184868270954843</v>
      </c>
      <c r="H282" s="79">
        <v>222.8</v>
      </c>
      <c r="I282" s="79">
        <v>4.9458313707018364</v>
      </c>
      <c r="J282" s="80">
        <v>23.502304147465438</v>
      </c>
      <c r="K282" s="80">
        <v>13.807315816589385</v>
      </c>
      <c r="L282" s="939">
        <v>2.2278067450845835</v>
      </c>
    </row>
    <row r="283" spans="1:12" ht="15">
      <c r="A283" s="24" t="s">
        <v>24</v>
      </c>
      <c r="B283" s="25" t="s">
        <v>38</v>
      </c>
      <c r="C283" s="55">
        <v>11540.285294117648</v>
      </c>
      <c r="D283" s="55">
        <v>11983.113725490195</v>
      </c>
      <c r="E283" s="56">
        <v>11771.091</v>
      </c>
      <c r="F283" s="56">
        <v>12222.776</v>
      </c>
      <c r="G283" s="924">
        <v>-3.6954371085586404</v>
      </c>
      <c r="H283" s="57">
        <v>249.3</v>
      </c>
      <c r="I283" s="57">
        <v>-0.16019223067680308</v>
      </c>
      <c r="J283" s="65">
        <v>31.081081081081081</v>
      </c>
      <c r="K283" s="65">
        <v>4.9974240082431738</v>
      </c>
      <c r="L283" s="930">
        <v>1.0486513294811672</v>
      </c>
    </row>
    <row r="284" spans="1:12" ht="15.75" thickBot="1">
      <c r="A284" s="24" t="s">
        <v>24</v>
      </c>
      <c r="B284" s="25" t="s">
        <v>39</v>
      </c>
      <c r="C284" s="55">
        <v>12405.745098039217</v>
      </c>
      <c r="D284" s="55">
        <v>12109.488235294117</v>
      </c>
      <c r="E284" s="56">
        <v>12653.86</v>
      </c>
      <c r="F284" s="56">
        <v>12351.678</v>
      </c>
      <c r="G284" s="924">
        <v>2.4464854087031798</v>
      </c>
      <c r="H284" s="57">
        <v>271.89999999999998</v>
      </c>
      <c r="I284" s="57">
        <v>0.11045655375550609</v>
      </c>
      <c r="J284" s="65">
        <v>-15.789473684210526</v>
      </c>
      <c r="K284" s="65">
        <v>0.82431736218444107</v>
      </c>
      <c r="L284" s="930">
        <v>-0.18955670398418212</v>
      </c>
    </row>
    <row r="285" spans="1:12" ht="15.75" thickBot="1">
      <c r="A285" s="29"/>
      <c r="B285" s="30"/>
      <c r="C285" s="72"/>
      <c r="D285" s="72"/>
      <c r="E285" s="72"/>
      <c r="F285" s="72"/>
      <c r="G285" s="934"/>
      <c r="H285" s="73"/>
      <c r="I285" s="73"/>
      <c r="J285" s="73"/>
      <c r="K285" s="73"/>
      <c r="L285" s="935"/>
    </row>
    <row r="286" spans="1:12" ht="14.25">
      <c r="A286" s="22" t="s">
        <v>98</v>
      </c>
      <c r="B286" s="26" t="s">
        <v>25</v>
      </c>
      <c r="C286" s="66">
        <v>16099.016446923593</v>
      </c>
      <c r="D286" s="66">
        <v>16168.933935355391</v>
      </c>
      <c r="E286" s="67">
        <v>16420.996775862066</v>
      </c>
      <c r="F286" s="67">
        <v>16492.312614062499</v>
      </c>
      <c r="G286" s="931">
        <v>-0.43241866601306228</v>
      </c>
      <c r="H286" s="68">
        <v>339.51707317073163</v>
      </c>
      <c r="I286" s="68">
        <v>6.1123494095298341</v>
      </c>
      <c r="J286" s="69">
        <v>105</v>
      </c>
      <c r="K286" s="69">
        <v>2.1123132405976301</v>
      </c>
      <c r="L286" s="932">
        <v>1.0450773814727636</v>
      </c>
    </row>
    <row r="287" spans="1:12" ht="15">
      <c r="A287" s="24" t="s">
        <v>98</v>
      </c>
      <c r="B287" s="25" t="s">
        <v>26</v>
      </c>
      <c r="C287" s="55" t="s">
        <v>209</v>
      </c>
      <c r="D287" s="55" t="s">
        <v>209</v>
      </c>
      <c r="E287" s="56" t="s">
        <v>209</v>
      </c>
      <c r="F287" s="56" t="s">
        <v>209</v>
      </c>
      <c r="G287" s="924" t="s">
        <v>81</v>
      </c>
      <c r="H287" s="57" t="s">
        <v>209</v>
      </c>
      <c r="I287" s="57" t="s">
        <v>81</v>
      </c>
      <c r="J287" s="65" t="s">
        <v>81</v>
      </c>
      <c r="K287" s="65">
        <v>0.30911901081916537</v>
      </c>
      <c r="L287" s="930" t="s">
        <v>81</v>
      </c>
    </row>
    <row r="288" spans="1:12" ht="15">
      <c r="A288" s="24" t="s">
        <v>98</v>
      </c>
      <c r="B288" s="25" t="s">
        <v>27</v>
      </c>
      <c r="C288" s="55">
        <v>15761.024509803921</v>
      </c>
      <c r="D288" s="55">
        <v>16041.570588235294</v>
      </c>
      <c r="E288" s="56">
        <v>16076.245000000001</v>
      </c>
      <c r="F288" s="56">
        <v>16362.402</v>
      </c>
      <c r="G288" s="924">
        <v>-1.7488691452514078</v>
      </c>
      <c r="H288" s="57">
        <v>332.4</v>
      </c>
      <c r="I288" s="57">
        <v>1.9006744328632708</v>
      </c>
      <c r="J288" s="65">
        <v>31.25</v>
      </c>
      <c r="K288" s="65">
        <v>1.0819165378670788</v>
      </c>
      <c r="L288" s="930">
        <v>0.22812785056718543</v>
      </c>
    </row>
    <row r="289" spans="1:12" ht="15">
      <c r="A289" s="24" t="s">
        <v>98</v>
      </c>
      <c r="B289" s="25" t="s">
        <v>34</v>
      </c>
      <c r="C289" s="55">
        <v>17177.766666666666</v>
      </c>
      <c r="D289" s="55" t="s">
        <v>209</v>
      </c>
      <c r="E289" s="56">
        <v>17521.322</v>
      </c>
      <c r="F289" s="56" t="s">
        <v>209</v>
      </c>
      <c r="G289" s="924" t="s">
        <v>81</v>
      </c>
      <c r="H289" s="57">
        <v>336.4</v>
      </c>
      <c r="I289" s="57" t="s">
        <v>81</v>
      </c>
      <c r="J289" s="65" t="s">
        <v>81</v>
      </c>
      <c r="K289" s="65">
        <v>0.72127769191138591</v>
      </c>
      <c r="L289" s="930" t="s">
        <v>81</v>
      </c>
    </row>
    <row r="290" spans="1:12" ht="14.25">
      <c r="A290" s="22" t="s">
        <v>98</v>
      </c>
      <c r="B290" s="26" t="s">
        <v>28</v>
      </c>
      <c r="C290" s="66">
        <v>14318.447203117836</v>
      </c>
      <c r="D290" s="66">
        <v>14847.19816520823</v>
      </c>
      <c r="E290" s="67">
        <v>14604.816147180192</v>
      </c>
      <c r="F290" s="67">
        <v>15144.142128512396</v>
      </c>
      <c r="G290" s="931">
        <v>-3.5612844673241431</v>
      </c>
      <c r="H290" s="68">
        <v>302.93333333333334</v>
      </c>
      <c r="I290" s="68">
        <v>-7.3651963822794517</v>
      </c>
      <c r="J290" s="69">
        <v>-18.918918918918919</v>
      </c>
      <c r="K290" s="69">
        <v>6.1823802163833079</v>
      </c>
      <c r="L290" s="932">
        <v>-1.7151651411407052</v>
      </c>
    </row>
    <row r="291" spans="1:12" ht="15">
      <c r="A291" s="24" t="s">
        <v>98</v>
      </c>
      <c r="B291" s="25" t="s">
        <v>29</v>
      </c>
      <c r="C291" s="55">
        <v>11256.416666666666</v>
      </c>
      <c r="D291" s="55">
        <v>12041.013725490197</v>
      </c>
      <c r="E291" s="56">
        <v>11481.545</v>
      </c>
      <c r="F291" s="56">
        <v>12281.834000000001</v>
      </c>
      <c r="G291" s="924">
        <v>-6.5160382398915386</v>
      </c>
      <c r="H291" s="57">
        <v>295.3</v>
      </c>
      <c r="I291" s="57">
        <v>5.276292335115869</v>
      </c>
      <c r="J291" s="65">
        <v>52.380952380952387</v>
      </c>
      <c r="K291" s="65">
        <v>1.6486347243688821</v>
      </c>
      <c r="L291" s="930">
        <v>0.5280370722877723</v>
      </c>
    </row>
    <row r="292" spans="1:12" ht="15">
      <c r="A292" s="24" t="s">
        <v>98</v>
      </c>
      <c r="B292" s="25" t="s">
        <v>30</v>
      </c>
      <c r="C292" s="55">
        <v>14725.08725490196</v>
      </c>
      <c r="D292" s="55">
        <v>14950.074509803921</v>
      </c>
      <c r="E292" s="56">
        <v>15019.589</v>
      </c>
      <c r="F292" s="56">
        <v>15249.075999999999</v>
      </c>
      <c r="G292" s="924">
        <v>-1.5049239704753203</v>
      </c>
      <c r="H292" s="57">
        <v>298.10000000000002</v>
      </c>
      <c r="I292" s="57">
        <v>-12.93808411214952</v>
      </c>
      <c r="J292" s="65">
        <v>-36.585365853658537</v>
      </c>
      <c r="K292" s="65">
        <v>2.6790314270994333</v>
      </c>
      <c r="L292" s="930">
        <v>-1.6966355953125198</v>
      </c>
    </row>
    <row r="293" spans="1:12" ht="15">
      <c r="A293" s="24" t="s">
        <v>98</v>
      </c>
      <c r="B293" s="25" t="s">
        <v>35</v>
      </c>
      <c r="C293" s="55">
        <v>16303.821568627453</v>
      </c>
      <c r="D293" s="55">
        <v>15792.427450980391</v>
      </c>
      <c r="E293" s="56">
        <v>16629.898000000001</v>
      </c>
      <c r="F293" s="56">
        <v>16108.276</v>
      </c>
      <c r="G293" s="924">
        <v>3.2382236311322283</v>
      </c>
      <c r="H293" s="57">
        <v>316.7</v>
      </c>
      <c r="I293" s="57">
        <v>-1.2472715933894607</v>
      </c>
      <c r="J293" s="65">
        <v>-20</v>
      </c>
      <c r="K293" s="65">
        <v>1.8547140649149922</v>
      </c>
      <c r="L293" s="930">
        <v>-0.54656661811595764</v>
      </c>
    </row>
    <row r="294" spans="1:12" ht="14.25">
      <c r="A294" s="22" t="s">
        <v>98</v>
      </c>
      <c r="B294" s="26" t="s">
        <v>31</v>
      </c>
      <c r="C294" s="66">
        <v>13333.191532345563</v>
      </c>
      <c r="D294" s="66">
        <v>13317.407277558719</v>
      </c>
      <c r="E294" s="67">
        <v>13599.855362992475</v>
      </c>
      <c r="F294" s="67">
        <v>13641.926053552677</v>
      </c>
      <c r="G294" s="931">
        <v>-0.30839260083253212</v>
      </c>
      <c r="H294" s="68">
        <v>282.37375000000003</v>
      </c>
      <c r="I294" s="68">
        <v>4.7642494255428343</v>
      </c>
      <c r="J294" s="69">
        <v>-24.528301886792452</v>
      </c>
      <c r="K294" s="69">
        <v>8.2431736218444094</v>
      </c>
      <c r="L294" s="932">
        <v>-3.0695264848791766</v>
      </c>
    </row>
    <row r="295" spans="1:12" ht="15">
      <c r="A295" s="24" t="s">
        <v>98</v>
      </c>
      <c r="B295" s="25" t="s">
        <v>32</v>
      </c>
      <c r="C295" s="55">
        <v>14038.286274509803</v>
      </c>
      <c r="D295" s="55">
        <v>12622.201960784314</v>
      </c>
      <c r="E295" s="56">
        <v>14319.052</v>
      </c>
      <c r="F295" s="56">
        <v>12874.646000000001</v>
      </c>
      <c r="G295" s="924">
        <v>11.218995846565406</v>
      </c>
      <c r="H295" s="57">
        <v>236.7</v>
      </c>
      <c r="I295" s="57">
        <v>5.0133096716947572</v>
      </c>
      <c r="J295" s="65">
        <v>-26.829268292682929</v>
      </c>
      <c r="K295" s="65">
        <v>1.545595054095827</v>
      </c>
      <c r="L295" s="930">
        <v>-0.6422384571101496</v>
      </c>
    </row>
    <row r="296" spans="1:12" ht="15">
      <c r="A296" s="24" t="s">
        <v>98</v>
      </c>
      <c r="B296" s="25" t="s">
        <v>33</v>
      </c>
      <c r="C296" s="55">
        <v>13659.513725490195</v>
      </c>
      <c r="D296" s="55">
        <v>13834.018627450982</v>
      </c>
      <c r="E296" s="56">
        <v>13932.704</v>
      </c>
      <c r="F296" s="56">
        <v>14110.699000000001</v>
      </c>
      <c r="G296" s="924">
        <v>-1.2614187291501349</v>
      </c>
      <c r="H296" s="57">
        <v>288.8</v>
      </c>
      <c r="I296" s="57">
        <v>4.9037413730475841</v>
      </c>
      <c r="J296" s="57">
        <v>-30.612244897959183</v>
      </c>
      <c r="K296" s="57">
        <v>5.2550231839258119</v>
      </c>
      <c r="L296" s="925">
        <v>-2.5891603806419576</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67" t="s">
        <v>426</v>
      </c>
      <c r="B1" s="1467"/>
      <c r="C1" s="1467"/>
      <c r="D1" s="1467"/>
      <c r="E1" s="1467"/>
      <c r="F1" s="1467"/>
      <c r="G1" s="1467"/>
      <c r="H1" s="1467"/>
    </row>
    <row r="2" spans="1:18" ht="40.5">
      <c r="A2" s="1081" t="s">
        <v>108</v>
      </c>
      <c r="B2" s="2" t="s">
        <v>9</v>
      </c>
      <c r="C2" s="2"/>
      <c r="D2" s="781" t="s">
        <v>109</v>
      </c>
      <c r="E2" s="1468" t="s">
        <v>110</v>
      </c>
      <c r="F2" s="1469"/>
      <c r="G2" s="1470"/>
      <c r="H2" s="782" t="s">
        <v>111</v>
      </c>
    </row>
    <row r="3" spans="1:18" ht="41.25" thickBot="1">
      <c r="A3" s="575"/>
      <c r="B3" s="1055" t="s">
        <v>505</v>
      </c>
      <c r="C3" s="1055" t="s">
        <v>491</v>
      </c>
      <c r="D3" s="1056" t="s">
        <v>54</v>
      </c>
      <c r="E3" s="825" t="s">
        <v>505</v>
      </c>
      <c r="F3" s="1057" t="s">
        <v>491</v>
      </c>
      <c r="G3" s="795" t="s">
        <v>112</v>
      </c>
      <c r="H3" s="796" t="s">
        <v>113</v>
      </c>
    </row>
    <row r="4" spans="1:18" ht="15.75">
      <c r="A4" s="602" t="s">
        <v>8</v>
      </c>
      <c r="B4" s="783"/>
      <c r="C4" s="783"/>
      <c r="D4" s="784"/>
      <c r="E4" s="785"/>
      <c r="F4" s="785"/>
      <c r="G4" s="786"/>
      <c r="H4" s="787"/>
    </row>
    <row r="5" spans="1:18" ht="15">
      <c r="A5" s="399" t="s">
        <v>261</v>
      </c>
      <c r="B5" s="90">
        <v>15718.7371912083</v>
      </c>
      <c r="C5" s="90">
        <v>15502.624964770694</v>
      </c>
      <c r="D5" s="761">
        <v>1.3940363449978028</v>
      </c>
      <c r="E5" s="797">
        <v>100</v>
      </c>
      <c r="F5" s="798">
        <v>100</v>
      </c>
      <c r="G5" s="590" t="s">
        <v>81</v>
      </c>
      <c r="H5" s="593">
        <v>5.2056996467022616</v>
      </c>
    </row>
    <row r="6" spans="1:18">
      <c r="A6" s="585" t="s">
        <v>114</v>
      </c>
      <c r="B6" s="55">
        <v>12025.236999999999</v>
      </c>
      <c r="C6" s="55">
        <v>12077.885</v>
      </c>
      <c r="D6" s="762">
        <v>-0.43590413387775295</v>
      </c>
      <c r="E6" s="799">
        <v>15.757894066717599</v>
      </c>
      <c r="F6" s="800">
        <v>16.722200827152019</v>
      </c>
      <c r="G6" s="588">
        <v>-5.7666258789851668</v>
      </c>
      <c r="H6" s="589">
        <v>-0.86111945529187883</v>
      </c>
    </row>
    <row r="7" spans="1:18">
      <c r="A7" s="585" t="s">
        <v>115</v>
      </c>
      <c r="B7" s="55">
        <v>21406.2</v>
      </c>
      <c r="C7" s="55">
        <v>21164.794000000002</v>
      </c>
      <c r="D7" s="762">
        <v>1.1406016992180459</v>
      </c>
      <c r="E7" s="799">
        <v>13.566335625159153</v>
      </c>
      <c r="F7" s="800">
        <v>14.044840346265255</v>
      </c>
      <c r="G7" s="588">
        <v>-3.4069787146661583</v>
      </c>
      <c r="H7" s="589">
        <v>1.6213638531235093</v>
      </c>
    </row>
    <row r="8" spans="1:18" ht="13.5" thickBot="1">
      <c r="A8" s="586" t="s">
        <v>116</v>
      </c>
      <c r="B8" s="58">
        <v>15450.522999999999</v>
      </c>
      <c r="C8" s="58">
        <v>15181.173000000001</v>
      </c>
      <c r="D8" s="763">
        <v>1.7742370764103572</v>
      </c>
      <c r="E8" s="801">
        <v>70.675770308123248</v>
      </c>
      <c r="F8" s="802">
        <v>69.232958826582731</v>
      </c>
      <c r="G8" s="591">
        <v>2.0839951173465288</v>
      </c>
      <c r="H8" s="594">
        <v>7.3981812905098128</v>
      </c>
    </row>
    <row r="9" spans="1:18" ht="15">
      <c r="A9" s="576" t="s">
        <v>262</v>
      </c>
      <c r="B9" s="91">
        <v>11702.13759276917</v>
      </c>
      <c r="C9" s="91">
        <v>11629.686408034029</v>
      </c>
      <c r="D9" s="764">
        <v>0.62298485267057335</v>
      </c>
      <c r="E9" s="803">
        <v>100</v>
      </c>
      <c r="F9" s="804">
        <v>100</v>
      </c>
      <c r="G9" s="592" t="s">
        <v>81</v>
      </c>
      <c r="H9" s="595">
        <v>2.6728307530933719</v>
      </c>
    </row>
    <row r="10" spans="1:18">
      <c r="A10" s="585" t="s">
        <v>114</v>
      </c>
      <c r="B10" s="55">
        <v>10662.679</v>
      </c>
      <c r="C10" s="55" t="s">
        <v>209</v>
      </c>
      <c r="D10" s="762" t="s">
        <v>81</v>
      </c>
      <c r="E10" s="799">
        <v>5.6965018824375191</v>
      </c>
      <c r="F10" s="800">
        <v>7.1094190089547595</v>
      </c>
      <c r="G10" s="588" t="s">
        <v>81</v>
      </c>
      <c r="H10" s="589" t="s">
        <v>81</v>
      </c>
    </row>
    <row r="11" spans="1:18">
      <c r="A11" s="585" t="s">
        <v>115</v>
      </c>
      <c r="B11" s="55" t="s">
        <v>209</v>
      </c>
      <c r="C11" s="55" t="s">
        <v>209</v>
      </c>
      <c r="D11" s="762" t="s">
        <v>81</v>
      </c>
      <c r="E11" s="799">
        <v>0.21756815558960965</v>
      </c>
      <c r="F11" s="800">
        <v>0.38266544938909497</v>
      </c>
      <c r="G11" s="588" t="s">
        <v>81</v>
      </c>
      <c r="H11" s="589" t="s">
        <v>81</v>
      </c>
    </row>
    <row r="12" spans="1:18" ht="13.5" thickBot="1">
      <c r="A12" s="587" t="s">
        <v>116</v>
      </c>
      <c r="B12" s="55">
        <v>11738.512000000001</v>
      </c>
      <c r="C12" s="55">
        <v>11704.567999999999</v>
      </c>
      <c r="D12" s="762">
        <v>0.2900064316769429</v>
      </c>
      <c r="E12" s="799">
        <v>94.085929961972852</v>
      </c>
      <c r="F12" s="800">
        <v>92.507915541656132</v>
      </c>
      <c r="G12" s="588">
        <v>1.7058155630002743</v>
      </c>
      <c r="H12" s="589">
        <v>4.4242398790525774</v>
      </c>
      <c r="P12" s="81"/>
      <c r="Q12" s="81"/>
      <c r="R12"/>
    </row>
    <row r="13" spans="1:18" ht="15.75">
      <c r="A13" s="602" t="s">
        <v>117</v>
      </c>
      <c r="B13" s="603"/>
      <c r="C13" s="603"/>
      <c r="D13" s="765"/>
      <c r="E13" s="805"/>
      <c r="F13" s="805"/>
      <c r="G13" s="604"/>
      <c r="H13" s="605"/>
      <c r="P13" s="81"/>
      <c r="Q13" s="81"/>
      <c r="R13"/>
    </row>
    <row r="14" spans="1:18" ht="15">
      <c r="A14" s="399" t="s">
        <v>261</v>
      </c>
      <c r="B14" s="90">
        <v>16187.644324029125</v>
      </c>
      <c r="C14" s="90">
        <v>15940.426508818706</v>
      </c>
      <c r="D14" s="761">
        <v>1.5508858252547433</v>
      </c>
      <c r="E14" s="797">
        <v>100</v>
      </c>
      <c r="F14" s="798">
        <v>100</v>
      </c>
      <c r="G14" s="590" t="s">
        <v>81</v>
      </c>
      <c r="H14" s="593">
        <v>-11.279737489745694</v>
      </c>
      <c r="P14" s="81"/>
      <c r="Q14" s="81"/>
      <c r="R14"/>
    </row>
    <row r="15" spans="1:18">
      <c r="A15" s="585" t="s">
        <v>114</v>
      </c>
      <c r="B15" s="55">
        <v>15290.261</v>
      </c>
      <c r="C15" s="55" t="s">
        <v>209</v>
      </c>
      <c r="D15" s="762" t="s">
        <v>81</v>
      </c>
      <c r="E15" s="799">
        <v>0.59523809523809534</v>
      </c>
      <c r="F15" s="800">
        <v>0.54860541427399512</v>
      </c>
      <c r="G15" s="588" t="s">
        <v>81</v>
      </c>
      <c r="H15" s="589" t="s">
        <v>81</v>
      </c>
    </row>
    <row r="16" spans="1:18">
      <c r="A16" s="585" t="s">
        <v>115</v>
      </c>
      <c r="B16" s="55" t="s">
        <v>209</v>
      </c>
      <c r="C16" s="55" t="s">
        <v>209</v>
      </c>
      <c r="D16" s="762" t="s">
        <v>81</v>
      </c>
      <c r="E16" s="799">
        <v>1.2078132223763292</v>
      </c>
      <c r="F16" s="800">
        <v>0.74856439704675959</v>
      </c>
      <c r="G16" s="1303" t="s">
        <v>81</v>
      </c>
      <c r="H16" s="589" t="s">
        <v>81</v>
      </c>
    </row>
    <row r="17" spans="1:13" ht="13.5" thickBot="1">
      <c r="A17" s="586" t="s">
        <v>116</v>
      </c>
      <c r="B17" s="58">
        <v>16175.925999999999</v>
      </c>
      <c r="C17" s="58">
        <v>15930.754999999999</v>
      </c>
      <c r="D17" s="763">
        <v>1.5389791632599978</v>
      </c>
      <c r="E17" s="801">
        <v>98.196948682385582</v>
      </c>
      <c r="F17" s="802">
        <v>98.702830188679243</v>
      </c>
      <c r="G17" s="591">
        <v>-0.51252988929154741</v>
      </c>
      <c r="H17" s="594">
        <v>-11.734455352968681</v>
      </c>
    </row>
    <row r="18" spans="1:13" ht="15">
      <c r="A18" s="576" t="s">
        <v>262</v>
      </c>
      <c r="B18" s="91">
        <v>12504.178365914142</v>
      </c>
      <c r="C18" s="91">
        <v>12474.212</v>
      </c>
      <c r="D18" s="764">
        <v>0.24022652424171118</v>
      </c>
      <c r="E18" s="803">
        <v>100</v>
      </c>
      <c r="F18" s="804">
        <v>100</v>
      </c>
      <c r="G18" s="592" t="s">
        <v>81</v>
      </c>
      <c r="H18" s="595">
        <v>34.798050139275766</v>
      </c>
    </row>
    <row r="19" spans="1:13">
      <c r="A19" s="585" t="s">
        <v>114</v>
      </c>
      <c r="B19" s="55" t="s">
        <v>209</v>
      </c>
      <c r="C19" s="55" t="s">
        <v>81</v>
      </c>
      <c r="D19" s="762" t="s">
        <v>81</v>
      </c>
      <c r="E19" s="799">
        <v>0.36162628506483441</v>
      </c>
      <c r="F19" s="800">
        <v>0</v>
      </c>
      <c r="G19" s="1303" t="s">
        <v>81</v>
      </c>
      <c r="H19" s="589" t="s">
        <v>81</v>
      </c>
    </row>
    <row r="20" spans="1:13">
      <c r="A20" s="585" t="s">
        <v>115</v>
      </c>
      <c r="B20" s="55" t="s">
        <v>81</v>
      </c>
      <c r="C20" s="55" t="s">
        <v>81</v>
      </c>
      <c r="D20" s="762" t="s">
        <v>81</v>
      </c>
      <c r="E20" s="799">
        <v>0</v>
      </c>
      <c r="F20" s="800">
        <v>0</v>
      </c>
      <c r="G20" s="1303" t="s">
        <v>81</v>
      </c>
      <c r="H20" s="589" t="s">
        <v>81</v>
      </c>
    </row>
    <row r="21" spans="1:13" ht="13.5" thickBot="1">
      <c r="A21" s="587" t="s">
        <v>116</v>
      </c>
      <c r="B21" s="55">
        <v>12513.267</v>
      </c>
      <c r="C21" s="55">
        <v>12474.212</v>
      </c>
      <c r="D21" s="762">
        <v>0.31308590875319653</v>
      </c>
      <c r="E21" s="799">
        <v>99.63837371493517</v>
      </c>
      <c r="F21" s="800">
        <v>100</v>
      </c>
      <c r="G21" s="588">
        <v>-0.36162628506482974</v>
      </c>
      <c r="H21" s="589">
        <v>34.310584958217277</v>
      </c>
    </row>
    <row r="22" spans="1:13" ht="15.75">
      <c r="A22" s="602" t="s">
        <v>118</v>
      </c>
      <c r="B22" s="603"/>
      <c r="C22" s="603"/>
      <c r="D22" s="765"/>
      <c r="E22" s="805"/>
      <c r="F22" s="805"/>
      <c r="G22" s="604"/>
      <c r="H22" s="605"/>
    </row>
    <row r="23" spans="1:13" ht="15">
      <c r="A23" s="399" t="s">
        <v>261</v>
      </c>
      <c r="B23" s="90">
        <v>16525.310050728647</v>
      </c>
      <c r="C23" s="90">
        <v>16142.986433481106</v>
      </c>
      <c r="D23" s="761">
        <v>2.3683574214904164</v>
      </c>
      <c r="E23" s="797">
        <v>100</v>
      </c>
      <c r="F23" s="798">
        <v>100</v>
      </c>
      <c r="G23" s="590" t="s">
        <v>81</v>
      </c>
      <c r="H23" s="593">
        <v>10.241184365721725</v>
      </c>
    </row>
    <row r="24" spans="1:13">
      <c r="A24" s="585" t="s">
        <v>114</v>
      </c>
      <c r="B24" s="55">
        <v>11448.241</v>
      </c>
      <c r="C24" s="55">
        <v>12021.136</v>
      </c>
      <c r="D24" s="762">
        <v>-4.765730959203859</v>
      </c>
      <c r="E24" s="799">
        <v>26.371518170079323</v>
      </c>
      <c r="F24" s="800">
        <v>39.655102289827958</v>
      </c>
      <c r="G24" s="588">
        <v>-33.497793102795868</v>
      </c>
      <c r="H24" s="589">
        <v>-26.687179487179485</v>
      </c>
    </row>
    <row r="25" spans="1:13">
      <c r="A25" s="585" t="s">
        <v>115</v>
      </c>
      <c r="B25" s="55">
        <v>21502.307000000001</v>
      </c>
      <c r="C25" s="55">
        <v>21232.794999999998</v>
      </c>
      <c r="D25" s="762">
        <v>1.2693194654778255</v>
      </c>
      <c r="E25" s="799">
        <v>30.676996864047222</v>
      </c>
      <c r="F25" s="800">
        <v>33.521779802334564</v>
      </c>
      <c r="G25" s="588">
        <v>-8.4863720096664483</v>
      </c>
      <c r="H25" s="589">
        <v>0.88570735258432909</v>
      </c>
    </row>
    <row r="26" spans="1:13" ht="16.5" thickBot="1">
      <c r="A26" s="586" t="s">
        <v>116</v>
      </c>
      <c r="B26" s="58">
        <v>16087.856</v>
      </c>
      <c r="C26" s="58">
        <v>15875.79</v>
      </c>
      <c r="D26" s="763">
        <v>1.3357823453195015</v>
      </c>
      <c r="E26" s="801">
        <v>42.951484965873455</v>
      </c>
      <c r="F26" s="802">
        <v>26.823117907837474</v>
      </c>
      <c r="G26" s="591">
        <v>60.128606649875763</v>
      </c>
      <c r="H26" s="594">
        <v>76.527672479150866</v>
      </c>
      <c r="J26" s="87"/>
      <c r="K26" s="81"/>
      <c r="L26" s="81"/>
      <c r="M26" s="81"/>
    </row>
    <row r="27" spans="1:13" ht="15">
      <c r="A27" s="576" t="s">
        <v>262</v>
      </c>
      <c r="B27" s="91">
        <v>12674.23372846645</v>
      </c>
      <c r="C27" s="91">
        <v>12233.925055630692</v>
      </c>
      <c r="D27" s="764">
        <v>3.599079370141347</v>
      </c>
      <c r="E27" s="803">
        <v>100</v>
      </c>
      <c r="F27" s="804">
        <v>100</v>
      </c>
      <c r="G27" s="592" t="s">
        <v>81</v>
      </c>
      <c r="H27" s="595">
        <v>-25.155531512036777</v>
      </c>
      <c r="J27" s="1466"/>
      <c r="K27" s="1466"/>
      <c r="L27" s="1466"/>
      <c r="M27" s="1466"/>
    </row>
    <row r="28" spans="1:13">
      <c r="A28" s="585" t="s">
        <v>114</v>
      </c>
      <c r="B28" s="55" t="s">
        <v>209</v>
      </c>
      <c r="C28" s="55" t="s">
        <v>209</v>
      </c>
      <c r="D28" s="762" t="s">
        <v>81</v>
      </c>
      <c r="E28" s="799">
        <v>2.3611613058667631</v>
      </c>
      <c r="F28" s="800">
        <v>3.69669101072942</v>
      </c>
      <c r="G28" s="588" t="s">
        <v>81</v>
      </c>
      <c r="H28" s="589" t="s">
        <v>81</v>
      </c>
    </row>
    <row r="29" spans="1:13">
      <c r="A29" s="585" t="s">
        <v>115</v>
      </c>
      <c r="B29" s="55" t="s">
        <v>209</v>
      </c>
      <c r="C29" s="55" t="s">
        <v>209</v>
      </c>
      <c r="D29" s="762" t="s">
        <v>81</v>
      </c>
      <c r="E29" s="799">
        <v>1.3853752559932537</v>
      </c>
      <c r="F29" s="800">
        <v>1.7762149490577948</v>
      </c>
      <c r="G29" s="588" t="s">
        <v>81</v>
      </c>
      <c r="H29" s="589" t="s">
        <v>81</v>
      </c>
    </row>
    <row r="30" spans="1:13" ht="13.5" thickBot="1">
      <c r="A30" s="587" t="s">
        <v>116</v>
      </c>
      <c r="B30" s="55">
        <v>12670.982</v>
      </c>
      <c r="C30" s="55">
        <v>12275.138000000001</v>
      </c>
      <c r="D30" s="762">
        <v>3.2247621167273159</v>
      </c>
      <c r="E30" s="799">
        <v>96.253463438139988</v>
      </c>
      <c r="F30" s="800">
        <v>94.527094040212788</v>
      </c>
      <c r="G30" s="588">
        <v>1.8263222999247024</v>
      </c>
      <c r="H30" s="589">
        <v>-23.788630293780997</v>
      </c>
    </row>
    <row r="31" spans="1:13" ht="15.75">
      <c r="A31" s="602" t="s">
        <v>119</v>
      </c>
      <c r="B31" s="603"/>
      <c r="C31" s="603"/>
      <c r="D31" s="765"/>
      <c r="E31" s="805"/>
      <c r="F31" s="805"/>
      <c r="G31" s="604"/>
      <c r="H31" s="605"/>
    </row>
    <row r="32" spans="1:13" ht="15">
      <c r="A32" s="399" t="s">
        <v>261</v>
      </c>
      <c r="B32" s="90">
        <v>14911.182915298015</v>
      </c>
      <c r="C32" s="90">
        <v>13949.179273413509</v>
      </c>
      <c r="D32" s="761">
        <v>6.8964891986013912</v>
      </c>
      <c r="E32" s="797">
        <v>100</v>
      </c>
      <c r="F32" s="798">
        <v>100</v>
      </c>
      <c r="G32" s="590" t="s">
        <v>81</v>
      </c>
      <c r="H32" s="593">
        <v>31.262794268167841</v>
      </c>
    </row>
    <row r="33" spans="1:8">
      <c r="A33" s="585" t="s">
        <v>114</v>
      </c>
      <c r="B33" s="55" t="s">
        <v>209</v>
      </c>
      <c r="C33" s="55" t="s">
        <v>209</v>
      </c>
      <c r="D33" s="762" t="s">
        <v>81</v>
      </c>
      <c r="E33" s="799">
        <v>12.914859398606172</v>
      </c>
      <c r="F33" s="800">
        <v>0.83162743091095181</v>
      </c>
      <c r="G33" s="588" t="s">
        <v>81</v>
      </c>
      <c r="H33" s="589" t="s">
        <v>81</v>
      </c>
    </row>
    <row r="34" spans="1:8">
      <c r="A34" s="585" t="s">
        <v>115</v>
      </c>
      <c r="B34" s="55" t="s">
        <v>209</v>
      </c>
      <c r="C34" s="55" t="s">
        <v>81</v>
      </c>
      <c r="D34" s="762" t="s">
        <v>81</v>
      </c>
      <c r="E34" s="799">
        <v>10.214922754520202</v>
      </c>
      <c r="F34" s="800">
        <v>0</v>
      </c>
      <c r="G34" s="588" t="s">
        <v>81</v>
      </c>
      <c r="H34" s="589" t="s">
        <v>81</v>
      </c>
    </row>
    <row r="35" spans="1:8" ht="13.5" thickBot="1">
      <c r="A35" s="586" t="s">
        <v>116</v>
      </c>
      <c r="B35" s="58">
        <v>14198.643</v>
      </c>
      <c r="C35" s="58">
        <v>13954.800999999999</v>
      </c>
      <c r="D35" s="763">
        <v>1.7473699553293562</v>
      </c>
      <c r="E35" s="801">
        <v>76.870217846873629</v>
      </c>
      <c r="F35" s="802">
        <v>99.16837256908903</v>
      </c>
      <c r="G35" s="591">
        <v>-22.485147375672248</v>
      </c>
      <c r="H35" s="594">
        <v>1.7481615275448195</v>
      </c>
    </row>
    <row r="36" spans="1:8" ht="15">
      <c r="A36" s="576" t="s">
        <v>262</v>
      </c>
      <c r="B36" s="91">
        <v>12015.556416329664</v>
      </c>
      <c r="C36" s="91">
        <v>10906.329496734537</v>
      </c>
      <c r="D36" s="764">
        <v>10.170487879787972</v>
      </c>
      <c r="E36" s="803">
        <v>100</v>
      </c>
      <c r="F36" s="804">
        <v>100</v>
      </c>
      <c r="G36" s="592" t="s">
        <v>81</v>
      </c>
      <c r="H36" s="595">
        <v>10.195927775643474</v>
      </c>
    </row>
    <row r="37" spans="1:8">
      <c r="A37" s="585" t="s">
        <v>114</v>
      </c>
      <c r="B37" s="55" t="s">
        <v>209</v>
      </c>
      <c r="C37" s="55" t="s">
        <v>209</v>
      </c>
      <c r="D37" s="762" t="s">
        <v>81</v>
      </c>
      <c r="E37" s="799">
        <v>9.5697950076697822</v>
      </c>
      <c r="F37" s="800">
        <v>12.485593545908566</v>
      </c>
      <c r="G37" s="588" t="s">
        <v>81</v>
      </c>
      <c r="H37" s="589" t="s">
        <v>81</v>
      </c>
    </row>
    <row r="38" spans="1:8">
      <c r="A38" s="585" t="s">
        <v>115</v>
      </c>
      <c r="B38" s="55" t="s">
        <v>209</v>
      </c>
      <c r="C38" s="55" t="s">
        <v>81</v>
      </c>
      <c r="D38" s="762" t="s">
        <v>81</v>
      </c>
      <c r="E38" s="799">
        <v>12.149630456003347</v>
      </c>
      <c r="F38" s="800">
        <v>0</v>
      </c>
      <c r="G38" s="588" t="s">
        <v>81</v>
      </c>
      <c r="H38" s="589" t="s">
        <v>81</v>
      </c>
    </row>
    <row r="39" spans="1:8" ht="13.5" thickBot="1">
      <c r="A39" s="586" t="s">
        <v>116</v>
      </c>
      <c r="B39" s="58">
        <v>10741.224</v>
      </c>
      <c r="C39" s="58">
        <v>10956.81</v>
      </c>
      <c r="D39" s="763">
        <v>-1.9675982334274242</v>
      </c>
      <c r="E39" s="801">
        <v>78.280574536326881</v>
      </c>
      <c r="F39" s="802">
        <v>87.514406454091429</v>
      </c>
      <c r="G39" s="591">
        <v>-10.551213556602773</v>
      </c>
      <c r="H39" s="594">
        <v>-1.4310798946444334</v>
      </c>
    </row>
    <row r="40" spans="1:8" ht="14.25" customHeight="1">
      <c r="A40" s="87" t="s">
        <v>263</v>
      </c>
      <c r="B40" s="81"/>
      <c r="C40" s="87"/>
      <c r="D40" s="81"/>
    </row>
    <row r="41" spans="1:8" ht="5.25" customHeight="1">
      <c r="A41" s="1471"/>
      <c r="B41" s="1471"/>
      <c r="C41" s="1471"/>
      <c r="D41" s="1471"/>
    </row>
    <row r="42" spans="1:8" ht="15">
      <c r="A42" s="88" t="s">
        <v>45</v>
      </c>
      <c r="B42" s="89"/>
    </row>
    <row r="43" spans="1:8" ht="15">
      <c r="A43" s="86" t="s">
        <v>77</v>
      </c>
      <c r="B43" s="1472" t="s">
        <v>46</v>
      </c>
      <c r="C43" s="1473"/>
      <c r="D43" s="1473"/>
      <c r="E43" s="1473"/>
      <c r="F43" s="1473"/>
      <c r="G43" s="1473"/>
      <c r="H43" s="1474"/>
    </row>
    <row r="44" spans="1:8" ht="15">
      <c r="A44" s="86" t="s">
        <v>47</v>
      </c>
      <c r="B44" s="1472" t="s">
        <v>48</v>
      </c>
      <c r="C44" s="1473"/>
      <c r="D44" s="1473"/>
      <c r="E44" s="1473"/>
      <c r="F44" s="1473"/>
      <c r="G44" s="1473"/>
      <c r="H44" s="1474"/>
    </row>
    <row r="45" spans="1:8" ht="15">
      <c r="A45" s="86" t="s">
        <v>49</v>
      </c>
      <c r="B45" s="1472" t="s">
        <v>50</v>
      </c>
      <c r="C45" s="1473"/>
      <c r="D45" s="1473"/>
      <c r="E45" s="1473"/>
      <c r="F45" s="1473"/>
      <c r="G45" s="1473"/>
      <c r="H45" s="1474"/>
    </row>
  </sheetData>
  <mergeCells count="7">
    <mergeCell ref="J27:M27"/>
    <mergeCell ref="A1:H1"/>
    <mergeCell ref="E2:G2"/>
    <mergeCell ref="A41:D41"/>
    <mergeCell ref="B45:H45"/>
    <mergeCell ref="B44:H44"/>
    <mergeCell ref="B43:H43"/>
  </mergeCells>
  <conditionalFormatting sqref="C42">
    <cfRule type="expression" dxfId="20" priority="8" stopIfTrue="1">
      <formula>ISERROR(C42)</formula>
    </cfRule>
  </conditionalFormatting>
  <conditionalFormatting sqref="L26">
    <cfRule type="expression" dxfId="1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I31" sqref="I31"/>
    </sheetView>
  </sheetViews>
  <sheetFormatPr defaultRowHeight="12.75"/>
  <cols>
    <col min="1" max="1" width="42.85546875" customWidth="1"/>
    <col min="2" max="2" width="13.85546875" customWidth="1"/>
    <col min="3" max="3" width="14.7109375" customWidth="1"/>
    <col min="4" max="4" width="17.85546875" customWidth="1"/>
  </cols>
  <sheetData>
    <row r="2" spans="1:8" ht="16.5">
      <c r="A2" s="1475" t="s">
        <v>509</v>
      </c>
      <c r="B2" s="1475"/>
      <c r="C2" s="1475"/>
      <c r="D2" s="1475"/>
      <c r="E2" s="1475"/>
      <c r="F2" s="1475"/>
      <c r="G2" s="1475"/>
      <c r="H2" s="1475"/>
    </row>
    <row r="3" spans="1:8">
      <c r="A3" s="1096"/>
      <c r="B3" s="1096"/>
      <c r="C3" s="1096"/>
      <c r="D3" s="1096"/>
      <c r="E3" s="1096"/>
      <c r="F3" s="1096"/>
      <c r="G3" s="1096"/>
      <c r="H3" s="1096"/>
    </row>
    <row r="4" spans="1:8" ht="13.5" thickBot="1"/>
    <row r="5" spans="1:8" ht="27">
      <c r="A5" s="1081" t="s">
        <v>108</v>
      </c>
      <c r="B5" s="2" t="s">
        <v>9</v>
      </c>
      <c r="C5" s="2"/>
      <c r="D5" s="1306" t="s">
        <v>109</v>
      </c>
    </row>
    <row r="6" spans="1:8" ht="19.5" thickBot="1">
      <c r="A6" s="575"/>
      <c r="B6" s="1055">
        <v>44465</v>
      </c>
      <c r="C6" s="1055">
        <v>44458</v>
      </c>
      <c r="D6" s="1307" t="s">
        <v>54</v>
      </c>
    </row>
    <row r="7" spans="1:8" ht="15.75">
      <c r="A7" s="602"/>
      <c r="B7" s="783"/>
      <c r="C7" s="783"/>
      <c r="D7" s="1311"/>
    </row>
    <row r="8" spans="1:8" ht="15">
      <c r="A8" s="399" t="s">
        <v>261</v>
      </c>
      <c r="B8" s="90">
        <v>16426.508000000002</v>
      </c>
      <c r="C8" s="90">
        <v>16202.388999999999</v>
      </c>
      <c r="D8" s="1308">
        <v>1.383246631098676</v>
      </c>
    </row>
    <row r="9" spans="1:8">
      <c r="A9" s="585" t="s">
        <v>114</v>
      </c>
      <c r="B9" s="55" t="s">
        <v>209</v>
      </c>
      <c r="C9" s="55">
        <v>13158.945</v>
      </c>
      <c r="D9" s="1421" t="s">
        <v>81</v>
      </c>
    </row>
    <row r="10" spans="1:8">
      <c r="A10" s="585" t="s">
        <v>115</v>
      </c>
      <c r="B10" s="55" t="s">
        <v>209</v>
      </c>
      <c r="C10" s="55">
        <v>20353.905999999999</v>
      </c>
      <c r="D10" s="1421" t="s">
        <v>81</v>
      </c>
    </row>
    <row r="11" spans="1:8" ht="13.5" thickBot="1">
      <c r="A11" s="586" t="s">
        <v>116</v>
      </c>
      <c r="B11" s="58">
        <v>16239.536</v>
      </c>
      <c r="C11" s="58">
        <v>15962.156000000001</v>
      </c>
      <c r="D11" s="1309">
        <v>1.7377351781300669</v>
      </c>
    </row>
    <row r="12" spans="1:8" ht="15">
      <c r="A12" s="576" t="s">
        <v>262</v>
      </c>
      <c r="B12" s="91">
        <v>14291.629000000001</v>
      </c>
      <c r="C12" s="91">
        <v>14014.082</v>
      </c>
      <c r="D12" s="1310">
        <v>1.9804864849513544</v>
      </c>
    </row>
    <row r="13" spans="1:8" ht="13.5" customHeight="1">
      <c r="A13" s="585" t="s">
        <v>114</v>
      </c>
      <c r="B13" s="1339" t="s">
        <v>209</v>
      </c>
      <c r="C13" s="55" t="s">
        <v>81</v>
      </c>
      <c r="D13" s="1420" t="s">
        <v>81</v>
      </c>
    </row>
    <row r="14" spans="1:8" ht="14.25" customHeight="1">
      <c r="A14" s="585" t="s">
        <v>115</v>
      </c>
      <c r="B14" s="55" t="s">
        <v>209</v>
      </c>
      <c r="C14" s="55" t="s">
        <v>209</v>
      </c>
      <c r="D14" s="1420" t="s">
        <v>81</v>
      </c>
    </row>
    <row r="15" spans="1:8" ht="16.5" customHeight="1" thickBot="1">
      <c r="A15" s="586" t="s">
        <v>116</v>
      </c>
      <c r="B15" s="58">
        <v>13292.647999999999</v>
      </c>
      <c r="C15" s="58">
        <v>13040.44</v>
      </c>
      <c r="D15" s="1309">
        <v>1.9340451702549815</v>
      </c>
    </row>
    <row r="16" spans="1:8" ht="15.75">
      <c r="A16" s="87" t="s">
        <v>263</v>
      </c>
    </row>
    <row r="18" spans="1:1">
      <c r="A18" s="1341"/>
    </row>
    <row r="42" spans="14:14">
      <c r="N42" t="s">
        <v>472</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504</v>
      </c>
      <c r="B2" s="777"/>
      <c r="C2" s="777"/>
      <c r="D2" s="777"/>
      <c r="E2" s="777"/>
      <c r="F2" s="81"/>
      <c r="G2" s="81"/>
      <c r="H2" s="81"/>
    </row>
    <row r="3" spans="1:8" ht="18" customHeight="1">
      <c r="A3"/>
      <c r="B3"/>
      <c r="C3"/>
      <c r="D3"/>
      <c r="E3"/>
      <c r="G3"/>
      <c r="H3"/>
    </row>
    <row r="4" spans="1:8" ht="18" customHeight="1" thickBot="1">
      <c r="A4"/>
      <c r="B4"/>
      <c r="C4"/>
      <c r="D4"/>
      <c r="E4"/>
      <c r="F4"/>
      <c r="G4"/>
      <c r="H4"/>
    </row>
    <row r="5" spans="1:8" s="1269" customFormat="1" ht="18" customHeight="1">
      <c r="A5" s="1476" t="s">
        <v>120</v>
      </c>
      <c r="B5" s="1263" t="s">
        <v>470</v>
      </c>
      <c r="C5" s="1264"/>
      <c r="D5" s="1264"/>
      <c r="E5" s="1265" t="s">
        <v>266</v>
      </c>
      <c r="F5" s="1266"/>
      <c r="G5" s="1267"/>
      <c r="H5" s="1268"/>
    </row>
    <row r="6" spans="1:8" s="1269" customFormat="1" ht="30" customHeight="1" thickBot="1">
      <c r="A6" s="1477"/>
      <c r="B6" s="1270" t="s">
        <v>121</v>
      </c>
      <c r="C6" s="1271" t="s">
        <v>122</v>
      </c>
      <c r="D6" s="1272" t="s">
        <v>469</v>
      </c>
      <c r="E6" s="1286" t="s">
        <v>121</v>
      </c>
      <c r="F6" s="1286" t="s">
        <v>122</v>
      </c>
      <c r="G6" s="1287" t="s">
        <v>469</v>
      </c>
      <c r="H6" s="1268"/>
    </row>
    <row r="7" spans="1:8" s="1275" customFormat="1" ht="24.95" customHeight="1" thickBot="1">
      <c r="A7" s="1273" t="s">
        <v>123</v>
      </c>
      <c r="B7" s="1279">
        <v>32399.848000000002</v>
      </c>
      <c r="C7" s="1279">
        <v>27833.617999999999</v>
      </c>
      <c r="D7" s="1280">
        <v>15773.123</v>
      </c>
      <c r="E7" s="1288">
        <v>-13.577419231451044</v>
      </c>
      <c r="F7" s="1288">
        <v>-0.95464394193259472</v>
      </c>
      <c r="G7" s="1289">
        <v>-2.3375464965748778</v>
      </c>
      <c r="H7" s="1274"/>
    </row>
    <row r="8" spans="1:8" s="1275" customFormat="1" ht="24.95" customHeight="1">
      <c r="A8" s="1276" t="s">
        <v>280</v>
      </c>
      <c r="B8" s="1281">
        <v>30356.963</v>
      </c>
      <c r="C8" s="1281">
        <v>26394.108</v>
      </c>
      <c r="D8" s="1281">
        <v>14629.934999999999</v>
      </c>
      <c r="E8" s="1284">
        <v>-20.321731356267676</v>
      </c>
      <c r="F8" s="1284">
        <v>-6.4427649456220788</v>
      </c>
      <c r="G8" s="1291">
        <v>0.51135982649586487</v>
      </c>
      <c r="H8" s="1274"/>
    </row>
    <row r="9" spans="1:8" s="1275" customFormat="1" ht="24.95" customHeight="1">
      <c r="A9" s="1277" t="s">
        <v>277</v>
      </c>
      <c r="B9" s="1282">
        <v>36567.928</v>
      </c>
      <c r="C9" s="1282">
        <v>28181.558000000001</v>
      </c>
      <c r="D9" s="1282" t="s">
        <v>209</v>
      </c>
      <c r="E9" s="1285">
        <v>0.31327385775193439</v>
      </c>
      <c r="F9" s="1285">
        <v>0.56293575011699426</v>
      </c>
      <c r="G9" s="1292" t="s">
        <v>81</v>
      </c>
      <c r="H9" s="1274"/>
    </row>
    <row r="10" spans="1:8" s="1275" customFormat="1" ht="24.95" customHeight="1" thickBot="1">
      <c r="A10" s="1278" t="s">
        <v>281</v>
      </c>
      <c r="B10" s="1302" t="s">
        <v>209</v>
      </c>
      <c r="C10" s="1283" t="s">
        <v>209</v>
      </c>
      <c r="D10" s="1293" t="s">
        <v>81</v>
      </c>
      <c r="E10" s="1296" t="s">
        <v>81</v>
      </c>
      <c r="F10" s="1296" t="s">
        <v>81</v>
      </c>
      <c r="G10" s="1290" t="s">
        <v>81</v>
      </c>
      <c r="H10" s="1274"/>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K28" sqref="K28"/>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510</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69" customFormat="1" ht="18" customHeight="1">
      <c r="A5" s="1476" t="s">
        <v>474</v>
      </c>
      <c r="B5" s="1263" t="s">
        <v>470</v>
      </c>
      <c r="C5" s="1264"/>
      <c r="D5" s="1264"/>
      <c r="E5" s="1265" t="s">
        <v>266</v>
      </c>
      <c r="F5" s="1266"/>
      <c r="G5" s="1267"/>
      <c r="H5" s="1268"/>
    </row>
    <row r="6" spans="1:8" s="1269" customFormat="1" ht="30" customHeight="1" thickBot="1">
      <c r="A6" s="1477"/>
      <c r="B6" s="1270" t="s">
        <v>121</v>
      </c>
      <c r="C6" s="1271" t="s">
        <v>122</v>
      </c>
      <c r="D6" s="1272" t="s">
        <v>469</v>
      </c>
      <c r="E6" s="1286" t="s">
        <v>121</v>
      </c>
      <c r="F6" s="1286" t="s">
        <v>122</v>
      </c>
      <c r="G6" s="1287" t="s">
        <v>469</v>
      </c>
      <c r="H6" s="1268"/>
    </row>
    <row r="7" spans="1:8" s="1275" customFormat="1" ht="24.95" customHeight="1" thickBot="1">
      <c r="A7" s="1273" t="s">
        <v>270</v>
      </c>
      <c r="B7" s="1279">
        <v>43233.957000000002</v>
      </c>
      <c r="C7" s="1279">
        <v>26540.608</v>
      </c>
      <c r="D7" s="1422" t="s">
        <v>81</v>
      </c>
      <c r="E7" s="1288">
        <v>2.0945098937952964</v>
      </c>
      <c r="F7" s="1288">
        <v>2.0791084197989069</v>
      </c>
      <c r="G7" s="1315" t="s">
        <v>81</v>
      </c>
      <c r="H7" s="1274"/>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I-VII_2021</vt:lpstr>
      <vt:lpstr>Eksport I-VII_2021</vt:lpstr>
      <vt:lpstr>Import I-VI_2021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2021-10-01T04:29:53Z</dcterms:modified>
</cp:coreProperties>
</file>