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V_2020" sheetId="60" r:id="rId11"/>
    <sheet name="Eksport I-IV_2020" sheetId="61" r:id="rId12"/>
    <sheet name="Import_I-IV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I-IV_2020'!$K$6:$N$39</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I704" i="45" l="1"/>
  <c r="C704" i="45"/>
  <c r="D704" i="45"/>
  <c r="E704" i="45"/>
  <c r="F704" i="45"/>
  <c r="G704" i="45"/>
  <c r="H704" i="45"/>
  <c r="J704" i="45"/>
  <c r="K704" i="45"/>
  <c r="K697" i="45"/>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E26" i="60"/>
  <c r="F26" i="60" s="1"/>
  <c r="C26" i="60"/>
  <c r="D26" i="60" s="1"/>
  <c r="B26" i="60"/>
  <c r="F25" i="60"/>
  <c r="D25" i="60"/>
  <c r="F24" i="60"/>
  <c r="D24" i="60"/>
  <c r="F23" i="60"/>
  <c r="D23" i="60"/>
  <c r="H22" i="60"/>
  <c r="F22" i="60"/>
  <c r="D22" i="60"/>
  <c r="F21" i="60"/>
  <c r="D21" i="60"/>
  <c r="E13" i="60"/>
  <c r="C13" i="60"/>
  <c r="D13" i="60" s="1"/>
  <c r="B13" i="60"/>
  <c r="F13" i="60" s="1"/>
  <c r="F12" i="60"/>
  <c r="D12" i="60"/>
  <c r="F11" i="60"/>
  <c r="D11" i="60"/>
  <c r="F10" i="60"/>
  <c r="D10" i="60"/>
  <c r="H9" i="60"/>
  <c r="F9" i="60"/>
  <c r="D9" i="60"/>
  <c r="F8" i="60"/>
  <c r="D8" i="60"/>
  <c r="Z508" i="36" l="1"/>
  <c r="W508" i="36"/>
  <c r="S508" i="36"/>
  <c r="R508" i="36"/>
  <c r="P508" i="36"/>
  <c r="M508" i="36"/>
  <c r="L508" i="36"/>
  <c r="K508" i="36"/>
  <c r="J508" i="36"/>
  <c r="I508" i="36"/>
  <c r="H508" i="36"/>
  <c r="G508" i="36"/>
  <c r="F508" i="36"/>
  <c r="E508" i="36"/>
  <c r="D508" i="36"/>
  <c r="C508" i="36"/>
  <c r="B508" i="36"/>
  <c r="Z507" i="36"/>
  <c r="W507" i="36"/>
  <c r="V507" i="36"/>
  <c r="S507" i="36"/>
  <c r="R507" i="36"/>
  <c r="P507" i="36"/>
  <c r="M507" i="36"/>
  <c r="L507" i="36"/>
  <c r="K507" i="36"/>
  <c r="J507" i="36"/>
  <c r="I507" i="36"/>
  <c r="H507" i="36"/>
  <c r="F507" i="36"/>
  <c r="E507" i="36"/>
  <c r="D507" i="36"/>
  <c r="C507" i="36"/>
  <c r="B507" i="36"/>
  <c r="Z506" i="36"/>
  <c r="W506" i="36"/>
  <c r="S506" i="36"/>
  <c r="R506" i="36"/>
  <c r="P506" i="36"/>
  <c r="M506" i="36"/>
  <c r="L506" i="36"/>
  <c r="K506" i="36"/>
  <c r="J506" i="36"/>
  <c r="I506" i="36"/>
  <c r="H506" i="36"/>
  <c r="G506" i="36"/>
  <c r="F506" i="36"/>
  <c r="E506" i="36"/>
  <c r="D506" i="36"/>
  <c r="C506" i="36"/>
  <c r="B506" i="36"/>
  <c r="Z505" i="36"/>
  <c r="W505" i="36"/>
  <c r="S505" i="36"/>
  <c r="R505" i="36"/>
  <c r="P505" i="36"/>
  <c r="M505" i="36"/>
  <c r="L505" i="36"/>
  <c r="K505" i="36"/>
  <c r="J505" i="36"/>
  <c r="I505" i="36"/>
  <c r="H505" i="36"/>
  <c r="G505" i="36"/>
  <c r="F505" i="36"/>
  <c r="E505" i="36"/>
  <c r="D505" i="36"/>
  <c r="C505" i="36"/>
  <c r="B505" i="36"/>
  <c r="Z504" i="36"/>
  <c r="W504" i="36"/>
  <c r="S504" i="36"/>
  <c r="R504" i="36"/>
  <c r="Q504" i="36"/>
  <c r="P504" i="36"/>
  <c r="M504" i="36"/>
  <c r="L504" i="36"/>
  <c r="K504" i="36"/>
  <c r="J504" i="36"/>
  <c r="I504" i="36"/>
  <c r="H504" i="36"/>
  <c r="F504" i="36"/>
  <c r="E504" i="36"/>
  <c r="D504" i="36"/>
  <c r="C504" i="36"/>
  <c r="B504" i="36"/>
  <c r="Z503" i="36"/>
  <c r="W503" i="36"/>
  <c r="S503" i="36"/>
  <c r="R503" i="36"/>
  <c r="Q503" i="36"/>
  <c r="P503" i="36"/>
  <c r="M503" i="36"/>
  <c r="L503" i="36"/>
  <c r="K503" i="36"/>
  <c r="J503" i="36"/>
  <c r="I503" i="36"/>
  <c r="H503" i="36"/>
  <c r="F503" i="36"/>
  <c r="E503" i="36"/>
  <c r="D503" i="36"/>
  <c r="C503" i="36"/>
  <c r="B503" i="36"/>
  <c r="Z502" i="36"/>
  <c r="W502" i="36"/>
  <c r="S502" i="36"/>
  <c r="R502" i="36"/>
  <c r="P502" i="36"/>
  <c r="M502" i="36"/>
  <c r="L502" i="36"/>
  <c r="K502" i="36"/>
  <c r="J502" i="36"/>
  <c r="I502" i="36"/>
  <c r="H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J344" i="36"/>
  <c r="I344" i="36"/>
  <c r="H344" i="36"/>
  <c r="G344" i="36"/>
  <c r="F344" i="36"/>
  <c r="E344" i="36"/>
  <c r="D344" i="36"/>
  <c r="C344" i="36"/>
  <c r="B344" i="36"/>
  <c r="Z343" i="36"/>
  <c r="W343" i="36"/>
  <c r="V343" i="36"/>
  <c r="S343" i="36"/>
  <c r="R343" i="36"/>
  <c r="Q343" i="36"/>
  <c r="Q507" i="36" s="1"/>
  <c r="P343" i="36"/>
  <c r="M343" i="36"/>
  <c r="L343" i="36"/>
  <c r="K343" i="36"/>
  <c r="J343" i="36"/>
  <c r="I343" i="36"/>
  <c r="H343" i="36"/>
  <c r="G343" i="36"/>
  <c r="G507" i="36" s="1"/>
  <c r="F343" i="36"/>
  <c r="E343" i="36"/>
  <c r="D343" i="36"/>
  <c r="C343" i="36"/>
  <c r="B343" i="36"/>
  <c r="Z342" i="36"/>
  <c r="W342" i="36"/>
  <c r="V342" i="36"/>
  <c r="V506" i="36" s="1"/>
  <c r="S342" i="36"/>
  <c r="R342" i="36"/>
  <c r="Q342" i="36"/>
  <c r="Q506" i="36" s="1"/>
  <c r="P342" i="36"/>
  <c r="M342" i="36"/>
  <c r="L342" i="36"/>
  <c r="K342" i="36"/>
  <c r="I342" i="36"/>
  <c r="H342" i="36"/>
  <c r="G342" i="36"/>
  <c r="F342" i="36"/>
  <c r="E342" i="36"/>
  <c r="D342" i="36"/>
  <c r="C342" i="36"/>
  <c r="B342" i="36"/>
  <c r="Z341" i="36"/>
  <c r="W341" i="36"/>
  <c r="V341" i="36"/>
  <c r="V505" i="36" s="1"/>
  <c r="S341" i="36"/>
  <c r="R341" i="36"/>
  <c r="Q341" i="36"/>
  <c r="Q505" i="36" s="1"/>
  <c r="P341" i="36"/>
  <c r="M341" i="36"/>
  <c r="L341" i="36"/>
  <c r="K341" i="36"/>
  <c r="J341" i="36"/>
  <c r="I341" i="36"/>
  <c r="H341" i="36"/>
  <c r="G341" i="36"/>
  <c r="F341" i="36"/>
  <c r="E341" i="36"/>
  <c r="D341" i="36"/>
  <c r="C341" i="36"/>
  <c r="B341" i="36"/>
  <c r="Z340" i="36"/>
  <c r="W340" i="36"/>
  <c r="V340" i="36"/>
  <c r="V504" i="36" s="1"/>
  <c r="S340" i="36"/>
  <c r="R340" i="36"/>
  <c r="Q340" i="36"/>
  <c r="P340" i="36"/>
  <c r="M340" i="36"/>
  <c r="L340" i="36"/>
  <c r="K340" i="36"/>
  <c r="J340" i="36"/>
  <c r="I340" i="36"/>
  <c r="H340" i="36"/>
  <c r="G340" i="36"/>
  <c r="G504" i="36" s="1"/>
  <c r="F340" i="36"/>
  <c r="E340" i="36"/>
  <c r="D340" i="36"/>
  <c r="C340" i="36"/>
  <c r="B340" i="36"/>
  <c r="Z339" i="36"/>
  <c r="W339" i="36"/>
  <c r="V339" i="36"/>
  <c r="V503" i="36" s="1"/>
  <c r="S339" i="36"/>
  <c r="R339" i="36"/>
  <c r="Q339" i="36"/>
  <c r="P339" i="36"/>
  <c r="M339" i="36"/>
  <c r="L339" i="36"/>
  <c r="K339" i="36"/>
  <c r="J339" i="36"/>
  <c r="I339" i="36"/>
  <c r="H339" i="36"/>
  <c r="G339" i="36"/>
  <c r="G503" i="36" s="1"/>
  <c r="F339" i="36"/>
  <c r="E339" i="36"/>
  <c r="D339" i="36"/>
  <c r="C339" i="36"/>
  <c r="B339" i="36"/>
  <c r="Z338" i="36"/>
  <c r="W338" i="36"/>
  <c r="V338" i="36"/>
  <c r="V502" i="36" s="1"/>
  <c r="S338" i="36"/>
  <c r="R338" i="36"/>
  <c r="Q338" i="36"/>
  <c r="Q502" i="36" s="1"/>
  <c r="P338" i="36"/>
  <c r="M338" i="36"/>
  <c r="L338" i="36"/>
  <c r="K338" i="36"/>
  <c r="J338" i="36"/>
  <c r="I338" i="36"/>
  <c r="H338" i="36"/>
  <c r="G338" i="36"/>
  <c r="G502" i="36" s="1"/>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<sst xmlns="http://schemas.openxmlformats.org/spreadsheetml/2006/main" count="6047" uniqueCount="486">
  <si>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</si>
  <si>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</si>
  <si>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</si>
  <si>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</si>
  <si>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</si>
  <si>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</si>
  <si>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</si>
  <si>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</si>
  <si>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</si>
  <si>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</si>
  <si>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</si>
  <si>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</si>
  <si>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</si>
  <si>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</si>
  <si>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</si>
  <si>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</si>
  <si>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</si>
  <si>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</si>
  <si>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</si>
  <si>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</si>
  <si>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</si>
  <si>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</si>
  <si>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</si>
  <si>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</si>
  <si>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</si>
  <si>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</si>
  <si>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</si>
  <si>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</si>
  <si>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</si>
  <si>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</si>
  <si>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</si>
  <si>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</si>
  <si>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</si>
  <si>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</si>
  <si>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</si>
  <si>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</si>
  <si>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</si>
  <si>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</si>
  <si>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</si>
  <si>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</si>
  <si>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</si>
  <si>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</si>
  <si>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</si>
  <si>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</si>
  <si>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</si>
  <si>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</si>
  <si>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</si>
  <si>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</si>
  <si>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</si>
  <si>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</si>
  <si>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</si>
  <si>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</si>
  <si>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</si>
  <si>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</si>
  <si>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</si>
  <si>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</si>
  <si>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</si>
  <si>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</si>
  <si>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</si>
  <si>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</si>
  <si>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</si>
  <si>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</si>
  <si>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</si>
  <si>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</si>
  <si>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</si>
  <si>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</si>
  <si>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</si>
  <si>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</si>
  <si>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</si>
  <si>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</si>
  <si>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</si>
  <si>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</si>
  <si>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</si>
  <si>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</si>
  <si>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</si>
  <si>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</si>
  <si>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</si>
  <si>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</si>
  <si>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</si>
  <si>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</si>
  <si>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</si>
  <si>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</si>
  <si>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</si>
  <si>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</si>
  <si>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</si>
  <si>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</si>
  <si>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</si>
  <si>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</si>
  <si>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</si>
  <si>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</si>
  <si>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</si>
  <si>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</si>
  <si>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</si>
  <si>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</si>
  <si>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</si>
  <si>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</si>
  <si>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</si>
  <si>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</si>
  <si>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</si>
  <si>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</si>
  <si>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</si>
  <si>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</si>
  <si>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</si>
  <si>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</si>
  <si>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</si>
  <si>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</si>
  <si>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</si>
  <si>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</si>
  <si>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</si>
  <si>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</si>
  <si>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</si>
  <si>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</si>
  <si>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</si>
  <si>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</si>
  <si>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</si>
  <si>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</si>
  <si>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</si>
  <si>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</si>
  <si>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</si>
  <si>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</si>
  <si>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</si>
  <si>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</si>
  <si>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</si>
  <si>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</si>
  <si>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</si>
  <si>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</si>
  <si>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</si>
  <si>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</si>
  <si>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</si>
  <si>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</si>
  <si>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</si>
  <si>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</si>
  <si>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</si>
  <si>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</si>
  <si>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</si>
  <si>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</si>
  <si>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</si>
  <si>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</si>
  <si>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</si>
  <si>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</si>
  <si>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</si>
  <si>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</si>
  <si>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</si>
  <si>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</si>
  <si>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</si>
  <si>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</si>
  <si>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</si>
  <si>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</si>
  <si>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</si>
  <si>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</si>
  <si>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</si>
  <si>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</si>
  <si>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</si>
  <si>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</si>
  <si>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</si>
  <si>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</si>
  <si>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</si>
  <si>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</si>
  <si>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</si>
  <si>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</si>
  <si>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</si>
  <si>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</si>
  <si>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</si>
  <si>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</si>
  <si>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</si>
  <si>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</si>
  <si>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</si>
  <si>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</si>
  <si>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</si>
  <si>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</si>
  <si>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</si>
  <si>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</si>
  <si>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</si>
  <si>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</si>
  <si>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</si>
  <si>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</si>
  <si>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</si>
  <si>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</si>
  <si>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</si>
  <si>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</si>
  <si>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</si>
  <si>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</si>
  <si>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</si>
  <si>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</si>
  <si>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</si>
  <si>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</si>
  <si>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</si>
  <si>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</si>
  <si>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</si>
  <si>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</si>
  <si>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</si>
  <si>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</si>
  <si>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</si>
  <si>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</si>
  <si>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</si>
  <si>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</si>
  <si>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</si>
  <si>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</si>
  <si>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</si>
  <si>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</si>
  <si>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</si>
  <si>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</si>
  <si>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</si>
  <si>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</si>
  <si>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</si>
  <si>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</si>
  <si>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</si>
  <si>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</si>
  <si>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</si>
  <si>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</si>
  <si>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</si>
  <si>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</si>
  <si>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</si>
  <si>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</si>
  <si>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</si>
  <si>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</si>
  <si>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</si>
  <si>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</si>
  <si>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</si>
  <si>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</si>
  <si>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</si>
  <si>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</si>
  <si>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</si>
  <si>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</si>
  <si>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</si>
  <si>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</si>
  <si>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</si>
  <si>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</si>
  <si>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</si>
  <si>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</si>
  <si>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</si>
  <si>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</si>
  <si>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</si>
  <si>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</si>
  <si>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</si>
  <si>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</si>
  <si>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</si>
  <si>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</si>
  <si>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</si>
  <si>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</si>
  <si>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</si>
  <si>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</si>
  <si>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</si>
  <si>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</si>
  <si>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</si>
  <si>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</si>
  <si>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</si>
  <si>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</si>
  <si>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</si>
  <si>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</si>
  <si>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</si>
  <si>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</si>
  <si>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</si>
  <si>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</si>
  <si>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</si>
  <si>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</si>
  <si>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</si>
  <si>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</si>
  <si>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</si>
  <si>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</si>
  <si>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</si>
  <si>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</si>
  <si>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</si>
  <si>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</si>
  <si>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</si>
  <si>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</si>
  <si>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</si>
  <si>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</si>
  <si>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</si>
  <si>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</si>
  <si>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</si>
  <si>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</si>
  <si>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</si>
  <si>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</si>
  <si>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</si>
  <si>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</si>
  <si>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</si>
  <si>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</si>
  <si>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</si>
  <si>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</si>
  <si>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</si>
  <si>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</si>
  <si>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</si>
  <si>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</si>
  <si>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</si>
  <si>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</si>
  <si>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</si>
  <si>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</si>
  <si>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</si>
  <si>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</si>
  <si>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</si>
  <si>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</si>
  <si>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</si>
  <si>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</si>
  <si>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</si>
  <si>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</si>
  <si>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</si>
  <si>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</si>
  <si>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</si>
  <si>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</si>
  <si>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</si>
  <si>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</si>
  <si>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</si>
  <si>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</si>
  <si>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</si>
  <si>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</si>
  <si>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</si>
  <si>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</si>
  <si>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</si>
  <si>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</si>
  <si>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</si>
  <si>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</si>
  <si>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</si>
  <si>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</si>
  <si>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</si>
  <si>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</si>
  <si>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</si>
  <si>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</si>
  <si>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</si>
  <si>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</si>
  <si>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</si>
  <si>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</si>
  <si>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</si>
  <si>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</si>
  <si>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</si>
  <si>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</si>
  <si>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</si>
  <si>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</si>
  <si>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</si>
  <si>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</si>
  <si>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</si>
  <si>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</si>
  <si>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</si>
  <si>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</si>
  <si>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</si>
  <si>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</si>
  <si>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</si>
  <si>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</si>
  <si>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</si>
  <si>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</si>
  <si>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</si>
  <si>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</si>
  <si>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</si>
  <si>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</si>
  <si>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</si>
  <si>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</si>
  <si>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</si>
  <si>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</si>
  <si>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</si>
  <si>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</si>
  <si>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</si>
  <si>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</si>
  <si>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</si>
  <si>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</si>
  <si>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</si>
  <si>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</si>
  <si>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</si>
  <si>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</si>
  <si>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</si>
  <si>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</si>
  <si>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</si>
  <si>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</si>
  <si>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</si>
  <si>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</si>
  <si>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</si>
  <si>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</si>
  <si>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</si>
  <si>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</si>
  <si>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</si>
  <si>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</si>
  <si>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</si>
  <si>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</si>
  <si>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</si>
  <si>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</si>
  <si>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</si>
  <si>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</si>
  <si>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</si>
  <si>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</si>
  <si>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</si>
  <si>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</si>
  <si>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</si>
  <si>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</si>
  <si>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</si>
  <si>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</si>
  <si>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</si>
  <si>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</si>
  <si>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</si>
  <si>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</si>
  <si>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</si>
  <si>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</si>
  <si>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</si>
  <si>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</si>
  <si>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</si>
  <si>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</si>
  <si>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</si>
  <si>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</si>
  <si>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</si>
  <si>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</si>
  <si>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</si>
  <si>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</si>
  <si>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</si>
  <si>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</si>
  <si>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</si>
  <si>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</si>
  <si>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</si>
  <si>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</si>
  <si>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</si>
  <si>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</si>
  <si>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</si>
  <si>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</si>
  <si>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</si>
  <si>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</si>
  <si>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</si>
  <si>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</si>
  <si>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</si>
  <si>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</si>
  <si>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</si>
  <si>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</si>
  <si>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</si>
  <si>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</si>
  <si>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</si>
  <si>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</si>
  <si>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</si>
  <si>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</si>
  <si>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</si>
  <si>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</si>
  <si>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</si>
  <si>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</si>
  <si>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</si>
  <si>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</si>
  <si>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</si>
  <si>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</si>
  <si>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</si>
  <si>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</si>
  <si>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</si>
  <si>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</si>
  <si>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</si>
  <si>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</si>
  <si>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</si>
  <si>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</si>
  <si>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</si>
  <si>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</si>
  <si>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</si>
  <si>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</si>
  <si>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</si>
  <si>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</si>
  <si>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</si>
  <si>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</si>
  <si>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</si>
  <si>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</si>
  <si>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</si>
  <si>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</si>
  <si>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</si>
  <si>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</si>
  <si>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</si>
  <si>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</si>
  <si>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</si>
  <si>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</si>
  <si>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</si>
  <si>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</si>
  <si>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</si>
  <si>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</si>
  <si>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</si>
  <si>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</si>
  <si>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</si>
  <si>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</si>
  <si>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
  </si>
  <si>
    <t>Dane nie zostały przesłane - niektóre ceny takie same jak tydzień wcześniej: EL, MT</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</si>
  <si>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I-IV 2020 r.</t>
    </r>
    <r>
      <rPr>
        <b/>
        <sz val="14"/>
        <color indexed="8"/>
        <rFont val="Arial"/>
        <family val="2"/>
        <charset val="238"/>
      </rPr>
      <t xml:space="preserve"> (dane wstępne)</t>
    </r>
  </si>
  <si>
    <t>OKRES: I-IV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</si>
  <si>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I-IV 2020 r. (dane wstępne) </t>
    </r>
    <r>
      <rPr>
        <b/>
        <sz val="11"/>
        <rFont val="Times New Roman"/>
        <family val="1"/>
        <charset val="238"/>
      </rPr>
      <t xml:space="preserve">w porównaniu do I-IV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</si>
  <si>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I-IV 2020 r. (dane wstępne)  </t>
    </r>
    <r>
      <rPr>
        <b/>
        <sz val="11"/>
        <rFont val="Times New Roman"/>
        <family val="1"/>
        <charset val="238"/>
      </rPr>
      <t>w porównaniu do I-IV 2019 r.  (</t>
    </r>
    <r>
      <rPr>
        <i/>
        <sz val="11"/>
        <rFont val="Times New Roman"/>
        <family val="1"/>
        <charset val="238"/>
      </rPr>
      <t>wg wstępnych danych Min. Finansów</t>
    </r>
    <r>
      <rPr>
        <b/>
        <sz val="11"/>
        <rFont val="Times New Roman"/>
        <family val="1"/>
        <charset val="238"/>
      </rPr>
      <t>).</t>
    </r>
  </si>
  <si>
    <t>I-IV 2020 r. (wstępne)</t>
  </si>
  <si>
    <t>I-IV 2019 r.</t>
  </si>
  <si>
    <t>zmiana w stos. do I-IV 2019r.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</si>
  <si>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I-IV 2020 r.</t>
    </r>
    <r>
      <rPr>
        <b/>
        <sz val="14"/>
        <color indexed="8"/>
        <rFont val="Arial"/>
        <family val="2"/>
        <charset val="238"/>
      </rPr>
      <t xml:space="preserve"> (dane wstępne)</t>
    </r>
  </si>
  <si>
    <t>OKRES: I-IV 2020 r. (wstępne) - ważniejsze państwa</t>
  </si>
  <si>
    <t>28.06.2020</t>
  </si>
  <si>
    <t>09.07.2020 r.</t>
  </si>
  <si>
    <t>NR 27/2020</t>
  </si>
  <si>
    <t>Notowania z okresu: 29.06 - 5.07.2020r.</t>
  </si>
  <si>
    <t>29.06.2020 - 05.07.2020</t>
  </si>
  <si>
    <t>05.07.2020</t>
  </si>
  <si>
    <t>Tydzień 26</t>
  </si>
  <si>
    <t>22 - 28.06.2020r.</t>
  </si>
  <si>
    <r>
      <t xml:space="preserve">Tablica 5. Średnie ceny sprzedaży netto (bez VAT) elementów mięsa wołowego wg makroregionów </t>
    </r>
    <r>
      <rPr>
        <b/>
        <sz val="14"/>
        <color rgb="FF0000FF"/>
        <rFont val="Times New Roman CE"/>
        <family val="1"/>
        <charset val="238"/>
      </rPr>
      <t>w okresie: 29.06 - 05.07.2020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</si>
</sst>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cellStyleXfs>
  <cellXfs count="1536">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43" fontId="204" fillId="60" borderId="3" xfId="217" applyFont="1" applyFill="1" applyBorder="1" applyAlignment="1">
      <alignment horizontal="center" vertical="center"/>
    </xf>
    <xf numFmtId="0" fontId="200" fillId="60" borderId="0" xfId="216" applyFont="1" applyFill="1" applyBorder="1" applyAlignment="1">
      <alignment horizontal="center" vertical="center"/>
    </xf>
    <xf numFmtId="0" fontId="204" fillId="60" borderId="0" xfId="216" applyFont="1" applyFill="1" applyBorder="1" applyAlignment="1" applyProtection="1">
      <alignment horizontal="center" vertical="center"/>
      <protection locked="0"/>
    </xf>
    <xf numFmtId="2" fontId="204" fillId="60" borderId="2" xfId="216" applyNumberFormat="1" applyFont="1" applyFill="1" applyBorder="1" applyAlignment="1" applyProtection="1">
      <alignment horizontal="center" vertical="center"/>
      <protection locked="0"/>
    </xf>
    <xf numFmtId="2" fontId="204" fillId="60" borderId="3" xfId="216" applyNumberFormat="1" applyFont="1" applyFill="1" applyBorder="1" applyAlignment="1" applyProtection="1">
      <alignment horizontal="center" vertical="center"/>
      <protection locked="0"/>
    </xf>
    <xf numFmtId="2" fontId="204" fillId="60" borderId="3" xfId="216" applyNumberFormat="1" applyFont="1" applyFill="1" applyBorder="1" applyAlignment="1">
      <alignment horizontal="center" vertical="center"/>
    </xf>
    <xf numFmtId="2" fontId="204" fillId="64" borderId="3" xfId="21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16" applyNumberFormat="1" applyFont="1" applyFill="1" applyBorder="1" applyAlignment="1">
      <alignment horizontal="center"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73" fontId="204" fillId="60" borderId="98" xfId="99" applyNumberFormat="1" applyFont="1" applyFill="1" applyBorder="1" applyAlignment="1">
      <alignment horizontal="center" vertical="center"/>
    </xf>
    <xf numFmtId="171" fontId="204" fillId="60" borderId="96" xfId="99"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3" fontId="85" fillId="0" borderId="46" xfId="0"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90" fillId="0" borderId="0" xfId="0" applyFont="1" applyBorder="1" applyAlignment="1">
      <alignment horizont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65" fontId="14" fillId="0" borderId="29" xfId="0" quotePrefix="1" applyNumberFormat="1" applyFont="1" applyFill="1" applyBorder="1"/>
    <xf numFmtId="2" fontId="5" fillId="0" borderId="58" xfId="0" quotePrefix="1" applyNumberFormat="1" applyFont="1" applyFill="1" applyBorder="1"/>
    <xf numFmtId="2" fontId="14" fillId="0" borderId="58" xfId="0" quotePrefix="1" applyNumberFormat="1" applyFont="1" applyFill="1" applyBorder="1"/>
    <xf numFmtId="165" fontId="5" fillId="0" borderId="62" xfId="0" quotePrefix="1" applyNumberFormat="1" applyFont="1" applyFill="1" applyBorder="1"/>
    <xf numFmtId="165" fontId="14" fillId="0" borderId="62" xfId="0" quotePrefix="1" applyNumberFormat="1" applyFont="1" applyFill="1" applyBorder="1"/>
    <xf numFmtId="0" fontId="203" fillId="64" borderId="36" xfId="96" applyFont="1" applyFill="1" applyBorder="1" applyAlignment="1" applyProtection="1">
      <alignment horizontal="center" vertical="center"/>
      <protection locked="0"/>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2" fontId="204" fillId="64" borderId="99" xfId="96" applyNumberFormat="1" applyFont="1" applyFill="1" applyBorder="1" applyAlignment="1">
      <alignment horizontal="center" vertical="center"/>
    </xf>
    <xf numFmtId="0" fontId="200" fillId="60" borderId="0" xfId="96" applyFont="1" applyFill="1"/>
    <xf numFmtId="0" fontId="203" fillId="64" borderId="38" xfId="96" applyFont="1" applyFill="1" applyBorder="1" applyAlignment="1" applyProtection="1">
      <alignment horizontal="center" vertical="center"/>
      <protection locked="0"/>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0" fontId="203" fillId="61" borderId="38" xfId="96" applyFont="1" applyFill="1" applyBorder="1" applyAlignment="1" applyProtection="1">
      <alignment horizontal="center" vertical="center"/>
      <protection locked="0"/>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0" fontId="203" fillId="61" borderId="40" xfId="96" applyFont="1" applyFill="1" applyBorder="1" applyAlignment="1" applyProtection="1">
      <alignment horizontal="center" vertical="center"/>
      <protection locked="0"/>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2" fontId="204" fillId="61" borderId="108" xfId="96"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27" fillId="0" borderId="64" xfId="0" applyFont="1" applyBorder="1" applyAlignment="1">
      <alignment horizontal="center"/>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42" fillId="0" borderId="64" xfId="0" applyFont="1" applyBorder="1" applyAlignment="1">
      <alignment horizontal="center"/>
    </xf>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0" fillId="0" borderId="25" xfId="0" applyFont="1" applyBorder="1" applyAlignment="1">
      <alignment horizontal="center" vertical="center"/>
    </xf>
    <xf numFmtId="0" fontId="4" fillId="0" borderId="63" xfId="0" applyFont="1" applyBorder="1" applyAlignment="1">
      <alignment horizontal="center" vertical="center"/>
    </xf>
    <xf numFmtId="0" fontId="40" fillId="0" borderId="10" xfId="0" applyFont="1" applyBorder="1" applyAlignment="1">
      <alignment horizontal="center" vertical="center"/>
    </xf>
    <xf numFmtId="0" fontId="4" fillId="0" borderId="28" xfId="0" applyFont="1" applyBorder="1" applyAlignment="1">
      <alignment horizontal="center" vertical="center" wrapText="1"/>
    </xf>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0" fontId="42" fillId="4" borderId="77" xfId="0" applyFont="1" applyFill="1" applyBorder="1" applyAlignment="1">
      <alignment horizontal="left"/>
    </xf>
    <xf numFmtId="170" fontId="42" fillId="4" borderId="51" xfId="0" applyNumberFormat="1" applyFont="1" applyFill="1" applyBorder="1" applyAlignment="1">
      <alignment horizontal="right"/>
    </xf>
    <xf numFmtId="170" fontId="42" fillId="4" borderId="30" xfId="0" applyNumberFormat="1" applyFont="1" applyFill="1" applyBorder="1" applyAlignment="1">
      <alignment horizontal="right"/>
    </xf>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cellXfs>
  <cellStyles count="21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9</xdr:col>
      <xdr:colOff>438151</xdr:colOff>
      <xdr:row>20</xdr:row>
      <xdr:rowOff>153890</xdr:rowOff>
    </xdr:to>
    <xdr:pic>
      <xdr:nvPicPr>
        <xdr:cNvPr id="2" name="Obraz 1"/>
        <xdr:cNvPicPr>
          <a:picLocks noChangeAspect="1"/>
        </xdr:cNvPicPr>
      </xdr:nvPicPr>
      <xdr:blipFill>
        <a:blip xmlns:r="http://schemas.openxmlformats.org/officeDocument/2006/relationships" r:embed="rId1"/>
        <a:stretch>
          <a:fillRect/>
        </a:stretch>
      </xdr:blipFill>
      <xdr:spPr>
        <a:xfrm>
          <a:off x="1" y="161926"/>
          <a:ext cx="5924550" cy="3230464"/>
        </a:xfrm>
        <a:prstGeom prst="rect">
          <a:avLst/>
        </a:prstGeom>
      </xdr:spPr>
    </xdr:pic>
    <xdr:clientData/>
  </xdr:twoCellAnchor>
  <xdr:twoCellAnchor editAs="oneCell">
    <xdr:from>
      <xdr:col>9</xdr:col>
      <xdr:colOff>600075</xdr:colOff>
      <xdr:row>1</xdr:row>
      <xdr:rowOff>9525</xdr:rowOff>
    </xdr:from>
    <xdr:to>
      <xdr:col>19</xdr:col>
      <xdr:colOff>387225</xdr:colOff>
      <xdr:row>20</xdr:row>
      <xdr:rowOff>151917</xdr:rowOff>
    </xdr:to>
    <xdr:pic>
      <xdr:nvPicPr>
        <xdr:cNvPr id="7" name="Obraz 6"/>
        <xdr:cNvPicPr>
          <a:picLocks noChangeAspect="1"/>
        </xdr:cNvPicPr>
      </xdr:nvPicPr>
      <xdr:blipFill>
        <a:blip xmlns:r="http://schemas.openxmlformats.org/officeDocument/2006/relationships" r:embed="rId2"/>
        <a:stretch>
          <a:fillRect/>
        </a:stretch>
      </xdr:blipFill>
      <xdr:spPr>
        <a:xfrm>
          <a:off x="6086475" y="171450"/>
          <a:ext cx="5883150" cy="3218967"/>
        </a:xfrm>
        <a:prstGeom prst="rect">
          <a:avLst/>
        </a:prstGeom>
      </xdr:spPr>
    </xdr:pic>
    <xdr:clientData/>
  </xdr:twoCellAnchor>
  <xdr:twoCellAnchor editAs="oneCell">
    <xdr:from>
      <xdr:col>0</xdr:col>
      <xdr:colOff>0</xdr:colOff>
      <xdr:row>22</xdr:row>
      <xdr:rowOff>47624</xdr:rowOff>
    </xdr:from>
    <xdr:to>
      <xdr:col>9</xdr:col>
      <xdr:colOff>449995</xdr:colOff>
      <xdr:row>42</xdr:row>
      <xdr:rowOff>78771</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600449"/>
          <a:ext cx="5936395" cy="3250597"/>
        </a:xfrm>
        <a:prstGeom prst="rect">
          <a:avLst/>
        </a:prstGeom>
      </xdr:spPr>
    </xdr:pic>
    <xdr:clientData/>
  </xdr:twoCellAnchor>
  <xdr:twoCellAnchor editAs="oneCell">
    <xdr:from>
      <xdr:col>9</xdr:col>
      <xdr:colOff>571500</xdr:colOff>
      <xdr:row>22</xdr:row>
      <xdr:rowOff>38370</xdr:rowOff>
    </xdr:from>
    <xdr:to>
      <xdr:col>19</xdr:col>
      <xdr:colOff>400192</xdr:colOff>
      <xdr:row>42</xdr:row>
      <xdr:rowOff>65818</xdr:rowOff>
    </xdr:to>
    <xdr:pic>
      <xdr:nvPicPr>
        <xdr:cNvPr id="11" name="Obraz 10"/>
        <xdr:cNvPicPr>
          <a:picLocks noChangeAspect="1"/>
        </xdr:cNvPicPr>
      </xdr:nvPicPr>
      <xdr:blipFill>
        <a:blip xmlns:r="http://schemas.openxmlformats.org/officeDocument/2006/relationships" r:embed="rId4"/>
        <a:stretch>
          <a:fillRect/>
        </a:stretch>
      </xdr:blipFill>
      <xdr:spPr>
        <a:xfrm>
          <a:off x="6057900" y="3591195"/>
          <a:ext cx="5924692" cy="324689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B15" sqref="B15"/>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478</v>
      </c>
      <c r="I2" s="1189"/>
    </row>
    <row r="3" spans="1:18" ht="12.75">
      <c r="B3" s="1187" t="s">
        <v>460</v>
      </c>
    </row>
    <row r="5" spans="1:18">
      <c r="B5" s="1190" t="s">
        <v>461</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479</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480</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464</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465</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H45" sqref="H45"/>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483</v>
      </c>
      <c r="Z3" s="1119"/>
      <c r="AA3" s="1116"/>
      <c r="AB3" s="1084"/>
      <c r="AC3" s="106"/>
      <c r="AD3" s="106"/>
      <c r="AE3" s="106"/>
      <c r="AF3" s="106"/>
      <c r="AG3" s="106"/>
      <c r="AH3" s="106"/>
    </row>
    <row r="4" spans="1:34" s="1087" customFormat="1" ht="15.75">
      <c r="A4" s="1221" t="s">
        <v>467</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484</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340" t="s">
        <v>454</v>
      </c>
      <c r="D6" s="1341"/>
      <c r="E6" s="1341"/>
      <c r="F6" s="1341"/>
      <c r="G6" s="1341"/>
      <c r="H6" s="1342"/>
      <c r="I6" s="1166"/>
      <c r="J6" s="1340" t="s">
        <v>455</v>
      </c>
      <c r="K6" s="1341"/>
      <c r="L6" s="1341"/>
      <c r="M6" s="1341"/>
      <c r="N6" s="1341"/>
      <c r="O6" s="1342"/>
      <c r="P6" s="1166"/>
      <c r="Q6" s="1340" t="s">
        <v>456</v>
      </c>
      <c r="R6" s="1341"/>
      <c r="S6" s="1341"/>
      <c r="T6" s="1341"/>
      <c r="U6" s="1341"/>
      <c r="V6" s="1342"/>
      <c r="W6" s="1166"/>
      <c r="X6" s="1343" t="s">
        <v>457</v>
      </c>
      <c r="Y6" s="1344"/>
      <c r="Z6" s="1344"/>
      <c r="AA6" s="1345"/>
      <c r="AB6" s="1136"/>
      <c r="AC6" s="106"/>
      <c r="AD6" s="106"/>
      <c r="AE6" s="106"/>
      <c r="AF6" s="106"/>
      <c r="AG6" s="106"/>
      <c r="AH6" s="106"/>
    </row>
    <row r="7" spans="1:34">
      <c r="A7" s="1165"/>
      <c r="B7" s="1165"/>
      <c r="C7" s="1346" t="s">
        <v>379</v>
      </c>
      <c r="D7" s="1346" t="s">
        <v>380</v>
      </c>
      <c r="E7" s="1346" t="s">
        <v>381</v>
      </c>
      <c r="F7" s="1346" t="s">
        <v>382</v>
      </c>
      <c r="G7" s="1168" t="s">
        <v>431</v>
      </c>
      <c r="H7" s="1169"/>
      <c r="I7" s="1166"/>
      <c r="J7" s="1348" t="s">
        <v>383</v>
      </c>
      <c r="K7" s="1348" t="s">
        <v>384</v>
      </c>
      <c r="L7" s="1348" t="s">
        <v>385</v>
      </c>
      <c r="M7" s="1348" t="s">
        <v>382</v>
      </c>
      <c r="N7" s="1168" t="s">
        <v>431</v>
      </c>
      <c r="O7" s="1168"/>
      <c r="P7" s="1166"/>
      <c r="Q7" s="1346" t="s">
        <v>379</v>
      </c>
      <c r="R7" s="1346" t="s">
        <v>380</v>
      </c>
      <c r="S7" s="1346" t="s">
        <v>381</v>
      </c>
      <c r="T7" s="1346" t="s">
        <v>382</v>
      </c>
      <c r="U7" s="1168" t="s">
        <v>431</v>
      </c>
      <c r="V7" s="1169"/>
      <c r="W7" s="1166"/>
      <c r="X7" s="1349" t="s">
        <v>386</v>
      </c>
      <c r="Y7" s="1170" t="s">
        <v>387</v>
      </c>
      <c r="Z7" s="1168" t="s">
        <v>431</v>
      </c>
      <c r="AA7" s="1168"/>
      <c r="AB7" s="1136"/>
      <c r="AC7" s="106"/>
      <c r="AD7" s="106"/>
      <c r="AE7" s="106"/>
      <c r="AF7" s="106"/>
      <c r="AG7" s="106"/>
      <c r="AH7" s="106"/>
    </row>
    <row r="8" spans="1:34" ht="13.5" thickBot="1">
      <c r="A8" s="1171" t="s">
        <v>432</v>
      </c>
      <c r="B8" s="1165"/>
      <c r="C8" s="1347"/>
      <c r="D8" s="1347"/>
      <c r="E8" s="1347"/>
      <c r="F8" s="1347"/>
      <c r="G8" s="1172" t="s">
        <v>433</v>
      </c>
      <c r="H8" s="1173" t="s">
        <v>388</v>
      </c>
      <c r="I8" s="1174"/>
      <c r="J8" s="1347"/>
      <c r="K8" s="1347"/>
      <c r="L8" s="1347"/>
      <c r="M8" s="1347"/>
      <c r="N8" s="1172" t="s">
        <v>433</v>
      </c>
      <c r="O8" s="1173" t="s">
        <v>388</v>
      </c>
      <c r="P8" s="1165"/>
      <c r="Q8" s="1347"/>
      <c r="R8" s="1347"/>
      <c r="S8" s="1347"/>
      <c r="T8" s="1347"/>
      <c r="U8" s="1172" t="s">
        <v>433</v>
      </c>
      <c r="V8" s="1173" t="s">
        <v>388</v>
      </c>
      <c r="W8" s="1165"/>
      <c r="X8" s="1350"/>
      <c r="Y8" s="1175" t="s">
        <v>389</v>
      </c>
      <c r="Z8" s="1172" t="s">
        <v>433</v>
      </c>
      <c r="AA8" s="1172" t="s">
        <v>388</v>
      </c>
      <c r="AB8" s="1135"/>
      <c r="AC8" s="106"/>
    </row>
    <row r="9" spans="1:34" ht="13.5" thickBot="1">
      <c r="A9" s="1176" t="s">
        <v>434</v>
      </c>
      <c r="B9" s="1165"/>
      <c r="C9" s="1252">
        <v>356.83800000000002</v>
      </c>
      <c r="D9" s="1253">
        <v>343.87200000000001</v>
      </c>
      <c r="E9" s="1254"/>
      <c r="F9" s="1255">
        <v>347.464</v>
      </c>
      <c r="G9" s="1256">
        <v>-0.26200000000000045</v>
      </c>
      <c r="H9" s="1257">
        <v>-7.5346681007459892E-4</v>
      </c>
      <c r="I9" s="1251"/>
      <c r="J9" s="1252">
        <v>312.34899999999999</v>
      </c>
      <c r="K9" s="1253">
        <v>366.45699999999999</v>
      </c>
      <c r="L9" s="1254">
        <v>365.11399999999998</v>
      </c>
      <c r="M9" s="1255">
        <v>364.62599999999998</v>
      </c>
      <c r="N9" s="1256">
        <v>0.20699999999999363</v>
      </c>
      <c r="O9" s="1257">
        <v>5.6802746289297268E-4</v>
      </c>
      <c r="P9" s="1250"/>
      <c r="Q9" s="1252">
        <v>359.14100000000002</v>
      </c>
      <c r="R9" s="1253">
        <v>354.51799999999997</v>
      </c>
      <c r="S9" s="1254"/>
      <c r="T9" s="1255">
        <v>345.88799999999998</v>
      </c>
      <c r="U9" s="1256">
        <v>-41.138000000000034</v>
      </c>
      <c r="V9" s="1257">
        <v>-0.1062926004971243</v>
      </c>
      <c r="W9" s="1250"/>
      <c r="X9" s="1258">
        <v>349.68419999999998</v>
      </c>
      <c r="Y9" s="1249">
        <v>157.23210431654675</v>
      </c>
      <c r="Z9" s="1256">
        <v>-7.5054000000000087</v>
      </c>
      <c r="AA9" s="1257">
        <v>-2.1012369901027395E-2</v>
      </c>
      <c r="AB9" s="1136"/>
      <c r="AC9" s="106"/>
    </row>
    <row r="10" spans="1:34" ht="3.75" customHeight="1">
      <c r="A10" s="1177"/>
      <c r="B10" s="1165"/>
      <c r="C10" s="1177"/>
      <c r="D10" s="1178"/>
      <c r="E10" s="1178"/>
      <c r="F10" s="1178"/>
      <c r="G10" s="1178"/>
      <c r="H10" s="1259"/>
      <c r="I10" s="1178"/>
      <c r="J10" s="1178"/>
      <c r="K10" s="1178"/>
      <c r="L10" s="1178"/>
      <c r="M10" s="1178"/>
      <c r="N10" s="1178"/>
      <c r="O10" s="1260"/>
      <c r="P10" s="1165"/>
      <c r="Q10" s="1177"/>
      <c r="R10" s="1178"/>
      <c r="S10" s="1178"/>
      <c r="T10" s="1178"/>
      <c r="U10" s="1178"/>
      <c r="V10" s="1259"/>
      <c r="W10" s="1165"/>
      <c r="X10" s="1179"/>
      <c r="Y10" s="1180"/>
      <c r="Z10" s="1177"/>
      <c r="AA10" s="1177"/>
      <c r="AB10" s="1136"/>
      <c r="AC10" s="106"/>
    </row>
    <row r="11" spans="1:34" ht="13.5" thickBot="1">
      <c r="A11" s="1224"/>
      <c r="B11" s="1222"/>
      <c r="C11" s="1226" t="s">
        <v>390</v>
      </c>
      <c r="D11" s="1226" t="s">
        <v>391</v>
      </c>
      <c r="E11" s="1226" t="s">
        <v>392</v>
      </c>
      <c r="F11" s="1226" t="s">
        <v>393</v>
      </c>
      <c r="G11" s="1226"/>
      <c r="H11" s="1261"/>
      <c r="I11" s="1223"/>
      <c r="J11" s="1226" t="s">
        <v>390</v>
      </c>
      <c r="K11" s="1226" t="s">
        <v>391</v>
      </c>
      <c r="L11" s="1226" t="s">
        <v>392</v>
      </c>
      <c r="M11" s="1226" t="s">
        <v>393</v>
      </c>
      <c r="N11" s="1227"/>
      <c r="O11" s="1262"/>
      <c r="P11" s="1223"/>
      <c r="Q11" s="1226" t="s">
        <v>390</v>
      </c>
      <c r="R11" s="1226" t="s">
        <v>391</v>
      </c>
      <c r="S11" s="1226" t="s">
        <v>392</v>
      </c>
      <c r="T11" s="1226" t="s">
        <v>393</v>
      </c>
      <c r="U11" s="1226"/>
      <c r="V11" s="1261"/>
      <c r="W11" s="1222"/>
      <c r="X11" s="1228" t="s">
        <v>386</v>
      </c>
      <c r="Y11" s="1223"/>
      <c r="Z11" s="1225"/>
      <c r="AA11" s="1225"/>
      <c r="AB11" s="1136"/>
      <c r="AC11" s="106"/>
    </row>
    <row r="12" spans="1:34">
      <c r="A12" s="1464" t="s">
        <v>394</v>
      </c>
      <c r="B12" s="1165"/>
      <c r="C12" s="1465">
        <v>340.38310000000001</v>
      </c>
      <c r="D12" s="1466">
        <v>314.16950000000003</v>
      </c>
      <c r="E12" s="1466" t="s">
        <v>466</v>
      </c>
      <c r="F12" s="1467">
        <v>336.7022</v>
      </c>
      <c r="G12" s="1263">
        <v>0.83030000000002246</v>
      </c>
      <c r="H12" s="1264">
        <v>2.4720734303762537E-3</v>
      </c>
      <c r="I12" s="1468"/>
      <c r="J12" s="1465" t="s">
        <v>466</v>
      </c>
      <c r="K12" s="1466" t="s">
        <v>466</v>
      </c>
      <c r="L12" s="1466" t="s">
        <v>466</v>
      </c>
      <c r="M12" s="1467" t="s">
        <v>466</v>
      </c>
      <c r="N12" s="1263"/>
      <c r="O12" s="1264"/>
      <c r="P12" s="1165"/>
      <c r="Q12" s="1465" t="s">
        <v>466</v>
      </c>
      <c r="R12" s="1466" t="s">
        <v>466</v>
      </c>
      <c r="S12" s="1466" t="s">
        <v>466</v>
      </c>
      <c r="T12" s="1467" t="s">
        <v>466</v>
      </c>
      <c r="U12" s="1263" t="s">
        <v>466</v>
      </c>
      <c r="V12" s="1265" t="s">
        <v>466</v>
      </c>
      <c r="W12" s="1165"/>
      <c r="X12" s="1469">
        <v>336.7022</v>
      </c>
      <c r="Y12" s="1470"/>
      <c r="Z12" s="1266">
        <v>0.83030000000002246</v>
      </c>
      <c r="AA12" s="1265">
        <v>2.4720734303762537E-3</v>
      </c>
      <c r="AB12" s="1135"/>
    </row>
    <row r="13" spans="1:34">
      <c r="A13" s="1471" t="s">
        <v>395</v>
      </c>
      <c r="B13" s="1165"/>
      <c r="C13" s="1472" t="s">
        <v>466</v>
      </c>
      <c r="D13" s="1473" t="s">
        <v>466</v>
      </c>
      <c r="E13" s="1473" t="s">
        <v>466</v>
      </c>
      <c r="F13" s="1474" t="s">
        <v>466</v>
      </c>
      <c r="G13" s="1267"/>
      <c r="H13" s="1268" t="s">
        <v>466</v>
      </c>
      <c r="I13" s="1468"/>
      <c r="J13" s="1472" t="s">
        <v>466</v>
      </c>
      <c r="K13" s="1473" t="s">
        <v>466</v>
      </c>
      <c r="L13" s="1473" t="s">
        <v>466</v>
      </c>
      <c r="M13" s="1474" t="s">
        <v>466</v>
      </c>
      <c r="N13" s="1267" t="s">
        <v>466</v>
      </c>
      <c r="O13" s="1269" t="s">
        <v>466</v>
      </c>
      <c r="P13" s="1165"/>
      <c r="Q13" s="1472" t="s">
        <v>466</v>
      </c>
      <c r="R13" s="1473" t="s">
        <v>466</v>
      </c>
      <c r="S13" s="1473" t="s">
        <v>466</v>
      </c>
      <c r="T13" s="1474" t="s">
        <v>466</v>
      </c>
      <c r="U13" s="1267" t="s">
        <v>466</v>
      </c>
      <c r="V13" s="1269" t="s">
        <v>466</v>
      </c>
      <c r="W13" s="1165"/>
      <c r="X13" s="1475" t="s">
        <v>466</v>
      </c>
      <c r="Y13" s="1178"/>
      <c r="Z13" s="1270" t="s">
        <v>466</v>
      </c>
      <c r="AA13" s="1269" t="s">
        <v>466</v>
      </c>
      <c r="AB13" s="1136"/>
    </row>
    <row r="14" spans="1:34">
      <c r="A14" s="1471" t="s">
        <v>396</v>
      </c>
      <c r="B14" s="1165"/>
      <c r="C14" s="1472">
        <v>304.78739999999999</v>
      </c>
      <c r="D14" s="1473">
        <v>310.15679999999998</v>
      </c>
      <c r="E14" s="1473">
        <v>305.6499</v>
      </c>
      <c r="F14" s="1474">
        <v>307.87380000000002</v>
      </c>
      <c r="G14" s="1267">
        <v>-1.819500000000005</v>
      </c>
      <c r="H14" s="1268">
        <v>-5.8751674640684648E-3</v>
      </c>
      <c r="I14" s="1468"/>
      <c r="J14" s="1472" t="s">
        <v>466</v>
      </c>
      <c r="K14" s="1473" t="s">
        <v>466</v>
      </c>
      <c r="L14" s="1473" t="s">
        <v>466</v>
      </c>
      <c r="M14" s="1474" t="s">
        <v>466</v>
      </c>
      <c r="N14" s="1267" t="s">
        <v>466</v>
      </c>
      <c r="O14" s="1269" t="s">
        <v>466</v>
      </c>
      <c r="P14" s="1165"/>
      <c r="Q14" s="1472" t="s">
        <v>466</v>
      </c>
      <c r="R14" s="1473" t="s">
        <v>400</v>
      </c>
      <c r="S14" s="1473" t="s">
        <v>466</v>
      </c>
      <c r="T14" s="1474" t="s">
        <v>400</v>
      </c>
      <c r="U14" s="1267" t="s">
        <v>466</v>
      </c>
      <c r="V14" s="1269" t="s">
        <v>466</v>
      </c>
      <c r="W14" s="1165"/>
      <c r="X14" s="1475" t="s">
        <v>400</v>
      </c>
      <c r="Y14" s="1178"/>
      <c r="Z14" s="1270" t="s">
        <v>466</v>
      </c>
      <c r="AA14" s="1269" t="s">
        <v>466</v>
      </c>
      <c r="AB14" s="1136"/>
    </row>
    <row r="15" spans="1:34">
      <c r="A15" s="1471" t="s">
        <v>397</v>
      </c>
      <c r="B15" s="1165"/>
      <c r="C15" s="1472" t="s">
        <v>466</v>
      </c>
      <c r="D15" s="1473">
        <v>317.64879999999999</v>
      </c>
      <c r="E15" s="1473">
        <v>312.53649999999999</v>
      </c>
      <c r="F15" s="1474">
        <v>314.17660000000001</v>
      </c>
      <c r="G15" s="1267">
        <v>-1.9986999999999853</v>
      </c>
      <c r="H15" s="1268">
        <v>-6.3214931716677469E-3</v>
      </c>
      <c r="I15" s="1468"/>
      <c r="J15" s="1472" t="s">
        <v>466</v>
      </c>
      <c r="K15" s="1473" t="s">
        <v>466</v>
      </c>
      <c r="L15" s="1473" t="s">
        <v>466</v>
      </c>
      <c r="M15" s="1474" t="s">
        <v>466</v>
      </c>
      <c r="N15" s="1267" t="s">
        <v>466</v>
      </c>
      <c r="O15" s="1269" t="s">
        <v>466</v>
      </c>
      <c r="P15" s="1165"/>
      <c r="Q15" s="1472" t="s">
        <v>466</v>
      </c>
      <c r="R15" s="1473">
        <v>335.10239999999999</v>
      </c>
      <c r="S15" s="1473">
        <v>346.43810000000002</v>
      </c>
      <c r="T15" s="1474">
        <v>344.04919999999998</v>
      </c>
      <c r="U15" s="1267">
        <v>-0.11140000000000327</v>
      </c>
      <c r="V15" s="1269">
        <v>-3.2368609306232532E-4</v>
      </c>
      <c r="W15" s="1165"/>
      <c r="X15" s="1476">
        <v>332.84620000000001</v>
      </c>
      <c r="Y15" s="1165"/>
      <c r="Z15" s="1270">
        <v>-0.81919999999996662</v>
      </c>
      <c r="AA15" s="1269">
        <v>-2.4551541754103123E-3</v>
      </c>
      <c r="AB15" s="1135"/>
    </row>
    <row r="16" spans="1:34">
      <c r="A16" s="1471" t="s">
        <v>398</v>
      </c>
      <c r="B16" s="1165"/>
      <c r="C16" s="1472">
        <v>341.45530000000002</v>
      </c>
      <c r="D16" s="1473">
        <v>352.01240000000001</v>
      </c>
      <c r="E16" s="1473" t="s">
        <v>466</v>
      </c>
      <c r="F16" s="1474">
        <v>346.33519999999999</v>
      </c>
      <c r="G16" s="1267">
        <v>-1.9548000000000343</v>
      </c>
      <c r="H16" s="1268">
        <v>-5.6125642424417199E-3</v>
      </c>
      <c r="I16" s="1468"/>
      <c r="J16" s="1472" t="s">
        <v>466</v>
      </c>
      <c r="K16" s="1473" t="s">
        <v>466</v>
      </c>
      <c r="L16" s="1473" t="s">
        <v>466</v>
      </c>
      <c r="M16" s="1474" t="s">
        <v>466</v>
      </c>
      <c r="N16" s="1267" t="s">
        <v>466</v>
      </c>
      <c r="O16" s="1269" t="s">
        <v>466</v>
      </c>
      <c r="P16" s="1165"/>
      <c r="Q16" s="1472" t="s">
        <v>466</v>
      </c>
      <c r="R16" s="1473" t="s">
        <v>466</v>
      </c>
      <c r="S16" s="1473" t="s">
        <v>466</v>
      </c>
      <c r="T16" s="1474" t="s">
        <v>466</v>
      </c>
      <c r="U16" s="1267" t="s">
        <v>466</v>
      </c>
      <c r="V16" s="1269" t="s">
        <v>466</v>
      </c>
      <c r="W16" s="1165"/>
      <c r="X16" s="1476">
        <v>346.33519999999999</v>
      </c>
      <c r="Y16" s="1178"/>
      <c r="Z16" s="1270">
        <v>-1.9548000000000343</v>
      </c>
      <c r="AA16" s="1269">
        <v>-5.6125642424417199E-3</v>
      </c>
      <c r="AB16" s="1136"/>
    </row>
    <row r="17" spans="1:28">
      <c r="A17" s="1471" t="s">
        <v>399</v>
      </c>
      <c r="B17" s="1165"/>
      <c r="C17" s="1472" t="s">
        <v>466</v>
      </c>
      <c r="D17" s="1473" t="s">
        <v>400</v>
      </c>
      <c r="E17" s="1473" t="s">
        <v>466</v>
      </c>
      <c r="F17" s="1474" t="s">
        <v>400</v>
      </c>
      <c r="G17" s="1267" t="s">
        <v>466</v>
      </c>
      <c r="H17" s="1268" t="s">
        <v>466</v>
      </c>
      <c r="I17" s="1468"/>
      <c r="J17" s="1472" t="s">
        <v>466</v>
      </c>
      <c r="K17" s="1473" t="s">
        <v>466</v>
      </c>
      <c r="L17" s="1473" t="s">
        <v>466</v>
      </c>
      <c r="M17" s="1474" t="s">
        <v>466</v>
      </c>
      <c r="N17" s="1267" t="s">
        <v>466</v>
      </c>
      <c r="O17" s="1269" t="s">
        <v>466</v>
      </c>
      <c r="P17" s="1165"/>
      <c r="Q17" s="1472" t="s">
        <v>466</v>
      </c>
      <c r="R17" s="1473" t="s">
        <v>466</v>
      </c>
      <c r="S17" s="1473" t="s">
        <v>466</v>
      </c>
      <c r="T17" s="1474" t="s">
        <v>466</v>
      </c>
      <c r="U17" s="1267" t="s">
        <v>466</v>
      </c>
      <c r="V17" s="1269" t="s">
        <v>466</v>
      </c>
      <c r="W17" s="1165"/>
      <c r="X17" s="1476" t="s">
        <v>400</v>
      </c>
      <c r="Y17" s="1178"/>
      <c r="Z17" s="1270" t="s">
        <v>466</v>
      </c>
      <c r="AA17" s="1269" t="s">
        <v>466</v>
      </c>
      <c r="AB17" s="1136"/>
    </row>
    <row r="18" spans="1:28">
      <c r="A18" s="1471" t="s">
        <v>401</v>
      </c>
      <c r="B18" s="1165"/>
      <c r="C18" s="1477" t="s">
        <v>466</v>
      </c>
      <c r="D18" s="1478" t="s">
        <v>466</v>
      </c>
      <c r="E18" s="1478" t="s">
        <v>466</v>
      </c>
      <c r="F18" s="1479" t="s">
        <v>466</v>
      </c>
      <c r="G18" s="1267"/>
      <c r="H18" s="1268"/>
      <c r="I18" s="1480"/>
      <c r="J18" s="1477">
        <v>358.84620000000001</v>
      </c>
      <c r="K18" s="1478">
        <v>364.86059999999998</v>
      </c>
      <c r="L18" s="1478">
        <v>370.63060000000002</v>
      </c>
      <c r="M18" s="1479">
        <v>366.55169999999998</v>
      </c>
      <c r="N18" s="1267">
        <v>-0.78010000000000446</v>
      </c>
      <c r="O18" s="1269">
        <v>-2.1236930753069094E-3</v>
      </c>
      <c r="P18" s="1165"/>
      <c r="Q18" s="1477" t="s">
        <v>466</v>
      </c>
      <c r="R18" s="1478" t="s">
        <v>466</v>
      </c>
      <c r="S18" s="1478" t="s">
        <v>466</v>
      </c>
      <c r="T18" s="1479" t="s">
        <v>466</v>
      </c>
      <c r="U18" s="1267" t="s">
        <v>466</v>
      </c>
      <c r="V18" s="1269" t="s">
        <v>466</v>
      </c>
      <c r="W18" s="1165"/>
      <c r="X18" s="1476">
        <v>366.55169999999998</v>
      </c>
      <c r="Y18" s="1470"/>
      <c r="Z18" s="1270">
        <v>-0.78010000000000446</v>
      </c>
      <c r="AA18" s="1269">
        <v>-2.1236930753069094E-3</v>
      </c>
      <c r="AB18" s="1135"/>
    </row>
    <row r="19" spans="1:28">
      <c r="A19" s="1471" t="s">
        <v>402</v>
      </c>
      <c r="B19" s="1165"/>
      <c r="C19" s="1472" t="s">
        <v>466</v>
      </c>
      <c r="D19" s="1473">
        <v>418.10840000000002</v>
      </c>
      <c r="E19" s="1473">
        <v>409.34980000000002</v>
      </c>
      <c r="F19" s="1474">
        <v>413.4178</v>
      </c>
      <c r="G19" s="1267">
        <v>0</v>
      </c>
      <c r="H19" s="1268">
        <v>0</v>
      </c>
      <c r="I19" s="1468"/>
      <c r="J19" s="1472" t="s">
        <v>466</v>
      </c>
      <c r="K19" s="1473" t="s">
        <v>466</v>
      </c>
      <c r="L19" s="1473" t="s">
        <v>466</v>
      </c>
      <c r="M19" s="1474" t="s">
        <v>466</v>
      </c>
      <c r="N19" s="1267" t="s">
        <v>466</v>
      </c>
      <c r="O19" s="1269" t="s">
        <v>466</v>
      </c>
      <c r="P19" s="1165"/>
      <c r="Q19" s="1472" t="s">
        <v>466</v>
      </c>
      <c r="R19" s="1473" t="s">
        <v>466</v>
      </c>
      <c r="S19" s="1473" t="s">
        <v>466</v>
      </c>
      <c r="T19" s="1474" t="s">
        <v>466</v>
      </c>
      <c r="U19" s="1267" t="s">
        <v>466</v>
      </c>
      <c r="V19" s="1269" t="s">
        <v>466</v>
      </c>
      <c r="W19" s="1165"/>
      <c r="X19" s="1476">
        <v>413.4178</v>
      </c>
      <c r="Y19" s="1470"/>
      <c r="Z19" s="1270" t="s">
        <v>466</v>
      </c>
      <c r="AA19" s="1269" t="s">
        <v>466</v>
      </c>
      <c r="AB19" s="1136"/>
    </row>
    <row r="20" spans="1:28">
      <c r="A20" s="1471" t="s">
        <v>403</v>
      </c>
      <c r="B20" s="1165"/>
      <c r="C20" s="1472">
        <v>340.27960000000002</v>
      </c>
      <c r="D20" s="1473">
        <v>343.44319999999999</v>
      </c>
      <c r="E20" s="1473" t="s">
        <v>466</v>
      </c>
      <c r="F20" s="1474">
        <v>341.4434</v>
      </c>
      <c r="G20" s="1267">
        <v>4.7305000000000064</v>
      </c>
      <c r="H20" s="1268">
        <v>1.4049060787394874E-2</v>
      </c>
      <c r="I20" s="1468"/>
      <c r="J20" s="1472" t="s">
        <v>466</v>
      </c>
      <c r="K20" s="1473" t="s">
        <v>466</v>
      </c>
      <c r="L20" s="1473" t="s">
        <v>466</v>
      </c>
      <c r="M20" s="1474" t="s">
        <v>466</v>
      </c>
      <c r="N20" s="1267" t="s">
        <v>466</v>
      </c>
      <c r="O20" s="1269" t="s">
        <v>466</v>
      </c>
      <c r="P20" s="1165"/>
      <c r="Q20" s="1472">
        <v>355.27170000000001</v>
      </c>
      <c r="R20" s="1473">
        <v>361.01749999999998</v>
      </c>
      <c r="S20" s="1473" t="s">
        <v>466</v>
      </c>
      <c r="T20" s="1474">
        <v>358.63249999999999</v>
      </c>
      <c r="U20" s="1267">
        <v>1.6689999999999827</v>
      </c>
      <c r="V20" s="1269">
        <v>4.6755480602358457E-3</v>
      </c>
      <c r="W20" s="1165"/>
      <c r="X20" s="1476">
        <v>352.72719999999998</v>
      </c>
      <c r="Y20" s="1470"/>
      <c r="Z20" s="1270">
        <v>2.7206999999999653</v>
      </c>
      <c r="AA20" s="1269">
        <v>7.7732842104358824E-3</v>
      </c>
      <c r="AB20" s="1136"/>
    </row>
    <row r="21" spans="1:28">
      <c r="A21" s="1471" t="s">
        <v>404</v>
      </c>
      <c r="B21" s="1165"/>
      <c r="C21" s="1477">
        <v>371.88350000000003</v>
      </c>
      <c r="D21" s="1478">
        <v>366.166</v>
      </c>
      <c r="E21" s="1478">
        <v>342.10520000000002</v>
      </c>
      <c r="F21" s="1479">
        <v>365.31799999999998</v>
      </c>
      <c r="G21" s="1267">
        <v>0.73219999999997754</v>
      </c>
      <c r="H21" s="1268">
        <v>2.0083064123725958E-3</v>
      </c>
      <c r="I21" s="1468"/>
      <c r="J21" s="1477">
        <v>410.91950000000003</v>
      </c>
      <c r="K21" s="1478">
        <v>372.04950000000002</v>
      </c>
      <c r="L21" s="1478">
        <v>338.64120000000003</v>
      </c>
      <c r="M21" s="1479">
        <v>357.20749999999998</v>
      </c>
      <c r="N21" s="1267">
        <v>4.0120999999999754</v>
      </c>
      <c r="O21" s="1269">
        <v>1.1359434466020613E-2</v>
      </c>
      <c r="P21" s="1165"/>
      <c r="Q21" s="1477" t="s">
        <v>466</v>
      </c>
      <c r="R21" s="1478" t="s">
        <v>466</v>
      </c>
      <c r="S21" s="1478" t="s">
        <v>466</v>
      </c>
      <c r="T21" s="1479" t="s">
        <v>466</v>
      </c>
      <c r="U21" s="1267" t="s">
        <v>466</v>
      </c>
      <c r="V21" s="1269" t="s">
        <v>466</v>
      </c>
      <c r="W21" s="1165"/>
      <c r="X21" s="1476">
        <v>364.12920000000003</v>
      </c>
      <c r="Y21" s="1178"/>
      <c r="Z21" s="1270">
        <v>1.2129000000000474</v>
      </c>
      <c r="AA21" s="1269">
        <v>3.3420929288654477E-3</v>
      </c>
      <c r="AB21" s="1135"/>
    </row>
    <row r="22" spans="1:28">
      <c r="A22" s="1471" t="s">
        <v>405</v>
      </c>
      <c r="B22" s="1165"/>
      <c r="C22" s="1477">
        <v>328.60739999999998</v>
      </c>
      <c r="D22" s="1478">
        <v>331.96449999999999</v>
      </c>
      <c r="E22" s="1478" t="s">
        <v>466</v>
      </c>
      <c r="F22" s="1479">
        <v>331.03210000000001</v>
      </c>
      <c r="G22" s="1267">
        <v>4.4218999999999937</v>
      </c>
      <c r="H22" s="1268">
        <v>1.3538768844328697E-2</v>
      </c>
      <c r="I22" s="1468"/>
      <c r="J22" s="1477" t="s">
        <v>466</v>
      </c>
      <c r="K22" s="1478" t="s">
        <v>466</v>
      </c>
      <c r="L22" s="1478" t="s">
        <v>466</v>
      </c>
      <c r="M22" s="1479" t="s">
        <v>466</v>
      </c>
      <c r="N22" s="1267" t="s">
        <v>466</v>
      </c>
      <c r="O22" s="1269" t="s">
        <v>466</v>
      </c>
      <c r="P22" s="1165"/>
      <c r="Q22" s="1477" t="s">
        <v>466</v>
      </c>
      <c r="R22" s="1478" t="s">
        <v>466</v>
      </c>
      <c r="S22" s="1478" t="s">
        <v>466</v>
      </c>
      <c r="T22" s="1479" t="s">
        <v>466</v>
      </c>
      <c r="U22" s="1267" t="s">
        <v>466</v>
      </c>
      <c r="V22" s="1269" t="s">
        <v>466</v>
      </c>
      <c r="W22" s="1165"/>
      <c r="X22" s="1476">
        <v>331.03210000000001</v>
      </c>
      <c r="Y22" s="1178"/>
      <c r="Z22" s="1270">
        <v>6.5148000000000366</v>
      </c>
      <c r="AA22" s="1269">
        <v>2.0075354996482497E-2</v>
      </c>
      <c r="AB22" s="1136"/>
    </row>
    <row r="23" spans="1:28">
      <c r="A23" s="1471" t="s">
        <v>406</v>
      </c>
      <c r="B23" s="1165"/>
      <c r="C23" s="1472">
        <v>383.68560000000002</v>
      </c>
      <c r="D23" s="1473">
        <v>340.4436</v>
      </c>
      <c r="E23" s="1473">
        <v>322.36579999999998</v>
      </c>
      <c r="F23" s="1474">
        <v>376.6266</v>
      </c>
      <c r="G23" s="1271">
        <v>0.25569999999999027</v>
      </c>
      <c r="H23" s="1268">
        <v>6.7938302350145641E-4</v>
      </c>
      <c r="I23" s="1468"/>
      <c r="J23" s="1472" t="s">
        <v>466</v>
      </c>
      <c r="K23" s="1473" t="s">
        <v>466</v>
      </c>
      <c r="L23" s="1473" t="s">
        <v>466</v>
      </c>
      <c r="M23" s="1474" t="s">
        <v>466</v>
      </c>
      <c r="N23" s="1267" t="s">
        <v>466</v>
      </c>
      <c r="O23" s="1269" t="s">
        <v>466</v>
      </c>
      <c r="P23" s="1165"/>
      <c r="Q23" s="1472">
        <v>416.09640000000002</v>
      </c>
      <c r="R23" s="1473">
        <v>353.30709999999999</v>
      </c>
      <c r="S23" s="1473">
        <v>370.47070000000002</v>
      </c>
      <c r="T23" s="1474">
        <v>382.77940000000001</v>
      </c>
      <c r="U23" s="1267">
        <v>-13.775100000000009</v>
      </c>
      <c r="V23" s="1269">
        <v>-3.4736965536893427E-2</v>
      </c>
      <c r="W23" s="1165"/>
      <c r="X23" s="1476">
        <v>377.06970000000001</v>
      </c>
      <c r="Y23" s="1178"/>
      <c r="Z23" s="1270">
        <v>-0.75470000000001392</v>
      </c>
      <c r="AA23" s="1269">
        <v>-1.9974887805023211E-3</v>
      </c>
      <c r="AB23" s="1136"/>
    </row>
    <row r="24" spans="1:28">
      <c r="A24" s="1471" t="s">
        <v>407</v>
      </c>
      <c r="B24" s="1165"/>
      <c r="C24" s="1472" t="s">
        <v>466</v>
      </c>
      <c r="D24" s="1473" t="s">
        <v>466</v>
      </c>
      <c r="E24" s="1473" t="s">
        <v>466</v>
      </c>
      <c r="F24" s="1474" t="s">
        <v>466</v>
      </c>
      <c r="G24" s="1267">
        <v>0</v>
      </c>
      <c r="H24" s="1268">
        <v>0</v>
      </c>
      <c r="I24" s="1468"/>
      <c r="J24" s="1472" t="s">
        <v>466</v>
      </c>
      <c r="K24" s="1473" t="s">
        <v>466</v>
      </c>
      <c r="L24" s="1473" t="s">
        <v>466</v>
      </c>
      <c r="M24" s="1474" t="s">
        <v>466</v>
      </c>
      <c r="N24" s="1267" t="s">
        <v>466</v>
      </c>
      <c r="O24" s="1269" t="s">
        <v>466</v>
      </c>
      <c r="P24" s="1165"/>
      <c r="Q24" s="1472" t="s">
        <v>466</v>
      </c>
      <c r="R24" s="1473" t="s">
        <v>466</v>
      </c>
      <c r="S24" s="1473" t="s">
        <v>466</v>
      </c>
      <c r="T24" s="1474" t="s">
        <v>466</v>
      </c>
      <c r="U24" s="1267" t="s">
        <v>466</v>
      </c>
      <c r="V24" s="1269" t="s">
        <v>466</v>
      </c>
      <c r="W24" s="1165"/>
      <c r="X24" s="1476" t="s">
        <v>466</v>
      </c>
      <c r="Y24" s="1470"/>
      <c r="Z24" s="1270" t="s">
        <v>466</v>
      </c>
      <c r="AA24" s="1269" t="s">
        <v>466</v>
      </c>
      <c r="AB24" s="1135"/>
    </row>
    <row r="25" spans="1:28">
      <c r="A25" s="1471" t="s">
        <v>408</v>
      </c>
      <c r="B25" s="1165"/>
      <c r="C25" s="1472" t="s">
        <v>466</v>
      </c>
      <c r="D25" s="1473">
        <v>192.37440000000001</v>
      </c>
      <c r="E25" s="1473" t="s">
        <v>466</v>
      </c>
      <c r="F25" s="1474">
        <v>192.37440000000001</v>
      </c>
      <c r="G25" s="1267">
        <v>-68.066499999999991</v>
      </c>
      <c r="H25" s="1268">
        <v>-0.26135103971764795</v>
      </c>
      <c r="I25" s="1468"/>
      <c r="J25" s="1472" t="s">
        <v>466</v>
      </c>
      <c r="K25" s="1473" t="s">
        <v>466</v>
      </c>
      <c r="L25" s="1473" t="s">
        <v>466</v>
      </c>
      <c r="M25" s="1474" t="s">
        <v>466</v>
      </c>
      <c r="N25" s="1267" t="s">
        <v>466</v>
      </c>
      <c r="O25" s="1269" t="s">
        <v>466</v>
      </c>
      <c r="P25" s="1165"/>
      <c r="Q25" s="1472" t="s">
        <v>466</v>
      </c>
      <c r="R25" s="1473" t="s">
        <v>466</v>
      </c>
      <c r="S25" s="1473" t="s">
        <v>466</v>
      </c>
      <c r="T25" s="1474" t="s">
        <v>466</v>
      </c>
      <c r="U25" s="1267" t="s">
        <v>466</v>
      </c>
      <c r="V25" s="1269" t="s">
        <v>466</v>
      </c>
      <c r="W25" s="1165"/>
      <c r="X25" s="1476">
        <v>192.37440000000001</v>
      </c>
      <c r="Y25" s="1470"/>
      <c r="Z25" s="1270">
        <v>-68.066499999999991</v>
      </c>
      <c r="AA25" s="1269">
        <v>-0.26135103971764795</v>
      </c>
      <c r="AB25" s="1136"/>
    </row>
    <row r="26" spans="1:28">
      <c r="A26" s="1471" t="s">
        <v>409</v>
      </c>
      <c r="B26" s="1165"/>
      <c r="C26" s="1472" t="s">
        <v>466</v>
      </c>
      <c r="D26" s="1473">
        <v>267.72250000000003</v>
      </c>
      <c r="E26" s="1473">
        <v>277.14100000000002</v>
      </c>
      <c r="F26" s="1474">
        <v>274.79680000000002</v>
      </c>
      <c r="G26" s="1267">
        <v>-2.1639999999999873</v>
      </c>
      <c r="H26" s="1268">
        <v>-7.8133800884456761E-3</v>
      </c>
      <c r="I26" s="1468"/>
      <c r="J26" s="1472" t="s">
        <v>466</v>
      </c>
      <c r="K26" s="1473" t="s">
        <v>466</v>
      </c>
      <c r="L26" s="1473" t="s">
        <v>466</v>
      </c>
      <c r="M26" s="1474" t="s">
        <v>466</v>
      </c>
      <c r="N26" s="1267" t="s">
        <v>466</v>
      </c>
      <c r="O26" s="1269" t="s">
        <v>466</v>
      </c>
      <c r="P26" s="1165"/>
      <c r="Q26" s="1472" t="s">
        <v>466</v>
      </c>
      <c r="R26" s="1473" t="s">
        <v>400</v>
      </c>
      <c r="S26" s="1473" t="s">
        <v>466</v>
      </c>
      <c r="T26" s="1474" t="s">
        <v>400</v>
      </c>
      <c r="U26" s="1267" t="s">
        <v>466</v>
      </c>
      <c r="V26" s="1269" t="s">
        <v>466</v>
      </c>
      <c r="W26" s="1165"/>
      <c r="X26" s="1476" t="s">
        <v>400</v>
      </c>
      <c r="Y26" s="1470"/>
      <c r="Z26" s="1270" t="s">
        <v>466</v>
      </c>
      <c r="AA26" s="1269" t="s">
        <v>466</v>
      </c>
      <c r="AB26" s="1136"/>
    </row>
    <row r="27" spans="1:28">
      <c r="A27" s="1471" t="s">
        <v>410</v>
      </c>
      <c r="B27" s="1165"/>
      <c r="C27" s="1472">
        <v>388.18049999999999</v>
      </c>
      <c r="D27" s="1478">
        <v>372.63569999999999</v>
      </c>
      <c r="E27" s="1478" t="s">
        <v>466</v>
      </c>
      <c r="F27" s="1479">
        <v>384.15820000000002</v>
      </c>
      <c r="G27" s="1267">
        <v>5.0668000000000006</v>
      </c>
      <c r="H27" s="1268">
        <v>1.3365642164396174E-2</v>
      </c>
      <c r="I27" s="1468"/>
      <c r="J27" s="1472" t="s">
        <v>466</v>
      </c>
      <c r="K27" s="1478" t="s">
        <v>466</v>
      </c>
      <c r="L27" s="1478" t="s">
        <v>466</v>
      </c>
      <c r="M27" s="1479" t="s">
        <v>466</v>
      </c>
      <c r="N27" s="1267" t="s">
        <v>466</v>
      </c>
      <c r="O27" s="1269" t="s">
        <v>466</v>
      </c>
      <c r="P27" s="1165"/>
      <c r="Q27" s="1472" t="s">
        <v>466</v>
      </c>
      <c r="R27" s="1478" t="s">
        <v>466</v>
      </c>
      <c r="S27" s="1478" t="s">
        <v>466</v>
      </c>
      <c r="T27" s="1479" t="s">
        <v>466</v>
      </c>
      <c r="U27" s="1267" t="s">
        <v>466</v>
      </c>
      <c r="V27" s="1269" t="s">
        <v>466</v>
      </c>
      <c r="W27" s="1165"/>
      <c r="X27" s="1476">
        <v>384.15820000000002</v>
      </c>
      <c r="Y27" s="1470"/>
      <c r="Z27" s="1270">
        <v>5.0668000000000006</v>
      </c>
      <c r="AA27" s="1269">
        <v>1.3365642164396174E-2</v>
      </c>
      <c r="AB27" s="1135"/>
    </row>
    <row r="28" spans="1:28">
      <c r="A28" s="1471" t="s">
        <v>411</v>
      </c>
      <c r="B28" s="1165"/>
      <c r="C28" s="1472" t="s">
        <v>466</v>
      </c>
      <c r="D28" s="1478">
        <v>206.31280000000001</v>
      </c>
      <c r="E28" s="1478" t="s">
        <v>466</v>
      </c>
      <c r="F28" s="1479">
        <v>206.31280000000001</v>
      </c>
      <c r="G28" s="1267">
        <v>-18.123899999999992</v>
      </c>
      <c r="H28" s="1268">
        <v>-8.0752835877554774E-2</v>
      </c>
      <c r="I28" s="1468"/>
      <c r="J28" s="1472" t="s">
        <v>466</v>
      </c>
      <c r="K28" s="1478" t="s">
        <v>466</v>
      </c>
      <c r="L28" s="1478" t="s">
        <v>466</v>
      </c>
      <c r="M28" s="1479" t="s">
        <v>466</v>
      </c>
      <c r="N28" s="1267" t="s">
        <v>466</v>
      </c>
      <c r="O28" s="1269" t="s">
        <v>466</v>
      </c>
      <c r="P28" s="1165"/>
      <c r="Q28" s="1472" t="s">
        <v>466</v>
      </c>
      <c r="R28" s="1478" t="s">
        <v>466</v>
      </c>
      <c r="S28" s="1478" t="s">
        <v>466</v>
      </c>
      <c r="T28" s="1479" t="s">
        <v>466</v>
      </c>
      <c r="U28" s="1267" t="s">
        <v>466</v>
      </c>
      <c r="V28" s="1269" t="s">
        <v>466</v>
      </c>
      <c r="W28" s="1165"/>
      <c r="X28" s="1476">
        <v>206.31280000000001</v>
      </c>
      <c r="Y28" s="1470"/>
      <c r="Z28" s="1270">
        <v>-18.123899999999992</v>
      </c>
      <c r="AA28" s="1269">
        <v>-8.0752835877554774E-2</v>
      </c>
      <c r="AB28" s="1136"/>
    </row>
    <row r="29" spans="1:28">
      <c r="A29" s="1471" t="s">
        <v>412</v>
      </c>
      <c r="B29" s="1165"/>
      <c r="C29" s="1472" t="s">
        <v>466</v>
      </c>
      <c r="D29" s="1478" t="s">
        <v>466</v>
      </c>
      <c r="E29" s="1478" t="s">
        <v>466</v>
      </c>
      <c r="F29" s="1479" t="s">
        <v>466</v>
      </c>
      <c r="G29" s="1267">
        <v>0</v>
      </c>
      <c r="H29" s="1268" t="s">
        <v>466</v>
      </c>
      <c r="I29" s="1468"/>
      <c r="J29" s="1472" t="s">
        <v>466</v>
      </c>
      <c r="K29" s="1478" t="s">
        <v>466</v>
      </c>
      <c r="L29" s="1478" t="s">
        <v>466</v>
      </c>
      <c r="M29" s="1479" t="s">
        <v>466</v>
      </c>
      <c r="N29" s="1267" t="s">
        <v>466</v>
      </c>
      <c r="O29" s="1269" t="s">
        <v>466</v>
      </c>
      <c r="P29" s="1165"/>
      <c r="Q29" s="1472" t="s">
        <v>466</v>
      </c>
      <c r="R29" s="1478" t="s">
        <v>466</v>
      </c>
      <c r="S29" s="1478" t="s">
        <v>466</v>
      </c>
      <c r="T29" s="1479" t="s">
        <v>466</v>
      </c>
      <c r="U29" s="1267" t="s">
        <v>466</v>
      </c>
      <c r="V29" s="1269" t="s">
        <v>466</v>
      </c>
      <c r="W29" s="1165"/>
      <c r="X29" s="1476" t="s">
        <v>466</v>
      </c>
      <c r="Y29" s="1470"/>
      <c r="Z29" s="1270" t="s">
        <v>466</v>
      </c>
      <c r="AA29" s="1269" t="s">
        <v>466</v>
      </c>
      <c r="AB29" s="1136"/>
    </row>
    <row r="30" spans="1:28">
      <c r="A30" s="1471" t="s">
        <v>413</v>
      </c>
      <c r="B30" s="1165"/>
      <c r="C30" s="1472" t="s">
        <v>466</v>
      </c>
      <c r="D30" s="1473">
        <v>294.62459999999999</v>
      </c>
      <c r="E30" s="1473">
        <v>284.77</v>
      </c>
      <c r="F30" s="1474">
        <v>289.6422</v>
      </c>
      <c r="G30" s="1267">
        <v>5.1773999999999774</v>
      </c>
      <c r="H30" s="1268">
        <v>1.8200494402119238E-2</v>
      </c>
      <c r="I30" s="1468"/>
      <c r="J30" s="1472" t="s">
        <v>466</v>
      </c>
      <c r="K30" s="1473" t="s">
        <v>466</v>
      </c>
      <c r="L30" s="1473" t="s">
        <v>466</v>
      </c>
      <c r="M30" s="1474" t="s">
        <v>466</v>
      </c>
      <c r="N30" s="1267" t="s">
        <v>466</v>
      </c>
      <c r="O30" s="1269" t="s">
        <v>466</v>
      </c>
      <c r="P30" s="1165"/>
      <c r="Q30" s="1472" t="s">
        <v>466</v>
      </c>
      <c r="R30" s="1473">
        <v>286.58440000000002</v>
      </c>
      <c r="S30" s="1473">
        <v>260.34809999999999</v>
      </c>
      <c r="T30" s="1474">
        <v>263.1447</v>
      </c>
      <c r="U30" s="1267">
        <v>-394.94350000000003</v>
      </c>
      <c r="V30" s="1269">
        <v>-0.60013764112470036</v>
      </c>
      <c r="W30" s="1165"/>
      <c r="X30" s="1476">
        <v>269.39280000000002</v>
      </c>
      <c r="Y30" s="1178"/>
      <c r="Z30" s="1270">
        <v>-300.59499999999997</v>
      </c>
      <c r="AA30" s="1269">
        <v>-0.52737093671127688</v>
      </c>
      <c r="AB30" s="1135"/>
    </row>
    <row r="31" spans="1:28">
      <c r="A31" s="1471" t="s">
        <v>414</v>
      </c>
      <c r="B31" s="1165"/>
      <c r="C31" s="1472">
        <v>338.8956</v>
      </c>
      <c r="D31" s="1473">
        <v>343.4948</v>
      </c>
      <c r="E31" s="1473" t="s">
        <v>466</v>
      </c>
      <c r="F31" s="1474">
        <v>340.62</v>
      </c>
      <c r="G31" s="1267">
        <v>-0.9345000000000141</v>
      </c>
      <c r="H31" s="1268">
        <v>-2.7360201666205564E-3</v>
      </c>
      <c r="I31" s="1468"/>
      <c r="J31" s="1472" t="s">
        <v>466</v>
      </c>
      <c r="K31" s="1473" t="s">
        <v>466</v>
      </c>
      <c r="L31" s="1473" t="s">
        <v>466</v>
      </c>
      <c r="M31" s="1474" t="s">
        <v>466</v>
      </c>
      <c r="N31" s="1267" t="s">
        <v>466</v>
      </c>
      <c r="O31" s="1269" t="s">
        <v>466</v>
      </c>
      <c r="P31" s="1165"/>
      <c r="Q31" s="1472">
        <v>462.46190000000001</v>
      </c>
      <c r="R31" s="1473">
        <v>440.39080000000001</v>
      </c>
      <c r="S31" s="1473" t="s">
        <v>466</v>
      </c>
      <c r="T31" s="1474">
        <v>451.2439</v>
      </c>
      <c r="U31" s="1267">
        <v>-0.93990000000002283</v>
      </c>
      <c r="V31" s="1269">
        <v>-2.0785795510587235E-3</v>
      </c>
      <c r="W31" s="1165"/>
      <c r="X31" s="1476">
        <v>345.2441</v>
      </c>
      <c r="Y31" s="1178"/>
      <c r="Z31" s="1270">
        <v>-0.93470000000002074</v>
      </c>
      <c r="AA31" s="1269">
        <v>-2.700049800854365E-3</v>
      </c>
      <c r="AB31" s="1136"/>
    </row>
    <row r="32" spans="1:28">
      <c r="A32" s="1471" t="s">
        <v>415</v>
      </c>
      <c r="B32" s="1165"/>
      <c r="C32" s="1472" t="s">
        <v>466</v>
      </c>
      <c r="D32" s="1473">
        <v>282.73540000000003</v>
      </c>
      <c r="E32" s="1473">
        <v>288.60759999999999</v>
      </c>
      <c r="F32" s="1474">
        <v>286.46429999999998</v>
      </c>
      <c r="G32" s="1267">
        <v>-1.9009000000000356</v>
      </c>
      <c r="H32" s="1268">
        <v>-6.5919882149442222E-3</v>
      </c>
      <c r="I32" s="1468"/>
      <c r="J32" s="1472" t="s">
        <v>466</v>
      </c>
      <c r="K32" s="1473" t="s">
        <v>466</v>
      </c>
      <c r="L32" s="1473" t="s">
        <v>466</v>
      </c>
      <c r="M32" s="1474" t="s">
        <v>466</v>
      </c>
      <c r="N32" s="1267" t="s">
        <v>466</v>
      </c>
      <c r="O32" s="1269" t="s">
        <v>466</v>
      </c>
      <c r="P32" s="1165"/>
      <c r="Q32" s="1472" t="s">
        <v>466</v>
      </c>
      <c r="R32" s="1473" t="s">
        <v>466</v>
      </c>
      <c r="S32" s="1473">
        <v>257.78250000000003</v>
      </c>
      <c r="T32" s="1474">
        <v>257.78250000000003</v>
      </c>
      <c r="U32" s="1267">
        <v>-10.905499999999961</v>
      </c>
      <c r="V32" s="1269">
        <v>-4.0587968201036051E-2</v>
      </c>
      <c r="W32" s="1165"/>
      <c r="X32" s="1476">
        <v>286.28359999999998</v>
      </c>
      <c r="Y32" s="1178"/>
      <c r="Z32" s="1270">
        <v>-1.9576000000000136</v>
      </c>
      <c r="AA32" s="1269">
        <v>-6.7915343122357807E-3</v>
      </c>
      <c r="AB32" s="1136"/>
    </row>
    <row r="33" spans="1:28">
      <c r="A33" s="1471" t="s">
        <v>416</v>
      </c>
      <c r="B33" s="1165"/>
      <c r="C33" s="1472">
        <v>350.43299999999999</v>
      </c>
      <c r="D33" s="1473">
        <v>365.82339999999999</v>
      </c>
      <c r="E33" s="1473" t="s">
        <v>466</v>
      </c>
      <c r="F33" s="1474">
        <v>357.69349999999997</v>
      </c>
      <c r="G33" s="1267">
        <v>-0.15200000000004366</v>
      </c>
      <c r="H33" s="1268">
        <v>-4.2476431867954911E-4</v>
      </c>
      <c r="I33" s="1468"/>
      <c r="J33" s="1472" t="s">
        <v>466</v>
      </c>
      <c r="K33" s="1473" t="s">
        <v>466</v>
      </c>
      <c r="L33" s="1473" t="s">
        <v>466</v>
      </c>
      <c r="M33" s="1474" t="s">
        <v>466</v>
      </c>
      <c r="N33" s="1267" t="s">
        <v>466</v>
      </c>
      <c r="O33" s="1269" t="s">
        <v>466</v>
      </c>
      <c r="P33" s="1165"/>
      <c r="Q33" s="1472">
        <v>335.17750000000001</v>
      </c>
      <c r="R33" s="1473">
        <v>353.3451</v>
      </c>
      <c r="S33" s="1473" t="s">
        <v>466</v>
      </c>
      <c r="T33" s="1474">
        <v>350.64409999999998</v>
      </c>
      <c r="U33" s="1267">
        <v>-5.3342000000000098</v>
      </c>
      <c r="V33" s="1269">
        <v>-1.4984621253598895E-2</v>
      </c>
      <c r="W33" s="1165"/>
      <c r="X33" s="1476">
        <v>354.5675</v>
      </c>
      <c r="Y33" s="1178"/>
      <c r="Z33" s="1270">
        <v>-2.4499999999999886</v>
      </c>
      <c r="AA33" s="1269">
        <v>-6.8624087054556249E-3</v>
      </c>
      <c r="AB33" s="1135"/>
    </row>
    <row r="34" spans="1:28">
      <c r="A34" s="1471" t="s">
        <v>417</v>
      </c>
      <c r="B34" s="1165"/>
      <c r="C34" s="1472">
        <v>294.0333</v>
      </c>
      <c r="D34" s="1473">
        <v>300.68819999999999</v>
      </c>
      <c r="E34" s="1473">
        <v>296.6705</v>
      </c>
      <c r="F34" s="1474">
        <v>297.34289999999999</v>
      </c>
      <c r="G34" s="1267">
        <v>-0.74150000000003047</v>
      </c>
      <c r="H34" s="1268">
        <v>-2.4875505058300496E-3</v>
      </c>
      <c r="I34" s="1468"/>
      <c r="J34" s="1472" t="s">
        <v>466</v>
      </c>
      <c r="K34" s="1473" t="s">
        <v>466</v>
      </c>
      <c r="L34" s="1473" t="s">
        <v>466</v>
      </c>
      <c r="M34" s="1474" t="s">
        <v>466</v>
      </c>
      <c r="N34" s="1267" t="s">
        <v>466</v>
      </c>
      <c r="O34" s="1269" t="s">
        <v>466</v>
      </c>
      <c r="P34" s="1165"/>
      <c r="Q34" s="1472" t="s">
        <v>466</v>
      </c>
      <c r="R34" s="1473">
        <v>294.01069999999999</v>
      </c>
      <c r="S34" s="1473">
        <v>306.53649999999999</v>
      </c>
      <c r="T34" s="1474">
        <v>305.20359999999999</v>
      </c>
      <c r="U34" s="1267">
        <v>-2.8777999999999793</v>
      </c>
      <c r="V34" s="1269">
        <v>-9.3410377906617548E-3</v>
      </c>
      <c r="W34" s="1165"/>
      <c r="X34" s="1476">
        <v>302.56479999999999</v>
      </c>
      <c r="Y34" s="1178"/>
      <c r="Z34" s="1270">
        <v>-2.1605999999999881</v>
      </c>
      <c r="AA34" s="1269">
        <v>-7.0903180371573171E-3</v>
      </c>
      <c r="AB34" s="1136"/>
    </row>
    <row r="35" spans="1:28">
      <c r="A35" s="1471" t="s">
        <v>418</v>
      </c>
      <c r="B35" s="1165"/>
      <c r="C35" s="1472">
        <v>294.96039999999999</v>
      </c>
      <c r="D35" s="1473">
        <v>301.6857</v>
      </c>
      <c r="E35" s="1473">
        <v>294.5188</v>
      </c>
      <c r="F35" s="1474">
        <v>298.7783</v>
      </c>
      <c r="G35" s="1267">
        <v>1.0842000000000098</v>
      </c>
      <c r="H35" s="1268">
        <v>3.6419935766278666E-3</v>
      </c>
      <c r="I35" s="1468"/>
      <c r="J35" s="1472" t="s">
        <v>466</v>
      </c>
      <c r="K35" s="1473" t="s">
        <v>466</v>
      </c>
      <c r="L35" s="1473" t="s">
        <v>466</v>
      </c>
      <c r="M35" s="1474" t="s">
        <v>466</v>
      </c>
      <c r="N35" s="1267" t="s">
        <v>466</v>
      </c>
      <c r="O35" s="1269" t="s">
        <v>466</v>
      </c>
      <c r="P35" s="1165"/>
      <c r="Q35" s="1472" t="s">
        <v>466</v>
      </c>
      <c r="R35" s="1473">
        <v>423.64530000000002</v>
      </c>
      <c r="S35" s="1473">
        <v>415.8682</v>
      </c>
      <c r="T35" s="1474">
        <v>420.5505</v>
      </c>
      <c r="U35" s="1267" t="s">
        <v>466</v>
      </c>
      <c r="V35" s="1269" t="s">
        <v>466</v>
      </c>
      <c r="W35" s="1165"/>
      <c r="X35" s="1476">
        <v>306.46359999999999</v>
      </c>
      <c r="Y35" s="1178"/>
      <c r="Z35" s="1270">
        <v>8.7694999999999936</v>
      </c>
      <c r="AA35" s="1269">
        <v>2.9458091376349138E-2</v>
      </c>
      <c r="AB35" s="1136"/>
    </row>
    <row r="36" spans="1:28">
      <c r="A36" s="1471" t="s">
        <v>419</v>
      </c>
      <c r="B36" s="1165"/>
      <c r="C36" s="1472" t="s">
        <v>466</v>
      </c>
      <c r="D36" s="1473">
        <v>341.06240000000003</v>
      </c>
      <c r="E36" s="1473">
        <v>338.98860000000002</v>
      </c>
      <c r="F36" s="1474">
        <v>339.7525</v>
      </c>
      <c r="G36" s="1267">
        <v>11.7654</v>
      </c>
      <c r="H36" s="1268">
        <v>3.5871532752355106E-2</v>
      </c>
      <c r="I36" s="1468"/>
      <c r="J36" s="1472" t="s">
        <v>466</v>
      </c>
      <c r="K36" s="1473" t="s">
        <v>466</v>
      </c>
      <c r="L36" s="1473" t="s">
        <v>466</v>
      </c>
      <c r="M36" s="1474" t="s">
        <v>466</v>
      </c>
      <c r="N36" s="1267" t="s">
        <v>466</v>
      </c>
      <c r="O36" s="1269" t="s">
        <v>466</v>
      </c>
      <c r="P36" s="1165"/>
      <c r="Q36" s="1472" t="s">
        <v>466</v>
      </c>
      <c r="R36" s="1473" t="s">
        <v>466</v>
      </c>
      <c r="S36" s="1473" t="s">
        <v>466</v>
      </c>
      <c r="T36" s="1474" t="s">
        <v>466</v>
      </c>
      <c r="U36" s="1267" t="s">
        <v>466</v>
      </c>
      <c r="V36" s="1269" t="s">
        <v>466</v>
      </c>
      <c r="W36" s="1165"/>
      <c r="X36" s="1476">
        <v>339.7525</v>
      </c>
      <c r="Y36" s="1178"/>
      <c r="Z36" s="1270">
        <v>13.324400000000026</v>
      </c>
      <c r="AA36" s="1269">
        <v>4.0818789803941602E-2</v>
      </c>
      <c r="AB36" s="1135"/>
    </row>
    <row r="37" spans="1:28">
      <c r="A37" s="1471" t="s">
        <v>420</v>
      </c>
      <c r="B37" s="1165"/>
      <c r="C37" s="1472" t="s">
        <v>466</v>
      </c>
      <c r="D37" s="1473">
        <v>382.12970000000001</v>
      </c>
      <c r="E37" s="1473">
        <v>370.52850000000001</v>
      </c>
      <c r="F37" s="1474">
        <v>372.15429999999998</v>
      </c>
      <c r="G37" s="1267">
        <v>0.60679999999996426</v>
      </c>
      <c r="H37" s="1268">
        <v>1.6331693794198188E-3</v>
      </c>
      <c r="I37" s="1468"/>
      <c r="J37" s="1472" t="s">
        <v>466</v>
      </c>
      <c r="K37" s="1473" t="s">
        <v>466</v>
      </c>
      <c r="L37" s="1473" t="s">
        <v>466</v>
      </c>
      <c r="M37" s="1474" t="s">
        <v>466</v>
      </c>
      <c r="N37" s="1267" t="s">
        <v>466</v>
      </c>
      <c r="O37" s="1269" t="s">
        <v>466</v>
      </c>
      <c r="P37" s="1165"/>
      <c r="Q37" s="1472" t="s">
        <v>466</v>
      </c>
      <c r="R37" s="1473" t="s">
        <v>466</v>
      </c>
      <c r="S37" s="1473" t="s">
        <v>466</v>
      </c>
      <c r="T37" s="1474" t="s">
        <v>466</v>
      </c>
      <c r="U37" s="1267" t="s">
        <v>466</v>
      </c>
      <c r="V37" s="1269" t="s">
        <v>466</v>
      </c>
      <c r="W37" s="1165"/>
      <c r="X37" s="1476">
        <v>372.15429999999998</v>
      </c>
      <c r="Y37" s="1178"/>
      <c r="Z37" s="1270">
        <v>0.60679999999996426</v>
      </c>
      <c r="AA37" s="1269">
        <v>1.6331693794198188E-3</v>
      </c>
      <c r="AB37" s="1136"/>
    </row>
    <row r="38" spans="1:28">
      <c r="A38" s="1471" t="s">
        <v>421</v>
      </c>
      <c r="B38" s="1165"/>
      <c r="C38" s="1472" t="s">
        <v>466</v>
      </c>
      <c r="D38" s="1473">
        <v>413.95100000000002</v>
      </c>
      <c r="E38" s="1473">
        <v>423.89019999999999</v>
      </c>
      <c r="F38" s="1474">
        <v>420.10860000000002</v>
      </c>
      <c r="G38" s="1267">
        <v>-0.68149999999997135</v>
      </c>
      <c r="H38" s="1268">
        <v>-1.6195723235883364E-3</v>
      </c>
      <c r="I38" s="1468"/>
      <c r="J38" s="1472" t="s">
        <v>466</v>
      </c>
      <c r="K38" s="1473" t="s">
        <v>466</v>
      </c>
      <c r="L38" s="1473" t="s">
        <v>466</v>
      </c>
      <c r="M38" s="1474" t="s">
        <v>466</v>
      </c>
      <c r="N38" s="1267" t="s">
        <v>466</v>
      </c>
      <c r="O38" s="1269" t="s">
        <v>466</v>
      </c>
      <c r="P38" s="1165"/>
      <c r="Q38" s="1472" t="s">
        <v>466</v>
      </c>
      <c r="R38" s="1473">
        <v>431.43259999999998</v>
      </c>
      <c r="S38" s="1473" t="s">
        <v>466</v>
      </c>
      <c r="T38" s="1474">
        <v>431.43259999999998</v>
      </c>
      <c r="U38" s="1267">
        <v>17.808299999999974</v>
      </c>
      <c r="V38" s="1269">
        <v>4.3054288638264104E-2</v>
      </c>
      <c r="W38" s="1165"/>
      <c r="X38" s="1476">
        <v>420.82870000000003</v>
      </c>
      <c r="Y38" s="1178"/>
      <c r="Z38" s="1270">
        <v>0.49430000000000973</v>
      </c>
      <c r="AA38" s="1269">
        <v>1.1759684670109571E-3</v>
      </c>
      <c r="AB38" s="1081"/>
    </row>
    <row r="39" spans="1:28">
      <c r="A39" s="1481" t="s">
        <v>422</v>
      </c>
      <c r="B39" s="1165"/>
      <c r="C39" s="1482">
        <v>390.19819999999999</v>
      </c>
      <c r="D39" s="1483">
        <v>396.92149999999998</v>
      </c>
      <c r="E39" s="1484">
        <v>376.81689999999998</v>
      </c>
      <c r="F39" s="1483">
        <v>387.98630000000003</v>
      </c>
      <c r="G39" s="1272">
        <v>-2.9442999999999984</v>
      </c>
      <c r="H39" s="1273">
        <v>-7.5315158240363278E-3</v>
      </c>
      <c r="I39" s="1480"/>
      <c r="J39" s="1482">
        <v>398.77510000000001</v>
      </c>
      <c r="K39" s="1484">
        <v>413.83049999999997</v>
      </c>
      <c r="L39" s="1484">
        <v>413.63499999999999</v>
      </c>
      <c r="M39" s="1483">
        <v>410.89150000000001</v>
      </c>
      <c r="N39" s="1272">
        <v>-2.0708999999999946</v>
      </c>
      <c r="O39" s="1274">
        <v>-5.0147422622495164E-3</v>
      </c>
      <c r="P39" s="1165"/>
      <c r="Q39" s="1482" t="s">
        <v>466</v>
      </c>
      <c r="R39" s="1483">
        <v>357.19310000000002</v>
      </c>
      <c r="S39" s="1484" t="s">
        <v>466</v>
      </c>
      <c r="T39" s="1483">
        <v>357.19310000000002</v>
      </c>
      <c r="U39" s="1272"/>
      <c r="V39" s="1274"/>
      <c r="W39" s="1165"/>
      <c r="X39" s="1485">
        <v>404.8528</v>
      </c>
      <c r="Y39" s="1178"/>
      <c r="Z39" s="1275">
        <v>-2.293200000000013</v>
      </c>
      <c r="AA39" s="1274">
        <v>-5.6323775746293103E-3</v>
      </c>
      <c r="AB39" s="106"/>
    </row>
    <row r="40" spans="1:28" ht="13.5" thickBot="1">
      <c r="A40" s="1486" t="s">
        <v>423</v>
      </c>
      <c r="B40" s="1165"/>
      <c r="C40" s="1487">
        <v>377.4649</v>
      </c>
      <c r="D40" s="1488">
        <v>387.86829999999998</v>
      </c>
      <c r="E40" s="1488">
        <v>388.09</v>
      </c>
      <c r="F40" s="1488">
        <v>385.31849999999997</v>
      </c>
      <c r="G40" s="1276">
        <v>1.1379999999999768</v>
      </c>
      <c r="H40" s="1277">
        <v>2.962149302216055E-3</v>
      </c>
      <c r="I40" s="1480"/>
      <c r="J40" s="1487">
        <v>387.21530000000001</v>
      </c>
      <c r="K40" s="1488">
        <v>404.03840000000002</v>
      </c>
      <c r="L40" s="1488">
        <v>414.97289999999998</v>
      </c>
      <c r="M40" s="1488">
        <v>405.07040000000001</v>
      </c>
      <c r="N40" s="1276">
        <v>-0.223700000000008</v>
      </c>
      <c r="O40" s="1278">
        <v>-5.5194487163767736E-4</v>
      </c>
      <c r="P40" s="1165"/>
      <c r="Q40" s="1487" t="s">
        <v>466</v>
      </c>
      <c r="R40" s="1488" t="s">
        <v>466</v>
      </c>
      <c r="S40" s="1488" t="s">
        <v>466</v>
      </c>
      <c r="T40" s="1488" t="s">
        <v>466</v>
      </c>
      <c r="U40" s="1276" t="s">
        <v>466</v>
      </c>
      <c r="V40" s="1278" t="s">
        <v>466</v>
      </c>
      <c r="W40" s="1165"/>
      <c r="X40" s="1489">
        <v>398.40440000000001</v>
      </c>
      <c r="Y40" s="1178"/>
      <c r="Z40" s="1279">
        <v>0.23579999999998336</v>
      </c>
      <c r="AA40" s="1278">
        <v>5.9221144007826076E-4</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I35" sqref="I35"/>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362" t="s">
        <v>470</v>
      </c>
      <c r="B5" s="1362"/>
      <c r="C5" s="1362"/>
      <c r="D5" s="1362"/>
      <c r="E5" s="1362"/>
      <c r="F5" s="1362"/>
      <c r="H5" s="651" t="s">
        <v>331</v>
      </c>
    </row>
    <row r="6" spans="1:10" ht="15.75" customHeight="1" thickBot="1">
      <c r="A6" s="1363" t="s">
        <v>170</v>
      </c>
      <c r="B6" s="1354" t="s">
        <v>472</v>
      </c>
      <c r="C6" s="1355"/>
      <c r="D6" s="1356"/>
      <c r="E6" s="1357" t="s">
        <v>473</v>
      </c>
      <c r="F6" s="1359" t="s">
        <v>474</v>
      </c>
    </row>
    <row r="7" spans="1:10" ht="21" customHeight="1" thickBot="1">
      <c r="A7" s="1364"/>
      <c r="B7" s="1159" t="s">
        <v>312</v>
      </c>
      <c r="C7" s="1159" t="s">
        <v>320</v>
      </c>
      <c r="D7" s="1159" t="s">
        <v>321</v>
      </c>
      <c r="E7" s="1358"/>
      <c r="F7" s="1360"/>
    </row>
    <row r="8" spans="1:10" ht="17.25" customHeight="1" thickBot="1">
      <c r="A8" s="849" t="s">
        <v>171</v>
      </c>
      <c r="B8" s="735">
        <v>4343.1540000000005</v>
      </c>
      <c r="C8" s="735">
        <v>743.322</v>
      </c>
      <c r="D8" s="887">
        <f t="shared" ref="D8:D13" si="0">(C8/B8)*100</f>
        <v>17.114797218795371</v>
      </c>
      <c r="E8" s="735">
        <v>3779.59</v>
      </c>
      <c r="F8" s="887">
        <f t="shared" ref="F8:F13" si="1">((B8-E8)/E8)*100</f>
        <v>14.910717829182538</v>
      </c>
      <c r="H8" s="680" t="s">
        <v>172</v>
      </c>
    </row>
    <row r="9" spans="1:10" ht="18" customHeight="1" thickBot="1">
      <c r="A9" s="850" t="s">
        <v>173</v>
      </c>
      <c r="B9" s="736">
        <v>12739</v>
      </c>
      <c r="C9" s="736">
        <v>1674</v>
      </c>
      <c r="D9" s="888">
        <f t="shared" si="0"/>
        <v>13.140748881387864</v>
      </c>
      <c r="E9" s="736">
        <v>11943</v>
      </c>
      <c r="F9" s="888">
        <f t="shared" si="1"/>
        <v>6.6649920455496945</v>
      </c>
      <c r="H9" s="650">
        <f>B9-E9</f>
        <v>796</v>
      </c>
    </row>
    <row r="10" spans="1:10" ht="15" customHeight="1" thickBot="1">
      <c r="A10" s="851" t="s">
        <v>306</v>
      </c>
      <c r="B10" s="737">
        <v>3817</v>
      </c>
      <c r="C10" s="1099">
        <v>0</v>
      </c>
      <c r="D10" s="888">
        <f t="shared" si="0"/>
        <v>0</v>
      </c>
      <c r="E10" s="738">
        <v>2977</v>
      </c>
      <c r="F10" s="888">
        <f t="shared" si="1"/>
        <v>28.2163251595566</v>
      </c>
    </row>
    <row r="11" spans="1:10" ht="17.25" customHeight="1" thickBot="1">
      <c r="A11" s="850" t="s">
        <v>174</v>
      </c>
      <c r="B11" s="1233">
        <v>85023.063999999998</v>
      </c>
      <c r="C11" s="740">
        <v>3204.1970000000001</v>
      </c>
      <c r="D11" s="889">
        <f t="shared" si="0"/>
        <v>3.7686209473702341</v>
      </c>
      <c r="E11" s="740">
        <v>83611.656000000003</v>
      </c>
      <c r="F11" s="889">
        <f t="shared" si="1"/>
        <v>1.6880517233147443</v>
      </c>
      <c r="J11" s="846"/>
    </row>
    <row r="12" spans="1:10" ht="15" customHeight="1" thickBot="1">
      <c r="A12" s="849" t="s">
        <v>175</v>
      </c>
      <c r="B12" s="735">
        <v>32266.635999999999</v>
      </c>
      <c r="C12" s="735">
        <v>6499.8649999999998</v>
      </c>
      <c r="D12" s="888">
        <f t="shared" si="0"/>
        <v>20.144228856085277</v>
      </c>
      <c r="E12" s="735">
        <v>35180.135000000002</v>
      </c>
      <c r="F12" s="888">
        <f t="shared" si="1"/>
        <v>-8.2816595217727365</v>
      </c>
    </row>
    <row r="13" spans="1:10" ht="15" customHeight="1" thickBot="1">
      <c r="A13" s="849" t="s">
        <v>176</v>
      </c>
      <c r="B13" s="735">
        <f>B11+B12</f>
        <v>117289.7</v>
      </c>
      <c r="C13" s="735">
        <f>C11+C12</f>
        <v>9704.0619999999999</v>
      </c>
      <c r="D13" s="890">
        <f t="shared" si="0"/>
        <v>8.2735841254602924</v>
      </c>
      <c r="E13" s="735">
        <f>E11+E12</f>
        <v>118791.791</v>
      </c>
      <c r="F13" s="890">
        <f t="shared" si="1"/>
        <v>-1.2644737379201567</v>
      </c>
    </row>
    <row r="16" spans="1:10" ht="15.75">
      <c r="A16" s="570" t="s">
        <v>307</v>
      </c>
    </row>
    <row r="18" spans="1:16" ht="33" customHeight="1" thickBot="1">
      <c r="A18" s="1362" t="s">
        <v>471</v>
      </c>
      <c r="B18" s="1362"/>
      <c r="C18" s="1362"/>
      <c r="D18" s="1362"/>
      <c r="E18" s="1362"/>
      <c r="F18" s="1362"/>
    </row>
    <row r="19" spans="1:16" ht="16.5" customHeight="1" thickBot="1">
      <c r="A19" s="1352" t="s">
        <v>177</v>
      </c>
      <c r="B19" s="1354" t="s">
        <v>472</v>
      </c>
      <c r="C19" s="1355"/>
      <c r="D19" s="1356"/>
      <c r="E19" s="1357" t="s">
        <v>473</v>
      </c>
      <c r="F19" s="1359" t="s">
        <v>474</v>
      </c>
    </row>
    <row r="20" spans="1:16" ht="21" customHeight="1" thickBot="1">
      <c r="A20" s="1353"/>
      <c r="B20" s="848" t="s">
        <v>312</v>
      </c>
      <c r="C20" s="848" t="s">
        <v>458</v>
      </c>
      <c r="D20" s="848" t="s">
        <v>459</v>
      </c>
      <c r="E20" s="1358"/>
      <c r="F20" s="1360"/>
      <c r="L20" s="1181"/>
    </row>
    <row r="21" spans="1:16" ht="15.75" thickBot="1">
      <c r="A21" s="568" t="s">
        <v>171</v>
      </c>
      <c r="B21" s="735">
        <v>10117.886</v>
      </c>
      <c r="C21" s="741">
        <v>0</v>
      </c>
      <c r="D21" s="887">
        <f t="shared" ref="D21:D26" si="2">(C21/B21)*100</f>
        <v>0</v>
      </c>
      <c r="E21" s="735">
        <v>12522.259</v>
      </c>
      <c r="F21" s="887">
        <f t="shared" ref="F21:F26" si="3">((B21-E21)/E21)*100</f>
        <v>-19.200792764308737</v>
      </c>
      <c r="H21" s="680" t="s">
        <v>178</v>
      </c>
    </row>
    <row r="22" spans="1:16" ht="15.75" thickBot="1">
      <c r="A22" s="568" t="s">
        <v>173</v>
      </c>
      <c r="B22" s="735">
        <v>39686</v>
      </c>
      <c r="C22" s="741">
        <v>0</v>
      </c>
      <c r="D22" s="888">
        <f t="shared" si="2"/>
        <v>0</v>
      </c>
      <c r="E22" s="735">
        <v>58981</v>
      </c>
      <c r="F22" s="888">
        <f t="shared" si="3"/>
        <v>-32.713924823248163</v>
      </c>
      <c r="H22" s="650">
        <f>B22-E22</f>
        <v>-19295</v>
      </c>
    </row>
    <row r="23" spans="1:16" ht="15.75" thickBot="1">
      <c r="A23" s="569" t="s">
        <v>306</v>
      </c>
      <c r="B23" s="738">
        <v>11121</v>
      </c>
      <c r="C23" s="742">
        <v>0</v>
      </c>
      <c r="D23" s="888">
        <f t="shared" si="2"/>
        <v>0</v>
      </c>
      <c r="E23" s="738">
        <v>21548</v>
      </c>
      <c r="F23" s="888">
        <f t="shared" si="3"/>
        <v>-48.389641730090958</v>
      </c>
    </row>
    <row r="24" spans="1:16" ht="15.75" thickBot="1">
      <c r="A24" s="568" t="s">
        <v>174</v>
      </c>
      <c r="B24" s="735">
        <v>4684.085</v>
      </c>
      <c r="C24" s="743">
        <v>15.443</v>
      </c>
      <c r="D24" s="889">
        <f t="shared" si="2"/>
        <v>0.32969085744601129</v>
      </c>
      <c r="E24" s="735">
        <v>5804.8680000000004</v>
      </c>
      <c r="F24" s="889">
        <f t="shared" si="3"/>
        <v>-19.307639725830121</v>
      </c>
    </row>
    <row r="25" spans="1:16" ht="15.75" thickBot="1">
      <c r="A25" s="568" t="s">
        <v>175</v>
      </c>
      <c r="B25" s="735">
        <v>1955.74</v>
      </c>
      <c r="C25" s="743">
        <v>6.3620000000000001</v>
      </c>
      <c r="D25" s="888">
        <f t="shared" si="2"/>
        <v>0.32529886385715895</v>
      </c>
      <c r="E25" s="735">
        <v>1707.51</v>
      </c>
      <c r="F25" s="888">
        <f t="shared" si="3"/>
        <v>14.537542971929888</v>
      </c>
    </row>
    <row r="26" spans="1:16" ht="15.75" thickBot="1">
      <c r="A26" s="568" t="s">
        <v>176</v>
      </c>
      <c r="B26" s="735">
        <f>B24+B25</f>
        <v>6639.8249999999998</v>
      </c>
      <c r="C26" s="744">
        <f>C24+C25</f>
        <v>21.805</v>
      </c>
      <c r="D26" s="890">
        <f t="shared" si="2"/>
        <v>0.32839720926379834</v>
      </c>
      <c r="E26" s="735">
        <f>E24+E25</f>
        <v>7512.3780000000006</v>
      </c>
      <c r="F26" s="890">
        <f t="shared" si="3"/>
        <v>-11.614870817203297</v>
      </c>
      <c r="P26" s="1086"/>
    </row>
    <row r="27" spans="1:16" ht="16.5" customHeight="1">
      <c r="A27" s="1361"/>
      <c r="B27" s="1361"/>
      <c r="C27" s="1361"/>
      <c r="D27" s="1361"/>
      <c r="E27" s="1361"/>
      <c r="F27" s="1361"/>
    </row>
    <row r="28" spans="1:16">
      <c r="B28" s="573"/>
      <c r="C28" s="574"/>
      <c r="D28" s="574"/>
      <c r="E28" s="574"/>
      <c r="F28" s="575"/>
    </row>
    <row r="29" spans="1:16" ht="15">
      <c r="A29" s="1234" t="s">
        <v>463</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351"/>
      <c r="D32" s="1351"/>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51"/>
      <c r="C43" s="1351"/>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5:F5"/>
    <mergeCell ref="A6:A7"/>
    <mergeCell ref="B6:D6"/>
    <mergeCell ref="E6:E7"/>
    <mergeCell ref="F6:F7"/>
    <mergeCell ref="A18:F18"/>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F19" sqref="F19:F20"/>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365" t="s">
        <v>468</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row>
    <row r="3" spans="1:24" ht="15.75" customHeight="1">
      <c r="A3" s="1366" t="s">
        <v>469</v>
      </c>
      <c r="B3" s="1366"/>
      <c r="C3" s="1366"/>
      <c r="D3" s="1366"/>
      <c r="E3" s="1366"/>
      <c r="F3" s="1366"/>
      <c r="P3" s="589"/>
    </row>
    <row r="4" spans="1:24" ht="4.5" customHeight="1">
      <c r="A4" s="590"/>
      <c r="B4" s="590"/>
      <c r="C4" s="588"/>
      <c r="D4" s="588"/>
    </row>
    <row r="5" spans="1:24" ht="30.75" thickBot="1">
      <c r="A5" s="591" t="s">
        <v>179</v>
      </c>
      <c r="B5" s="1367" t="s">
        <v>180</v>
      </c>
      <c r="C5" s="1367"/>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4470.7190000000001</v>
      </c>
      <c r="C7" s="603">
        <v>6465</v>
      </c>
      <c r="D7" s="870">
        <v>2.2956254059702337</v>
      </c>
      <c r="F7" s="745" t="s">
        <v>194</v>
      </c>
      <c r="G7" s="603">
        <v>286.07400000000001</v>
      </c>
      <c r="H7" s="603">
        <v>1692</v>
      </c>
      <c r="I7" s="870">
        <v>2.4496621881984226</v>
      </c>
      <c r="K7" s="745" t="s">
        <v>192</v>
      </c>
      <c r="L7" s="603">
        <v>91950.626999999993</v>
      </c>
      <c r="M7" s="603">
        <v>24205.94</v>
      </c>
      <c r="N7" s="733">
        <v>3.7986802826083186</v>
      </c>
      <c r="P7" s="745" t="s">
        <v>195</v>
      </c>
      <c r="Q7" s="603">
        <v>15529.566999999999</v>
      </c>
      <c r="R7" s="603">
        <v>4946.4049999999997</v>
      </c>
      <c r="S7" s="733">
        <v>3.1395664123742395</v>
      </c>
    </row>
    <row r="8" spans="1:24" ht="16.5" thickBot="1">
      <c r="A8" s="604" t="s">
        <v>202</v>
      </c>
      <c r="B8" s="605">
        <v>1718.7190000000001</v>
      </c>
      <c r="C8" s="605">
        <v>1281</v>
      </c>
      <c r="D8" s="853">
        <v>2.4237931583987096</v>
      </c>
      <c r="F8" s="604" t="s">
        <v>192</v>
      </c>
      <c r="G8" s="605">
        <v>449.387</v>
      </c>
      <c r="H8" s="605">
        <v>2125</v>
      </c>
      <c r="I8" s="853">
        <v>2.9269161629845768</v>
      </c>
      <c r="K8" s="604" t="s">
        <v>195</v>
      </c>
      <c r="L8" s="605">
        <v>59183.18</v>
      </c>
      <c r="M8" s="605">
        <v>16053.154</v>
      </c>
      <c r="N8" s="652">
        <v>3.6867010682137602</v>
      </c>
      <c r="P8" s="604" t="s">
        <v>193</v>
      </c>
      <c r="Q8" s="605">
        <v>14022.977000000001</v>
      </c>
      <c r="R8" s="605">
        <v>3567.8389999999999</v>
      </c>
      <c r="S8" s="652">
        <v>3.9303839102605251</v>
      </c>
    </row>
    <row r="9" spans="1:24" ht="16.5" thickBot="1">
      <c r="A9" s="604" t="s">
        <v>204</v>
      </c>
      <c r="B9" s="605">
        <v>1378.1569999999999</v>
      </c>
      <c r="C9" s="605">
        <v>874</v>
      </c>
      <c r="D9" s="853">
        <v>2.3283887459388772</v>
      </c>
      <c r="F9" s="945" t="s">
        <v>322</v>
      </c>
      <c r="G9" s="608">
        <v>735.46100000000001</v>
      </c>
      <c r="H9" s="608">
        <v>3817</v>
      </c>
      <c r="I9" s="946">
        <v>2.7207352848692459</v>
      </c>
      <c r="K9" s="604" t="s">
        <v>435</v>
      </c>
      <c r="L9" s="605">
        <v>29135.331999999999</v>
      </c>
      <c r="M9" s="605">
        <v>9501.884</v>
      </c>
      <c r="N9" s="652">
        <v>3.0662689630814266</v>
      </c>
      <c r="P9" s="604" t="s">
        <v>199</v>
      </c>
      <c r="Q9" s="605">
        <v>11361.726000000001</v>
      </c>
      <c r="R9" s="605">
        <v>2025.7349999999999</v>
      </c>
      <c r="S9" s="652">
        <v>5.6086931410080787</v>
      </c>
    </row>
    <row r="10" spans="1:24" ht="15.75">
      <c r="A10" s="604" t="s">
        <v>353</v>
      </c>
      <c r="B10" s="605">
        <v>763.92899999999997</v>
      </c>
      <c r="C10" s="605">
        <v>516</v>
      </c>
      <c r="D10" s="853">
        <v>2.181139951405167</v>
      </c>
      <c r="H10" s="1144"/>
      <c r="K10" s="604" t="s">
        <v>194</v>
      </c>
      <c r="L10" s="605">
        <v>24961.648000000001</v>
      </c>
      <c r="M10" s="605">
        <v>6621.241</v>
      </c>
      <c r="N10" s="652">
        <v>3.7699349714049073</v>
      </c>
      <c r="P10" s="604" t="s">
        <v>194</v>
      </c>
      <c r="Q10" s="605">
        <v>9571.3459999999995</v>
      </c>
      <c r="R10" s="605">
        <v>2724.875</v>
      </c>
      <c r="S10" s="652">
        <v>3.5125816780586265</v>
      </c>
    </row>
    <row r="11" spans="1:24" ht="15.75">
      <c r="A11" s="604" t="s">
        <v>205</v>
      </c>
      <c r="B11" s="605">
        <v>595.654</v>
      </c>
      <c r="C11" s="605">
        <v>411</v>
      </c>
      <c r="D11" s="853">
        <v>2.3064121428018276</v>
      </c>
      <c r="K11" s="604" t="s">
        <v>201</v>
      </c>
      <c r="L11" s="605">
        <v>21805.918000000001</v>
      </c>
      <c r="M11" s="605">
        <v>4584.1450000000004</v>
      </c>
      <c r="N11" s="652">
        <v>4.7568124481228233</v>
      </c>
      <c r="P11" s="604" t="s">
        <v>435</v>
      </c>
      <c r="Q11" s="605">
        <v>8924.8209999999999</v>
      </c>
      <c r="R11" s="605">
        <v>3219.41</v>
      </c>
      <c r="S11" s="652">
        <v>2.7721914885025516</v>
      </c>
    </row>
    <row r="12" spans="1:24" ht="15.75">
      <c r="A12" s="604" t="s">
        <v>200</v>
      </c>
      <c r="B12" s="605">
        <v>411.82299999999998</v>
      </c>
      <c r="C12" s="605">
        <v>555</v>
      </c>
      <c r="D12" s="853">
        <v>2.9257519998863293</v>
      </c>
      <c r="H12" s="1144"/>
      <c r="K12" s="604" t="s">
        <v>202</v>
      </c>
      <c r="L12" s="605">
        <v>13478.691000000001</v>
      </c>
      <c r="M12" s="605">
        <v>3646.66</v>
      </c>
      <c r="N12" s="652">
        <v>3.6961743074484601</v>
      </c>
      <c r="P12" s="604" t="s">
        <v>196</v>
      </c>
      <c r="Q12" s="605">
        <v>8138.9539999999997</v>
      </c>
      <c r="R12" s="605">
        <v>1929.298</v>
      </c>
      <c r="S12" s="652">
        <v>4.2186090484725529</v>
      </c>
    </row>
    <row r="13" spans="1:24" ht="16.5" thickBot="1">
      <c r="A13" s="604" t="s">
        <v>194</v>
      </c>
      <c r="B13" s="605">
        <v>286.07400000000001</v>
      </c>
      <c r="C13" s="605">
        <v>1692</v>
      </c>
      <c r="D13" s="853">
        <v>2.4496621881984226</v>
      </c>
      <c r="H13" s="1144"/>
      <c r="K13" s="604" t="s">
        <v>197</v>
      </c>
      <c r="L13" s="605">
        <v>11112.177</v>
      </c>
      <c r="M13" s="605">
        <v>2670.1320000000001</v>
      </c>
      <c r="N13" s="652">
        <v>4.1616583000390985</v>
      </c>
      <c r="P13" s="604" t="s">
        <v>201</v>
      </c>
      <c r="Q13" s="605">
        <v>5716.1559999999999</v>
      </c>
      <c r="R13" s="605">
        <v>1499.57</v>
      </c>
      <c r="S13" s="652">
        <v>3.8118634008415748</v>
      </c>
    </row>
    <row r="14" spans="1:24" ht="16.5" thickBot="1">
      <c r="A14" s="945" t="s">
        <v>322</v>
      </c>
      <c r="B14" s="608">
        <v>10371.964</v>
      </c>
      <c r="C14" s="608">
        <v>12739</v>
      </c>
      <c r="D14" s="946">
        <v>2.3881179437800268</v>
      </c>
      <c r="K14" s="604" t="s">
        <v>199</v>
      </c>
      <c r="L14" s="605">
        <v>9513.509</v>
      </c>
      <c r="M14" s="605">
        <v>1464.0409999999999</v>
      </c>
      <c r="N14" s="652">
        <v>6.4981165144965205</v>
      </c>
      <c r="P14" s="604" t="s">
        <v>341</v>
      </c>
      <c r="Q14" s="605">
        <v>4996.59</v>
      </c>
      <c r="R14" s="605">
        <v>1385.508</v>
      </c>
      <c r="S14" s="652">
        <v>3.6063234568115088</v>
      </c>
    </row>
    <row r="15" spans="1:24" ht="15.75">
      <c r="E15" s="825"/>
      <c r="K15" s="604" t="s">
        <v>354</v>
      </c>
      <c r="L15" s="605">
        <v>9427.56</v>
      </c>
      <c r="M15" s="605">
        <v>1820.998</v>
      </c>
      <c r="N15" s="652">
        <v>5.1771391292027777</v>
      </c>
      <c r="P15" s="604" t="s">
        <v>192</v>
      </c>
      <c r="Q15" s="605">
        <v>4631.4179999999997</v>
      </c>
      <c r="R15" s="605">
        <v>1478.7460000000001</v>
      </c>
      <c r="S15" s="652">
        <v>3.1319902133294018</v>
      </c>
    </row>
    <row r="16" spans="1:24" ht="15.75">
      <c r="A16" s="106"/>
      <c r="B16" s="106"/>
      <c r="C16" s="106"/>
      <c r="D16" s="106"/>
      <c r="E16" s="661"/>
      <c r="K16" s="604" t="s">
        <v>206</v>
      </c>
      <c r="L16" s="605">
        <v>7882.11</v>
      </c>
      <c r="M16" s="605">
        <v>2008.6279999999999</v>
      </c>
      <c r="N16" s="652">
        <v>3.9241263190595768</v>
      </c>
      <c r="P16" s="604" t="s">
        <v>202</v>
      </c>
      <c r="Q16" s="605">
        <v>2787</v>
      </c>
      <c r="R16" s="605">
        <v>762.66399999999999</v>
      </c>
      <c r="S16" s="652">
        <v>3.6542959940419371</v>
      </c>
    </row>
    <row r="17" spans="1:19" ht="15.75">
      <c r="A17" s="106"/>
      <c r="B17" s="106"/>
      <c r="C17" s="106"/>
      <c r="D17" s="106"/>
      <c r="K17" s="604" t="s">
        <v>193</v>
      </c>
      <c r="L17" s="605">
        <v>7024.7340000000004</v>
      </c>
      <c r="M17" s="605">
        <v>1582.742</v>
      </c>
      <c r="N17" s="652">
        <v>4.438331705356906</v>
      </c>
      <c r="P17" s="604" t="s">
        <v>208</v>
      </c>
      <c r="Q17" s="605">
        <v>2163.232</v>
      </c>
      <c r="R17" s="605">
        <v>753.03599999999994</v>
      </c>
      <c r="S17" s="652">
        <v>2.8726807217716019</v>
      </c>
    </row>
    <row r="18" spans="1:19" ht="15.75">
      <c r="A18" s="106"/>
      <c r="B18" s="106"/>
      <c r="C18" s="106"/>
      <c r="D18" s="106"/>
      <c r="K18" s="604" t="s">
        <v>209</v>
      </c>
      <c r="L18" s="605">
        <v>6699.049</v>
      </c>
      <c r="M18" s="605">
        <v>2010.53</v>
      </c>
      <c r="N18" s="652">
        <v>3.3319816167876133</v>
      </c>
      <c r="P18" s="604" t="s">
        <v>203</v>
      </c>
      <c r="Q18" s="605">
        <v>1944.1569999999999</v>
      </c>
      <c r="R18" s="605">
        <v>1109.2940000000001</v>
      </c>
      <c r="S18" s="652">
        <v>1.7526075143289332</v>
      </c>
    </row>
    <row r="19" spans="1:19" ht="15.75">
      <c r="A19" s="106"/>
      <c r="B19" s="106"/>
      <c r="C19" s="106"/>
      <c r="D19" s="106"/>
      <c r="K19" s="604" t="s">
        <v>355</v>
      </c>
      <c r="L19" s="605">
        <v>4777.6419999999998</v>
      </c>
      <c r="M19" s="605">
        <v>1501.1590000000001</v>
      </c>
      <c r="N19" s="652">
        <v>3.1826355502648283</v>
      </c>
      <c r="P19" s="604" t="s">
        <v>209</v>
      </c>
      <c r="Q19" s="605">
        <v>1935.3969999999999</v>
      </c>
      <c r="R19" s="605">
        <v>740.322</v>
      </c>
      <c r="S19" s="652">
        <v>2.6142637933223649</v>
      </c>
    </row>
    <row r="20" spans="1:19" ht="15.75">
      <c r="K20" s="604" t="s">
        <v>200</v>
      </c>
      <c r="L20" s="605">
        <v>4539.9120000000003</v>
      </c>
      <c r="M20" s="605">
        <v>1558.8589999999999</v>
      </c>
      <c r="N20" s="652">
        <v>2.9123301081111252</v>
      </c>
      <c r="P20" s="604" t="s">
        <v>353</v>
      </c>
      <c r="Q20" s="605">
        <v>1601.8040000000001</v>
      </c>
      <c r="R20" s="605">
        <v>467.76900000000001</v>
      </c>
      <c r="S20" s="652">
        <v>3.4243483428786434</v>
      </c>
    </row>
    <row r="21" spans="1:19" ht="15.75">
      <c r="K21" s="604" t="s">
        <v>207</v>
      </c>
      <c r="L21" s="605">
        <v>4293.6729999999998</v>
      </c>
      <c r="M21" s="605">
        <v>1018.284</v>
      </c>
      <c r="N21" s="652">
        <v>4.2165771042263254</v>
      </c>
      <c r="P21" s="604" t="s">
        <v>206</v>
      </c>
      <c r="Q21" s="605">
        <v>1501.3209999999999</v>
      </c>
      <c r="R21" s="605">
        <v>464.70600000000002</v>
      </c>
      <c r="S21" s="652">
        <v>3.230689941597483</v>
      </c>
    </row>
    <row r="22" spans="1:19" ht="15.75">
      <c r="H22" s="1144"/>
      <c r="K22" s="604" t="s">
        <v>205</v>
      </c>
      <c r="L22" s="605">
        <v>2373.9029999999998</v>
      </c>
      <c r="M22" s="605">
        <v>567.452</v>
      </c>
      <c r="N22" s="652">
        <v>4.1834428286445373</v>
      </c>
      <c r="P22" s="604" t="s">
        <v>354</v>
      </c>
      <c r="Q22" s="605">
        <v>1399.9490000000001</v>
      </c>
      <c r="R22" s="605">
        <v>417.53699999999998</v>
      </c>
      <c r="S22" s="652">
        <v>3.3528741165453604</v>
      </c>
    </row>
    <row r="23" spans="1:19" ht="15.75">
      <c r="H23" s="1144"/>
      <c r="K23" s="604" t="s">
        <v>196</v>
      </c>
      <c r="L23" s="605">
        <v>2049.5059999999999</v>
      </c>
      <c r="M23" s="605">
        <v>463.88600000000002</v>
      </c>
      <c r="N23" s="652">
        <v>4.4181242805344407</v>
      </c>
      <c r="P23" s="604" t="s">
        <v>211</v>
      </c>
      <c r="Q23" s="605">
        <v>1357.749</v>
      </c>
      <c r="R23" s="605">
        <v>402.70100000000002</v>
      </c>
      <c r="S23" s="652">
        <v>3.3716057322926933</v>
      </c>
    </row>
    <row r="24" spans="1:19" ht="16.5" thickBot="1">
      <c r="H24" s="1144"/>
      <c r="K24" s="1045" t="s">
        <v>198</v>
      </c>
      <c r="L24" s="944">
        <v>1660.9549999999999</v>
      </c>
      <c r="M24" s="944">
        <v>667.76800000000003</v>
      </c>
      <c r="N24" s="1046">
        <v>2.4873234416743539</v>
      </c>
      <c r="P24" s="604" t="s">
        <v>213</v>
      </c>
      <c r="Q24" s="605">
        <v>1307.4880000000001</v>
      </c>
      <c r="R24" s="605">
        <v>488.61200000000002</v>
      </c>
      <c r="S24" s="652">
        <v>2.6759228181051631</v>
      </c>
    </row>
    <row r="25" spans="1:19" ht="16.5" thickBot="1">
      <c r="H25" s="1144"/>
      <c r="K25" s="945" t="s">
        <v>322</v>
      </c>
      <c r="L25" s="608">
        <v>322570.81099999999</v>
      </c>
      <c r="M25" s="608">
        <v>85023.063999999998</v>
      </c>
      <c r="N25" s="732">
        <v>3.7939212705860612</v>
      </c>
      <c r="P25" s="1045" t="s">
        <v>210</v>
      </c>
      <c r="Q25" s="944">
        <v>1230.951</v>
      </c>
      <c r="R25" s="944">
        <v>329.81599999999997</v>
      </c>
      <c r="S25" s="1046">
        <v>3.7322355495185198</v>
      </c>
    </row>
    <row r="26" spans="1:19" ht="16.5" thickBot="1">
      <c r="H26" s="1144"/>
      <c r="K26" s="106"/>
      <c r="L26" s="106"/>
      <c r="M26" s="106"/>
      <c r="N26" s="106"/>
      <c r="P26" s="945" t="s">
        <v>322</v>
      </c>
      <c r="Q26" s="608">
        <v>109385.72100000001</v>
      </c>
      <c r="R26" s="608">
        <v>32266.635999999999</v>
      </c>
      <c r="S26" s="732">
        <v>3.3900565587314406</v>
      </c>
    </row>
    <row r="27" spans="1:19">
      <c r="A27" s="1234" t="s">
        <v>463</v>
      </c>
      <c r="H27" s="1144"/>
      <c r="K27" s="106"/>
      <c r="L27" s="106"/>
      <c r="M27" s="106"/>
      <c r="N27" s="106"/>
      <c r="P27" s="106"/>
      <c r="Q27" s="106"/>
      <c r="R27" s="106"/>
      <c r="S27" s="106"/>
    </row>
    <row r="28" spans="1:19">
      <c r="H28" s="1144"/>
      <c r="K28" s="106"/>
      <c r="L28" s="106"/>
      <c r="M28" s="106"/>
      <c r="N28" s="106"/>
      <c r="P28" s="106"/>
      <c r="Q28" s="106"/>
      <c r="R28" s="106"/>
      <c r="S28" s="106"/>
    </row>
    <row r="29" spans="1:19">
      <c r="H29" s="1144"/>
      <c r="K29" s="106"/>
      <c r="L29" s="106"/>
      <c r="M29" s="106"/>
      <c r="N29" s="106"/>
      <c r="P29" s="106"/>
      <c r="Q29" s="106"/>
      <c r="R29" s="106"/>
      <c r="S29" s="106"/>
    </row>
    <row r="30" spans="1:19">
      <c r="H30" s="1144"/>
      <c r="K30" s="106"/>
      <c r="L30" s="106"/>
      <c r="M30" s="106"/>
      <c r="N30" s="106"/>
      <c r="P30" s="106"/>
      <c r="Q30" s="106"/>
      <c r="R30" s="106"/>
      <c r="S30" s="106"/>
    </row>
    <row r="31" spans="1:19">
      <c r="H31" s="1144"/>
      <c r="K31" s="106"/>
      <c r="L31" s="106"/>
      <c r="M31" s="106"/>
      <c r="N31" s="106"/>
      <c r="P31" s="106"/>
      <c r="Q31" s="106"/>
      <c r="R31" s="106"/>
      <c r="S31" s="106"/>
    </row>
    <row r="32" spans="1:19">
      <c r="H32" s="1144"/>
      <c r="K32" s="106"/>
      <c r="L32" s="106"/>
      <c r="M32" s="106"/>
      <c r="N32" s="106"/>
      <c r="P32" s="106"/>
      <c r="Q32" s="106"/>
      <c r="R32" s="106"/>
      <c r="S32" s="106"/>
    </row>
    <row r="33" spans="1:19">
      <c r="H33" s="1144"/>
      <c r="K33" s="106"/>
      <c r="L33" s="106"/>
      <c r="M33" s="106"/>
      <c r="N33" s="106"/>
      <c r="P33" s="106"/>
      <c r="Q33" s="106"/>
      <c r="R33" s="106"/>
      <c r="S33" s="106"/>
    </row>
    <row r="34" spans="1:19">
      <c r="H34" s="1144"/>
      <c r="K34" s="106"/>
      <c r="L34" s="106"/>
      <c r="M34" s="106"/>
      <c r="N34" s="106"/>
      <c r="P34" s="106"/>
      <c r="Q34" s="106"/>
      <c r="R34" s="106"/>
      <c r="S34" s="106"/>
    </row>
    <row r="35" spans="1:19">
      <c r="A35" s="106"/>
      <c r="B35" s="106"/>
      <c r="C35" s="106"/>
      <c r="D35" s="106"/>
      <c r="E35" s="106"/>
      <c r="F35" s="106"/>
      <c r="G35" s="106"/>
      <c r="H35" s="106"/>
      <c r="I35" s="106"/>
      <c r="K35" s="106"/>
      <c r="L35" s="106"/>
      <c r="M35" s="106"/>
      <c r="N35" s="106"/>
      <c r="P35" s="106"/>
      <c r="Q35" s="106"/>
      <c r="R35" s="106"/>
      <c r="S35" s="106"/>
    </row>
    <row r="36" spans="1:19">
      <c r="A36" s="106"/>
      <c r="B36" s="106"/>
      <c r="C36" s="106"/>
      <c r="D36" s="106"/>
      <c r="E36" s="106"/>
      <c r="F36" s="106"/>
      <c r="G36" s="106"/>
      <c r="H36" s="106"/>
      <c r="I36" s="106"/>
      <c r="K36" s="106"/>
      <c r="L36" s="106"/>
      <c r="M36" s="106"/>
      <c r="N36" s="106"/>
      <c r="P36" s="106"/>
      <c r="Q36" s="106"/>
      <c r="R36" s="106"/>
      <c r="S36" s="106"/>
    </row>
    <row r="37" spans="1:19" ht="17.25" customHeight="1">
      <c r="A37" s="106"/>
      <c r="B37" s="106"/>
      <c r="C37" s="106"/>
      <c r="D37" s="106"/>
      <c r="E37" s="106"/>
      <c r="F37" s="106"/>
      <c r="G37" s="106"/>
      <c r="H37" s="106"/>
      <c r="I37" s="106"/>
      <c r="K37" s="106"/>
      <c r="L37" s="106"/>
      <c r="M37" s="106"/>
      <c r="N37" s="106"/>
      <c r="P37" s="106"/>
      <c r="Q37" s="106"/>
      <c r="R37" s="106"/>
      <c r="S37" s="106"/>
    </row>
    <row r="38" spans="1:19">
      <c r="A38" s="106"/>
      <c r="B38" s="106"/>
      <c r="C38" s="106"/>
      <c r="D38" s="106"/>
      <c r="E38" s="106"/>
      <c r="F38" s="106"/>
      <c r="G38" s="106"/>
      <c r="H38" s="106"/>
      <c r="I38" s="106"/>
      <c r="K38" s="106"/>
      <c r="L38" s="106"/>
      <c r="M38" s="106"/>
      <c r="N38" s="106"/>
      <c r="P38" s="106"/>
      <c r="Q38" s="106"/>
      <c r="R38" s="106"/>
      <c r="S38" s="106"/>
    </row>
    <row r="39" spans="1:19">
      <c r="A39" s="106"/>
      <c r="B39" s="106"/>
      <c r="C39" s="106"/>
      <c r="D39" s="106"/>
      <c r="E39" s="106"/>
      <c r="F39" s="106"/>
      <c r="G39" s="106"/>
      <c r="H39" s="106"/>
      <c r="I39" s="106"/>
      <c r="K39" s="106"/>
      <c r="L39" s="106"/>
      <c r="M39" s="106"/>
      <c r="N39" s="106"/>
      <c r="P39" s="106"/>
      <c r="Q39" s="106"/>
      <c r="R39" s="106"/>
      <c r="S39" s="106"/>
    </row>
    <row r="40" spans="1:19">
      <c r="A40" s="106"/>
      <c r="B40" s="106"/>
      <c r="C40" s="106"/>
      <c r="D40" s="106"/>
      <c r="E40" s="106"/>
      <c r="F40" s="106"/>
      <c r="G40" s="106"/>
      <c r="H40" s="106"/>
      <c r="I40" s="106"/>
      <c r="P40" s="106"/>
      <c r="Q40" s="106"/>
      <c r="R40" s="106"/>
      <c r="S40" s="106"/>
    </row>
    <row r="41" spans="1:19">
      <c r="A41" s="106"/>
      <c r="B41" s="106"/>
      <c r="C41" s="106"/>
      <c r="D41" s="106"/>
      <c r="E41" s="106"/>
      <c r="F41" s="106"/>
      <c r="G41" s="106"/>
      <c r="H41" s="106"/>
      <c r="I41" s="106"/>
      <c r="P41" s="106"/>
      <c r="Q41" s="106"/>
      <c r="R41" s="106"/>
      <c r="S41" s="106"/>
    </row>
    <row r="42" spans="1:19" ht="14.25" customHeight="1">
      <c r="A42" s="106"/>
      <c r="B42" s="106"/>
      <c r="C42" s="106"/>
      <c r="D42" s="106"/>
      <c r="E42" s="106"/>
      <c r="F42" s="106"/>
      <c r="G42" s="106"/>
      <c r="H42" s="106"/>
      <c r="I42" s="106"/>
      <c r="P42" s="106"/>
      <c r="Q42" s="106"/>
      <c r="R42" s="106"/>
      <c r="S42" s="106"/>
    </row>
    <row r="43" spans="1:19">
      <c r="A43" s="106"/>
      <c r="B43" s="106"/>
      <c r="C43" s="106"/>
      <c r="D43" s="106"/>
      <c r="E43" s="106"/>
      <c r="F43" s="106"/>
      <c r="G43" s="106"/>
      <c r="H43" s="106"/>
      <c r="I43" s="106"/>
      <c r="P43" s="106"/>
      <c r="Q43" s="106"/>
      <c r="R43" s="106"/>
      <c r="S43" s="106"/>
    </row>
    <row r="44" spans="1:19">
      <c r="A44" s="106"/>
      <c r="B44" s="106"/>
      <c r="C44" s="106"/>
      <c r="D44" s="106"/>
      <c r="E44" s="106"/>
      <c r="F44" s="106"/>
      <c r="G44" s="106"/>
      <c r="H44" s="106"/>
      <c r="I44" s="106"/>
      <c r="P44" s="106"/>
      <c r="Q44" s="106"/>
      <c r="R44" s="106"/>
      <c r="S44" s="106"/>
    </row>
    <row r="45" spans="1:19">
      <c r="A45" s="106"/>
      <c r="B45" s="106"/>
      <c r="C45" s="106"/>
      <c r="D45" s="106"/>
      <c r="E45" s="106"/>
      <c r="F45" s="106"/>
      <c r="G45" s="106"/>
      <c r="H45" s="106"/>
      <c r="I45" s="106"/>
      <c r="P45" s="106"/>
      <c r="Q45" s="106"/>
      <c r="R45" s="106"/>
      <c r="S45" s="106"/>
    </row>
    <row r="46" spans="1:19">
      <c r="A46" s="106"/>
      <c r="B46" s="106"/>
      <c r="C46" s="106"/>
      <c r="D46" s="106"/>
      <c r="E46" s="106"/>
      <c r="F46" s="106"/>
      <c r="G46" s="106"/>
      <c r="H46" s="106"/>
      <c r="I46" s="106"/>
      <c r="P46" s="106"/>
      <c r="Q46" s="106"/>
      <c r="R46" s="106"/>
      <c r="S46" s="106"/>
    </row>
    <row r="47" spans="1:19">
      <c r="A47" s="106"/>
      <c r="B47" s="106"/>
      <c r="C47" s="106"/>
      <c r="D47" s="106"/>
      <c r="E47" s="106"/>
      <c r="F47" s="106"/>
      <c r="G47" s="106"/>
      <c r="H47" s="106"/>
      <c r="I47" s="106"/>
      <c r="P47" s="106"/>
      <c r="Q47" s="106"/>
      <c r="R47" s="106"/>
      <c r="S47" s="106"/>
    </row>
    <row r="48" spans="1:19" ht="14.25" customHeight="1">
      <c r="A48" s="106"/>
      <c r="B48" s="106"/>
      <c r="C48" s="106"/>
      <c r="D48" s="106"/>
      <c r="E48" s="106"/>
      <c r="F48" s="106"/>
      <c r="G48" s="106"/>
      <c r="H48" s="106"/>
      <c r="I48" s="106"/>
      <c r="P48" s="106"/>
      <c r="Q48" s="106"/>
      <c r="R48" s="106"/>
      <c r="S48" s="106"/>
    </row>
    <row r="49" spans="1:19">
      <c r="A49" s="106"/>
      <c r="B49" s="106"/>
      <c r="C49" s="106"/>
      <c r="D49" s="106"/>
      <c r="E49" s="106"/>
      <c r="F49" s="106"/>
      <c r="G49" s="106"/>
      <c r="H49" s="106"/>
      <c r="I49" s="106"/>
      <c r="P49" s="106"/>
      <c r="Q49" s="106"/>
      <c r="R49" s="106"/>
      <c r="S49" s="106"/>
    </row>
    <row r="50" spans="1:19">
      <c r="A50" s="106"/>
      <c r="B50" s="106"/>
      <c r="C50" s="106"/>
      <c r="D50" s="106"/>
      <c r="E50" s="106"/>
      <c r="F50" s="106"/>
      <c r="G50" s="106"/>
      <c r="H50" s="106"/>
      <c r="I50" s="106"/>
      <c r="P50" s="106"/>
      <c r="Q50" s="106"/>
      <c r="R50" s="106"/>
      <c r="S50" s="106"/>
    </row>
    <row r="51" spans="1:19">
      <c r="A51" s="106"/>
      <c r="B51" s="106"/>
      <c r="C51" s="106"/>
      <c r="D51" s="106"/>
      <c r="E51" s="106"/>
      <c r="F51" s="106"/>
      <c r="G51" s="106"/>
      <c r="H51" s="106"/>
      <c r="I51" s="106"/>
      <c r="P51" s="106"/>
      <c r="Q51" s="106"/>
      <c r="R51" s="106"/>
      <c r="S51" s="106"/>
    </row>
    <row r="52" spans="1:19">
      <c r="A52" s="106"/>
      <c r="B52" s="106"/>
      <c r="C52" s="106"/>
      <c r="D52" s="106"/>
      <c r="E52" s="106"/>
      <c r="F52" s="106"/>
      <c r="G52" s="106"/>
      <c r="H52" s="106"/>
      <c r="I52" s="106"/>
      <c r="P52" s="106"/>
      <c r="Q52" s="106"/>
      <c r="R52" s="106"/>
      <c r="S52" s="106"/>
    </row>
    <row r="53" spans="1:19">
      <c r="A53" s="106"/>
      <c r="B53" s="106"/>
      <c r="C53" s="106"/>
      <c r="D53" s="106"/>
      <c r="E53" s="106"/>
      <c r="F53" s="106"/>
      <c r="G53" s="106"/>
      <c r="H53" s="106"/>
      <c r="I53" s="106"/>
      <c r="P53" s="106"/>
      <c r="Q53" s="106"/>
      <c r="R53" s="106"/>
      <c r="S53" s="106"/>
    </row>
    <row r="54" spans="1:19">
      <c r="A54" s="106"/>
      <c r="B54" s="106"/>
      <c r="C54" s="106"/>
      <c r="D54" s="106"/>
      <c r="E54" s="106"/>
      <c r="F54" s="106"/>
      <c r="G54" s="106"/>
      <c r="H54" s="106"/>
      <c r="I54" s="106"/>
      <c r="P54" s="106"/>
      <c r="Q54" s="106"/>
      <c r="R54" s="106"/>
      <c r="S54" s="106"/>
    </row>
    <row r="55" spans="1:19">
      <c r="A55" s="106"/>
      <c r="B55" s="106"/>
      <c r="C55" s="106"/>
      <c r="D55" s="106"/>
      <c r="E55" s="106"/>
      <c r="F55" s="106"/>
      <c r="G55" s="106"/>
      <c r="H55" s="106"/>
      <c r="I55" s="106"/>
      <c r="P55" s="106"/>
      <c r="Q55" s="106"/>
      <c r="R55" s="106"/>
      <c r="S55" s="106"/>
    </row>
    <row r="56" spans="1:19">
      <c r="A56" s="106"/>
      <c r="B56" s="106"/>
      <c r="C56" s="106"/>
      <c r="D56" s="106"/>
      <c r="E56" s="106"/>
      <c r="F56" s="106"/>
      <c r="G56" s="106"/>
      <c r="H56" s="106"/>
      <c r="I56" s="106"/>
      <c r="P56" s="106"/>
      <c r="Q56" s="106"/>
      <c r="R56" s="106"/>
      <c r="S56" s="106"/>
    </row>
    <row r="57" spans="1:19">
      <c r="A57" s="106"/>
      <c r="B57" s="106"/>
      <c r="C57" s="106"/>
      <c r="D57" s="106"/>
      <c r="E57" s="106"/>
      <c r="F57" s="106"/>
      <c r="G57" s="106"/>
      <c r="H57" s="106"/>
      <c r="I57" s="106"/>
      <c r="P57" s="106"/>
      <c r="Q57" s="106"/>
      <c r="R57" s="106"/>
      <c r="S57" s="106"/>
    </row>
    <row r="58" spans="1:19">
      <c r="A58" s="106"/>
      <c r="B58" s="106"/>
      <c r="C58" s="106"/>
      <c r="D58" s="106"/>
      <c r="E58" s="106"/>
      <c r="F58" s="106"/>
      <c r="G58" s="106"/>
      <c r="H58" s="106"/>
      <c r="I58" s="106"/>
      <c r="P58" s="106"/>
      <c r="Q58" s="106"/>
      <c r="R58" s="106"/>
      <c r="S58" s="106"/>
    </row>
    <row r="59" spans="1:19">
      <c r="A59" s="106"/>
      <c r="B59" s="106"/>
      <c r="C59" s="106"/>
      <c r="D59" s="106"/>
      <c r="E59" s="106"/>
      <c r="F59" s="106"/>
      <c r="G59" s="106"/>
      <c r="H59" s="106"/>
      <c r="I59" s="106"/>
      <c r="P59" s="106"/>
      <c r="Q59" s="106"/>
      <c r="R59" s="106"/>
      <c r="S59" s="106"/>
    </row>
    <row r="60" spans="1:19">
      <c r="A60" s="106"/>
      <c r="B60" s="106"/>
      <c r="C60" s="106"/>
      <c r="D60" s="106"/>
      <c r="E60" s="106"/>
      <c r="F60" s="106"/>
      <c r="G60" s="106"/>
      <c r="H60" s="106"/>
      <c r="I60" s="106"/>
      <c r="P60" s="106"/>
      <c r="Q60" s="106"/>
      <c r="R60" s="106"/>
      <c r="S60" s="106"/>
    </row>
    <row r="61" spans="1:19">
      <c r="A61" s="106"/>
      <c r="B61" s="106"/>
      <c r="C61" s="106"/>
      <c r="D61" s="106"/>
      <c r="E61" s="106"/>
      <c r="F61" s="106"/>
      <c r="G61" s="106"/>
      <c r="H61" s="106"/>
      <c r="I61" s="106"/>
      <c r="P61" s="106"/>
      <c r="Q61" s="106"/>
      <c r="R61" s="106"/>
      <c r="S61" s="106"/>
    </row>
    <row r="62" spans="1:19">
      <c r="A62" s="106"/>
      <c r="B62" s="106"/>
      <c r="C62" s="106"/>
      <c r="D62" s="106"/>
      <c r="E62" s="106"/>
      <c r="F62" s="106"/>
      <c r="G62" s="106"/>
      <c r="H62" s="106"/>
      <c r="I62" s="106"/>
      <c r="P62" s="106"/>
      <c r="Q62" s="106"/>
      <c r="R62" s="106"/>
      <c r="S62" s="106"/>
    </row>
    <row r="63" spans="1:19">
      <c r="A63" s="106"/>
      <c r="B63" s="106"/>
      <c r="C63" s="106"/>
      <c r="D63" s="106"/>
      <c r="E63" s="106"/>
      <c r="F63" s="106"/>
      <c r="G63" s="106"/>
      <c r="H63" s="106"/>
      <c r="I63" s="106"/>
      <c r="P63" s="106"/>
      <c r="Q63" s="106"/>
      <c r="R63" s="106"/>
      <c r="S63" s="106"/>
    </row>
    <row r="64" spans="1:19">
      <c r="A64" s="106"/>
      <c r="B64" s="106"/>
      <c r="C64" s="106"/>
      <c r="D64" s="106"/>
      <c r="E64" s="106"/>
      <c r="F64" s="106"/>
      <c r="G64" s="106"/>
      <c r="H64" s="106"/>
      <c r="I64" s="106"/>
      <c r="P64" s="106"/>
      <c r="Q64" s="106"/>
      <c r="R64" s="106"/>
      <c r="S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row r="86" spans="1:9">
      <c r="A86" s="106"/>
      <c r="B86" s="106"/>
      <c r="C86" s="106"/>
      <c r="D86" s="106"/>
      <c r="E86" s="106"/>
      <c r="F86" s="106"/>
      <c r="G86" s="106"/>
      <c r="H86" s="106"/>
      <c r="I86" s="106"/>
    </row>
    <row r="87" spans="1:9">
      <c r="A87" s="106"/>
      <c r="B87" s="106"/>
      <c r="C87" s="106"/>
      <c r="D87" s="106"/>
      <c r="E87" s="106"/>
      <c r="F87" s="106"/>
      <c r="G87" s="106"/>
      <c r="H87" s="106"/>
      <c r="I87" s="106"/>
    </row>
    <row r="88" spans="1:9">
      <c r="A88" s="106"/>
      <c r="B88" s="106"/>
      <c r="C88" s="106"/>
      <c r="D88" s="106"/>
      <c r="E88" s="106"/>
      <c r="F88" s="106"/>
      <c r="G88" s="106"/>
      <c r="H88" s="106"/>
      <c r="I88" s="106"/>
    </row>
    <row r="89" spans="1:9">
      <c r="A89" s="106"/>
      <c r="B89" s="106"/>
      <c r="C89" s="106"/>
      <c r="D89" s="106"/>
      <c r="E89" s="106"/>
      <c r="F89" s="106"/>
      <c r="G89" s="106"/>
      <c r="H89" s="106"/>
      <c r="I89" s="106"/>
    </row>
    <row r="90" spans="1:9">
      <c r="A90" s="106"/>
      <c r="B90" s="106"/>
      <c r="C90" s="106"/>
      <c r="D90" s="106"/>
      <c r="E90" s="106"/>
      <c r="F90" s="106"/>
      <c r="G90" s="106"/>
      <c r="H90" s="106"/>
      <c r="I90" s="106"/>
    </row>
    <row r="91" spans="1:9">
      <c r="A91" s="106"/>
      <c r="B91" s="106"/>
      <c r="C91" s="106"/>
      <c r="D91" s="106"/>
      <c r="E91" s="106"/>
      <c r="F91" s="106"/>
      <c r="G91" s="106"/>
      <c r="H91" s="106"/>
      <c r="I91" s="106"/>
    </row>
    <row r="92" spans="1:9">
      <c r="A92" s="106"/>
      <c r="B92" s="106"/>
      <c r="C92" s="106"/>
      <c r="D92" s="106"/>
      <c r="E92" s="106"/>
      <c r="F92" s="106"/>
      <c r="G92" s="106"/>
      <c r="H92" s="106"/>
      <c r="I92" s="106"/>
    </row>
    <row r="93" spans="1:9">
      <c r="A93" s="106"/>
      <c r="B93" s="106"/>
      <c r="C93" s="106"/>
      <c r="D93" s="106"/>
      <c r="E93" s="106"/>
      <c r="F93" s="106"/>
      <c r="G93" s="106"/>
      <c r="H93" s="106"/>
      <c r="I93" s="106"/>
    </row>
    <row r="94" spans="1:9">
      <c r="A94" s="106"/>
      <c r="B94" s="106"/>
      <c r="C94" s="106"/>
      <c r="D94" s="106"/>
      <c r="E94" s="106"/>
      <c r="F94" s="106"/>
      <c r="G94" s="106"/>
      <c r="H94" s="106"/>
      <c r="I94" s="106"/>
    </row>
    <row r="95" spans="1:9">
      <c r="H95" s="1144"/>
    </row>
    <row r="96" spans="1:9">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1"/>
  <sheetViews>
    <sheetView zoomScaleNormal="100" workbookViewId="0">
      <selection activeCell="F19" sqref="F19:F20"/>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365" t="s">
        <v>475</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c r="Y2" s="1365"/>
      <c r="Z2" s="1365"/>
      <c r="AA2" s="1365"/>
    </row>
    <row r="3" spans="1:27" ht="18" customHeight="1">
      <c r="A3" s="1368" t="s">
        <v>476</v>
      </c>
      <c r="B3" s="1368"/>
      <c r="C3" s="1368"/>
      <c r="D3" s="1368"/>
      <c r="E3" s="1368"/>
      <c r="F3" s="1368"/>
      <c r="G3" s="136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5753.6189999999997</v>
      </c>
      <c r="C8" s="892">
        <v>8972</v>
      </c>
      <c r="D8" s="893">
        <v>2.1972764799087114</v>
      </c>
      <c r="E8" s="828"/>
      <c r="F8" s="827" t="s">
        <v>210</v>
      </c>
      <c r="G8" s="603">
        <v>1435.87</v>
      </c>
      <c r="H8" s="892">
        <v>7749</v>
      </c>
      <c r="I8" s="893">
        <v>2.4539375077974257</v>
      </c>
      <c r="J8" s="661"/>
      <c r="K8" s="745" t="s">
        <v>195</v>
      </c>
      <c r="L8" s="603">
        <v>3592.8380000000002</v>
      </c>
      <c r="M8" s="603">
        <v>1037.182</v>
      </c>
      <c r="N8" s="733">
        <v>3.4640381340979696</v>
      </c>
      <c r="O8" s="661"/>
      <c r="P8" s="745" t="s">
        <v>435</v>
      </c>
      <c r="Q8" s="603">
        <v>1641.1769999999999</v>
      </c>
      <c r="R8" s="603">
        <v>367.12099999999998</v>
      </c>
      <c r="S8" s="733">
        <v>4.4703980431519854</v>
      </c>
    </row>
    <row r="9" spans="1:27" ht="15.75">
      <c r="A9" s="606" t="s">
        <v>210</v>
      </c>
      <c r="B9" s="605">
        <v>3239.2060000000001</v>
      </c>
      <c r="C9" s="607">
        <v>11472</v>
      </c>
      <c r="D9" s="653">
        <v>1.9064256997385087</v>
      </c>
      <c r="E9" s="829"/>
      <c r="F9" s="606" t="s">
        <v>435</v>
      </c>
      <c r="G9" s="605">
        <v>301.35199999999998</v>
      </c>
      <c r="H9" s="607">
        <v>1166</v>
      </c>
      <c r="I9" s="653">
        <v>3.415256638371658</v>
      </c>
      <c r="J9" s="661"/>
      <c r="K9" s="604" t="s">
        <v>201</v>
      </c>
      <c r="L9" s="605">
        <v>2770.4549999999999</v>
      </c>
      <c r="M9" s="605">
        <v>949.10699999999997</v>
      </c>
      <c r="N9" s="652">
        <v>2.9190122926076829</v>
      </c>
      <c r="O9" s="661"/>
      <c r="P9" s="604" t="s">
        <v>195</v>
      </c>
      <c r="Q9" s="605">
        <v>1505.2439999999999</v>
      </c>
      <c r="R9" s="605">
        <v>382.75700000000001</v>
      </c>
      <c r="S9" s="652">
        <v>3.9326361111619117</v>
      </c>
    </row>
    <row r="10" spans="1:27" ht="16.5" thickBot="1">
      <c r="A10" s="606" t="s">
        <v>197</v>
      </c>
      <c r="B10" s="605">
        <v>2963.9389999999999</v>
      </c>
      <c r="C10" s="605">
        <v>2749</v>
      </c>
      <c r="D10" s="652">
        <v>1.7762698883096382</v>
      </c>
      <c r="E10" s="828"/>
      <c r="F10" s="951" t="s">
        <v>212</v>
      </c>
      <c r="G10" s="944">
        <v>157.273</v>
      </c>
      <c r="H10" s="952">
        <v>616</v>
      </c>
      <c r="I10" s="953">
        <v>4.3933459969830713</v>
      </c>
      <c r="J10" s="661"/>
      <c r="K10" s="604" t="s">
        <v>212</v>
      </c>
      <c r="L10" s="605">
        <v>2009.38</v>
      </c>
      <c r="M10" s="605">
        <v>432.08800000000002</v>
      </c>
      <c r="N10" s="652">
        <v>4.6503952898483645</v>
      </c>
      <c r="O10" s="661"/>
      <c r="P10" s="604" t="s">
        <v>197</v>
      </c>
      <c r="Q10" s="605">
        <v>1118.7339999999999</v>
      </c>
      <c r="R10" s="605">
        <v>352.48099999999999</v>
      </c>
      <c r="S10" s="652">
        <v>3.1738845498055213</v>
      </c>
    </row>
    <row r="11" spans="1:27" ht="16.5" thickBot="1">
      <c r="A11" s="606" t="s">
        <v>195</v>
      </c>
      <c r="B11" s="605">
        <v>2278.2829999999999</v>
      </c>
      <c r="C11" s="607">
        <v>1841</v>
      </c>
      <c r="D11" s="653">
        <v>2.541325429952682</v>
      </c>
      <c r="E11" s="829"/>
      <c r="F11" s="1038" t="s">
        <v>322</v>
      </c>
      <c r="G11" s="608">
        <v>2046.0719999999999</v>
      </c>
      <c r="H11" s="1100">
        <v>11121</v>
      </c>
      <c r="I11" s="1101">
        <v>2.5309986949610654</v>
      </c>
      <c r="J11" s="661"/>
      <c r="K11" s="604" t="s">
        <v>197</v>
      </c>
      <c r="L11" s="605">
        <v>1657.2349999999999</v>
      </c>
      <c r="M11" s="605">
        <v>502.39400000000001</v>
      </c>
      <c r="N11" s="652">
        <v>3.2986759396011891</v>
      </c>
      <c r="O11" s="661"/>
      <c r="P11" s="604" t="s">
        <v>194</v>
      </c>
      <c r="Q11" s="605">
        <v>865.94399999999996</v>
      </c>
      <c r="R11" s="605">
        <v>136.292</v>
      </c>
      <c r="S11" s="652">
        <v>6.3535937545857424</v>
      </c>
    </row>
    <row r="12" spans="1:27" ht="15.75">
      <c r="A12" s="606" t="s">
        <v>435</v>
      </c>
      <c r="B12" s="605">
        <v>1776.316</v>
      </c>
      <c r="C12" s="607">
        <v>3581</v>
      </c>
      <c r="D12" s="653">
        <v>3.3480399733109167</v>
      </c>
      <c r="E12" s="829"/>
      <c r="F12" s="106"/>
      <c r="G12" s="106"/>
      <c r="H12" s="106"/>
      <c r="I12" s="106"/>
      <c r="J12" s="661"/>
      <c r="K12" s="604" t="s">
        <v>435</v>
      </c>
      <c r="L12" s="605">
        <v>1595.097</v>
      </c>
      <c r="M12" s="605">
        <v>297.13</v>
      </c>
      <c r="N12" s="652">
        <v>5.3683471880994853</v>
      </c>
      <c r="O12" s="661"/>
      <c r="P12" s="604" t="s">
        <v>212</v>
      </c>
      <c r="Q12" s="605">
        <v>615.93799999999999</v>
      </c>
      <c r="R12" s="605">
        <v>140.91300000000001</v>
      </c>
      <c r="S12" s="652">
        <v>4.3710516417931631</v>
      </c>
    </row>
    <row r="13" spans="1:27" ht="15.75">
      <c r="A13" s="606" t="s">
        <v>206</v>
      </c>
      <c r="B13" s="605">
        <v>1661.752</v>
      </c>
      <c r="C13" s="605">
        <v>1057</v>
      </c>
      <c r="D13" s="652">
        <v>3.0686694169396622</v>
      </c>
      <c r="E13" s="829"/>
      <c r="F13" s="106"/>
      <c r="G13" s="106"/>
      <c r="H13" s="106"/>
      <c r="I13" s="106"/>
      <c r="J13" s="661"/>
      <c r="K13" s="604" t="s">
        <v>192</v>
      </c>
      <c r="L13" s="605">
        <v>1266.4949999999999</v>
      </c>
      <c r="M13" s="605">
        <v>504.62799999999999</v>
      </c>
      <c r="N13" s="652">
        <v>2.5097596645449718</v>
      </c>
      <c r="O13" s="661"/>
      <c r="P13" s="604" t="s">
        <v>201</v>
      </c>
      <c r="Q13" s="605">
        <v>435.23099999999999</v>
      </c>
      <c r="R13" s="605">
        <v>233.827</v>
      </c>
      <c r="S13" s="652">
        <v>1.861337655617187</v>
      </c>
    </row>
    <row r="14" spans="1:27" ht="16.5" thickBot="1">
      <c r="A14" s="951" t="s">
        <v>214</v>
      </c>
      <c r="B14" s="944">
        <v>1416.847</v>
      </c>
      <c r="C14" s="952">
        <v>3993</v>
      </c>
      <c r="D14" s="953">
        <v>1.6238599089073233</v>
      </c>
      <c r="E14" s="829"/>
      <c r="J14" s="661"/>
      <c r="K14" s="604" t="s">
        <v>210</v>
      </c>
      <c r="L14" s="605">
        <v>788.03</v>
      </c>
      <c r="M14" s="605">
        <v>211.58699999999999</v>
      </c>
      <c r="N14" s="652">
        <v>3.7243781517768104</v>
      </c>
      <c r="O14" s="661"/>
      <c r="P14" s="604" t="s">
        <v>192</v>
      </c>
      <c r="Q14" s="605">
        <v>334.16300000000001</v>
      </c>
      <c r="R14" s="605">
        <v>69.793000000000006</v>
      </c>
      <c r="S14" s="652">
        <v>4.7879156935509286</v>
      </c>
    </row>
    <row r="15" spans="1:27" ht="16.5" thickBot="1">
      <c r="A15" s="1038" t="s">
        <v>322</v>
      </c>
      <c r="B15" s="608">
        <v>22058.772000000001</v>
      </c>
      <c r="C15" s="608">
        <v>39686</v>
      </c>
      <c r="D15" s="732">
        <v>2.1801759774719738</v>
      </c>
      <c r="E15" s="829"/>
      <c r="J15" s="661"/>
      <c r="K15" s="604" t="s">
        <v>213</v>
      </c>
      <c r="L15" s="605">
        <v>764.42</v>
      </c>
      <c r="M15" s="605">
        <v>318.03800000000001</v>
      </c>
      <c r="N15" s="652">
        <v>2.4035492614090139</v>
      </c>
      <c r="O15" s="661"/>
      <c r="P15" s="604" t="s">
        <v>206</v>
      </c>
      <c r="Q15" s="605">
        <v>249.46299999999999</v>
      </c>
      <c r="R15" s="605">
        <v>53.247</v>
      </c>
      <c r="S15" s="652">
        <v>4.6850151182226227</v>
      </c>
    </row>
    <row r="16" spans="1:27" ht="15.75">
      <c r="A16" s="106"/>
      <c r="B16" s="106"/>
      <c r="C16" s="106"/>
      <c r="D16" s="106"/>
      <c r="E16" s="829"/>
      <c r="J16" s="661"/>
      <c r="K16" s="604" t="s">
        <v>205</v>
      </c>
      <c r="L16" s="605">
        <v>336.22300000000001</v>
      </c>
      <c r="M16" s="605">
        <v>148.47999999999999</v>
      </c>
      <c r="N16" s="652">
        <v>2.2644329202586211</v>
      </c>
      <c r="O16" s="661"/>
      <c r="P16" s="604" t="s">
        <v>210</v>
      </c>
      <c r="Q16" s="605">
        <v>181.572</v>
      </c>
      <c r="R16" s="605">
        <v>145.90700000000001</v>
      </c>
      <c r="S16" s="652">
        <v>1.2444365246355555</v>
      </c>
    </row>
    <row r="17" spans="1:19" ht="16.5" thickBot="1">
      <c r="A17" s="106"/>
      <c r="B17" s="106"/>
      <c r="C17" s="106"/>
      <c r="D17" s="106"/>
      <c r="E17" s="828"/>
      <c r="J17" s="661"/>
      <c r="K17" s="604" t="s">
        <v>209</v>
      </c>
      <c r="L17" s="605">
        <v>294.04700000000003</v>
      </c>
      <c r="M17" s="605">
        <v>79.25</v>
      </c>
      <c r="N17" s="652">
        <v>3.7103722397476342</v>
      </c>
      <c r="O17" s="661"/>
      <c r="P17" s="604" t="s">
        <v>209</v>
      </c>
      <c r="Q17" s="605">
        <v>142.685</v>
      </c>
      <c r="R17" s="605">
        <v>40.1</v>
      </c>
      <c r="S17" s="652">
        <v>3.5582294264339152</v>
      </c>
    </row>
    <row r="18" spans="1:19" ht="16.5" thickBot="1">
      <c r="A18" s="106"/>
      <c r="B18" s="106"/>
      <c r="C18" s="106"/>
      <c r="D18" s="106"/>
      <c r="E18" s="830"/>
      <c r="K18" s="1045" t="s">
        <v>194</v>
      </c>
      <c r="L18" s="944">
        <v>293.38600000000002</v>
      </c>
      <c r="M18" s="944">
        <v>93.277000000000001</v>
      </c>
      <c r="N18" s="1046">
        <v>3.145319853768882</v>
      </c>
      <c r="O18" s="661"/>
      <c r="P18" s="945" t="s">
        <v>322</v>
      </c>
      <c r="Q18" s="608">
        <v>7229.3680000000004</v>
      </c>
      <c r="R18" s="608">
        <v>1955.74</v>
      </c>
      <c r="S18" s="732">
        <v>3.6964872631331365</v>
      </c>
    </row>
    <row r="19" spans="1:19" ht="16.5" thickBot="1">
      <c r="A19" s="106"/>
      <c r="B19" s="106"/>
      <c r="C19" s="106"/>
      <c r="D19" s="106"/>
      <c r="E19" s="831"/>
      <c r="J19" s="661"/>
      <c r="K19" s="945" t="s">
        <v>322</v>
      </c>
      <c r="L19" s="608">
        <v>16301.165999999999</v>
      </c>
      <c r="M19" s="608">
        <v>4684.085</v>
      </c>
      <c r="N19" s="732">
        <v>3.4801174615746722</v>
      </c>
      <c r="O19" s="661"/>
      <c r="P19" s="106"/>
      <c r="Q19" s="106"/>
      <c r="R19" s="106"/>
      <c r="S19" s="106"/>
    </row>
    <row r="20" spans="1:19" ht="15" customHeight="1">
      <c r="A20" s="106"/>
      <c r="B20" s="106"/>
      <c r="C20" s="106"/>
      <c r="D20" s="106"/>
      <c r="E20" s="831"/>
      <c r="J20" s="661"/>
      <c r="K20" s="106"/>
      <c r="L20" s="106"/>
      <c r="M20" s="106"/>
      <c r="N20" s="106"/>
      <c r="O20" s="661"/>
      <c r="P20" s="106"/>
      <c r="Q20" s="106"/>
      <c r="R20" s="106"/>
      <c r="S20" s="106"/>
    </row>
    <row r="21" spans="1:19">
      <c r="A21" s="1234" t="s">
        <v>463</v>
      </c>
      <c r="E21" s="832"/>
      <c r="J21" s="661"/>
      <c r="K21" s="106"/>
      <c r="L21" s="106"/>
      <c r="M21" s="106"/>
      <c r="N21" s="106"/>
      <c r="P21" s="106"/>
      <c r="Q21" s="106"/>
      <c r="R21" s="106"/>
      <c r="S21" s="106"/>
    </row>
    <row r="22" spans="1:19">
      <c r="A22" s="1234"/>
      <c r="F22" s="1113"/>
      <c r="K22" s="106"/>
      <c r="L22" s="106"/>
      <c r="M22" s="106"/>
      <c r="N22" s="106"/>
      <c r="P22" s="106"/>
      <c r="Q22" s="106"/>
      <c r="R22" s="106"/>
      <c r="S22" s="106"/>
    </row>
    <row r="23" spans="1:19">
      <c r="K23" s="106"/>
      <c r="L23" s="106"/>
      <c r="M23" s="106"/>
      <c r="N23" s="106"/>
      <c r="P23" s="106"/>
      <c r="Q23" s="106"/>
      <c r="R23" s="106"/>
      <c r="S23" s="106"/>
    </row>
    <row r="24" spans="1:19">
      <c r="K24" s="106"/>
      <c r="L24" s="106"/>
      <c r="M24" s="106"/>
      <c r="N24" s="106"/>
      <c r="P24" s="106"/>
      <c r="Q24" s="106"/>
      <c r="R24" s="106"/>
      <c r="S24" s="106"/>
    </row>
    <row r="25" spans="1:19">
      <c r="K25" s="106"/>
      <c r="L25" s="106"/>
      <c r="M25" s="106"/>
      <c r="N25" s="106"/>
      <c r="P25" s="106"/>
      <c r="Q25" s="106"/>
      <c r="R25" s="106"/>
      <c r="S25" s="106"/>
    </row>
    <row r="26" spans="1:19">
      <c r="A26" s="1234"/>
      <c r="K26" s="106"/>
      <c r="L26" s="106"/>
      <c r="M26" s="106"/>
      <c r="N26" s="106"/>
    </row>
    <row r="27" spans="1:19">
      <c r="A27" s="106"/>
      <c r="B27" s="106"/>
      <c r="C27" s="106"/>
      <c r="D27" s="106"/>
      <c r="E27" s="106"/>
      <c r="F27" s="106"/>
      <c r="G27" s="106"/>
      <c r="H27" s="106"/>
      <c r="I27" s="106"/>
      <c r="J27" s="106"/>
      <c r="K27" s="106"/>
      <c r="L27" s="106"/>
      <c r="M27" s="106"/>
      <c r="N27" s="106"/>
    </row>
    <row r="28" spans="1:19">
      <c r="A28" s="106"/>
      <c r="B28" s="106"/>
      <c r="C28" s="106"/>
      <c r="D28" s="106"/>
      <c r="E28" s="106"/>
      <c r="F28" s="106"/>
      <c r="G28" s="106"/>
      <c r="H28" s="106"/>
      <c r="I28" s="106"/>
      <c r="J28" s="106"/>
      <c r="K28" s="106"/>
      <c r="L28" s="106"/>
      <c r="M28" s="106"/>
      <c r="N28" s="106"/>
    </row>
    <row r="29" spans="1:19">
      <c r="A29" s="106"/>
      <c r="B29" s="106"/>
      <c r="C29" s="106"/>
      <c r="D29" s="106"/>
      <c r="E29" s="106"/>
      <c r="F29" s="106"/>
      <c r="G29" s="106"/>
      <c r="H29" s="106"/>
      <c r="I29" s="106"/>
      <c r="J29" s="106"/>
      <c r="K29" s="106"/>
      <c r="L29" s="106"/>
      <c r="M29" s="106"/>
      <c r="N29" s="106"/>
    </row>
    <row r="30" spans="1:19">
      <c r="A30" s="106"/>
      <c r="B30" s="106"/>
      <c r="C30" s="106"/>
      <c r="D30" s="106"/>
      <c r="E30" s="106"/>
      <c r="F30" s="106"/>
      <c r="G30" s="106"/>
      <c r="H30" s="106"/>
      <c r="I30" s="106"/>
      <c r="J30" s="106"/>
      <c r="K30" s="106"/>
      <c r="L30" s="106"/>
      <c r="M30" s="106"/>
      <c r="N30" s="106"/>
    </row>
    <row r="31" spans="1:19">
      <c r="A31" s="106"/>
      <c r="B31" s="106"/>
      <c r="C31" s="106"/>
      <c r="D31" s="106"/>
      <c r="E31" s="106"/>
      <c r="F31" s="106"/>
      <c r="G31" s="106"/>
      <c r="H31" s="106"/>
      <c r="I31" s="106"/>
      <c r="J31" s="106"/>
      <c r="K31" s="106"/>
      <c r="L31" s="106"/>
      <c r="M31" s="106"/>
      <c r="N31" s="106"/>
    </row>
    <row r="32" spans="1:19">
      <c r="A32" s="106"/>
      <c r="B32" s="106"/>
      <c r="C32" s="106"/>
      <c r="D32" s="106"/>
      <c r="E32" s="106"/>
      <c r="F32" s="106"/>
      <c r="G32" s="106"/>
      <c r="H32" s="106"/>
      <c r="I32" s="106"/>
      <c r="J32" s="106"/>
      <c r="K32" s="106"/>
      <c r="L32" s="106"/>
      <c r="M32" s="106"/>
      <c r="N32" s="106"/>
    </row>
    <row r="33" spans="1:14">
      <c r="A33" s="106"/>
      <c r="B33" s="106"/>
      <c r="C33" s="106"/>
      <c r="D33" s="106"/>
      <c r="E33" s="106"/>
      <c r="F33" s="106"/>
      <c r="G33" s="106"/>
      <c r="H33" s="106"/>
      <c r="I33" s="106"/>
      <c r="J33" s="106"/>
      <c r="K33" s="106"/>
      <c r="L33" s="106"/>
      <c r="M33" s="106"/>
      <c r="N33" s="106"/>
    </row>
    <row r="34" spans="1:14">
      <c r="A34" s="106"/>
      <c r="B34" s="106"/>
      <c r="C34" s="106"/>
      <c r="D34" s="106"/>
      <c r="E34" s="106"/>
      <c r="F34" s="106"/>
      <c r="G34" s="106"/>
      <c r="H34" s="106"/>
      <c r="I34" s="106"/>
      <c r="J34" s="106"/>
      <c r="K34" s="106"/>
      <c r="L34" s="106"/>
      <c r="M34" s="106"/>
      <c r="N34" s="106"/>
    </row>
    <row r="35" spans="1:14">
      <c r="A35" s="106"/>
      <c r="B35" s="106"/>
      <c r="C35" s="106"/>
      <c r="D35" s="106"/>
      <c r="E35" s="106"/>
      <c r="F35" s="106"/>
      <c r="G35" s="106"/>
      <c r="H35" s="106"/>
      <c r="I35" s="106"/>
      <c r="J35" s="106"/>
      <c r="K35" s="106"/>
    </row>
    <row r="36" spans="1:14">
      <c r="A36" s="106"/>
      <c r="B36" s="106"/>
      <c r="C36" s="106"/>
      <c r="D36" s="106"/>
      <c r="E36" s="106"/>
      <c r="F36" s="106"/>
      <c r="G36" s="106"/>
      <c r="H36" s="106"/>
      <c r="I36" s="106"/>
      <c r="J36" s="106"/>
      <c r="K36" s="106"/>
    </row>
    <row r="37" spans="1:14">
      <c r="A37" s="106"/>
      <c r="B37" s="106"/>
      <c r="C37" s="106"/>
      <c r="D37" s="106"/>
      <c r="E37" s="106"/>
      <c r="F37" s="106"/>
      <c r="G37" s="106"/>
      <c r="H37" s="106"/>
      <c r="I37" s="106"/>
      <c r="J37" s="106"/>
      <c r="K37" s="106"/>
    </row>
    <row r="38" spans="1:14">
      <c r="A38" s="106"/>
      <c r="B38" s="106"/>
      <c r="C38" s="106"/>
      <c r="D38" s="106"/>
      <c r="E38" s="106"/>
      <c r="F38" s="106"/>
      <c r="G38" s="106"/>
      <c r="H38" s="106"/>
      <c r="I38" s="106"/>
      <c r="J38" s="106"/>
      <c r="K38" s="106"/>
    </row>
    <row r="39" spans="1:14">
      <c r="A39" s="106"/>
      <c r="B39" s="106"/>
      <c r="C39" s="106"/>
      <c r="D39" s="106"/>
      <c r="E39" s="106"/>
      <c r="F39" s="106"/>
      <c r="G39" s="106"/>
      <c r="H39" s="106"/>
      <c r="I39" s="106"/>
      <c r="J39" s="106"/>
      <c r="K39" s="106"/>
    </row>
    <row r="40" spans="1:14">
      <c r="A40" s="106"/>
      <c r="B40" s="106"/>
      <c r="C40" s="106"/>
      <c r="D40" s="106"/>
      <c r="E40" s="106"/>
      <c r="F40" s="106"/>
      <c r="G40" s="106"/>
      <c r="H40" s="106"/>
      <c r="I40" s="106"/>
      <c r="J40" s="106"/>
      <c r="K40" s="106"/>
    </row>
    <row r="41" spans="1:14">
      <c r="A41" s="106"/>
      <c r="B41" s="106"/>
      <c r="C41" s="106"/>
      <c r="D41" s="106"/>
      <c r="E41" s="106"/>
      <c r="F41" s="106"/>
      <c r="G41" s="106"/>
      <c r="H41" s="106"/>
      <c r="I41" s="106"/>
      <c r="J41" s="106"/>
      <c r="K41" s="106"/>
    </row>
    <row r="42" spans="1:14">
      <c r="A42" s="106"/>
      <c r="B42" s="106"/>
      <c r="C42" s="106"/>
      <c r="D42" s="106"/>
      <c r="E42" s="106"/>
      <c r="F42" s="106"/>
      <c r="G42" s="106"/>
      <c r="H42" s="106"/>
      <c r="I42" s="106"/>
      <c r="J42" s="106"/>
      <c r="K42" s="106"/>
    </row>
    <row r="43" spans="1:14">
      <c r="A43" s="106"/>
      <c r="B43" s="106"/>
      <c r="C43" s="106"/>
      <c r="D43" s="106"/>
      <c r="E43" s="106"/>
      <c r="F43" s="106"/>
      <c r="G43" s="106"/>
      <c r="H43" s="106"/>
      <c r="I43" s="106"/>
      <c r="J43" s="106"/>
      <c r="K43" s="106"/>
    </row>
    <row r="44" spans="1:14">
      <c r="A44" s="106"/>
      <c r="B44" s="106"/>
      <c r="C44" s="106"/>
      <c r="D44" s="106"/>
      <c r="E44" s="106"/>
      <c r="F44" s="106"/>
      <c r="G44" s="106"/>
      <c r="H44" s="106"/>
      <c r="I44" s="106"/>
      <c r="J44" s="106"/>
      <c r="K44" s="106"/>
    </row>
    <row r="45" spans="1:14">
      <c r="A45" s="106"/>
      <c r="B45" s="106"/>
      <c r="C45" s="106"/>
      <c r="D45" s="106"/>
      <c r="E45" s="106"/>
      <c r="F45" s="106"/>
      <c r="G45" s="106"/>
      <c r="H45" s="106"/>
      <c r="I45" s="106"/>
      <c r="J45" s="106"/>
      <c r="K45" s="106"/>
    </row>
    <row r="46" spans="1:14">
      <c r="A46" s="106"/>
      <c r="B46" s="106"/>
      <c r="C46" s="106"/>
      <c r="D46" s="106"/>
      <c r="E46" s="106"/>
      <c r="F46" s="106"/>
      <c r="G46" s="106"/>
      <c r="H46" s="106"/>
      <c r="I46" s="106"/>
      <c r="J46" s="106"/>
      <c r="K46" s="106"/>
    </row>
    <row r="47" spans="1:14">
      <c r="A47" s="106"/>
      <c r="B47" s="106"/>
      <c r="C47" s="106"/>
      <c r="D47" s="106"/>
      <c r="E47" s="106"/>
      <c r="F47" s="106"/>
      <c r="G47" s="106"/>
      <c r="H47" s="106"/>
      <c r="I47" s="106"/>
      <c r="J47" s="106"/>
      <c r="K47" s="106"/>
    </row>
    <row r="48" spans="1:14">
      <c r="A48" s="106"/>
      <c r="B48" s="106"/>
      <c r="C48" s="106"/>
      <c r="D48" s="106"/>
      <c r="E48" s="106"/>
      <c r="F48" s="106"/>
      <c r="G48" s="106"/>
      <c r="H48" s="106"/>
      <c r="I48" s="106"/>
      <c r="J48" s="106"/>
      <c r="K48" s="106"/>
    </row>
    <row r="49" spans="1:11">
      <c r="A49" s="106"/>
      <c r="B49" s="106"/>
      <c r="C49" s="106"/>
      <c r="D49" s="106"/>
      <c r="E49" s="106"/>
      <c r="F49" s="106"/>
      <c r="G49" s="106"/>
      <c r="H49" s="106"/>
      <c r="I49" s="106"/>
      <c r="J49" s="106"/>
      <c r="K49" s="106"/>
    </row>
    <row r="50" spans="1:11">
      <c r="A50" s="106"/>
      <c r="B50" s="106"/>
      <c r="C50" s="106"/>
      <c r="D50" s="106"/>
      <c r="E50" s="106"/>
      <c r="F50" s="106"/>
      <c r="G50" s="106"/>
      <c r="H50" s="106"/>
      <c r="I50" s="106"/>
      <c r="J50" s="106"/>
      <c r="K50" s="106"/>
    </row>
    <row r="51" spans="1:11">
      <c r="A51" s="106"/>
      <c r="B51" s="106"/>
      <c r="C51" s="106"/>
      <c r="D51" s="106"/>
      <c r="E51" s="106"/>
      <c r="F51" s="106"/>
      <c r="G51" s="106"/>
      <c r="H51" s="106"/>
      <c r="I51" s="106"/>
      <c r="J51" s="106"/>
      <c r="K51"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62" t="s">
        <v>441</v>
      </c>
      <c r="B5" s="1362"/>
      <c r="C5" s="1362"/>
      <c r="D5" s="1362"/>
      <c r="E5" s="1362"/>
      <c r="F5" s="1362"/>
      <c r="H5" s="651" t="s">
        <v>331</v>
      </c>
    </row>
    <row r="6" spans="1:10" ht="15.75" customHeight="1" thickBot="1">
      <c r="A6" s="1363" t="s">
        <v>170</v>
      </c>
      <c r="B6" s="1354" t="s">
        <v>442</v>
      </c>
      <c r="C6" s="1355"/>
      <c r="D6" s="1356"/>
      <c r="E6" s="1357" t="s">
        <v>443</v>
      </c>
      <c r="F6" s="1363" t="s">
        <v>444</v>
      </c>
    </row>
    <row r="7" spans="1:10" ht="31.5" customHeight="1" thickBot="1">
      <c r="A7" s="1364"/>
      <c r="B7" s="848" t="s">
        <v>312</v>
      </c>
      <c r="C7" s="848" t="s">
        <v>320</v>
      </c>
      <c r="D7" s="848" t="s">
        <v>321</v>
      </c>
      <c r="E7" s="1358"/>
      <c r="F7" s="1364"/>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362" t="s">
        <v>445</v>
      </c>
      <c r="B18" s="1362"/>
      <c r="C18" s="1362"/>
      <c r="D18" s="1362"/>
      <c r="E18" s="1362"/>
      <c r="F18" s="1362"/>
      <c r="K18" s="106"/>
      <c r="L18" s="106"/>
    </row>
    <row r="19" spans="1:16" ht="24.75" customHeight="1" thickBot="1">
      <c r="A19" s="1352" t="s">
        <v>177</v>
      </c>
      <c r="B19" s="1370" t="s">
        <v>442</v>
      </c>
      <c r="C19" s="1371"/>
      <c r="D19" s="1372"/>
      <c r="E19" s="1373" t="s">
        <v>443</v>
      </c>
      <c r="F19" s="1352" t="s">
        <v>444</v>
      </c>
      <c r="J19" s="106"/>
      <c r="K19" s="106"/>
      <c r="L19" s="106"/>
    </row>
    <row r="20" spans="1:16" ht="21" customHeight="1" thickBot="1">
      <c r="A20" s="1353"/>
      <c r="B20" s="878" t="s">
        <v>312</v>
      </c>
      <c r="C20" s="878" t="s">
        <v>320</v>
      </c>
      <c r="D20" s="878" t="s">
        <v>321</v>
      </c>
      <c r="E20" s="1374"/>
      <c r="F20" s="1369"/>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361"/>
      <c r="B27" s="1361"/>
      <c r="C27" s="1361"/>
      <c r="D27" s="1361"/>
      <c r="E27" s="1361"/>
      <c r="F27" s="1361"/>
      <c r="J27" s="106"/>
      <c r="K27" s="106"/>
      <c r="L27" s="106"/>
    </row>
    <row r="28" spans="1:16">
      <c r="B28" s="573"/>
      <c r="C28" s="574"/>
      <c r="D28" s="574"/>
      <c r="E28" s="574"/>
      <c r="F28" s="575"/>
      <c r="I28" s="106"/>
      <c r="J28" s="106"/>
      <c r="K28" s="106"/>
      <c r="L28" s="106"/>
    </row>
    <row r="29" spans="1:16" ht="15">
      <c r="A29" s="1234" t="s">
        <v>463</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51"/>
      <c r="D32" s="1351"/>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51"/>
      <c r="C43" s="1351"/>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365" t="s">
        <v>446</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row>
    <row r="3" spans="1:24" ht="15.75" customHeight="1">
      <c r="A3" s="1366" t="s">
        <v>447</v>
      </c>
      <c r="B3" s="1366"/>
      <c r="C3" s="1366"/>
      <c r="D3" s="1366"/>
      <c r="E3" s="1366"/>
      <c r="F3" s="1366"/>
      <c r="P3" s="589"/>
    </row>
    <row r="4" spans="1:24" ht="4.5" customHeight="1">
      <c r="A4" s="590"/>
      <c r="B4" s="590"/>
      <c r="C4" s="588"/>
      <c r="D4" s="588"/>
    </row>
    <row r="5" spans="1:24" ht="15.75" thickBot="1">
      <c r="A5" s="591" t="s">
        <v>179</v>
      </c>
      <c r="B5" s="1367" t="s">
        <v>180</v>
      </c>
      <c r="C5" s="1367"/>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450</v>
      </c>
      <c r="Q31" s="944">
        <v>2408.4180000000001</v>
      </c>
      <c r="R31" s="944">
        <v>607.25099999999998</v>
      </c>
      <c r="S31" s="1046">
        <v>3.9660996853031123</v>
      </c>
    </row>
    <row r="32" spans="1:19" ht="16.5" thickBot="1">
      <c r="A32" s="1234" t="s">
        <v>463</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365" t="s">
        <v>451</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c r="Y2" s="1365"/>
      <c r="Z2" s="1365"/>
      <c r="AA2" s="1365"/>
    </row>
    <row r="3" spans="1:27" ht="18" customHeight="1">
      <c r="A3" s="1368" t="s">
        <v>452</v>
      </c>
      <c r="B3" s="1368"/>
      <c r="C3" s="1368"/>
      <c r="D3" s="1368"/>
      <c r="E3" s="1368"/>
      <c r="F3" s="1368"/>
      <c r="G3" s="136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463</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M651" sqref="M651"/>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41" t="s">
        <v>258</v>
      </c>
      <c r="C5" s="1441"/>
      <c r="D5" s="1441"/>
      <c r="E5" s="1441"/>
      <c r="F5" s="1441"/>
      <c r="G5" s="1441"/>
      <c r="H5" s="1441"/>
      <c r="I5" s="1441"/>
      <c r="J5" s="1441"/>
      <c r="K5" s="1441"/>
      <c r="L5" s="1441"/>
    </row>
    <row r="6" spans="2:13" ht="18">
      <c r="B6" s="666"/>
      <c r="C6" s="666"/>
      <c r="D6" s="666"/>
      <c r="E6" s="666"/>
      <c r="F6" s="439" t="s">
        <v>259</v>
      </c>
      <c r="G6" s="666"/>
      <c r="H6" s="666"/>
      <c r="I6" s="666"/>
      <c r="J6" s="666"/>
      <c r="K6" s="666"/>
      <c r="L6" s="666"/>
    </row>
    <row r="7" spans="2:13" s="440" customFormat="1" ht="15">
      <c r="B7" s="1442" t="s">
        <v>260</v>
      </c>
      <c r="C7" s="1434" t="s">
        <v>22</v>
      </c>
      <c r="D7" s="1434" t="s">
        <v>261</v>
      </c>
      <c r="E7" s="1445" t="s">
        <v>262</v>
      </c>
      <c r="F7" s="1446"/>
      <c r="G7" s="1447"/>
      <c r="H7" s="1448" t="s">
        <v>263</v>
      </c>
      <c r="I7" s="1450" t="s">
        <v>264</v>
      </c>
      <c r="J7" s="1451"/>
      <c r="K7" s="1451"/>
      <c r="L7" s="1442"/>
    </row>
    <row r="8" spans="2:13">
      <c r="B8" s="1443"/>
      <c r="C8" s="1444"/>
      <c r="D8" s="1444"/>
      <c r="E8" s="1436" t="s">
        <v>265</v>
      </c>
      <c r="F8" s="1434" t="s">
        <v>266</v>
      </c>
      <c r="G8" s="1434" t="s">
        <v>267</v>
      </c>
      <c r="H8" s="1449"/>
      <c r="I8" s="1436" t="s">
        <v>268</v>
      </c>
      <c r="J8" s="1436" t="s">
        <v>24</v>
      </c>
      <c r="K8" s="1434" t="s">
        <v>269</v>
      </c>
      <c r="L8" s="1436" t="s">
        <v>270</v>
      </c>
    </row>
    <row r="9" spans="2:13">
      <c r="B9" s="1443"/>
      <c r="C9" s="1444"/>
      <c r="D9" s="1444"/>
      <c r="E9" s="1437"/>
      <c r="F9" s="1444"/>
      <c r="G9" s="1444"/>
      <c r="H9" s="1449"/>
      <c r="I9" s="1437"/>
      <c r="J9" s="1437"/>
      <c r="K9" s="1435"/>
      <c r="L9" s="1437"/>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40"/>
      <c r="O105" s="1440"/>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40"/>
      <c r="O121" s="1440"/>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40"/>
      <c r="O145" s="1440"/>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40"/>
      <c r="O171" s="1440"/>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03" t="s">
        <v>296</v>
      </c>
      <c r="D177" s="1403"/>
      <c r="E177" s="1403"/>
      <c r="F177" s="1403"/>
      <c r="G177" s="1403"/>
      <c r="H177" s="1403"/>
      <c r="I177" s="1403"/>
      <c r="J177" s="1403"/>
      <c r="K177" s="1403"/>
      <c r="L177" s="1432"/>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52" t="s">
        <v>260</v>
      </c>
      <c r="C194" s="1407" t="s">
        <v>22</v>
      </c>
      <c r="D194" s="1407" t="s">
        <v>261</v>
      </c>
      <c r="E194" s="1409" t="s">
        <v>262</v>
      </c>
      <c r="F194" s="1410"/>
      <c r="G194" s="1411"/>
      <c r="H194" s="1412" t="s">
        <v>263</v>
      </c>
      <c r="I194" s="1414" t="s">
        <v>264</v>
      </c>
      <c r="J194" s="1415"/>
      <c r="K194" s="1415"/>
      <c r="L194" s="1454"/>
    </row>
    <row r="195" spans="2:12" ht="12.75" customHeight="1">
      <c r="B195" s="1453"/>
      <c r="C195" s="1408"/>
      <c r="D195" s="1408"/>
      <c r="E195" s="1422" t="s">
        <v>265</v>
      </c>
      <c r="F195" s="1407" t="s">
        <v>266</v>
      </c>
      <c r="G195" s="1407" t="s">
        <v>267</v>
      </c>
      <c r="H195" s="1413"/>
      <c r="I195" s="1422" t="s">
        <v>268</v>
      </c>
      <c r="J195" s="1422" t="s">
        <v>24</v>
      </c>
      <c r="K195" s="1407" t="s">
        <v>269</v>
      </c>
      <c r="L195" s="1438" t="s">
        <v>270</v>
      </c>
    </row>
    <row r="196" spans="2:12" ht="12.75" customHeight="1">
      <c r="B196" s="1453"/>
      <c r="C196" s="1408"/>
      <c r="D196" s="1408"/>
      <c r="E196" s="1429"/>
      <c r="F196" s="1408"/>
      <c r="G196" s="1408"/>
      <c r="H196" s="1413"/>
      <c r="I196" s="1423"/>
      <c r="J196" s="1423"/>
      <c r="K196" s="1424"/>
      <c r="L196" s="1439"/>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03" t="s">
        <v>297</v>
      </c>
      <c r="D199" s="1403"/>
      <c r="E199" s="1403"/>
      <c r="F199" s="1403"/>
      <c r="G199" s="1403"/>
      <c r="H199" s="1403"/>
      <c r="I199" s="1403"/>
      <c r="J199" s="1403"/>
      <c r="K199" s="1403"/>
      <c r="L199" s="1432"/>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16" t="s">
        <v>260</v>
      </c>
      <c r="C234" s="1407" t="s">
        <v>22</v>
      </c>
      <c r="D234" s="1407" t="s">
        <v>261</v>
      </c>
      <c r="E234" s="1409" t="s">
        <v>262</v>
      </c>
      <c r="F234" s="1410"/>
      <c r="G234" s="1411"/>
      <c r="H234" s="1412" t="s">
        <v>263</v>
      </c>
      <c r="I234" s="1409" t="s">
        <v>264</v>
      </c>
      <c r="J234" s="1410"/>
      <c r="K234" s="1410"/>
      <c r="L234" s="1410"/>
    </row>
    <row r="235" spans="2:12">
      <c r="B235" s="1433"/>
      <c r="C235" s="1408"/>
      <c r="D235" s="1408"/>
      <c r="E235" s="1422" t="s">
        <v>265</v>
      </c>
      <c r="F235" s="1407" t="s">
        <v>266</v>
      </c>
      <c r="G235" s="1407" t="s">
        <v>267</v>
      </c>
      <c r="H235" s="1413"/>
      <c r="I235" s="1422" t="s">
        <v>268</v>
      </c>
      <c r="J235" s="1422" t="s">
        <v>24</v>
      </c>
      <c r="K235" s="1407" t="s">
        <v>269</v>
      </c>
      <c r="L235" s="1414" t="s">
        <v>270</v>
      </c>
    </row>
    <row r="236" spans="2:12">
      <c r="B236" s="1433"/>
      <c r="C236" s="1408"/>
      <c r="D236" s="1408"/>
      <c r="E236" s="1429"/>
      <c r="F236" s="1408"/>
      <c r="G236" s="1408"/>
      <c r="H236" s="1413"/>
      <c r="I236" s="1429"/>
      <c r="J236" s="1429"/>
      <c r="K236" s="1408"/>
      <c r="L236" s="1428"/>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26" t="s">
        <v>271</v>
      </c>
      <c r="D239" s="1426"/>
      <c r="E239" s="1426"/>
      <c r="F239" s="1426"/>
      <c r="G239" s="1426"/>
      <c r="H239" s="1426"/>
      <c r="I239" s="1426"/>
      <c r="J239" s="1426"/>
      <c r="K239" s="1426"/>
      <c r="L239" s="1426"/>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03" t="s">
        <v>296</v>
      </c>
      <c r="D256" s="1403"/>
      <c r="E256" s="1403"/>
      <c r="F256" s="1403"/>
      <c r="G256" s="1403"/>
      <c r="H256" s="1403"/>
      <c r="I256" s="1403"/>
      <c r="J256" s="1403"/>
      <c r="K256" s="1403"/>
      <c r="L256" s="1403"/>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30" t="s">
        <v>260</v>
      </c>
      <c r="C273" s="1407" t="s">
        <v>22</v>
      </c>
      <c r="D273" s="1407" t="s">
        <v>261</v>
      </c>
      <c r="E273" s="1409" t="s">
        <v>262</v>
      </c>
      <c r="F273" s="1410"/>
      <c r="G273" s="1411"/>
      <c r="H273" s="1412" t="s">
        <v>263</v>
      </c>
      <c r="I273" s="1414" t="s">
        <v>264</v>
      </c>
      <c r="J273" s="1415"/>
      <c r="K273" s="1415"/>
      <c r="L273" s="1415"/>
    </row>
    <row r="274" spans="2:12" ht="11.25" customHeight="1">
      <c r="B274" s="1431"/>
      <c r="C274" s="1408"/>
      <c r="D274" s="1408"/>
      <c r="E274" s="1422" t="s">
        <v>265</v>
      </c>
      <c r="F274" s="1407" t="s">
        <v>266</v>
      </c>
      <c r="G274" s="1407" t="s">
        <v>267</v>
      </c>
      <c r="H274" s="1413"/>
      <c r="I274" s="1422" t="s">
        <v>268</v>
      </c>
      <c r="J274" s="1422" t="s">
        <v>24</v>
      </c>
      <c r="K274" s="1407" t="s">
        <v>269</v>
      </c>
      <c r="L274" s="1414" t="s">
        <v>270</v>
      </c>
    </row>
    <row r="275" spans="2:12" ht="11.25" customHeight="1">
      <c r="B275" s="1431"/>
      <c r="C275" s="1408"/>
      <c r="D275" s="1408"/>
      <c r="E275" s="1429"/>
      <c r="F275" s="1408"/>
      <c r="G275" s="1408"/>
      <c r="H275" s="1413"/>
      <c r="I275" s="1423"/>
      <c r="J275" s="1423"/>
      <c r="K275" s="1424"/>
      <c r="L275" s="1428"/>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03" t="s">
        <v>297</v>
      </c>
      <c r="D278" s="1403"/>
      <c r="E278" s="1403"/>
      <c r="F278" s="1403"/>
      <c r="G278" s="1403"/>
      <c r="H278" s="1403"/>
      <c r="I278" s="1403"/>
      <c r="J278" s="1403"/>
      <c r="K278" s="1403"/>
      <c r="L278" s="1403"/>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22" t="s">
        <v>260</v>
      </c>
      <c r="C313" s="1407" t="s">
        <v>22</v>
      </c>
      <c r="D313" s="1407" t="s">
        <v>261</v>
      </c>
      <c r="E313" s="1409" t="s">
        <v>262</v>
      </c>
      <c r="F313" s="1410"/>
      <c r="G313" s="1411"/>
      <c r="H313" s="1407" t="s">
        <v>263</v>
      </c>
      <c r="I313" s="1409" t="s">
        <v>264</v>
      </c>
      <c r="J313" s="1410"/>
      <c r="K313" s="1410"/>
      <c r="L313" s="1411"/>
    </row>
    <row r="314" spans="2:12" ht="11.25" customHeight="1">
      <c r="B314" s="1429"/>
      <c r="C314" s="1408"/>
      <c r="D314" s="1408"/>
      <c r="E314" s="1417" t="s">
        <v>301</v>
      </c>
      <c r="F314" s="1420" t="s">
        <v>302</v>
      </c>
      <c r="G314" s="1420" t="s">
        <v>303</v>
      </c>
      <c r="H314" s="1408"/>
      <c r="I314" s="1422" t="s">
        <v>268</v>
      </c>
      <c r="J314" s="1422" t="s">
        <v>24</v>
      </c>
      <c r="K314" s="1407" t="s">
        <v>269</v>
      </c>
      <c r="L314" s="1422" t="s">
        <v>270</v>
      </c>
    </row>
    <row r="315" spans="2:12" ht="11.25" customHeight="1">
      <c r="B315" s="1423"/>
      <c r="C315" s="1424"/>
      <c r="D315" s="1424"/>
      <c r="E315" s="1419"/>
      <c r="F315" s="1421"/>
      <c r="G315" s="1421"/>
      <c r="H315" s="1424"/>
      <c r="I315" s="1423"/>
      <c r="J315" s="1423"/>
      <c r="K315" s="1424"/>
      <c r="L315" s="1423"/>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26" t="s">
        <v>271</v>
      </c>
      <c r="D318" s="1426"/>
      <c r="E318" s="1426"/>
      <c r="F318" s="1426"/>
      <c r="G318" s="1426"/>
      <c r="H318" s="1426"/>
      <c r="I318" s="1426"/>
      <c r="J318" s="1426"/>
      <c r="K318" s="1426"/>
      <c r="L318" s="1427"/>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03" t="s">
        <v>296</v>
      </c>
      <c r="D335" s="1403"/>
      <c r="E335" s="1403"/>
      <c r="F335" s="1403"/>
      <c r="G335" s="1403"/>
      <c r="H335" s="1403"/>
      <c r="I335" s="1403"/>
      <c r="J335" s="1403"/>
      <c r="K335" s="1403"/>
      <c r="L335" s="1404"/>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05" t="s">
        <v>260</v>
      </c>
      <c r="C352" s="1407" t="s">
        <v>22</v>
      </c>
      <c r="D352" s="1407" t="s">
        <v>261</v>
      </c>
      <c r="E352" s="1409" t="s">
        <v>262</v>
      </c>
      <c r="F352" s="1410"/>
      <c r="G352" s="1411"/>
      <c r="H352" s="1412" t="s">
        <v>263</v>
      </c>
      <c r="I352" s="1414" t="s">
        <v>264</v>
      </c>
      <c r="J352" s="1415"/>
      <c r="K352" s="1415"/>
      <c r="L352" s="1416"/>
    </row>
    <row r="353" spans="2:12" ht="11.25" customHeight="1">
      <c r="B353" s="1406"/>
      <c r="C353" s="1408"/>
      <c r="D353" s="1408"/>
      <c r="E353" s="1417" t="s">
        <v>301</v>
      </c>
      <c r="F353" s="1420" t="s">
        <v>302</v>
      </c>
      <c r="G353" s="1420" t="s">
        <v>303</v>
      </c>
      <c r="H353" s="1413"/>
      <c r="I353" s="1422" t="s">
        <v>268</v>
      </c>
      <c r="J353" s="1422" t="s">
        <v>24</v>
      </c>
      <c r="K353" s="1407" t="s">
        <v>269</v>
      </c>
      <c r="L353" s="1422" t="s">
        <v>270</v>
      </c>
    </row>
    <row r="354" spans="2:12" ht="11.25" customHeight="1">
      <c r="B354" s="1406"/>
      <c r="C354" s="1408"/>
      <c r="D354" s="1408"/>
      <c r="E354" s="1418"/>
      <c r="F354" s="1425"/>
      <c r="G354" s="1425"/>
      <c r="H354" s="1413"/>
      <c r="I354" s="1423"/>
      <c r="J354" s="1423"/>
      <c r="K354" s="1424"/>
      <c r="L354" s="1423"/>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03" t="s">
        <v>297</v>
      </c>
      <c r="D357" s="1403"/>
      <c r="E357" s="1403"/>
      <c r="F357" s="1403"/>
      <c r="G357" s="1403"/>
      <c r="H357" s="1403"/>
      <c r="I357" s="1403"/>
      <c r="J357" s="1403"/>
      <c r="K357" s="1403"/>
      <c r="L357" s="1404"/>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388" t="s">
        <v>260</v>
      </c>
      <c r="C393" s="1379" t="s">
        <v>22</v>
      </c>
      <c r="D393" s="1379" t="s">
        <v>261</v>
      </c>
      <c r="E393" s="1381" t="s">
        <v>262</v>
      </c>
      <c r="F393" s="1382"/>
      <c r="G393" s="1383"/>
      <c r="H393" s="1384" t="s">
        <v>263</v>
      </c>
      <c r="I393" s="1381" t="s">
        <v>264</v>
      </c>
      <c r="J393" s="1382"/>
      <c r="K393" s="1382"/>
      <c r="L393" s="1383"/>
    </row>
    <row r="394" spans="2:12" ht="11.25" customHeight="1">
      <c r="B394" s="1389"/>
      <c r="C394" s="1380"/>
      <c r="D394" s="1380"/>
      <c r="E394" s="1399" t="s">
        <v>301</v>
      </c>
      <c r="F394" s="1401" t="s">
        <v>302</v>
      </c>
      <c r="G394" s="1401" t="s">
        <v>303</v>
      </c>
      <c r="H394" s="1385"/>
      <c r="I394" s="1388" t="s">
        <v>268</v>
      </c>
      <c r="J394" s="1388" t="s">
        <v>24</v>
      </c>
      <c r="K394" s="1379" t="s">
        <v>269</v>
      </c>
      <c r="L394" s="1388" t="s">
        <v>270</v>
      </c>
    </row>
    <row r="395" spans="2:12" ht="11.25" customHeight="1">
      <c r="B395" s="1389"/>
      <c r="C395" s="1380"/>
      <c r="D395" s="1380"/>
      <c r="E395" s="1400"/>
      <c r="F395" s="1402"/>
      <c r="G395" s="1402"/>
      <c r="H395" s="1385"/>
      <c r="I395" s="1389"/>
      <c r="J395" s="1389"/>
      <c r="K395" s="1380"/>
      <c r="L395" s="1390"/>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376" t="s">
        <v>271</v>
      </c>
      <c r="D398" s="1376"/>
      <c r="E398" s="1376"/>
      <c r="F398" s="1376"/>
      <c r="G398" s="1376"/>
      <c r="H398" s="1376"/>
      <c r="I398" s="1376"/>
      <c r="J398" s="1376"/>
      <c r="K398" s="1376"/>
      <c r="L398" s="1396"/>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375" t="s">
        <v>296</v>
      </c>
      <c r="D415" s="1375"/>
      <c r="E415" s="1375"/>
      <c r="F415" s="1375"/>
      <c r="G415" s="1375"/>
      <c r="H415" s="1375"/>
      <c r="I415" s="1375"/>
      <c r="J415" s="1375"/>
      <c r="K415" s="1375"/>
      <c r="L415" s="1395"/>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397" t="s">
        <v>260</v>
      </c>
      <c r="C432" s="1379" t="s">
        <v>22</v>
      </c>
      <c r="D432" s="1379" t="s">
        <v>261</v>
      </c>
      <c r="E432" s="1381" t="s">
        <v>262</v>
      </c>
      <c r="F432" s="1382"/>
      <c r="G432" s="1383"/>
      <c r="H432" s="1384" t="s">
        <v>263</v>
      </c>
      <c r="I432" s="1386" t="s">
        <v>264</v>
      </c>
      <c r="J432" s="1387"/>
      <c r="K432" s="1387"/>
      <c r="L432" s="1393"/>
    </row>
    <row r="433" spans="2:12" ht="11.25" customHeight="1">
      <c r="B433" s="1398"/>
      <c r="C433" s="1380"/>
      <c r="D433" s="1380"/>
      <c r="E433" s="1399" t="s">
        <v>301</v>
      </c>
      <c r="F433" s="1401" t="s">
        <v>302</v>
      </c>
      <c r="G433" s="1401" t="s">
        <v>303</v>
      </c>
      <c r="H433" s="1385"/>
      <c r="I433" s="1388" t="s">
        <v>268</v>
      </c>
      <c r="J433" s="1388" t="s">
        <v>24</v>
      </c>
      <c r="K433" s="1379" t="s">
        <v>269</v>
      </c>
      <c r="L433" s="1388" t="s">
        <v>270</v>
      </c>
    </row>
    <row r="434" spans="2:12" ht="11.25" customHeight="1">
      <c r="B434" s="1398"/>
      <c r="C434" s="1380"/>
      <c r="D434" s="1380"/>
      <c r="E434" s="1400"/>
      <c r="F434" s="1402"/>
      <c r="G434" s="1402"/>
      <c r="H434" s="1385"/>
      <c r="I434" s="1390"/>
      <c r="J434" s="1390"/>
      <c r="K434" s="1391"/>
      <c r="L434" s="1390"/>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375" t="s">
        <v>297</v>
      </c>
      <c r="D437" s="1375"/>
      <c r="E437" s="1375"/>
      <c r="F437" s="1375"/>
      <c r="G437" s="1375"/>
      <c r="H437" s="1375"/>
      <c r="I437" s="1375"/>
      <c r="J437" s="1375"/>
      <c r="K437" s="1375"/>
      <c r="L437" s="1395"/>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388" t="s">
        <v>260</v>
      </c>
      <c r="C475" s="1379" t="s">
        <v>22</v>
      </c>
      <c r="D475" s="1379" t="s">
        <v>261</v>
      </c>
      <c r="E475" s="1381" t="s">
        <v>262</v>
      </c>
      <c r="F475" s="1382"/>
      <c r="G475" s="1383"/>
      <c r="H475" s="1384" t="s">
        <v>263</v>
      </c>
      <c r="I475" s="1381" t="s">
        <v>264</v>
      </c>
      <c r="J475" s="1382"/>
      <c r="K475" s="1382"/>
      <c r="L475" s="1383"/>
    </row>
    <row r="476" spans="2:12" ht="11.25" customHeight="1">
      <c r="B476" s="1389"/>
      <c r="C476" s="1380"/>
      <c r="D476" s="1380"/>
      <c r="E476" s="1399" t="s">
        <v>301</v>
      </c>
      <c r="F476" s="1401" t="s">
        <v>302</v>
      </c>
      <c r="G476" s="1401" t="s">
        <v>303</v>
      </c>
      <c r="H476" s="1385"/>
      <c r="I476" s="1388" t="s">
        <v>268</v>
      </c>
      <c r="J476" s="1388" t="s">
        <v>24</v>
      </c>
      <c r="K476" s="1379" t="s">
        <v>269</v>
      </c>
      <c r="L476" s="1388" t="s">
        <v>270</v>
      </c>
    </row>
    <row r="477" spans="2:12" ht="11.25" customHeight="1">
      <c r="B477" s="1389"/>
      <c r="C477" s="1380"/>
      <c r="D477" s="1380"/>
      <c r="E477" s="1400"/>
      <c r="F477" s="1402"/>
      <c r="G477" s="1402"/>
      <c r="H477" s="1385"/>
      <c r="I477" s="1389"/>
      <c r="J477" s="1389"/>
      <c r="K477" s="1380"/>
      <c r="L477" s="1390"/>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376" t="s">
        <v>271</v>
      </c>
      <c r="D480" s="1376"/>
      <c r="E480" s="1376"/>
      <c r="F480" s="1376"/>
      <c r="G480" s="1376"/>
      <c r="H480" s="1376"/>
      <c r="I480" s="1376"/>
      <c r="J480" s="1376"/>
      <c r="K480" s="1376"/>
      <c r="L480" s="1396"/>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375" t="s">
        <v>296</v>
      </c>
      <c r="D497" s="1375"/>
      <c r="E497" s="1375"/>
      <c r="F497" s="1375"/>
      <c r="G497" s="1375"/>
      <c r="H497" s="1375"/>
      <c r="I497" s="1375"/>
      <c r="J497" s="1375"/>
      <c r="K497" s="1375"/>
      <c r="L497" s="1395"/>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397" t="s">
        <v>260</v>
      </c>
      <c r="C514" s="1379" t="s">
        <v>22</v>
      </c>
      <c r="D514" s="1379" t="s">
        <v>261</v>
      </c>
      <c r="E514" s="1381" t="s">
        <v>262</v>
      </c>
      <c r="F514" s="1382"/>
      <c r="G514" s="1383"/>
      <c r="H514" s="1384" t="s">
        <v>263</v>
      </c>
      <c r="I514" s="1386" t="s">
        <v>264</v>
      </c>
      <c r="J514" s="1387"/>
      <c r="K514" s="1387"/>
      <c r="L514" s="1393"/>
    </row>
    <row r="515" spans="2:12" ht="11.25" customHeight="1">
      <c r="B515" s="1398"/>
      <c r="C515" s="1380"/>
      <c r="D515" s="1380"/>
      <c r="E515" s="1399" t="s">
        <v>301</v>
      </c>
      <c r="F515" s="1401" t="s">
        <v>302</v>
      </c>
      <c r="G515" s="1401" t="s">
        <v>303</v>
      </c>
      <c r="H515" s="1385"/>
      <c r="I515" s="1388" t="s">
        <v>268</v>
      </c>
      <c r="J515" s="1388" t="s">
        <v>24</v>
      </c>
      <c r="K515" s="1379" t="s">
        <v>269</v>
      </c>
      <c r="L515" s="1388" t="s">
        <v>270</v>
      </c>
    </row>
    <row r="516" spans="2:12" ht="11.25" customHeight="1">
      <c r="B516" s="1398"/>
      <c r="C516" s="1380"/>
      <c r="D516" s="1380"/>
      <c r="E516" s="1400"/>
      <c r="F516" s="1402"/>
      <c r="G516" s="1402"/>
      <c r="H516" s="1385"/>
      <c r="I516" s="1390"/>
      <c r="J516" s="1390"/>
      <c r="K516" s="1391"/>
      <c r="L516" s="1390"/>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375" t="s">
        <v>297</v>
      </c>
      <c r="D519" s="1375"/>
      <c r="E519" s="1375"/>
      <c r="F519" s="1375"/>
      <c r="G519" s="1375"/>
      <c r="H519" s="1375"/>
      <c r="I519" s="1375"/>
      <c r="J519" s="1375"/>
      <c r="K519" s="1375"/>
      <c r="L519" s="1395"/>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393" t="s">
        <v>260</v>
      </c>
      <c r="C558" s="1379" t="s">
        <v>22</v>
      </c>
      <c r="D558" s="1379" t="s">
        <v>261</v>
      </c>
      <c r="E558" s="1381" t="s">
        <v>262</v>
      </c>
      <c r="F558" s="1382"/>
      <c r="G558" s="1383"/>
      <c r="H558" s="1384" t="s">
        <v>263</v>
      </c>
      <c r="I558" s="1381" t="s">
        <v>264</v>
      </c>
      <c r="J558" s="1382"/>
      <c r="K558" s="1382"/>
      <c r="L558"/>
    </row>
    <row r="559" spans="2:12" ht="12.75" customHeight="1">
      <c r="B559" s="1394"/>
      <c r="C559" s="1380"/>
      <c r="D559" s="1380"/>
      <c r="E559" s="1388" t="s">
        <v>301</v>
      </c>
      <c r="F559" s="1379" t="s">
        <v>302</v>
      </c>
      <c r="G559" s="1379" t="s">
        <v>303</v>
      </c>
      <c r="H559" s="1385"/>
      <c r="I559" s="1388" t="s">
        <v>268</v>
      </c>
      <c r="J559" s="1388" t="s">
        <v>24</v>
      </c>
      <c r="K559" s="1379" t="s">
        <v>350</v>
      </c>
      <c r="L559"/>
    </row>
    <row r="560" spans="2:12" ht="12.75">
      <c r="B560" s="1394"/>
      <c r="C560" s="1380"/>
      <c r="D560" s="1380"/>
      <c r="E560" s="1389"/>
      <c r="F560" s="1380"/>
      <c r="G560" s="1380"/>
      <c r="H560" s="1385"/>
      <c r="I560" s="1389"/>
      <c r="J560" s="1389"/>
      <c r="K560" s="1380"/>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376" t="s">
        <v>271</v>
      </c>
      <c r="D563" s="1376"/>
      <c r="E563" s="1376"/>
      <c r="F563" s="1376"/>
      <c r="G563" s="1376"/>
      <c r="H563" s="1376"/>
      <c r="I563" s="1376"/>
      <c r="J563" s="1376"/>
      <c r="K563" s="1376"/>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375" t="s">
        <v>296</v>
      </c>
      <c r="D580" s="1375"/>
      <c r="E580" s="1375"/>
      <c r="F580" s="1375"/>
      <c r="G580" s="1375"/>
      <c r="H580" s="1375"/>
      <c r="I580" s="1375"/>
      <c r="J580" s="1375"/>
      <c r="K580" s="1375"/>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377" t="s">
        <v>260</v>
      </c>
      <c r="C597" s="1379" t="s">
        <v>22</v>
      </c>
      <c r="D597" s="1379" t="s">
        <v>261</v>
      </c>
      <c r="E597" s="1381" t="s">
        <v>262</v>
      </c>
      <c r="F597" s="1382"/>
      <c r="G597" s="1383"/>
      <c r="H597" s="1384" t="s">
        <v>263</v>
      </c>
      <c r="I597" s="1386" t="s">
        <v>264</v>
      </c>
      <c r="J597" s="1387"/>
      <c r="K597" s="1387"/>
      <c r="L597"/>
    </row>
    <row r="598" spans="2:12" ht="12.75" customHeight="1">
      <c r="B598" s="1378"/>
      <c r="C598" s="1380"/>
      <c r="D598" s="1380"/>
      <c r="E598" s="1388" t="s">
        <v>301</v>
      </c>
      <c r="F598" s="1379" t="s">
        <v>302</v>
      </c>
      <c r="G598" s="1379" t="s">
        <v>303</v>
      </c>
      <c r="H598" s="1385"/>
      <c r="I598" s="1388" t="s">
        <v>268</v>
      </c>
      <c r="J598" s="1388" t="s">
        <v>24</v>
      </c>
      <c r="K598" s="1379" t="s">
        <v>269</v>
      </c>
      <c r="L598"/>
    </row>
    <row r="599" spans="2:12" ht="12.75" customHeight="1">
      <c r="B599" s="1378"/>
      <c r="C599" s="1380"/>
      <c r="D599" s="1380"/>
      <c r="E599" s="1389"/>
      <c r="F599" s="1380"/>
      <c r="G599" s="1380"/>
      <c r="H599" s="1385"/>
      <c r="I599" s="1390"/>
      <c r="J599" s="1390"/>
      <c r="K599" s="1391"/>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375" t="s">
        <v>297</v>
      </c>
      <c r="D602" s="1375"/>
      <c r="E602" s="1375"/>
      <c r="F602" s="1375"/>
      <c r="G602" s="1375"/>
      <c r="H602" s="1375"/>
      <c r="I602" s="1375"/>
      <c r="J602" s="1375"/>
      <c r="K602" s="1375"/>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392" t="s">
        <v>462</v>
      </c>
      <c r="C636" s="1392"/>
      <c r="D636" s="1392"/>
      <c r="E636" s="1392"/>
      <c r="F636" s="1392"/>
      <c r="G636" s="1392"/>
      <c r="H636" s="1392"/>
      <c r="I636" s="1392"/>
      <c r="J636" s="1392"/>
      <c r="K636" s="1392"/>
    </row>
    <row r="637" spans="2:12" ht="18.75" thickBot="1">
      <c r="B637" s="812"/>
      <c r="C637" s="812"/>
      <c r="D637" s="812"/>
      <c r="E637" s="812"/>
      <c r="F637" s="813" t="s">
        <v>259</v>
      </c>
      <c r="G637" s="812"/>
      <c r="H637" s="812"/>
      <c r="I637" s="812"/>
      <c r="J637" s="812"/>
      <c r="K637" s="812"/>
    </row>
    <row r="638" spans="2:12" ht="12.75" customHeight="1">
      <c r="B638" s="1490" t="s">
        <v>260</v>
      </c>
      <c r="C638" s="1491" t="s">
        <v>22</v>
      </c>
      <c r="D638" s="1491" t="s">
        <v>261</v>
      </c>
      <c r="E638" s="1492" t="s">
        <v>262</v>
      </c>
      <c r="F638" s="1493"/>
      <c r="G638" s="1494"/>
      <c r="H638" s="1495" t="s">
        <v>263</v>
      </c>
      <c r="I638" s="1492" t="s">
        <v>264</v>
      </c>
      <c r="J638" s="1493"/>
      <c r="K638" s="1496"/>
    </row>
    <row r="639" spans="2:12" ht="11.25" customHeight="1">
      <c r="B639" s="1497"/>
      <c r="C639" s="1380"/>
      <c r="D639" s="1380"/>
      <c r="E639" s="1388" t="s">
        <v>301</v>
      </c>
      <c r="F639" s="1379" t="s">
        <v>302</v>
      </c>
      <c r="G639" s="1379" t="s">
        <v>303</v>
      </c>
      <c r="H639" s="1385"/>
      <c r="I639" s="1388" t="s">
        <v>268</v>
      </c>
      <c r="J639" s="1388" t="s">
        <v>24</v>
      </c>
      <c r="K639" s="1498" t="s">
        <v>350</v>
      </c>
    </row>
    <row r="640" spans="2:12" ht="11.25" customHeight="1">
      <c r="B640" s="1497"/>
      <c r="C640" s="1380"/>
      <c r="D640" s="1380"/>
      <c r="E640" s="1389"/>
      <c r="F640" s="1380"/>
      <c r="G640" s="1380"/>
      <c r="H640" s="1385"/>
      <c r="I640" s="1389"/>
      <c r="J640" s="1389"/>
      <c r="K640" s="1499"/>
    </row>
    <row r="641" spans="2:11" ht="12.75">
      <c r="B641" s="1500">
        <v>0</v>
      </c>
      <c r="C641" s="682">
        <v>1</v>
      </c>
      <c r="D641" s="682">
        <v>2</v>
      </c>
      <c r="E641" s="683">
        <v>3</v>
      </c>
      <c r="F641" s="683">
        <v>4</v>
      </c>
      <c r="G641" s="682">
        <v>5</v>
      </c>
      <c r="H641" s="682">
        <v>6</v>
      </c>
      <c r="I641" s="682">
        <v>7</v>
      </c>
      <c r="J641" s="682">
        <v>8</v>
      </c>
      <c r="K641" s="1501">
        <v>9</v>
      </c>
    </row>
    <row r="642" spans="2:11" ht="12.75">
      <c r="B642" s="1502"/>
      <c r="C642" s="685"/>
      <c r="D642" s="685"/>
      <c r="E642" s="685"/>
      <c r="F642" s="685"/>
      <c r="G642" s="685"/>
      <c r="H642" s="685"/>
      <c r="I642" s="685"/>
      <c r="J642" s="685"/>
      <c r="K642" s="1503"/>
    </row>
    <row r="643" spans="2:11" ht="14.25">
      <c r="B643" s="1504"/>
      <c r="C643" s="1376" t="s">
        <v>271</v>
      </c>
      <c r="D643" s="1376"/>
      <c r="E643" s="1376"/>
      <c r="F643" s="1376"/>
      <c r="G643" s="1376"/>
      <c r="H643" s="1376"/>
      <c r="I643" s="1376"/>
      <c r="J643" s="1376"/>
      <c r="K643" s="1505"/>
    </row>
    <row r="644" spans="2:11" ht="12.75">
      <c r="B644" s="1502"/>
      <c r="C644" s="685"/>
      <c r="D644" s="685"/>
      <c r="E644" s="685"/>
      <c r="F644" s="685"/>
      <c r="G644" s="685"/>
      <c r="H644" s="685"/>
      <c r="I644" s="685"/>
      <c r="J644" s="685"/>
      <c r="K644" s="1503"/>
    </row>
    <row r="645" spans="2:11" ht="12.75">
      <c r="B645" s="1506" t="s">
        <v>272</v>
      </c>
      <c r="C645" s="902">
        <f>SUM(D645+H645)</f>
        <v>163247</v>
      </c>
      <c r="D645" s="902">
        <v>4183</v>
      </c>
      <c r="E645" s="902">
        <v>1936</v>
      </c>
      <c r="F645" s="902">
        <v>1878</v>
      </c>
      <c r="G645" s="902">
        <v>369</v>
      </c>
      <c r="H645" s="902">
        <v>159064</v>
      </c>
      <c r="I645" s="902">
        <v>25823</v>
      </c>
      <c r="J645" s="902">
        <v>47119</v>
      </c>
      <c r="K645" s="1507">
        <v>86122</v>
      </c>
    </row>
    <row r="646" spans="2:11" ht="12.75">
      <c r="B646" s="1506" t="s">
        <v>273</v>
      </c>
      <c r="C646" s="902">
        <f t="shared" ref="C646:C656" si="48">SUM(D646+H646)</f>
        <v>154797</v>
      </c>
      <c r="D646" s="902">
        <v>3855</v>
      </c>
      <c r="E646" s="902">
        <v>1652</v>
      </c>
      <c r="F646" s="902">
        <v>1884</v>
      </c>
      <c r="G646" s="902">
        <v>319</v>
      </c>
      <c r="H646" s="902">
        <v>150942</v>
      </c>
      <c r="I646" s="902">
        <v>24820</v>
      </c>
      <c r="J646" s="902">
        <v>41251</v>
      </c>
      <c r="K646" s="1507">
        <v>84871</v>
      </c>
    </row>
    <row r="647" spans="2:11" ht="12.75">
      <c r="B647" s="1506" t="s">
        <v>274</v>
      </c>
      <c r="C647" s="902">
        <f t="shared" si="48"/>
        <v>151453</v>
      </c>
      <c r="D647" s="904">
        <v>3672</v>
      </c>
      <c r="E647" s="904">
        <v>1511</v>
      </c>
      <c r="F647" s="904">
        <v>1781</v>
      </c>
      <c r="G647" s="905">
        <v>380</v>
      </c>
      <c r="H647" s="902">
        <v>147781</v>
      </c>
      <c r="I647" s="904">
        <v>22185</v>
      </c>
      <c r="J647" s="904">
        <v>39306</v>
      </c>
      <c r="K647" s="1508">
        <v>86290</v>
      </c>
    </row>
    <row r="648" spans="2:11" ht="12.75">
      <c r="B648" s="1506" t="s">
        <v>275</v>
      </c>
      <c r="C648" s="902">
        <f>SUM(D648+H648)</f>
        <v>123387</v>
      </c>
      <c r="D648" s="902">
        <v>2579</v>
      </c>
      <c r="E648" s="903">
        <v>1048</v>
      </c>
      <c r="F648" s="903">
        <v>1175</v>
      </c>
      <c r="G648" s="902">
        <v>356</v>
      </c>
      <c r="H648" s="902">
        <v>120808</v>
      </c>
      <c r="I648" s="902">
        <v>18805</v>
      </c>
      <c r="J648" s="902">
        <v>35098</v>
      </c>
      <c r="K648" s="1507">
        <v>66905</v>
      </c>
    </row>
    <row r="649" spans="2:11" ht="12.75">
      <c r="B649" s="1506" t="s">
        <v>276</v>
      </c>
      <c r="C649" s="902">
        <f>SUM(D649+H649)</f>
        <v>0</v>
      </c>
      <c r="D649" s="711"/>
      <c r="E649" s="662"/>
      <c r="F649" s="664"/>
      <c r="G649" s="664"/>
      <c r="H649" s="711"/>
      <c r="I649" s="662"/>
      <c r="J649" s="662"/>
      <c r="K649" s="1509"/>
    </row>
    <row r="650" spans="2:11" ht="12.75">
      <c r="B650" s="1506" t="s">
        <v>277</v>
      </c>
      <c r="C650" s="902">
        <f t="shared" si="48"/>
        <v>0</v>
      </c>
      <c r="D650" s="902"/>
      <c r="E650" s="903"/>
      <c r="F650" s="903"/>
      <c r="G650" s="902"/>
      <c r="H650" s="902"/>
      <c r="I650" s="902"/>
      <c r="J650" s="902"/>
      <c r="K650" s="1507"/>
    </row>
    <row r="651" spans="2:11" ht="12.75">
      <c r="B651" s="1506" t="s">
        <v>278</v>
      </c>
      <c r="C651" s="902">
        <f>SUM(D651+H651)</f>
        <v>0</v>
      </c>
      <c r="D651" s="712"/>
      <c r="E651" s="904"/>
      <c r="F651" s="905"/>
      <c r="G651" s="905"/>
      <c r="H651" s="902"/>
      <c r="I651" s="904"/>
      <c r="J651" s="904"/>
      <c r="K651" s="1508"/>
    </row>
    <row r="652" spans="2:11" ht="12.75">
      <c r="B652" s="1506" t="s">
        <v>279</v>
      </c>
      <c r="C652" s="902">
        <f t="shared" si="48"/>
        <v>0</v>
      </c>
      <c r="D652" s="712"/>
      <c r="E652" s="904"/>
      <c r="F652" s="904"/>
      <c r="G652" s="905"/>
      <c r="H652" s="902"/>
      <c r="I652" s="904"/>
      <c r="J652" s="904"/>
      <c r="K652" s="1508"/>
    </row>
    <row r="653" spans="2:11" ht="12.75">
      <c r="B653" s="1506" t="s">
        <v>280</v>
      </c>
      <c r="C653" s="902">
        <f t="shared" si="48"/>
        <v>0</v>
      </c>
      <c r="D653" s="902"/>
      <c r="E653" s="903"/>
      <c r="F653" s="903"/>
      <c r="G653" s="902"/>
      <c r="H653" s="902"/>
      <c r="I653" s="902"/>
      <c r="J653" s="902"/>
      <c r="K653" s="1507"/>
    </row>
    <row r="654" spans="2:11" ht="12.75">
      <c r="B654" s="1510" t="s">
        <v>281</v>
      </c>
      <c r="C654" s="902">
        <f>SUM(D654+H654)</f>
        <v>0</v>
      </c>
      <c r="D654" s="712"/>
      <c r="E654" s="904"/>
      <c r="F654" s="904"/>
      <c r="G654" s="904"/>
      <c r="H654" s="903"/>
      <c r="I654" s="904"/>
      <c r="J654" s="904"/>
      <c r="K654" s="1508"/>
    </row>
    <row r="655" spans="2:11" ht="12.75">
      <c r="B655" s="1511" t="s">
        <v>282</v>
      </c>
      <c r="C655" s="902">
        <f>SUM(D655+H655)</f>
        <v>0</v>
      </c>
      <c r="D655" s="904"/>
      <c r="E655" s="904"/>
      <c r="F655" s="904"/>
      <c r="G655" s="904"/>
      <c r="H655" s="904"/>
      <c r="I655" s="904"/>
      <c r="J655" s="904"/>
      <c r="K655" s="1508"/>
    </row>
    <row r="656" spans="2:11" ht="12.75">
      <c r="B656" s="1511" t="s">
        <v>283</v>
      </c>
      <c r="C656" s="902">
        <f t="shared" si="48"/>
        <v>0</v>
      </c>
      <c r="D656" s="904"/>
      <c r="E656" s="904"/>
      <c r="F656" s="904"/>
      <c r="G656" s="904"/>
      <c r="H656" s="904"/>
      <c r="I656" s="904"/>
      <c r="J656" s="904"/>
      <c r="K656" s="1508"/>
    </row>
    <row r="657" spans="2:11" ht="15">
      <c r="B657" s="1512"/>
      <c r="C657" s="903"/>
      <c r="D657" s="903"/>
      <c r="E657" s="903"/>
      <c r="F657" s="903"/>
      <c r="G657" s="903"/>
      <c r="H657" s="903"/>
      <c r="I657" s="903"/>
      <c r="J657" s="903"/>
      <c r="K657" s="1513"/>
    </row>
    <row r="658" spans="2:11" ht="12.75">
      <c r="B658" s="1514">
        <v>2020</v>
      </c>
      <c r="C658" s="690">
        <f t="shared" ref="C658:K658" si="49">SUM(C645:C656)</f>
        <v>592884</v>
      </c>
      <c r="D658" s="690">
        <f>SUM(D645:D656)</f>
        <v>14289</v>
      </c>
      <c r="E658" s="690">
        <f t="shared" si="49"/>
        <v>6147</v>
      </c>
      <c r="F658" s="690">
        <f t="shared" si="49"/>
        <v>6718</v>
      </c>
      <c r="G658" s="690">
        <f>SUM(G645:G656)</f>
        <v>1424</v>
      </c>
      <c r="H658" s="690">
        <f t="shared" si="49"/>
        <v>578595</v>
      </c>
      <c r="I658" s="690">
        <f t="shared" si="49"/>
        <v>91633</v>
      </c>
      <c r="J658" s="690">
        <f t="shared" si="49"/>
        <v>162774</v>
      </c>
      <c r="K658" s="1515">
        <f t="shared" si="49"/>
        <v>324188</v>
      </c>
    </row>
    <row r="659" spans="2:11" ht="12.75">
      <c r="B659" s="1504"/>
      <c r="C659" s="691"/>
      <c r="D659" s="691"/>
      <c r="E659" s="691"/>
      <c r="F659" s="691"/>
      <c r="G659" s="691"/>
      <c r="H659" s="691"/>
      <c r="I659" s="691"/>
      <c r="J659" s="691"/>
      <c r="K659" s="1516"/>
    </row>
    <row r="660" spans="2:11" ht="12.75">
      <c r="B660" s="1504"/>
      <c r="C660" s="1375" t="s">
        <v>296</v>
      </c>
      <c r="D660" s="1375"/>
      <c r="E660" s="1375"/>
      <c r="F660" s="1375"/>
      <c r="G660" s="1375"/>
      <c r="H660" s="1375"/>
      <c r="I660" s="1375"/>
      <c r="J660" s="1375"/>
      <c r="K660" s="1517"/>
    </row>
    <row r="661" spans="2:11" ht="12.75">
      <c r="B661" s="1502"/>
      <c r="C661" s="691"/>
      <c r="D661" s="691"/>
      <c r="E661" s="691"/>
      <c r="F661" s="691"/>
      <c r="G661" s="691"/>
      <c r="H661" s="691"/>
      <c r="I661" s="691"/>
      <c r="J661" s="691"/>
      <c r="K661" s="1516"/>
    </row>
    <row r="662" spans="2:11" ht="12.75">
      <c r="B662" s="1518" t="s">
        <v>272</v>
      </c>
      <c r="C662" s="902">
        <f t="shared" ref="C662:C673" si="50">SUM(D662+H662)</f>
        <v>49960551</v>
      </c>
      <c r="D662" s="902">
        <v>235967</v>
      </c>
      <c r="E662" s="902">
        <v>69271</v>
      </c>
      <c r="F662" s="902">
        <v>111895</v>
      </c>
      <c r="G662" s="902">
        <v>54801</v>
      </c>
      <c r="H662" s="902">
        <v>49724584</v>
      </c>
      <c r="I662" s="902">
        <v>7150936</v>
      </c>
      <c r="J662" s="902">
        <v>13108259</v>
      </c>
      <c r="K662" s="1507">
        <v>29465389</v>
      </c>
    </row>
    <row r="663" spans="2:11" ht="12.75">
      <c r="B663" s="1518" t="s">
        <v>273</v>
      </c>
      <c r="C663" s="902">
        <f t="shared" si="50"/>
        <v>47617324</v>
      </c>
      <c r="D663" s="902">
        <v>208840</v>
      </c>
      <c r="E663" s="902">
        <v>57340</v>
      </c>
      <c r="F663" s="902">
        <v>107364</v>
      </c>
      <c r="G663" s="902">
        <v>44136</v>
      </c>
      <c r="H663" s="902">
        <v>47408484</v>
      </c>
      <c r="I663" s="902">
        <v>6893452</v>
      </c>
      <c r="J663" s="902">
        <v>11453223</v>
      </c>
      <c r="K663" s="1507">
        <v>29061809</v>
      </c>
    </row>
    <row r="664" spans="2:11" ht="12.75">
      <c r="B664" s="1518" t="s">
        <v>274</v>
      </c>
      <c r="C664" s="902">
        <f t="shared" si="50"/>
        <v>45810921</v>
      </c>
      <c r="D664" s="904">
        <v>212047</v>
      </c>
      <c r="E664" s="904">
        <v>52722</v>
      </c>
      <c r="F664" s="904">
        <v>104528</v>
      </c>
      <c r="G664" s="905">
        <v>54797</v>
      </c>
      <c r="H664" s="902">
        <v>45598874</v>
      </c>
      <c r="I664" s="904">
        <v>6206047</v>
      </c>
      <c r="J664" s="904">
        <v>10978459</v>
      </c>
      <c r="K664" s="1508">
        <v>28414368</v>
      </c>
    </row>
    <row r="665" spans="2:11" ht="12.75">
      <c r="B665" s="1518" t="s">
        <v>275</v>
      </c>
      <c r="C665" s="902">
        <f t="shared" si="50"/>
        <v>37947488</v>
      </c>
      <c r="D665" s="902">
        <v>152361</v>
      </c>
      <c r="E665" s="903">
        <v>38008</v>
      </c>
      <c r="F665" s="903">
        <v>67675</v>
      </c>
      <c r="G665" s="902">
        <v>46678</v>
      </c>
      <c r="H665" s="902">
        <v>37795127</v>
      </c>
      <c r="I665" s="902">
        <v>5250323</v>
      </c>
      <c r="J665" s="902">
        <v>9742524</v>
      </c>
      <c r="K665" s="1507">
        <v>22802280</v>
      </c>
    </row>
    <row r="666" spans="2:11" ht="12.75">
      <c r="B666" s="1518" t="s">
        <v>276</v>
      </c>
      <c r="C666" s="902">
        <f t="shared" si="50"/>
        <v>0</v>
      </c>
      <c r="D666" s="662"/>
      <c r="E666" s="662"/>
      <c r="F666" s="662"/>
      <c r="G666" s="662"/>
      <c r="H666" s="662"/>
      <c r="I666" s="662"/>
      <c r="J666" s="662"/>
      <c r="K666" s="1509"/>
    </row>
    <row r="667" spans="2:11" ht="12.75">
      <c r="B667" s="1518" t="s">
        <v>277</v>
      </c>
      <c r="C667" s="902">
        <f t="shared" si="50"/>
        <v>0</v>
      </c>
      <c r="D667" s="902"/>
      <c r="E667" s="903"/>
      <c r="F667" s="903"/>
      <c r="G667" s="902"/>
      <c r="H667" s="902"/>
      <c r="I667" s="902"/>
      <c r="J667" s="902"/>
      <c r="K667" s="1507"/>
    </row>
    <row r="668" spans="2:11" ht="12.75">
      <c r="B668" s="1518" t="s">
        <v>278</v>
      </c>
      <c r="C668" s="902">
        <f t="shared" si="50"/>
        <v>0</v>
      </c>
      <c r="D668" s="904"/>
      <c r="E668" s="904"/>
      <c r="F668" s="904"/>
      <c r="G668" s="905"/>
      <c r="H668" s="902"/>
      <c r="I668" s="904"/>
      <c r="J668" s="904"/>
      <c r="K668" s="1508"/>
    </row>
    <row r="669" spans="2:11" ht="12.75">
      <c r="B669" s="1518" t="s">
        <v>279</v>
      </c>
      <c r="C669" s="902">
        <f t="shared" si="50"/>
        <v>0</v>
      </c>
      <c r="D669" s="904"/>
      <c r="E669" s="904"/>
      <c r="F669" s="904"/>
      <c r="G669" s="905"/>
      <c r="H669" s="902"/>
      <c r="I669" s="904"/>
      <c r="J669" s="904"/>
      <c r="K669" s="1508"/>
    </row>
    <row r="670" spans="2:11" ht="12.75">
      <c r="B670" s="1518" t="s">
        <v>280</v>
      </c>
      <c r="C670" s="902">
        <f t="shared" si="50"/>
        <v>0</v>
      </c>
      <c r="D670" s="904"/>
      <c r="E670" s="904"/>
      <c r="F670" s="904"/>
      <c r="G670" s="905"/>
      <c r="H670" s="902"/>
      <c r="I670" s="904"/>
      <c r="J670" s="904"/>
      <c r="K670" s="1508"/>
    </row>
    <row r="671" spans="2:11" ht="12.75">
      <c r="B671" s="1518" t="s">
        <v>281</v>
      </c>
      <c r="C671" s="902">
        <f>SUM(D671+H671)</f>
        <v>0</v>
      </c>
      <c r="D671" s="904"/>
      <c r="E671" s="904"/>
      <c r="F671" s="904"/>
      <c r="G671" s="904"/>
      <c r="H671" s="903"/>
      <c r="I671" s="904"/>
      <c r="J671" s="904"/>
      <c r="K671" s="1508"/>
    </row>
    <row r="672" spans="2:11" ht="12.75">
      <c r="B672" s="1518" t="s">
        <v>282</v>
      </c>
      <c r="C672" s="902">
        <f>SUM(D672+H672)</f>
        <v>0</v>
      </c>
      <c r="D672" s="904"/>
      <c r="E672" s="904"/>
      <c r="F672" s="904"/>
      <c r="G672" s="904"/>
      <c r="H672" s="903"/>
      <c r="I672" s="904"/>
      <c r="J672" s="904"/>
      <c r="K672" s="1508"/>
    </row>
    <row r="673" spans="2:11" ht="12.75">
      <c r="B673" s="1518" t="s">
        <v>283</v>
      </c>
      <c r="C673" s="902">
        <f t="shared" si="50"/>
        <v>0</v>
      </c>
      <c r="D673" s="904"/>
      <c r="E673" s="904"/>
      <c r="F673" s="904"/>
      <c r="G673" s="904"/>
      <c r="H673" s="904"/>
      <c r="I673" s="904"/>
      <c r="J673" s="904"/>
      <c r="K673" s="1508"/>
    </row>
    <row r="674" spans="2:11" ht="12.75">
      <c r="B674" s="1504"/>
      <c r="C674" s="903"/>
      <c r="D674" s="903"/>
      <c r="E674" s="903"/>
      <c r="F674" s="903"/>
      <c r="G674" s="903"/>
      <c r="H674" s="903"/>
      <c r="I674" s="903"/>
      <c r="J674" s="903"/>
      <c r="K674" s="1513"/>
    </row>
    <row r="675" spans="2:11" ht="12.75">
      <c r="B675" s="1514">
        <v>2020</v>
      </c>
      <c r="C675" s="690">
        <f t="shared" ref="C675:K675" si="51">SUM(C662:C673)</f>
        <v>181336284</v>
      </c>
      <c r="D675" s="690">
        <f t="shared" si="51"/>
        <v>809215</v>
      </c>
      <c r="E675" s="690">
        <f t="shared" si="51"/>
        <v>217341</v>
      </c>
      <c r="F675" s="690">
        <f t="shared" si="51"/>
        <v>391462</v>
      </c>
      <c r="G675" s="690">
        <f t="shared" si="51"/>
        <v>200412</v>
      </c>
      <c r="H675" s="690">
        <f t="shared" si="51"/>
        <v>180527069</v>
      </c>
      <c r="I675" s="690">
        <f t="shared" si="51"/>
        <v>25500758</v>
      </c>
      <c r="J675" s="690">
        <f t="shared" si="51"/>
        <v>45282465</v>
      </c>
      <c r="K675" s="1515">
        <f t="shared" si="51"/>
        <v>109743846</v>
      </c>
    </row>
    <row r="676" spans="2:11" ht="12.75">
      <c r="B676" s="1519"/>
      <c r="C676" s="693"/>
      <c r="D676" s="693"/>
      <c r="E676" s="693"/>
      <c r="F676" s="693"/>
      <c r="G676" s="693"/>
      <c r="H676" s="693"/>
      <c r="I676" s="693"/>
      <c r="J676" s="693"/>
      <c r="K676" s="1520"/>
    </row>
    <row r="677" spans="2:11" ht="12.75" customHeight="1">
      <c r="B677" s="1521" t="s">
        <v>260</v>
      </c>
      <c r="C677" s="1379" t="s">
        <v>22</v>
      </c>
      <c r="D677" s="1379" t="s">
        <v>261</v>
      </c>
      <c r="E677" s="1381" t="s">
        <v>262</v>
      </c>
      <c r="F677" s="1382"/>
      <c r="G677" s="1383"/>
      <c r="H677" s="1384" t="s">
        <v>263</v>
      </c>
      <c r="I677" s="1386" t="s">
        <v>264</v>
      </c>
      <c r="J677" s="1387"/>
      <c r="K677" s="1522"/>
    </row>
    <row r="678" spans="2:11" ht="11.25" customHeight="1">
      <c r="B678" s="1523"/>
      <c r="C678" s="1380"/>
      <c r="D678" s="1380"/>
      <c r="E678" s="1388" t="s">
        <v>301</v>
      </c>
      <c r="F678" s="1379" t="s">
        <v>302</v>
      </c>
      <c r="G678" s="1379" t="s">
        <v>303</v>
      </c>
      <c r="H678" s="1385"/>
      <c r="I678" s="1388" t="s">
        <v>268</v>
      </c>
      <c r="J678" s="1388" t="s">
        <v>24</v>
      </c>
      <c r="K678" s="1498" t="s">
        <v>269</v>
      </c>
    </row>
    <row r="679" spans="2:11" ht="11.25" customHeight="1">
      <c r="B679" s="1523"/>
      <c r="C679" s="1380"/>
      <c r="D679" s="1380"/>
      <c r="E679" s="1389"/>
      <c r="F679" s="1380"/>
      <c r="G679" s="1380"/>
      <c r="H679" s="1385"/>
      <c r="I679" s="1390"/>
      <c r="J679" s="1390"/>
      <c r="K679" s="1524"/>
    </row>
    <row r="680" spans="2:11" ht="12.75">
      <c r="B680" s="1500">
        <v>0</v>
      </c>
      <c r="C680" s="694">
        <v>1</v>
      </c>
      <c r="D680" s="694">
        <v>2</v>
      </c>
      <c r="E680" s="695">
        <v>3</v>
      </c>
      <c r="F680" s="695">
        <v>4</v>
      </c>
      <c r="G680" s="694">
        <v>5</v>
      </c>
      <c r="H680" s="694">
        <v>6</v>
      </c>
      <c r="I680" s="694">
        <v>7</v>
      </c>
      <c r="J680" s="694">
        <v>8</v>
      </c>
      <c r="K680" s="1525">
        <v>9</v>
      </c>
    </row>
    <row r="681" spans="2:11" ht="12.75">
      <c r="B681" s="1502"/>
      <c r="C681" s="691"/>
      <c r="D681" s="691"/>
      <c r="E681" s="691"/>
      <c r="F681" s="691"/>
      <c r="G681" s="691"/>
      <c r="H681" s="691"/>
      <c r="I681" s="691"/>
      <c r="J681" s="691"/>
      <c r="K681" s="1516"/>
    </row>
    <row r="682" spans="2:11" ht="12.75">
      <c r="B682" s="1504"/>
      <c r="C682" s="1375" t="s">
        <v>297</v>
      </c>
      <c r="D682" s="1375"/>
      <c r="E682" s="1375"/>
      <c r="F682" s="1375"/>
      <c r="G682" s="1375"/>
      <c r="H682" s="1375"/>
      <c r="I682" s="1375"/>
      <c r="J682" s="1375"/>
      <c r="K682" s="1517"/>
    </row>
    <row r="683" spans="2:11" ht="12.75">
      <c r="B683" s="1504"/>
      <c r="C683" s="696"/>
      <c r="D683" s="696"/>
      <c r="E683" s="696"/>
      <c r="F683" s="696"/>
      <c r="G683" s="696"/>
      <c r="H683" s="696"/>
      <c r="I683" s="696"/>
      <c r="J683" s="696"/>
      <c r="K683" s="1526"/>
    </row>
    <row r="684" spans="2:11" ht="12.75">
      <c r="B684" s="1518" t="s">
        <v>272</v>
      </c>
      <c r="C684" s="902">
        <f>SUM(D684+H684)</f>
        <v>98406751</v>
      </c>
      <c r="D684" s="902">
        <v>415255</v>
      </c>
      <c r="E684" s="902">
        <v>121753</v>
      </c>
      <c r="F684" s="902">
        <v>197678</v>
      </c>
      <c r="G684" s="902">
        <v>95824</v>
      </c>
      <c r="H684" s="902">
        <v>97991496</v>
      </c>
      <c r="I684" s="902">
        <v>14011279</v>
      </c>
      <c r="J684" s="902">
        <v>27307209</v>
      </c>
      <c r="K684" s="1507">
        <v>56673008</v>
      </c>
    </row>
    <row r="685" spans="2:11" ht="12.75">
      <c r="B685" s="1518" t="s">
        <v>273</v>
      </c>
      <c r="C685" s="902">
        <f t="shared" ref="C685:C695" si="52">SUM(D685+H685)</f>
        <v>94273400</v>
      </c>
      <c r="D685" s="902">
        <v>371528</v>
      </c>
      <c r="E685" s="902">
        <v>101380</v>
      </c>
      <c r="F685" s="902">
        <v>190031</v>
      </c>
      <c r="G685" s="902">
        <v>80117</v>
      </c>
      <c r="H685" s="902">
        <v>93901872</v>
      </c>
      <c r="I685" s="902">
        <v>13706847</v>
      </c>
      <c r="J685" s="902">
        <v>24084327</v>
      </c>
      <c r="K685" s="1507">
        <v>56110698</v>
      </c>
    </row>
    <row r="686" spans="2:11" ht="12.75">
      <c r="B686" s="1518" t="s">
        <v>274</v>
      </c>
      <c r="C686" s="902">
        <f t="shared" si="52"/>
        <v>89717346</v>
      </c>
      <c r="D686" s="904">
        <v>372120</v>
      </c>
      <c r="E686" s="904">
        <v>93526</v>
      </c>
      <c r="F686" s="904">
        <v>183035</v>
      </c>
      <c r="G686" s="905">
        <v>95559</v>
      </c>
      <c r="H686" s="902">
        <v>89345226</v>
      </c>
      <c r="I686" s="904">
        <v>12115715</v>
      </c>
      <c r="J686" s="904">
        <v>22514649</v>
      </c>
      <c r="K686" s="1508">
        <v>54714862</v>
      </c>
    </row>
    <row r="687" spans="2:11" ht="12.75">
      <c r="B687" s="1518" t="s">
        <v>275</v>
      </c>
      <c r="C687" s="902">
        <f t="shared" si="52"/>
        <v>74393739</v>
      </c>
      <c r="D687" s="902">
        <v>265878</v>
      </c>
      <c r="E687" s="903">
        <v>66178</v>
      </c>
      <c r="F687" s="903">
        <v>117616</v>
      </c>
      <c r="G687" s="903">
        <v>82084</v>
      </c>
      <c r="H687" s="902">
        <v>74127861</v>
      </c>
      <c r="I687" s="903">
        <v>10308616</v>
      </c>
      <c r="J687" s="903">
        <v>20143556</v>
      </c>
      <c r="K687" s="1513">
        <v>43675689</v>
      </c>
    </row>
    <row r="688" spans="2:11" ht="12.75">
      <c r="B688" s="1518" t="s">
        <v>276</v>
      </c>
      <c r="C688" s="902">
        <f t="shared" si="52"/>
        <v>0</v>
      </c>
      <c r="D688" s="662"/>
      <c r="E688" s="662"/>
      <c r="F688" s="662"/>
      <c r="G688" s="662"/>
      <c r="H688" s="662"/>
      <c r="I688" s="662"/>
      <c r="J688" s="662"/>
      <c r="K688" s="1509"/>
    </row>
    <row r="689" spans="2:12" ht="12.75">
      <c r="B689" s="1518" t="s">
        <v>277</v>
      </c>
      <c r="C689" s="902">
        <f t="shared" si="52"/>
        <v>0</v>
      </c>
      <c r="D689" s="902"/>
      <c r="E689" s="903"/>
      <c r="F689" s="903"/>
      <c r="G689" s="903"/>
      <c r="H689" s="902"/>
      <c r="I689" s="903"/>
      <c r="J689" s="903"/>
      <c r="K689" s="1513"/>
    </row>
    <row r="690" spans="2:12" ht="12.75">
      <c r="B690" s="1518" t="s">
        <v>278</v>
      </c>
      <c r="C690" s="902">
        <f>SUM(D690+H690)</f>
        <v>0</v>
      </c>
      <c r="D690" s="904"/>
      <c r="E690" s="904"/>
      <c r="F690" s="904"/>
      <c r="G690" s="905"/>
      <c r="H690" s="902"/>
      <c r="I690" s="904"/>
      <c r="J690" s="904"/>
      <c r="K690" s="1508"/>
    </row>
    <row r="691" spans="2:12" ht="12.75">
      <c r="B691" s="1518" t="s">
        <v>279</v>
      </c>
      <c r="C691" s="902">
        <f>SUM(D691+H691)</f>
        <v>0</v>
      </c>
      <c r="D691" s="904"/>
      <c r="E691" s="904"/>
      <c r="F691" s="904"/>
      <c r="G691" s="905"/>
      <c r="H691" s="902"/>
      <c r="I691" s="904"/>
      <c r="J691" s="904"/>
      <c r="K691" s="1508"/>
    </row>
    <row r="692" spans="2:12" ht="12.75">
      <c r="B692" s="1518" t="s">
        <v>280</v>
      </c>
      <c r="C692" s="902">
        <f t="shared" si="52"/>
        <v>0</v>
      </c>
      <c r="D692" s="902"/>
      <c r="E692" s="903"/>
      <c r="F692" s="903"/>
      <c r="G692" s="903"/>
      <c r="H692" s="902"/>
      <c r="I692" s="903"/>
      <c r="J692" s="903"/>
      <c r="K692" s="1513"/>
    </row>
    <row r="693" spans="2:12" ht="12.75">
      <c r="B693" s="1518" t="s">
        <v>281</v>
      </c>
      <c r="C693" s="902">
        <f t="shared" si="52"/>
        <v>0</v>
      </c>
      <c r="D693" s="904"/>
      <c r="E693" s="904"/>
      <c r="F693" s="904"/>
      <c r="G693" s="904"/>
      <c r="H693" s="903"/>
      <c r="I693" s="904"/>
      <c r="J693" s="904"/>
      <c r="K693" s="1508"/>
    </row>
    <row r="694" spans="2:12" ht="12.75">
      <c r="B694" s="1518" t="s">
        <v>282</v>
      </c>
      <c r="C694" s="902">
        <f t="shared" si="52"/>
        <v>0</v>
      </c>
      <c r="D694" s="904"/>
      <c r="E694" s="904"/>
      <c r="F694" s="904"/>
      <c r="G694" s="904"/>
      <c r="H694" s="903"/>
      <c r="I694" s="904"/>
      <c r="J694" s="904"/>
      <c r="K694" s="1508"/>
    </row>
    <row r="695" spans="2:12" ht="12.75">
      <c r="B695" s="1518" t="s">
        <v>283</v>
      </c>
      <c r="C695" s="902">
        <f t="shared" si="52"/>
        <v>0</v>
      </c>
      <c r="D695" s="904"/>
      <c r="E695" s="904"/>
      <c r="F695" s="904"/>
      <c r="G695" s="905"/>
      <c r="H695" s="906"/>
      <c r="I695" s="904"/>
      <c r="J695" s="904"/>
      <c r="K695" s="1508"/>
    </row>
    <row r="696" spans="2:12" ht="12.75">
      <c r="B696" s="1518"/>
      <c r="C696" s="698"/>
      <c r="D696" s="699"/>
      <c r="E696" s="700"/>
      <c r="F696" s="700"/>
      <c r="G696" s="700"/>
      <c r="H696" s="699"/>
      <c r="I696" s="700"/>
      <c r="J696" s="700"/>
      <c r="K696" s="1527"/>
    </row>
    <row r="697" spans="2:12" ht="13.5" thickBot="1">
      <c r="B697" s="1528">
        <v>2020</v>
      </c>
      <c r="C697" s="1529">
        <f t="shared" ref="C697:K697" si="53">SUM(C684:C695)</f>
        <v>356791236</v>
      </c>
      <c r="D697" s="1529">
        <f t="shared" si="53"/>
        <v>1424781</v>
      </c>
      <c r="E697" s="1529">
        <f t="shared" si="53"/>
        <v>382837</v>
      </c>
      <c r="F697" s="1529">
        <f t="shared" si="53"/>
        <v>688360</v>
      </c>
      <c r="G697" s="1529">
        <f t="shared" si="53"/>
        <v>353584</v>
      </c>
      <c r="H697" s="1529">
        <f t="shared" si="53"/>
        <v>355366455</v>
      </c>
      <c r="I697" s="1529">
        <f t="shared" si="53"/>
        <v>50142457</v>
      </c>
      <c r="J697" s="1529">
        <f t="shared" si="53"/>
        <v>94049741</v>
      </c>
      <c r="K697" s="1530">
        <f t="shared" si="53"/>
        <v>211174257</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82">
        <f t="shared" si="54"/>
        <v>658.05494531014142</v>
      </c>
    </row>
    <row r="702" spans="2:12" ht="15.75">
      <c r="B702" s="534" t="s">
        <v>273</v>
      </c>
      <c r="C702" s="564">
        <f t="shared" ref="C702:G704"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4" si="56">I685/I646</f>
        <v>552.25008058017727</v>
      </c>
      <c r="J702" s="564">
        <f t="shared" si="56"/>
        <v>583.84831882863443</v>
      </c>
      <c r="K702" s="1183">
        <f t="shared" si="56"/>
        <v>661.12921963921713</v>
      </c>
    </row>
    <row r="703" spans="2:12" ht="15.75">
      <c r="B703" s="534" t="s">
        <v>274</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83">
        <f t="shared" si="56"/>
        <v>634.08114497624285</v>
      </c>
      <c r="L703"/>
    </row>
    <row r="704" spans="2:12" ht="16.5" thickBot="1">
      <c r="B704" s="543" t="s">
        <v>275</v>
      </c>
      <c r="C704" s="565">
        <f>C687/C648</f>
        <v>602.93012229813519</v>
      </c>
      <c r="D704" s="565">
        <f t="shared" si="55"/>
        <v>103.09344707250872</v>
      </c>
      <c r="E704" s="565">
        <f t="shared" si="55"/>
        <v>63.146946564885496</v>
      </c>
      <c r="F704" s="565">
        <f t="shared" si="55"/>
        <v>100.09872340425532</v>
      </c>
      <c r="G704" s="565">
        <f t="shared" si="55"/>
        <v>230.57303370786516</v>
      </c>
      <c r="H704" s="565">
        <f>H687/H648</f>
        <v>613.60059764254027</v>
      </c>
      <c r="I704" s="565">
        <f>I687/I648</f>
        <v>548.18484445626166</v>
      </c>
      <c r="J704" s="565">
        <f t="shared" si="56"/>
        <v>573.92318650635366</v>
      </c>
      <c r="K704" s="1248">
        <f t="shared" si="56"/>
        <v>652.80156938943276</v>
      </c>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G60" sqref="G6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55" t="s">
        <v>439</v>
      </c>
      <c r="B1" s="1455"/>
      <c r="C1" s="1455"/>
      <c r="D1" s="1455"/>
      <c r="E1" s="1455"/>
      <c r="F1" s="1455"/>
      <c r="G1" s="1455"/>
      <c r="H1" s="1455"/>
      <c r="I1" s="1455"/>
      <c r="J1" s="1455"/>
      <c r="K1" s="1455"/>
      <c r="L1" s="1455"/>
      <c r="M1" s="1455"/>
      <c r="N1" s="1455"/>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c r="I20" s="936"/>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c r="I40" s="936"/>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c r="I59" s="936"/>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0" zoomScale="75" workbookViewId="0">
      <selection activeCell="AC171" sqref="AC171"/>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57" t="s">
        <v>440</v>
      </c>
      <c r="B2" s="1457"/>
      <c r="C2" s="1457"/>
      <c r="D2" s="1457"/>
      <c r="E2" s="1457"/>
      <c r="F2" s="1457"/>
      <c r="G2" s="1457"/>
      <c r="H2" s="1457"/>
      <c r="I2" s="1457"/>
      <c r="J2" s="1457"/>
      <c r="K2" s="1457"/>
      <c r="L2" s="1457"/>
      <c r="M2" s="1457"/>
    </row>
    <row r="3" spans="1:29" ht="12.75" hidden="1" customHeight="1">
      <c r="A3" s="1457"/>
      <c r="B3" s="1457"/>
      <c r="C3" s="1457"/>
      <c r="D3" s="1457"/>
      <c r="E3" s="1457"/>
      <c r="F3" s="1457"/>
      <c r="G3" s="1457"/>
      <c r="H3" s="1457"/>
      <c r="I3" s="1457"/>
      <c r="J3" s="1457"/>
      <c r="K3" s="1457"/>
      <c r="L3" s="1457"/>
      <c r="M3" s="1457"/>
    </row>
    <row r="4" spans="1:29" ht="12.75" hidden="1" customHeight="1">
      <c r="A4" s="1457"/>
      <c r="B4" s="1457"/>
      <c r="C4" s="1457"/>
      <c r="D4" s="1457"/>
      <c r="E4" s="1457"/>
      <c r="F4" s="1457"/>
      <c r="G4" s="1457"/>
      <c r="H4" s="1457"/>
      <c r="I4" s="1457"/>
      <c r="J4" s="1457"/>
      <c r="K4" s="1457"/>
      <c r="L4" s="1457"/>
      <c r="M4" s="1457"/>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56" t="s">
        <v>217</v>
      </c>
      <c r="R7" s="1456"/>
      <c r="S7" s="1456"/>
      <c r="T7" s="1109"/>
      <c r="U7" s="139">
        <v>2003</v>
      </c>
      <c r="V7" s="1456" t="s">
        <v>218</v>
      </c>
      <c r="W7" s="1458"/>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56" t="s">
        <v>217</v>
      </c>
      <c r="Q16" s="1456"/>
      <c r="R16" s="1456"/>
      <c r="S16" s="1456"/>
      <c r="T16" s="140"/>
      <c r="U16" s="139">
        <v>2004</v>
      </c>
      <c r="V16" s="1456" t="s">
        <v>218</v>
      </c>
      <c r="W16" s="1456"/>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56" t="s">
        <v>217</v>
      </c>
      <c r="Q25" s="1456"/>
      <c r="R25" s="1456"/>
      <c r="S25" s="1456"/>
      <c r="T25" s="140"/>
      <c r="U25" s="139">
        <v>2005</v>
      </c>
      <c r="V25" s="1456" t="s">
        <v>218</v>
      </c>
      <c r="W25" s="1456"/>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56" t="s">
        <v>217</v>
      </c>
      <c r="Q34" s="1456"/>
      <c r="R34" s="1456"/>
      <c r="S34" s="1456"/>
      <c r="T34" s="140"/>
      <c r="U34" s="139">
        <v>2006</v>
      </c>
      <c r="V34" s="1456" t="s">
        <v>218</v>
      </c>
      <c r="W34" s="1456"/>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56" t="s">
        <v>217</v>
      </c>
      <c r="Q43" s="1456"/>
      <c r="R43" s="1456"/>
      <c r="S43" s="1456"/>
      <c r="T43" s="140"/>
      <c r="U43" s="139">
        <v>2007</v>
      </c>
      <c r="V43" s="1456" t="s">
        <v>218</v>
      </c>
      <c r="W43" s="1456"/>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56" t="s">
        <v>217</v>
      </c>
      <c r="Q52" s="1456"/>
      <c r="R52" s="1456"/>
      <c r="S52" s="1456"/>
      <c r="T52" s="140"/>
      <c r="U52" s="139">
        <v>2008</v>
      </c>
      <c r="V52" s="1456" t="s">
        <v>218</v>
      </c>
      <c r="W52" s="1456"/>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56" t="s">
        <v>217</v>
      </c>
      <c r="Q61" s="1456"/>
      <c r="R61" s="1456"/>
      <c r="S61" s="1456"/>
      <c r="T61" s="140"/>
      <c r="U61" s="139">
        <v>2009</v>
      </c>
      <c r="V61" s="1456" t="s">
        <v>218</v>
      </c>
      <c r="W61" s="1456"/>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56" t="s">
        <v>217</v>
      </c>
      <c r="Q70" s="1456"/>
      <c r="R70" s="1456"/>
      <c r="S70" s="1456"/>
      <c r="T70" s="140"/>
      <c r="U70" s="139">
        <v>2010</v>
      </c>
      <c r="V70" s="1456" t="s">
        <v>218</v>
      </c>
      <c r="W70" s="1456"/>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56" t="s">
        <v>217</v>
      </c>
      <c r="Q79" s="1456"/>
      <c r="R79" s="1456"/>
      <c r="S79" s="1456"/>
      <c r="T79" s="140"/>
      <c r="U79" s="139">
        <v>2011</v>
      </c>
      <c r="V79" s="1456" t="s">
        <v>218</v>
      </c>
      <c r="W79" s="1456"/>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56" t="s">
        <v>217</v>
      </c>
      <c r="Q88" s="1456"/>
      <c r="R88" s="1456"/>
      <c r="S88" s="1456"/>
      <c r="T88" s="140"/>
      <c r="U88" s="139">
        <v>2012</v>
      </c>
      <c r="V88" s="1456" t="s">
        <v>218</v>
      </c>
      <c r="W88" s="1456"/>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56" t="s">
        <v>217</v>
      </c>
      <c r="Q97" s="1456"/>
      <c r="R97" s="1456"/>
      <c r="S97" s="1456"/>
      <c r="T97" s="140"/>
      <c r="U97" s="139">
        <v>2013</v>
      </c>
      <c r="V97" s="1456" t="s">
        <v>218</v>
      </c>
      <c r="W97" s="1456"/>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56" t="s">
        <v>217</v>
      </c>
      <c r="Q106" s="1456"/>
      <c r="R106" s="1456"/>
      <c r="S106" s="1456"/>
      <c r="T106" s="140"/>
      <c r="U106" s="139">
        <v>2014</v>
      </c>
      <c r="V106" s="1456" t="s">
        <v>218</v>
      </c>
      <c r="W106" s="1456"/>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56" t="s">
        <v>217</v>
      </c>
      <c r="Q116" s="1456"/>
      <c r="R116" s="1456"/>
      <c r="S116" s="1456"/>
      <c r="T116" s="140"/>
      <c r="U116" s="139">
        <v>2015</v>
      </c>
      <c r="V116" s="1456" t="s">
        <v>218</v>
      </c>
      <c r="W116" s="1456"/>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56" t="s">
        <v>217</v>
      </c>
      <c r="Q126" s="1456"/>
      <c r="R126" s="1456"/>
      <c r="S126" s="1456"/>
      <c r="T126" s="140"/>
      <c r="U126" s="139">
        <v>2016</v>
      </c>
      <c r="V126" s="1456" t="s">
        <v>218</v>
      </c>
      <c r="W126" s="1456"/>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56" t="s">
        <v>217</v>
      </c>
      <c r="Q136" s="1456"/>
      <c r="R136" s="1456"/>
      <c r="S136" s="1456"/>
      <c r="T136" s="140"/>
      <c r="U136" s="139">
        <v>2017</v>
      </c>
      <c r="V136" s="1456" t="s">
        <v>218</v>
      </c>
      <c r="W136" s="1456"/>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456" t="s">
        <v>217</v>
      </c>
      <c r="Q146" s="1456"/>
      <c r="R146" s="1456"/>
      <c r="S146" s="1456"/>
      <c r="T146" s="140"/>
      <c r="U146" s="139">
        <v>2018</v>
      </c>
      <c r="V146" s="1456" t="s">
        <v>218</v>
      </c>
      <c r="W146" s="1456"/>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56" t="s">
        <v>217</v>
      </c>
      <c r="Q156" s="1456"/>
      <c r="R156" s="1456"/>
      <c r="S156" s="1456"/>
      <c r="T156" s="140"/>
      <c r="U156" s="139">
        <v>2019</v>
      </c>
      <c r="V156" s="1456" t="s">
        <v>218</v>
      </c>
      <c r="W156" s="1456"/>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56" t="s">
        <v>217</v>
      </c>
      <c r="Q166" s="1456"/>
      <c r="R166" s="1456"/>
      <c r="S166" s="1456"/>
      <c r="T166" s="140"/>
      <c r="U166" s="139">
        <v>2020</v>
      </c>
      <c r="V166" s="1456" t="s">
        <v>218</v>
      </c>
      <c r="W166" s="1456"/>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c r="I168" s="185"/>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c r="I169" s="189"/>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s="106"/>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c r="I170" s="196"/>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s="106"/>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c r="I171" s="196"/>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s="106"/>
      <c r="AC171"/>
      <c r="AD171" s="106"/>
      <c r="AE171" s="106"/>
      <c r="AF171" s="106"/>
      <c r="AG171" s="106"/>
      <c r="AH171" s="106"/>
    </row>
    <row r="172" spans="1:34">
      <c r="A172" s="195" t="s">
        <v>242</v>
      </c>
      <c r="B172" s="1161"/>
      <c r="C172" s="1162"/>
      <c r="D172" s="196"/>
      <c r="E172" s="196"/>
      <c r="F172" s="196">
        <v>12115.686274509804</v>
      </c>
      <c r="G172" s="196">
        <v>13265</v>
      </c>
      <c r="H172" s="196"/>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s="106"/>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c r="I173" s="196"/>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s="106"/>
      <c r="AC173" s="106"/>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c r="I174" s="199"/>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0</v>
      </c>
      <c r="I342" s="321">
        <f>I172/1000/1.02</f>
        <v>0</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0</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0</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0</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0</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0</v>
      </c>
      <c r="I506" s="407">
        <f t="shared" si="173"/>
        <v>0</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0</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0</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C22" sqref="C2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281" t="s">
        <v>88</v>
      </c>
      <c r="B1" s="1281"/>
      <c r="C1" s="1281"/>
      <c r="D1" s="1281"/>
      <c r="E1" s="1281"/>
      <c r="F1" s="1281"/>
      <c r="G1" s="1281"/>
      <c r="H1" s="1281"/>
      <c r="I1" s="1281"/>
      <c r="J1" s="1281"/>
      <c r="K1" s="1281"/>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287" t="s">
        <v>99</v>
      </c>
      <c r="C3" s="1288"/>
      <c r="D3" s="1288"/>
      <c r="E3" s="1288"/>
      <c r="F3" s="1289"/>
      <c r="G3" s="1283" t="s">
        <v>71</v>
      </c>
      <c r="H3" s="1284"/>
      <c r="I3" s="1290" t="s">
        <v>313</v>
      </c>
      <c r="J3" s="1285" t="s">
        <v>72</v>
      </c>
      <c r="K3" s="1286"/>
      <c r="L3" s="5"/>
    </row>
    <row r="4" spans="1:12" s="106" customFormat="1" ht="31.5">
      <c r="A4" s="765" t="s">
        <v>73</v>
      </c>
      <c r="B4" s="1030" t="s">
        <v>74</v>
      </c>
      <c r="C4" s="131" t="s">
        <v>75</v>
      </c>
      <c r="D4" s="131" t="s">
        <v>76</v>
      </c>
      <c r="E4" s="629" t="s">
        <v>69</v>
      </c>
      <c r="F4" s="630" t="s">
        <v>77</v>
      </c>
      <c r="G4" s="1029" t="s">
        <v>78</v>
      </c>
      <c r="H4" s="632" t="s">
        <v>91</v>
      </c>
      <c r="I4" s="1291"/>
      <c r="J4" s="107" t="s">
        <v>70</v>
      </c>
      <c r="K4" s="631" t="s">
        <v>81</v>
      </c>
      <c r="L4" s="5"/>
    </row>
    <row r="5" spans="1:12" s="106" customFormat="1" ht="21" customHeight="1" thickBot="1">
      <c r="A5" s="766"/>
      <c r="B5" s="1121" t="s">
        <v>482</v>
      </c>
      <c r="C5" s="1122" t="s">
        <v>482</v>
      </c>
      <c r="D5" s="1122" t="s">
        <v>482</v>
      </c>
      <c r="E5" s="982" t="s">
        <v>126</v>
      </c>
      <c r="F5" s="983" t="s">
        <v>79</v>
      </c>
      <c r="G5" s="1123" t="s">
        <v>482</v>
      </c>
      <c r="H5" s="763" t="s">
        <v>90</v>
      </c>
      <c r="I5" s="847"/>
      <c r="J5" s="1122" t="s">
        <v>482</v>
      </c>
      <c r="K5" s="969" t="s">
        <v>80</v>
      </c>
      <c r="L5" s="5"/>
    </row>
    <row r="6" spans="1:12" s="106" customFormat="1" ht="28.5" customHeight="1" thickBot="1">
      <c r="A6" s="64" t="s">
        <v>22</v>
      </c>
      <c r="B6" s="746">
        <v>6.0069403486417414</v>
      </c>
      <c r="C6" s="747">
        <v>11596.409939462821</v>
      </c>
      <c r="D6" s="747">
        <v>11828.338138252078</v>
      </c>
      <c r="E6" s="976">
        <v>-0.53668809544436646</v>
      </c>
      <c r="F6" s="984">
        <v>4.8049030027821242</v>
      </c>
      <c r="G6" s="748">
        <v>321.00133737331521</v>
      </c>
      <c r="H6" s="976">
        <v>-0.92863480802374931</v>
      </c>
      <c r="I6" s="748">
        <v>-4.766169154228856</v>
      </c>
      <c r="J6" s="749">
        <v>100</v>
      </c>
      <c r="K6" s="970" t="s">
        <v>23</v>
      </c>
    </row>
    <row r="7" spans="1:12" s="106" customFormat="1" ht="25.5" customHeight="1">
      <c r="A7" s="835" t="s">
        <v>103</v>
      </c>
      <c r="B7" s="910">
        <v>6.6030451896975739</v>
      </c>
      <c r="C7" s="911">
        <v>12250.547661776574</v>
      </c>
      <c r="D7" s="911">
        <v>12495.558615012105</v>
      </c>
      <c r="E7" s="985">
        <v>11.484414980302651</v>
      </c>
      <c r="F7" s="986">
        <v>11.077397877427529</v>
      </c>
      <c r="G7" s="750">
        <v>275.33333333333331</v>
      </c>
      <c r="H7" s="977">
        <v>15.937960558635677</v>
      </c>
      <c r="I7" s="751">
        <v>25</v>
      </c>
      <c r="J7" s="751">
        <v>7.8361717688851737E-2</v>
      </c>
      <c r="K7" s="971">
        <v>1.8660225151538305E-2</v>
      </c>
    </row>
    <row r="8" spans="1:12" s="106" customFormat="1" ht="24" customHeight="1">
      <c r="A8" s="836" t="s">
        <v>104</v>
      </c>
      <c r="B8" s="912">
        <v>6.4351877596392058</v>
      </c>
      <c r="C8" s="752">
        <v>12073.523001199261</v>
      </c>
      <c r="D8" s="752">
        <v>12314.993461223246</v>
      </c>
      <c r="E8" s="987">
        <v>-0.84673298156010235</v>
      </c>
      <c r="F8" s="753">
        <v>7.7396050554285365</v>
      </c>
      <c r="G8" s="754">
        <v>354.066637906241</v>
      </c>
      <c r="H8" s="978">
        <v>-0.58481500328285896</v>
      </c>
      <c r="I8" s="755">
        <v>-11.594202898550725</v>
      </c>
      <c r="J8" s="755">
        <v>36.328492320551661</v>
      </c>
      <c r="K8" s="972">
        <v>-2.8058360376572935</v>
      </c>
    </row>
    <row r="9" spans="1:12" s="106" customFormat="1" ht="24" customHeight="1">
      <c r="A9" s="836" t="s">
        <v>105</v>
      </c>
      <c r="B9" s="912">
        <v>6.3301003136492939</v>
      </c>
      <c r="C9" s="752">
        <v>11876.360813600926</v>
      </c>
      <c r="D9" s="752">
        <v>12113.888029872945</v>
      </c>
      <c r="E9" s="987">
        <v>-0.83300501446184272</v>
      </c>
      <c r="F9" s="753">
        <v>9.7335474966842632</v>
      </c>
      <c r="G9" s="756">
        <v>393.78566648075849</v>
      </c>
      <c r="H9" s="979">
        <v>0.63287872035888337</v>
      </c>
      <c r="I9" s="757">
        <v>3.8818076477404402</v>
      </c>
      <c r="J9" s="757">
        <v>9.3668373210740778</v>
      </c>
      <c r="K9" s="973">
        <v>0.77977264445716266</v>
      </c>
    </row>
    <row r="10" spans="1:12" s="106" customFormat="1" ht="24" customHeight="1">
      <c r="A10" s="836" t="s">
        <v>106</v>
      </c>
      <c r="B10" s="1031" t="s">
        <v>100</v>
      </c>
      <c r="C10" s="823" t="s">
        <v>254</v>
      </c>
      <c r="D10" s="823" t="s">
        <v>254</v>
      </c>
      <c r="E10" s="980" t="s">
        <v>100</v>
      </c>
      <c r="F10" s="1032" t="s">
        <v>100</v>
      </c>
      <c r="G10" s="909" t="s">
        <v>254</v>
      </c>
      <c r="H10" s="980" t="s">
        <v>100</v>
      </c>
      <c r="I10" s="758" t="s">
        <v>100</v>
      </c>
      <c r="J10" s="816" t="s">
        <v>254</v>
      </c>
      <c r="K10" s="974" t="s">
        <v>100</v>
      </c>
    </row>
    <row r="11" spans="1:12" s="106" customFormat="1" ht="24" customHeight="1">
      <c r="A11" s="836" t="s">
        <v>98</v>
      </c>
      <c r="B11" s="912">
        <v>4.9089446015317675</v>
      </c>
      <c r="C11" s="752">
        <v>10079.968380968721</v>
      </c>
      <c r="D11" s="752">
        <v>10281.567748588095</v>
      </c>
      <c r="E11" s="987">
        <v>0.50841171775225535</v>
      </c>
      <c r="F11" s="753">
        <v>1.3261781722677619</v>
      </c>
      <c r="G11" s="756">
        <v>279.79890582959644</v>
      </c>
      <c r="H11" s="979">
        <v>-1.495419067619697</v>
      </c>
      <c r="I11" s="757">
        <v>-0.28617420854945447</v>
      </c>
      <c r="J11" s="757">
        <v>29.124438407689894</v>
      </c>
      <c r="K11" s="973">
        <v>1.3085180096799434</v>
      </c>
    </row>
    <row r="12" spans="1:12" s="106" customFormat="1" ht="24" customHeight="1" thickBot="1">
      <c r="A12" s="837" t="s">
        <v>107</v>
      </c>
      <c r="B12" s="913">
        <v>6.3663853469981539</v>
      </c>
      <c r="C12" s="759">
        <v>12290.319202699138</v>
      </c>
      <c r="D12" s="759">
        <v>12536.125586753122</v>
      </c>
      <c r="E12" s="988">
        <v>-7.8587274836139559E-2</v>
      </c>
      <c r="F12" s="760">
        <v>0.51367475072178093</v>
      </c>
      <c r="G12" s="761">
        <v>293.87005850396991</v>
      </c>
      <c r="H12" s="981">
        <v>-0.23166597911277523</v>
      </c>
      <c r="I12" s="762">
        <v>-2.4260958205912333</v>
      </c>
      <c r="J12" s="762">
        <v>25.002612057256297</v>
      </c>
      <c r="K12" s="975">
        <v>0.59962698262943093</v>
      </c>
    </row>
    <row r="13" spans="1:12" s="106" customFormat="1" ht="15">
      <c r="A13" s="907"/>
      <c r="B13" s="908"/>
    </row>
    <row r="14" spans="1:12" s="106" customFormat="1" ht="46.5" customHeight="1">
      <c r="A14" s="1282" t="s">
        <v>424</v>
      </c>
      <c r="B14" s="1282"/>
      <c r="C14" s="1282"/>
      <c r="D14" s="1282"/>
      <c r="E14" s="1282"/>
      <c r="F14" s="1282"/>
      <c r="G14" s="1282"/>
      <c r="H14" s="1282"/>
      <c r="I14" s="1282"/>
      <c r="J14" s="1282"/>
      <c r="K14" s="1282"/>
    </row>
    <row r="15" spans="1:12" s="106" customFormat="1" ht="33.75" customHeight="1">
      <c r="A15" s="1282" t="s">
        <v>338</v>
      </c>
      <c r="B15" s="1282"/>
      <c r="C15" s="1282"/>
      <c r="D15" s="1282"/>
      <c r="E15" s="1282"/>
      <c r="F15" s="1282"/>
      <c r="G15" s="1282"/>
      <c r="H15" s="1282"/>
      <c r="I15" s="1282"/>
      <c r="J15" s="1282"/>
      <c r="K15" s="1282"/>
    </row>
    <row r="16" spans="1:12" s="106" customFormat="1">
      <c r="A16" s="1282" t="s">
        <v>169</v>
      </c>
      <c r="B16" s="1282"/>
      <c r="C16" s="1282"/>
      <c r="D16" s="1282"/>
      <c r="E16" s="1282"/>
      <c r="F16" s="1282"/>
      <c r="G16" s="1282"/>
      <c r="H16" s="1282"/>
      <c r="I16" s="1282"/>
      <c r="J16" s="1282"/>
      <c r="K16" s="1282"/>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X29" sqref="X2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55" t="s">
        <v>428</v>
      </c>
      <c r="B4" s="1455"/>
      <c r="C4" s="1455"/>
      <c r="D4" s="1455"/>
      <c r="E4" s="1455"/>
      <c r="F4" s="1455"/>
      <c r="G4" s="1455"/>
      <c r="H4" s="1455"/>
      <c r="I4" s="1455"/>
      <c r="J4" s="1455"/>
      <c r="K4" s="1455"/>
      <c r="L4" s="1455"/>
      <c r="M4" s="1455"/>
      <c r="N4" s="1455"/>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c r="I12" s="1156"/>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c r="I17" s="1156"/>
      <c r="J17" s="1157"/>
      <c r="K17" s="1156"/>
      <c r="L17" s="1156"/>
      <c r="M17" s="1158"/>
    </row>
    <row r="20" spans="1:14" ht="15.75">
      <c r="A20" s="1455" t="s">
        <v>429</v>
      </c>
      <c r="B20" s="1455"/>
      <c r="C20" s="1455"/>
      <c r="D20" s="1455"/>
      <c r="E20" s="1455"/>
      <c r="F20" s="1455"/>
      <c r="G20" s="1455"/>
      <c r="H20" s="1455"/>
      <c r="I20" s="1455"/>
      <c r="J20" s="1455"/>
      <c r="K20" s="1455"/>
      <c r="L20" s="1455"/>
      <c r="M20" s="1455"/>
      <c r="N20" s="1455"/>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c r="I27" s="1156"/>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c r="I32" s="1156"/>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E50" sqref="E50"/>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F45" sqref="F45"/>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92" t="s">
        <v>87</v>
      </c>
      <c r="B1" s="1292"/>
      <c r="C1" s="1292"/>
      <c r="D1" s="1292"/>
      <c r="E1" s="1292"/>
      <c r="F1" s="1292"/>
      <c r="G1" s="1292"/>
      <c r="H1" s="1292"/>
      <c r="I1" s="1292"/>
      <c r="J1" s="1292"/>
      <c r="K1" s="130"/>
    </row>
    <row r="2" spans="1:11" ht="19.5" thickBot="1">
      <c r="A2" s="1306" t="s">
        <v>339</v>
      </c>
      <c r="B2" s="1307"/>
      <c r="C2" s="1307"/>
      <c r="D2" s="1307"/>
      <c r="E2" s="1307"/>
      <c r="F2" s="1307"/>
      <c r="G2" s="1307"/>
      <c r="H2" s="1307"/>
      <c r="I2" s="1307"/>
      <c r="J2" s="1308"/>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482</v>
      </c>
      <c r="C5" s="1236" t="s">
        <v>482</v>
      </c>
      <c r="D5" s="1236" t="s">
        <v>482</v>
      </c>
      <c r="E5" s="778" t="s">
        <v>70</v>
      </c>
      <c r="F5" s="881" t="s">
        <v>482</v>
      </c>
      <c r="G5" s="779" t="s">
        <v>94</v>
      </c>
      <c r="H5" s="780" t="s">
        <v>90</v>
      </c>
      <c r="I5" s="881" t="s">
        <v>482</v>
      </c>
      <c r="J5" s="781" t="s">
        <v>80</v>
      </c>
    </row>
    <row r="6" spans="1:11" ht="16.5" thickBot="1">
      <c r="A6" s="1065" t="s">
        <v>332</v>
      </c>
      <c r="B6" s="1066"/>
      <c r="C6" s="1066"/>
      <c r="D6" s="1066"/>
      <c r="E6" s="1066"/>
      <c r="F6" s="1066"/>
      <c r="G6" s="1066"/>
      <c r="H6" s="1066"/>
      <c r="I6" s="782"/>
      <c r="J6" s="783"/>
    </row>
    <row r="7" spans="1:11" ht="15.75" thickBot="1">
      <c r="A7" s="1244" t="s">
        <v>22</v>
      </c>
      <c r="B7" s="1237">
        <v>6.0972038919791114</v>
      </c>
      <c r="C7" s="784">
        <v>11770.663884129557</v>
      </c>
      <c r="D7" s="785">
        <v>12006.077161812149</v>
      </c>
      <c r="E7" s="786">
        <v>0.16900915882269729</v>
      </c>
      <c r="F7" s="787">
        <v>323.86883116883121</v>
      </c>
      <c r="G7" s="786">
        <v>-0.28465000816446601</v>
      </c>
      <c r="H7" s="786">
        <v>-0.68399452804377558</v>
      </c>
      <c r="I7" s="786">
        <v>100</v>
      </c>
      <c r="J7" s="788" t="s">
        <v>23</v>
      </c>
    </row>
    <row r="8" spans="1:11" ht="15">
      <c r="A8" s="1245" t="s">
        <v>103</v>
      </c>
      <c r="B8" s="1238">
        <v>6.5557114201938251</v>
      </c>
      <c r="C8" s="789">
        <v>12162.729907595221</v>
      </c>
      <c r="D8" s="790">
        <v>12405.984505747127</v>
      </c>
      <c r="E8" s="791">
        <v>11.352928149869843</v>
      </c>
      <c r="F8" s="792">
        <v>290</v>
      </c>
      <c r="G8" s="793">
        <v>26.086956521739129</v>
      </c>
      <c r="H8" s="793">
        <v>28.571428571428569</v>
      </c>
      <c r="I8" s="793">
        <v>8.8547815820543094E-2</v>
      </c>
      <c r="J8" s="794">
        <v>2.014836301616553E-2</v>
      </c>
    </row>
    <row r="9" spans="1:11" ht="15">
      <c r="A9" s="1246" t="s">
        <v>104</v>
      </c>
      <c r="B9" s="1239">
        <v>6.4744398746136325</v>
      </c>
      <c r="C9" s="795">
        <v>12147.166744115631</v>
      </c>
      <c r="D9" s="796">
        <v>12390.110078997945</v>
      </c>
      <c r="E9" s="797">
        <v>-0.84783269473475886</v>
      </c>
      <c r="F9" s="798">
        <v>351.38683116883112</v>
      </c>
      <c r="G9" s="799">
        <v>-1.0252788825419035</v>
      </c>
      <c r="H9" s="799">
        <v>-6.462585034013606</v>
      </c>
      <c r="I9" s="799">
        <v>37.878787878787875</v>
      </c>
      <c r="J9" s="800">
        <v>-2.3400903701861324</v>
      </c>
    </row>
    <row r="10" spans="1:11" ht="15">
      <c r="A10" s="1246" t="s">
        <v>105</v>
      </c>
      <c r="B10" s="1239">
        <v>6.3798919444143856</v>
      </c>
      <c r="C10" s="795">
        <v>11969.778507344063</v>
      </c>
      <c r="D10" s="796">
        <v>12209.174077490945</v>
      </c>
      <c r="E10" s="797">
        <v>-0.82222814441751257</v>
      </c>
      <c r="F10" s="798">
        <v>396.84873417721525</v>
      </c>
      <c r="G10" s="799">
        <v>1.3487910000859991</v>
      </c>
      <c r="H10" s="799">
        <v>6.653809064609451</v>
      </c>
      <c r="I10" s="799">
        <v>10.881542699724518</v>
      </c>
      <c r="J10" s="800">
        <v>0.74865233427601297</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4.9641359852319704</v>
      </c>
      <c r="C12" s="795">
        <v>10193.297710948604</v>
      </c>
      <c r="D12" s="796">
        <v>10397.163665167576</v>
      </c>
      <c r="E12" s="797">
        <v>3.2930430218383719</v>
      </c>
      <c r="F12" s="798">
        <v>278.84690476190474</v>
      </c>
      <c r="G12" s="799">
        <v>-0.52057309305213328</v>
      </c>
      <c r="H12" s="799">
        <v>0.51854806541683285</v>
      </c>
      <c r="I12" s="799">
        <v>24.793388429752067</v>
      </c>
      <c r="J12" s="800">
        <v>0.29661297538427078</v>
      </c>
    </row>
    <row r="13" spans="1:11" ht="15.75" thickBot="1">
      <c r="A13" s="1247" t="s">
        <v>107</v>
      </c>
      <c r="B13" s="1241">
        <v>6.4299651949520538</v>
      </c>
      <c r="C13" s="801">
        <v>12413.060221915162</v>
      </c>
      <c r="D13" s="802">
        <v>12661.321426353466</v>
      </c>
      <c r="E13" s="803">
        <v>0.36872733220382936</v>
      </c>
      <c r="F13" s="804">
        <v>296.65718551698393</v>
      </c>
      <c r="G13" s="805">
        <v>1.231900376748452</v>
      </c>
      <c r="H13" s="805">
        <v>4.3630697312037396</v>
      </c>
      <c r="I13" s="805">
        <v>26.357733175914994</v>
      </c>
      <c r="J13" s="806">
        <v>1.2746766975096797</v>
      </c>
    </row>
    <row r="14" spans="1:11" ht="16.5" thickBot="1">
      <c r="A14" s="1065" t="s">
        <v>329</v>
      </c>
      <c r="B14" s="1066"/>
      <c r="C14" s="1066"/>
      <c r="D14" s="1066"/>
      <c r="E14" s="1066"/>
      <c r="F14" s="1066"/>
      <c r="G14" s="1066"/>
      <c r="H14" s="1066"/>
      <c r="I14" s="782"/>
      <c r="J14" s="783"/>
    </row>
    <row r="15" spans="1:11" ht="15.75" thickBot="1">
      <c r="A15" s="1244" t="s">
        <v>22</v>
      </c>
      <c r="B15" s="1242">
        <v>5.9863505934080292</v>
      </c>
      <c r="C15" s="807">
        <v>11556.661377235578</v>
      </c>
      <c r="D15" s="808">
        <v>11787.794604780289</v>
      </c>
      <c r="E15" s="786">
        <v>-1.0642994141358981</v>
      </c>
      <c r="F15" s="786">
        <v>319.14469943930112</v>
      </c>
      <c r="G15" s="786">
        <v>-1.3945085293830635</v>
      </c>
      <c r="H15" s="786">
        <v>-10.949837436135624</v>
      </c>
      <c r="I15" s="786">
        <v>100</v>
      </c>
      <c r="J15" s="788" t="s">
        <v>23</v>
      </c>
    </row>
    <row r="16" spans="1:11" ht="15">
      <c r="A16" s="1245" t="s">
        <v>103</v>
      </c>
      <c r="B16" s="1238">
        <v>6.6843216703818369</v>
      </c>
      <c r="C16" s="789">
        <v>12401.338906088751</v>
      </c>
      <c r="D16" s="790">
        <v>12649.365684210527</v>
      </c>
      <c r="E16" s="791">
        <v>11.984836412985468</v>
      </c>
      <c r="F16" s="792">
        <v>253.33333333333334</v>
      </c>
      <c r="G16" s="793">
        <v>2.150537634408606</v>
      </c>
      <c r="H16" s="793">
        <v>20</v>
      </c>
      <c r="I16" s="809">
        <v>7.823705828660843E-2</v>
      </c>
      <c r="J16" s="794">
        <v>2.0178535295433321E-2</v>
      </c>
    </row>
    <row r="17" spans="1:10" ht="15">
      <c r="A17" s="1246" t="s">
        <v>104</v>
      </c>
      <c r="B17" s="1239">
        <v>6.4096213759760428</v>
      </c>
      <c r="C17" s="795">
        <v>12025.556052487886</v>
      </c>
      <c r="D17" s="796">
        <v>12266.067173537644</v>
      </c>
      <c r="E17" s="797">
        <v>-0.75175609008208888</v>
      </c>
      <c r="F17" s="798">
        <v>357.49218910585813</v>
      </c>
      <c r="G17" s="799">
        <v>0.3112708128586833</v>
      </c>
      <c r="H17" s="799">
        <v>-17.774647887323944</v>
      </c>
      <c r="I17" s="799">
        <v>38.062328856434995</v>
      </c>
      <c r="J17" s="800">
        <v>-3.1592224672993297</v>
      </c>
    </row>
    <row r="18" spans="1:10" ht="15">
      <c r="A18" s="1246" t="s">
        <v>105</v>
      </c>
      <c r="B18" s="1239">
        <v>6.2698353525733372</v>
      </c>
      <c r="C18" s="795">
        <v>11763.293344415266</v>
      </c>
      <c r="D18" s="796">
        <v>11998.559211303571</v>
      </c>
      <c r="E18" s="797">
        <v>-0.89752748797672899</v>
      </c>
      <c r="F18" s="798">
        <v>385.81970443349758</v>
      </c>
      <c r="G18" s="799">
        <v>-0.25390930767987729</v>
      </c>
      <c r="H18" s="799">
        <v>1.3311148086522462</v>
      </c>
      <c r="I18" s="799">
        <v>7.941061416090756</v>
      </c>
      <c r="J18" s="800">
        <v>0.96242695255150856</v>
      </c>
    </row>
    <row r="19" spans="1:10" ht="15">
      <c r="A19" s="1246" t="s">
        <v>106</v>
      </c>
      <c r="B19" s="1240" t="s">
        <v>100</v>
      </c>
      <c r="C19" s="795" t="s">
        <v>254</v>
      </c>
      <c r="D19" s="796" t="s">
        <v>254</v>
      </c>
      <c r="E19" s="797" t="s">
        <v>100</v>
      </c>
      <c r="F19" s="798" t="s">
        <v>254</v>
      </c>
      <c r="G19" s="799" t="s">
        <v>100</v>
      </c>
      <c r="H19" s="799" t="s">
        <v>100</v>
      </c>
      <c r="I19" s="799" t="s">
        <v>100</v>
      </c>
      <c r="J19" s="800" t="s">
        <v>100</v>
      </c>
    </row>
    <row r="20" spans="1:10" ht="15">
      <c r="A20" s="1246" t="s">
        <v>98</v>
      </c>
      <c r="B20" s="1239">
        <v>4.9254380244670548</v>
      </c>
      <c r="C20" s="795">
        <v>10113.83577919313</v>
      </c>
      <c r="D20" s="796">
        <v>10316.112494776993</v>
      </c>
      <c r="E20" s="797">
        <v>-1.0087453310304224</v>
      </c>
      <c r="F20" s="798">
        <v>277.22821412900396</v>
      </c>
      <c r="G20" s="799">
        <v>-2.7424317787121963</v>
      </c>
      <c r="H20" s="799">
        <v>-4.0421052631578949</v>
      </c>
      <c r="I20" s="799">
        <v>29.717042639196766</v>
      </c>
      <c r="J20" s="800">
        <v>2.1392442183885905</v>
      </c>
    </row>
    <row r="21" spans="1:10" ht="15.75" thickBot="1">
      <c r="A21" s="1247" t="s">
        <v>107</v>
      </c>
      <c r="B21" s="1241">
        <v>6.3361665116379511</v>
      </c>
      <c r="C21" s="801">
        <v>12231.981682698746</v>
      </c>
      <c r="D21" s="802">
        <v>12476.621316352721</v>
      </c>
      <c r="E21" s="803">
        <v>-0.79481263655960399</v>
      </c>
      <c r="F21" s="804">
        <v>288.4127381600436</v>
      </c>
      <c r="G21" s="805">
        <v>-1.8490928592838574</v>
      </c>
      <c r="H21" s="805">
        <v>-11.725132148005766</v>
      </c>
      <c r="I21" s="805">
        <v>23.95357934541661</v>
      </c>
      <c r="J21" s="806">
        <v>-0.21037792351046747</v>
      </c>
    </row>
    <row r="22" spans="1:10" ht="16.5" thickBot="1">
      <c r="A22" s="1065" t="s">
        <v>333</v>
      </c>
      <c r="B22" s="1066"/>
      <c r="C22" s="1066"/>
      <c r="D22" s="1066"/>
      <c r="E22" s="1066"/>
      <c r="F22" s="1066"/>
      <c r="G22" s="1066"/>
      <c r="H22" s="1066"/>
      <c r="I22" s="782"/>
      <c r="J22" s="783"/>
    </row>
    <row r="23" spans="1:10" ht="15.75" thickBot="1">
      <c r="A23" s="1244" t="s">
        <v>22</v>
      </c>
      <c r="B23" s="1242">
        <v>5.4055296539866067</v>
      </c>
      <c r="C23" s="807">
        <v>10435.385432406576</v>
      </c>
      <c r="D23" s="808">
        <v>10644.093141054707</v>
      </c>
      <c r="E23" s="786">
        <v>-3.0123983766362619</v>
      </c>
      <c r="F23" s="786">
        <v>309.54477498093053</v>
      </c>
      <c r="G23" s="786">
        <v>-3.2911751582016353</v>
      </c>
      <c r="H23" s="786">
        <v>4.3789808917197446</v>
      </c>
      <c r="I23" s="786">
        <v>100</v>
      </c>
      <c r="J23" s="788" t="s">
        <v>23</v>
      </c>
    </row>
    <row r="24" spans="1:10" ht="15">
      <c r="A24" s="1245" t="s">
        <v>103</v>
      </c>
      <c r="B24" s="1243" t="s">
        <v>100</v>
      </c>
      <c r="C24" s="789" t="s">
        <v>100</v>
      </c>
      <c r="D24" s="790" t="s">
        <v>100</v>
      </c>
      <c r="E24" s="791" t="s">
        <v>100</v>
      </c>
      <c r="F24" s="792" t="s">
        <v>100</v>
      </c>
      <c r="G24" s="793" t="s">
        <v>100</v>
      </c>
      <c r="H24" s="809" t="s">
        <v>100</v>
      </c>
      <c r="I24" s="809" t="s">
        <v>100</v>
      </c>
      <c r="J24" s="817" t="s">
        <v>100</v>
      </c>
    </row>
    <row r="25" spans="1:10" ht="15">
      <c r="A25" s="1246" t="s">
        <v>104</v>
      </c>
      <c r="B25" s="1240">
        <v>6.0346077093583164</v>
      </c>
      <c r="C25" s="795">
        <v>11321.965683599092</v>
      </c>
      <c r="D25" s="796">
        <v>11548.404997271075</v>
      </c>
      <c r="E25" s="797">
        <v>-3.547010215620046</v>
      </c>
      <c r="F25" s="798">
        <v>356.52378378378376</v>
      </c>
      <c r="G25" s="799">
        <v>-4.8916106701602837</v>
      </c>
      <c r="H25" s="799">
        <v>-7.5</v>
      </c>
      <c r="I25" s="1019">
        <v>14.111365369946604</v>
      </c>
      <c r="J25" s="1020">
        <v>-1.8122015090342867</v>
      </c>
    </row>
    <row r="26" spans="1:10" ht="15">
      <c r="A26" s="1246" t="s">
        <v>105</v>
      </c>
      <c r="B26" s="1239">
        <v>6.0906793174523868</v>
      </c>
      <c r="C26" s="795">
        <v>11427.165698784964</v>
      </c>
      <c r="D26" s="796">
        <v>11655.709012760663</v>
      </c>
      <c r="E26" s="797">
        <v>-1.6800549340058215</v>
      </c>
      <c r="F26" s="798">
        <v>411.95897435897433</v>
      </c>
      <c r="G26" s="799">
        <v>-1.4379868476923363</v>
      </c>
      <c r="H26" s="799">
        <v>-11.363636363636363</v>
      </c>
      <c r="I26" s="799">
        <v>5.9496567505720828</v>
      </c>
      <c r="J26" s="800">
        <v>-1.0567126761795098</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4.6907391159869407</v>
      </c>
      <c r="C28" s="795">
        <v>9631.9078357021372</v>
      </c>
      <c r="D28" s="796">
        <v>9824.5459924161805</v>
      </c>
      <c r="E28" s="797">
        <v>-3.2964463588534212</v>
      </c>
      <c r="F28" s="798">
        <v>290.57744845360821</v>
      </c>
      <c r="G28" s="799">
        <v>-1.1730939100020261</v>
      </c>
      <c r="H28" s="799">
        <v>9.4499294781382233</v>
      </c>
      <c r="I28" s="799">
        <v>59.191456903127381</v>
      </c>
      <c r="J28" s="800">
        <v>2.742412317140122</v>
      </c>
    </row>
    <row r="29" spans="1:10" ht="15.75" thickBot="1">
      <c r="A29" s="1247" t="s">
        <v>107</v>
      </c>
      <c r="B29" s="1241">
        <v>5.9776629228903611</v>
      </c>
      <c r="C29" s="801">
        <v>11539.889812529655</v>
      </c>
      <c r="D29" s="802">
        <v>11770.687608780248</v>
      </c>
      <c r="E29" s="803">
        <v>0.24869376134441257</v>
      </c>
      <c r="F29" s="804">
        <v>302.33602941176468</v>
      </c>
      <c r="G29" s="805">
        <v>-4.2738647553064109</v>
      </c>
      <c r="H29" s="805">
        <v>5.019305019305019</v>
      </c>
      <c r="I29" s="805">
        <v>20.747520976353929</v>
      </c>
      <c r="J29" s="806">
        <v>0.12650186807367447</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294" t="s">
        <v>60</v>
      </c>
      <c r="C33" s="1295"/>
      <c r="D33" s="1295"/>
      <c r="E33" s="1295"/>
      <c r="F33" s="1295"/>
      <c r="G33" s="1295"/>
      <c r="H33" s="1296"/>
    </row>
    <row r="34" spans="1:8" ht="15.75">
      <c r="A34" s="624" t="s">
        <v>63</v>
      </c>
      <c r="B34" s="1300" t="s">
        <v>64</v>
      </c>
      <c r="C34" s="1301"/>
      <c r="D34" s="1301"/>
      <c r="E34" s="1301"/>
      <c r="F34" s="1301"/>
      <c r="G34" s="1301"/>
      <c r="H34" s="1302"/>
    </row>
    <row r="35" spans="1:8" ht="15.75">
      <c r="A35" s="621" t="s">
        <v>65</v>
      </c>
      <c r="B35" s="1297" t="s">
        <v>66</v>
      </c>
      <c r="C35" s="1298"/>
      <c r="D35" s="1298"/>
      <c r="E35" s="1298"/>
      <c r="F35" s="1298"/>
      <c r="G35" s="1298"/>
      <c r="H35" s="1299"/>
    </row>
    <row r="36" spans="1:8" ht="16.5" thickBot="1">
      <c r="A36" s="622" t="s">
        <v>67</v>
      </c>
      <c r="B36" s="1303" t="s">
        <v>62</v>
      </c>
      <c r="C36" s="1304"/>
      <c r="D36" s="1304"/>
      <c r="E36" s="1304"/>
      <c r="F36" s="1304"/>
      <c r="G36" s="1304"/>
      <c r="H36" s="1305"/>
    </row>
    <row r="37" spans="1:8">
      <c r="A37" s="1293"/>
      <c r="B37" s="1293"/>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D24" sqref="D24"/>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481</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ht="12.75" customHeight="1">
      <c r="A4" s="27"/>
      <c r="B4" s="28"/>
      <c r="C4" s="3" t="s">
        <v>9</v>
      </c>
      <c r="D4" s="3"/>
      <c r="E4" s="3"/>
      <c r="F4" s="3"/>
      <c r="G4" s="959"/>
      <c r="H4" s="1311" t="s">
        <v>10</v>
      </c>
      <c r="I4" s="1312"/>
      <c r="J4" s="990" t="s">
        <v>11</v>
      </c>
      <c r="K4" s="960" t="s">
        <v>12</v>
      </c>
      <c r="L4" s="961"/>
    </row>
    <row r="5" spans="1:12" ht="15.75" customHeight="1">
      <c r="A5" s="29" t="s">
        <v>13</v>
      </c>
      <c r="B5" s="30" t="s">
        <v>14</v>
      </c>
      <c r="C5" s="962" t="s">
        <v>40</v>
      </c>
      <c r="D5" s="962"/>
      <c r="E5" s="963" t="s">
        <v>41</v>
      </c>
      <c r="F5" s="964"/>
      <c r="G5" s="991"/>
      <c r="H5" s="1309" t="s">
        <v>15</v>
      </c>
      <c r="I5" s="1310"/>
      <c r="J5" s="992" t="s">
        <v>16</v>
      </c>
      <c r="K5" s="965" t="s">
        <v>17</v>
      </c>
      <c r="L5" s="966"/>
    </row>
    <row r="6" spans="1:12" ht="35.25" customHeight="1" thickBot="1">
      <c r="A6" s="31" t="s">
        <v>18</v>
      </c>
      <c r="B6" s="32" t="s">
        <v>19</v>
      </c>
      <c r="C6" s="881" t="s">
        <v>482</v>
      </c>
      <c r="D6" s="881" t="s">
        <v>477</v>
      </c>
      <c r="E6" s="956" t="s">
        <v>482</v>
      </c>
      <c r="F6" s="956" t="s">
        <v>477</v>
      </c>
      <c r="G6" s="989" t="s">
        <v>20</v>
      </c>
      <c r="H6" s="66" t="s">
        <v>482</v>
      </c>
      <c r="I6" s="894" t="s">
        <v>20</v>
      </c>
      <c r="J6" s="993" t="s">
        <v>20</v>
      </c>
      <c r="K6" s="957" t="s">
        <v>482</v>
      </c>
      <c r="L6" s="994" t="s">
        <v>21</v>
      </c>
    </row>
    <row r="7" spans="1:12" ht="15" thickBot="1">
      <c r="A7" s="33" t="s">
        <v>22</v>
      </c>
      <c r="B7" s="34" t="s">
        <v>23</v>
      </c>
      <c r="C7" s="67">
        <v>11596.409939462821</v>
      </c>
      <c r="D7" s="67">
        <v>11658.982309568239</v>
      </c>
      <c r="E7" s="68">
        <v>11828.338138252078</v>
      </c>
      <c r="F7" s="68">
        <v>11892.161955759604</v>
      </c>
      <c r="G7" s="995">
        <v>-0.53668809544436646</v>
      </c>
      <c r="H7" s="69">
        <v>321.00133737331521</v>
      </c>
      <c r="I7" s="69">
        <v>-0.92863480802374931</v>
      </c>
      <c r="J7" s="70">
        <v>-4.766169154228856</v>
      </c>
      <c r="K7" s="69">
        <v>100</v>
      </c>
      <c r="L7" s="996" t="s">
        <v>23</v>
      </c>
    </row>
    <row r="8" spans="1:12" ht="15" thickBot="1">
      <c r="A8" s="35"/>
      <c r="B8" s="36"/>
      <c r="C8" s="71"/>
      <c r="D8" s="71"/>
      <c r="E8" s="71"/>
      <c r="F8" s="71"/>
      <c r="G8" s="997"/>
      <c r="H8" s="70"/>
      <c r="I8" s="70"/>
      <c r="J8" s="70"/>
      <c r="K8" s="70"/>
      <c r="L8" s="998"/>
    </row>
    <row r="9" spans="1:12" ht="15">
      <c r="A9" s="37" t="s">
        <v>108</v>
      </c>
      <c r="B9" s="38" t="s">
        <v>23</v>
      </c>
      <c r="C9" s="72">
        <v>12250.547661776574</v>
      </c>
      <c r="D9" s="72">
        <v>10988.574200206398</v>
      </c>
      <c r="E9" s="73">
        <v>12495.558615012105</v>
      </c>
      <c r="F9" s="73">
        <v>11208.345684210526</v>
      </c>
      <c r="G9" s="999">
        <v>11.484414980302651</v>
      </c>
      <c r="H9" s="74">
        <v>275.33333333333331</v>
      </c>
      <c r="I9" s="74">
        <v>15.937960558635677</v>
      </c>
      <c r="J9" s="74">
        <v>25</v>
      </c>
      <c r="K9" s="74">
        <v>7.8361717688851737E-2</v>
      </c>
      <c r="L9" s="1000">
        <v>1.8660225151538305E-2</v>
      </c>
    </row>
    <row r="10" spans="1:12" ht="15">
      <c r="A10" s="46" t="s">
        <v>109</v>
      </c>
      <c r="B10" s="75" t="s">
        <v>23</v>
      </c>
      <c r="C10" s="76">
        <v>12073.523001199261</v>
      </c>
      <c r="D10" s="76">
        <v>12176.626513934134</v>
      </c>
      <c r="E10" s="77">
        <v>12314.993461223246</v>
      </c>
      <c r="F10" s="77">
        <v>12420.159044212816</v>
      </c>
      <c r="G10" s="1001">
        <v>-0.84673298156010235</v>
      </c>
      <c r="H10" s="78">
        <v>354.066637906241</v>
      </c>
      <c r="I10" s="78">
        <v>-0.58481500328285896</v>
      </c>
      <c r="J10" s="78">
        <v>-11.594202898550725</v>
      </c>
      <c r="K10" s="78">
        <v>36.328492320551661</v>
      </c>
      <c r="L10" s="1002">
        <v>-2.8058360376572935</v>
      </c>
    </row>
    <row r="11" spans="1:12" ht="15">
      <c r="A11" s="39" t="s">
        <v>110</v>
      </c>
      <c r="B11" s="40" t="s">
        <v>23</v>
      </c>
      <c r="C11" s="79">
        <v>11876.360813600926</v>
      </c>
      <c r="D11" s="79">
        <v>11976.122514686358</v>
      </c>
      <c r="E11" s="80">
        <v>12113.888029872945</v>
      </c>
      <c r="F11" s="80">
        <v>12215.644964980085</v>
      </c>
      <c r="G11" s="1003">
        <v>-0.83300501446184272</v>
      </c>
      <c r="H11" s="81">
        <v>393.78566648075849</v>
      </c>
      <c r="I11" s="81">
        <v>0.63287872035888337</v>
      </c>
      <c r="J11" s="81">
        <v>3.8818076477404402</v>
      </c>
      <c r="K11" s="81">
        <v>9.3668373210740778</v>
      </c>
      <c r="L11" s="1004">
        <v>0.77977264445716266</v>
      </c>
    </row>
    <row r="12" spans="1:12" ht="15">
      <c r="A12" s="39" t="s">
        <v>111</v>
      </c>
      <c r="B12" s="40" t="s">
        <v>23</v>
      </c>
      <c r="C12" s="79" t="s">
        <v>254</v>
      </c>
      <c r="D12" s="79" t="s">
        <v>100</v>
      </c>
      <c r="E12" s="80" t="s">
        <v>254</v>
      </c>
      <c r="F12" s="80" t="s">
        <v>100</v>
      </c>
      <c r="G12" s="1003" t="s">
        <v>100</v>
      </c>
      <c r="H12" s="81" t="s">
        <v>254</v>
      </c>
      <c r="I12" s="81" t="s">
        <v>100</v>
      </c>
      <c r="J12" s="81" t="s">
        <v>100</v>
      </c>
      <c r="K12" s="81" t="s">
        <v>254</v>
      </c>
      <c r="L12" s="1459" t="s">
        <v>100</v>
      </c>
    </row>
    <row r="13" spans="1:12" ht="15">
      <c r="A13" s="39" t="s">
        <v>98</v>
      </c>
      <c r="B13" s="40" t="s">
        <v>23</v>
      </c>
      <c r="C13" s="79">
        <v>10079.968380968721</v>
      </c>
      <c r="D13" s="79">
        <v>10028.979872127808</v>
      </c>
      <c r="E13" s="80">
        <v>10281.567748588095</v>
      </c>
      <c r="F13" s="80">
        <v>10229.559469570364</v>
      </c>
      <c r="G13" s="1003">
        <v>0.50841171775225535</v>
      </c>
      <c r="H13" s="81">
        <v>279.79890582959644</v>
      </c>
      <c r="I13" s="81">
        <v>-1.495419067619697</v>
      </c>
      <c r="J13" s="81">
        <v>-0.28617420854945447</v>
      </c>
      <c r="K13" s="81">
        <v>29.124438407689894</v>
      </c>
      <c r="L13" s="1004">
        <v>1.3085180096799434</v>
      </c>
    </row>
    <row r="14" spans="1:12" ht="15.75" thickBot="1">
      <c r="A14" s="41" t="s">
        <v>112</v>
      </c>
      <c r="B14" s="42" t="s">
        <v>23</v>
      </c>
      <c r="C14" s="82">
        <v>12290.319202699138</v>
      </c>
      <c r="D14" s="82">
        <v>12299.985426050715</v>
      </c>
      <c r="E14" s="83">
        <v>12536.125586753122</v>
      </c>
      <c r="F14" s="83">
        <v>12545.985134571729</v>
      </c>
      <c r="G14" s="1005">
        <v>-7.8587274836139559E-2</v>
      </c>
      <c r="H14" s="84">
        <v>293.87005850396991</v>
      </c>
      <c r="I14" s="84">
        <v>-0.23166597911277523</v>
      </c>
      <c r="J14" s="84">
        <v>-2.4260958205912333</v>
      </c>
      <c r="K14" s="84">
        <v>25.002612057256297</v>
      </c>
      <c r="L14" s="1006">
        <v>0.59962698262943093</v>
      </c>
    </row>
    <row r="15" spans="1:12" ht="15" thickBot="1">
      <c r="A15" s="35"/>
      <c r="B15" s="43"/>
      <c r="C15" s="71"/>
      <c r="D15" s="71"/>
      <c r="E15" s="71"/>
      <c r="F15" s="71"/>
      <c r="G15" s="997"/>
      <c r="H15" s="70"/>
      <c r="I15" s="70"/>
      <c r="J15" s="70"/>
      <c r="K15" s="70"/>
      <c r="L15" s="998"/>
    </row>
    <row r="16" spans="1:12" ht="14.25">
      <c r="A16" s="44" t="s">
        <v>113</v>
      </c>
      <c r="B16" s="45" t="s">
        <v>25</v>
      </c>
      <c r="C16" s="85" t="s">
        <v>100</v>
      </c>
      <c r="D16" s="85" t="s">
        <v>100</v>
      </c>
      <c r="E16" s="86" t="s">
        <v>100</v>
      </c>
      <c r="F16" s="86" t="s">
        <v>100</v>
      </c>
      <c r="G16" s="1007" t="s">
        <v>100</v>
      </c>
      <c r="H16" s="87" t="s">
        <v>100</v>
      </c>
      <c r="I16" s="87" t="s">
        <v>100</v>
      </c>
      <c r="J16" s="88" t="s">
        <v>100</v>
      </c>
      <c r="K16" s="88" t="s">
        <v>100</v>
      </c>
      <c r="L16" s="1008" t="s">
        <v>100</v>
      </c>
    </row>
    <row r="17" spans="1:12" ht="15">
      <c r="A17" s="46" t="s">
        <v>113</v>
      </c>
      <c r="B17" s="47" t="s">
        <v>26</v>
      </c>
      <c r="C17" s="79" t="s">
        <v>100</v>
      </c>
      <c r="D17" s="79" t="s">
        <v>100</v>
      </c>
      <c r="E17" s="80" t="s">
        <v>100</v>
      </c>
      <c r="F17" s="80" t="s">
        <v>100</v>
      </c>
      <c r="G17" s="1003" t="s">
        <v>100</v>
      </c>
      <c r="H17" s="81" t="s">
        <v>100</v>
      </c>
      <c r="I17" s="81" t="s">
        <v>100</v>
      </c>
      <c r="J17" s="89" t="s">
        <v>100</v>
      </c>
      <c r="K17" s="89" t="s">
        <v>100</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t="s">
        <v>100</v>
      </c>
      <c r="L18" s="1009" t="s">
        <v>100</v>
      </c>
    </row>
    <row r="19" spans="1:12" ht="14.25">
      <c r="A19" s="44" t="s">
        <v>113</v>
      </c>
      <c r="B19" s="48" t="s">
        <v>28</v>
      </c>
      <c r="C19" s="90">
        <v>12903.99411764706</v>
      </c>
      <c r="D19" s="90" t="s">
        <v>254</v>
      </c>
      <c r="E19" s="91">
        <v>13162.074000000002</v>
      </c>
      <c r="F19" s="91" t="s">
        <v>254</v>
      </c>
      <c r="G19" s="1460" t="s">
        <v>100</v>
      </c>
      <c r="H19" s="92">
        <v>273.3</v>
      </c>
      <c r="I19" s="92" t="s">
        <v>100</v>
      </c>
      <c r="J19" s="93" t="s">
        <v>100</v>
      </c>
      <c r="K19" s="93">
        <v>1.5672343537770347E-2</v>
      </c>
      <c r="L19" s="1011" t="s">
        <v>100</v>
      </c>
    </row>
    <row r="20" spans="1:12" ht="15">
      <c r="A20" s="46" t="s">
        <v>113</v>
      </c>
      <c r="B20" s="47" t="s">
        <v>29</v>
      </c>
      <c r="C20" s="79" t="s">
        <v>100</v>
      </c>
      <c r="D20" s="79" t="s">
        <v>254</v>
      </c>
      <c r="E20" s="80" t="s">
        <v>100</v>
      </c>
      <c r="F20" s="80" t="s">
        <v>254</v>
      </c>
      <c r="G20" s="1003" t="s">
        <v>100</v>
      </c>
      <c r="H20" s="81" t="s">
        <v>100</v>
      </c>
      <c r="I20" s="81" t="s">
        <v>100</v>
      </c>
      <c r="J20" s="89" t="s">
        <v>100</v>
      </c>
      <c r="K20" s="89" t="s">
        <v>100</v>
      </c>
      <c r="L20" s="1009" t="s">
        <v>100</v>
      </c>
    </row>
    <row r="21" spans="1:12" ht="15">
      <c r="A21" s="46" t="s">
        <v>113</v>
      </c>
      <c r="B21" s="47" t="s">
        <v>30</v>
      </c>
      <c r="C21" s="79">
        <v>12903.994117647058</v>
      </c>
      <c r="D21" s="79" t="s">
        <v>100</v>
      </c>
      <c r="E21" s="80">
        <v>13162.074000000001</v>
      </c>
      <c r="F21" s="80" t="s">
        <v>100</v>
      </c>
      <c r="G21" s="1003" t="s">
        <v>100</v>
      </c>
      <c r="H21" s="81">
        <v>273.3</v>
      </c>
      <c r="I21" s="81" t="s">
        <v>100</v>
      </c>
      <c r="J21" s="89" t="s">
        <v>100</v>
      </c>
      <c r="K21" s="89">
        <v>1.5672343537770347E-2</v>
      </c>
      <c r="L21" s="1009" t="s">
        <v>100</v>
      </c>
    </row>
    <row r="22" spans="1:12" ht="14.25">
      <c r="A22" s="44" t="s">
        <v>113</v>
      </c>
      <c r="B22" s="48" t="s">
        <v>31</v>
      </c>
      <c r="C22" s="90">
        <v>12088.666666666666</v>
      </c>
      <c r="D22" s="90">
        <v>11096.03891746813</v>
      </c>
      <c r="E22" s="91">
        <v>12330.439999999999</v>
      </c>
      <c r="F22" s="91">
        <v>11317.959695817492</v>
      </c>
      <c r="G22" s="1010">
        <v>8.945784676691023</v>
      </c>
      <c r="H22" s="92">
        <v>275.8416666666667</v>
      </c>
      <c r="I22" s="92">
        <v>15.379813420538953</v>
      </c>
      <c r="J22" s="93">
        <v>9.0909090909090917</v>
      </c>
      <c r="K22" s="93">
        <v>6.268937415108139E-2</v>
      </c>
      <c r="L22" s="1011">
        <v>7.9630059918774088E-3</v>
      </c>
    </row>
    <row r="23" spans="1:12" ht="15">
      <c r="A23" s="46" t="s">
        <v>113</v>
      </c>
      <c r="B23" s="47" t="s">
        <v>32</v>
      </c>
      <c r="C23" s="79">
        <v>12004.419607843136</v>
      </c>
      <c r="D23" s="79">
        <v>10761.879411764707</v>
      </c>
      <c r="E23" s="80">
        <v>12244.508</v>
      </c>
      <c r="F23" s="80">
        <v>10977.117</v>
      </c>
      <c r="G23" s="1003">
        <v>11.545754682217559</v>
      </c>
      <c r="H23" s="81">
        <v>284.3</v>
      </c>
      <c r="I23" s="81">
        <v>27.94779477947796</v>
      </c>
      <c r="J23" s="89">
        <v>-22.222222222222221</v>
      </c>
      <c r="K23" s="89">
        <v>3.6568801588130813E-2</v>
      </c>
      <c r="L23" s="1009">
        <v>-8.2073178148542592E-3</v>
      </c>
    </row>
    <row r="24" spans="1:12" ht="15.75" thickBot="1">
      <c r="A24" s="49" t="s">
        <v>113</v>
      </c>
      <c r="B24" s="50" t="s">
        <v>33</v>
      </c>
      <c r="C24" s="94">
        <v>12215.675490196078</v>
      </c>
      <c r="D24" s="94" t="s">
        <v>254</v>
      </c>
      <c r="E24" s="95">
        <v>12459.989</v>
      </c>
      <c r="F24" s="95" t="s">
        <v>254</v>
      </c>
      <c r="G24" s="1012" t="s">
        <v>100</v>
      </c>
      <c r="H24" s="89">
        <v>264</v>
      </c>
      <c r="I24" s="89" t="s">
        <v>100</v>
      </c>
      <c r="J24" s="89" t="s">
        <v>100</v>
      </c>
      <c r="K24" s="89">
        <v>2.612057256295058E-2</v>
      </c>
      <c r="L24" s="1009" t="s">
        <v>100</v>
      </c>
    </row>
    <row r="25" spans="1:12" ht="15" thickBot="1">
      <c r="A25" s="35"/>
      <c r="B25" s="43"/>
      <c r="C25" s="71"/>
      <c r="D25" s="71"/>
      <c r="E25" s="71"/>
      <c r="F25" s="71"/>
      <c r="G25" s="997"/>
      <c r="H25" s="70"/>
      <c r="I25" s="70"/>
      <c r="J25" s="70"/>
      <c r="K25" s="70"/>
      <c r="L25" s="998"/>
    </row>
    <row r="26" spans="1:12" ht="14.25">
      <c r="A26" s="44" t="s">
        <v>114</v>
      </c>
      <c r="B26" s="45" t="s">
        <v>25</v>
      </c>
      <c r="C26" s="85">
        <v>12591.449003364834</v>
      </c>
      <c r="D26" s="85">
        <v>12831.285462849668</v>
      </c>
      <c r="E26" s="86">
        <v>12843.277983432132</v>
      </c>
      <c r="F26" s="86">
        <v>13087.911172106662</v>
      </c>
      <c r="G26" s="1007">
        <v>-1.8691537974058043</v>
      </c>
      <c r="H26" s="87">
        <v>424.42387096774189</v>
      </c>
      <c r="I26" s="87">
        <v>2.3735592602808215</v>
      </c>
      <c r="J26" s="88">
        <v>-28.899082568807337</v>
      </c>
      <c r="K26" s="88">
        <v>1.6194754989029361</v>
      </c>
      <c r="L26" s="1008">
        <v>-0.54967872995278522</v>
      </c>
    </row>
    <row r="27" spans="1:12" ht="15">
      <c r="A27" s="46" t="s">
        <v>114</v>
      </c>
      <c r="B27" s="47" t="s">
        <v>26</v>
      </c>
      <c r="C27" s="79">
        <v>12635.317647058822</v>
      </c>
      <c r="D27" s="79">
        <v>12948.079411764706</v>
      </c>
      <c r="E27" s="80">
        <v>12888.023999999999</v>
      </c>
      <c r="F27" s="80">
        <v>13207.040999999999</v>
      </c>
      <c r="G27" s="1003">
        <v>-2.4155070011518842</v>
      </c>
      <c r="H27" s="81">
        <v>415.5</v>
      </c>
      <c r="I27" s="81">
        <v>4.2659974905897116</v>
      </c>
      <c r="J27" s="89">
        <v>-36.29032258064516</v>
      </c>
      <c r="K27" s="89">
        <v>0.8254100929892384</v>
      </c>
      <c r="L27" s="1009">
        <v>-0.40842075278190582</v>
      </c>
    </row>
    <row r="28" spans="1:12" ht="15">
      <c r="A28" s="46" t="s">
        <v>114</v>
      </c>
      <c r="B28" s="47" t="s">
        <v>27</v>
      </c>
      <c r="C28" s="79">
        <v>12547.766666666666</v>
      </c>
      <c r="D28" s="79">
        <v>12690.4</v>
      </c>
      <c r="E28" s="80">
        <v>12798.722</v>
      </c>
      <c r="F28" s="80">
        <v>12944.208000000001</v>
      </c>
      <c r="G28" s="1003">
        <v>-1.1239467103742522</v>
      </c>
      <c r="H28" s="81">
        <v>433.7</v>
      </c>
      <c r="I28" s="81">
        <v>-0.48187241854062018</v>
      </c>
      <c r="J28" s="89">
        <v>-19.148936170212767</v>
      </c>
      <c r="K28" s="89">
        <v>0.79406540591369768</v>
      </c>
      <c r="L28" s="1009">
        <v>-0.14125797717087951</v>
      </c>
    </row>
    <row r="29" spans="1:12" ht="14.25">
      <c r="A29" s="44" t="s">
        <v>114</v>
      </c>
      <c r="B29" s="48" t="s">
        <v>28</v>
      </c>
      <c r="C29" s="90">
        <v>12289.679569061451</v>
      </c>
      <c r="D29" s="90">
        <v>12447.642974642844</v>
      </c>
      <c r="E29" s="91">
        <v>12535.47316044268</v>
      </c>
      <c r="F29" s="91">
        <v>12696.595834135702</v>
      </c>
      <c r="G29" s="1010">
        <v>-1.2690226246300784</v>
      </c>
      <c r="H29" s="92">
        <v>386.73948940793042</v>
      </c>
      <c r="I29" s="92">
        <v>8.5433782884707116E-3</v>
      </c>
      <c r="J29" s="93">
        <v>-15.161290322580644</v>
      </c>
      <c r="K29" s="93">
        <v>9.6175948176784036</v>
      </c>
      <c r="L29" s="1011">
        <v>-1.1784250828191087</v>
      </c>
    </row>
    <row r="30" spans="1:12" ht="15">
      <c r="A30" s="46" t="s">
        <v>114</v>
      </c>
      <c r="B30" s="47" t="s">
        <v>29</v>
      </c>
      <c r="C30" s="79">
        <v>12386.608823529412</v>
      </c>
      <c r="D30" s="79">
        <v>12563.376470588235</v>
      </c>
      <c r="E30" s="80">
        <v>12634.341</v>
      </c>
      <c r="F30" s="80">
        <v>12814.644</v>
      </c>
      <c r="G30" s="1003">
        <v>-1.4070074830014778</v>
      </c>
      <c r="H30" s="81">
        <v>376</v>
      </c>
      <c r="I30" s="81">
        <v>1.3750337018064229</v>
      </c>
      <c r="J30" s="89">
        <v>-23.504273504273502</v>
      </c>
      <c r="K30" s="89">
        <v>4.6755824887681543</v>
      </c>
      <c r="L30" s="1009">
        <v>-1.1453130336199049</v>
      </c>
    </row>
    <row r="31" spans="1:12" ht="15">
      <c r="A31" s="46" t="s">
        <v>114</v>
      </c>
      <c r="B31" s="47" t="s">
        <v>30</v>
      </c>
      <c r="C31" s="79">
        <v>12202.8</v>
      </c>
      <c r="D31" s="79">
        <v>12323.671568627451</v>
      </c>
      <c r="E31" s="80">
        <v>12446.856</v>
      </c>
      <c r="F31" s="80">
        <v>12570.145</v>
      </c>
      <c r="G31" s="1003">
        <v>-0.98080809728130158</v>
      </c>
      <c r="H31" s="81">
        <v>396.9</v>
      </c>
      <c r="I31" s="81">
        <v>-2.048371174728532</v>
      </c>
      <c r="J31" s="89">
        <v>-5.4</v>
      </c>
      <c r="K31" s="89">
        <v>4.9420123289102493</v>
      </c>
      <c r="L31" s="1009">
        <v>-3.3112049199203852E-2</v>
      </c>
    </row>
    <row r="32" spans="1:12" ht="14.25">
      <c r="A32" s="44" t="s">
        <v>114</v>
      </c>
      <c r="B32" s="48" t="s">
        <v>31</v>
      </c>
      <c r="C32" s="90">
        <v>11936.338818693741</v>
      </c>
      <c r="D32" s="90">
        <v>11982.539618489534</v>
      </c>
      <c r="E32" s="91">
        <v>12175.065595067616</v>
      </c>
      <c r="F32" s="91">
        <v>12222.190410859326</v>
      </c>
      <c r="G32" s="1010">
        <v>-0.38556767819490578</v>
      </c>
      <c r="H32" s="92">
        <v>337.00199875078079</v>
      </c>
      <c r="I32" s="92">
        <v>-0.50122844969779945</v>
      </c>
      <c r="J32" s="93">
        <v>-8.6882129277566538</v>
      </c>
      <c r="K32" s="93">
        <v>25.091422003970326</v>
      </c>
      <c r="L32" s="1011">
        <v>-1.0777322248853984</v>
      </c>
    </row>
    <row r="33" spans="1:12" ht="15">
      <c r="A33" s="46" t="s">
        <v>114</v>
      </c>
      <c r="B33" s="47" t="s">
        <v>32</v>
      </c>
      <c r="C33" s="79">
        <v>11980.687254901961</v>
      </c>
      <c r="D33" s="79">
        <v>12015.367647058823</v>
      </c>
      <c r="E33" s="80">
        <v>12220.300999999999</v>
      </c>
      <c r="F33" s="80">
        <v>12255.674999999999</v>
      </c>
      <c r="G33" s="1003">
        <v>-0.28863363299042932</v>
      </c>
      <c r="H33" s="81">
        <v>326.3</v>
      </c>
      <c r="I33" s="81">
        <v>-0.48795364440377131</v>
      </c>
      <c r="J33" s="89">
        <v>-10.861201538916839</v>
      </c>
      <c r="K33" s="89">
        <v>15.735032911921429</v>
      </c>
      <c r="L33" s="1009">
        <v>-1.0759123617104116</v>
      </c>
    </row>
    <row r="34" spans="1:12" ht="15.75" thickBot="1">
      <c r="A34" s="49" t="s">
        <v>114</v>
      </c>
      <c r="B34" s="50" t="s">
        <v>33</v>
      </c>
      <c r="C34" s="94">
        <v>11867.796078431373</v>
      </c>
      <c r="D34" s="94">
        <v>11928.544117647058</v>
      </c>
      <c r="E34" s="95">
        <v>12105.152</v>
      </c>
      <c r="F34" s="95">
        <v>12167.115</v>
      </c>
      <c r="G34" s="1012">
        <v>-0.50926616539746472</v>
      </c>
      <c r="H34" s="89">
        <v>355</v>
      </c>
      <c r="I34" s="89">
        <v>-0.86567997765987781</v>
      </c>
      <c r="J34" s="89">
        <v>-4.7846889952153111</v>
      </c>
      <c r="K34" s="89">
        <v>9.3563890920488966</v>
      </c>
      <c r="L34" s="1009">
        <v>-1.8198631749832828E-3</v>
      </c>
    </row>
    <row r="35" spans="1:12" ht="15.75" thickBot="1">
      <c r="A35" s="51"/>
      <c r="B35" s="52"/>
      <c r="C35" s="96"/>
      <c r="D35" s="96"/>
      <c r="E35" s="96"/>
      <c r="F35" s="96"/>
      <c r="G35" s="1013"/>
      <c r="H35" s="97"/>
      <c r="I35" s="97"/>
      <c r="J35" s="97"/>
      <c r="K35" s="97"/>
      <c r="L35" s="1014"/>
    </row>
    <row r="36" spans="1:12" ht="15">
      <c r="A36" s="46" t="s">
        <v>115</v>
      </c>
      <c r="B36" s="53" t="s">
        <v>30</v>
      </c>
      <c r="C36" s="98">
        <v>12040.289215686274</v>
      </c>
      <c r="D36" s="98">
        <v>12248.66274509804</v>
      </c>
      <c r="E36" s="99">
        <v>12281.094999999999</v>
      </c>
      <c r="F36" s="99">
        <v>12493.636</v>
      </c>
      <c r="G36" s="1015">
        <v>-1.7011941119462828</v>
      </c>
      <c r="H36" s="100">
        <v>418.9</v>
      </c>
      <c r="I36" s="100">
        <v>3.1519330214232832</v>
      </c>
      <c r="J36" s="100">
        <v>-11.111111111111111</v>
      </c>
      <c r="K36" s="100">
        <v>3.1762616236547907</v>
      </c>
      <c r="L36" s="1016">
        <v>-0.22672345097207502</v>
      </c>
    </row>
    <row r="37" spans="1:12" ht="15.75" thickBot="1">
      <c r="A37" s="49" t="s">
        <v>115</v>
      </c>
      <c r="B37" s="50" t="s">
        <v>33</v>
      </c>
      <c r="C37" s="94">
        <v>11783.853921568629</v>
      </c>
      <c r="D37" s="94">
        <v>11785.725490196079</v>
      </c>
      <c r="E37" s="95">
        <v>12019.531000000001</v>
      </c>
      <c r="F37" s="95">
        <v>12021.44</v>
      </c>
      <c r="G37" s="1012">
        <v>-1.5879961136100591E-2</v>
      </c>
      <c r="H37" s="89">
        <v>380.9</v>
      </c>
      <c r="I37" s="89">
        <v>-0.18343815513628026</v>
      </c>
      <c r="J37" s="89">
        <v>13.723608445297506</v>
      </c>
      <c r="K37" s="89">
        <v>6.1905756974192876</v>
      </c>
      <c r="L37" s="1009">
        <v>1.0064960954292372</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254</v>
      </c>
      <c r="D43" s="90" t="s">
        <v>100</v>
      </c>
      <c r="E43" s="91" t="s">
        <v>254</v>
      </c>
      <c r="F43" s="91" t="s">
        <v>100</v>
      </c>
      <c r="G43" s="1010" t="s">
        <v>100</v>
      </c>
      <c r="H43" s="92" t="s">
        <v>254</v>
      </c>
      <c r="I43" s="92" t="s">
        <v>100</v>
      </c>
      <c r="J43" s="93" t="s">
        <v>100</v>
      </c>
      <c r="K43" s="93" t="s">
        <v>254</v>
      </c>
      <c r="L43" s="1011" t="s">
        <v>100</v>
      </c>
    </row>
    <row r="44" spans="1:12" ht="15">
      <c r="A44" s="39" t="s">
        <v>116</v>
      </c>
      <c r="B44" s="47" t="s">
        <v>30</v>
      </c>
      <c r="C44" s="79" t="s">
        <v>254</v>
      </c>
      <c r="D44" s="79" t="s">
        <v>100</v>
      </c>
      <c r="E44" s="80" t="s">
        <v>254</v>
      </c>
      <c r="F44" s="80" t="s">
        <v>100</v>
      </c>
      <c r="G44" s="1003" t="s">
        <v>100</v>
      </c>
      <c r="H44" s="81" t="s">
        <v>254</v>
      </c>
      <c r="I44" s="81" t="s">
        <v>100</v>
      </c>
      <c r="J44" s="89" t="s">
        <v>100</v>
      </c>
      <c r="K44" s="89" t="s">
        <v>254</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10975.81287908732</v>
      </c>
      <c r="D50" s="85">
        <v>10907.400965990593</v>
      </c>
      <c r="E50" s="86">
        <v>11195.329136669066</v>
      </c>
      <c r="F50" s="86">
        <v>11125.548985310405</v>
      </c>
      <c r="G50" s="1007">
        <v>0.62720636483463399</v>
      </c>
      <c r="H50" s="87">
        <v>348.73075313807527</v>
      </c>
      <c r="I50" s="87">
        <v>-2.2169478354260841</v>
      </c>
      <c r="J50" s="88">
        <v>-0.62370062370062374</v>
      </c>
      <c r="K50" s="88">
        <v>2.4971267370180756</v>
      </c>
      <c r="L50" s="1008">
        <v>0.10409191114742899</v>
      </c>
    </row>
    <row r="51" spans="1:12" ht="15">
      <c r="A51" s="46" t="s">
        <v>24</v>
      </c>
      <c r="B51" s="47" t="s">
        <v>29</v>
      </c>
      <c r="C51" s="79">
        <v>10839.028431372548</v>
      </c>
      <c r="D51" s="79">
        <v>10729.078431372549</v>
      </c>
      <c r="E51" s="80">
        <v>11055.808999999999</v>
      </c>
      <c r="F51" s="80">
        <v>10943.66</v>
      </c>
      <c r="G51" s="1003">
        <v>1.0247851267309058</v>
      </c>
      <c r="H51" s="81">
        <v>323.10000000000002</v>
      </c>
      <c r="I51" s="81">
        <v>-0.67629880110666718</v>
      </c>
      <c r="J51" s="89">
        <v>-23.52941176470588</v>
      </c>
      <c r="K51" s="89">
        <v>0.33956744331835753</v>
      </c>
      <c r="L51" s="1009">
        <v>-8.3318128820945969E-2</v>
      </c>
    </row>
    <row r="52" spans="1:12" ht="15">
      <c r="A52" s="46" t="s">
        <v>24</v>
      </c>
      <c r="B52" s="47" t="s">
        <v>30</v>
      </c>
      <c r="C52" s="79">
        <v>10927.620588235295</v>
      </c>
      <c r="D52" s="79">
        <v>10848.877450980392</v>
      </c>
      <c r="E52" s="80">
        <v>11146.173000000001</v>
      </c>
      <c r="F52" s="80">
        <v>11065.855</v>
      </c>
      <c r="G52" s="1003">
        <v>0.72581829420321453</v>
      </c>
      <c r="H52" s="81">
        <v>339</v>
      </c>
      <c r="I52" s="81">
        <v>-3.8843209526509748</v>
      </c>
      <c r="J52" s="89">
        <v>-6.9958847736625511</v>
      </c>
      <c r="K52" s="89">
        <v>1.1806498798453662</v>
      </c>
      <c r="L52" s="1009">
        <v>-2.8305344035230773E-2</v>
      </c>
    </row>
    <row r="53" spans="1:12" ht="15">
      <c r="A53" s="46" t="s">
        <v>24</v>
      </c>
      <c r="B53" s="47" t="s">
        <v>35</v>
      </c>
      <c r="C53" s="79">
        <v>11070.853921568629</v>
      </c>
      <c r="D53" s="79">
        <v>11078.335294117647</v>
      </c>
      <c r="E53" s="80">
        <v>11292.271000000001</v>
      </c>
      <c r="F53" s="80">
        <v>11299.902</v>
      </c>
      <c r="G53" s="1003">
        <v>-6.7531559123250845E-2</v>
      </c>
      <c r="H53" s="81">
        <v>369.4</v>
      </c>
      <c r="I53" s="81">
        <v>-2.8661582960820495</v>
      </c>
      <c r="J53" s="89">
        <v>22.222222222222221</v>
      </c>
      <c r="K53" s="89">
        <v>0.97690941385435182</v>
      </c>
      <c r="L53" s="1009">
        <v>0.21571538400360557</v>
      </c>
    </row>
    <row r="54" spans="1:12" ht="14.25">
      <c r="A54" s="44" t="s">
        <v>24</v>
      </c>
      <c r="B54" s="48" t="s">
        <v>31</v>
      </c>
      <c r="C54" s="90">
        <v>10489.105384865805</v>
      </c>
      <c r="D54" s="90">
        <v>10466.077134287701</v>
      </c>
      <c r="E54" s="91">
        <v>10698.887492563121</v>
      </c>
      <c r="F54" s="91">
        <v>10675.398676973457</v>
      </c>
      <c r="G54" s="1010">
        <v>0.22002752590710231</v>
      </c>
      <c r="H54" s="92">
        <v>297.87674698795183</v>
      </c>
      <c r="I54" s="92">
        <v>-0.63814477286186211</v>
      </c>
      <c r="J54" s="93">
        <v>-5.2511415525114149</v>
      </c>
      <c r="K54" s="93">
        <v>17.344060181799183</v>
      </c>
      <c r="L54" s="1011">
        <v>-8.8775639096340342E-2</v>
      </c>
    </row>
    <row r="55" spans="1:12" ht="15">
      <c r="A55" s="46" t="s">
        <v>24</v>
      </c>
      <c r="B55" s="47" t="s">
        <v>32</v>
      </c>
      <c r="C55" s="79">
        <v>10187.238235294117</v>
      </c>
      <c r="D55" s="79">
        <v>10310.158823529411</v>
      </c>
      <c r="E55" s="80">
        <v>10390.983</v>
      </c>
      <c r="F55" s="80">
        <v>10516.361999999999</v>
      </c>
      <c r="G55" s="1003">
        <v>-1.1922278826080637</v>
      </c>
      <c r="H55" s="81">
        <v>273.5</v>
      </c>
      <c r="I55" s="81">
        <v>-0.86988039144616802</v>
      </c>
      <c r="J55" s="89">
        <v>-6.6771406127258448</v>
      </c>
      <c r="K55" s="89">
        <v>6.2062480409570577</v>
      </c>
      <c r="L55" s="1009">
        <v>-0.12708529237627619</v>
      </c>
    </row>
    <row r="56" spans="1:12" ht="15">
      <c r="A56" s="46" t="s">
        <v>24</v>
      </c>
      <c r="B56" s="47" t="s">
        <v>33</v>
      </c>
      <c r="C56" s="79">
        <v>10571.351960784314</v>
      </c>
      <c r="D56" s="79">
        <v>10435.573529411764</v>
      </c>
      <c r="E56" s="80">
        <v>10782.779</v>
      </c>
      <c r="F56" s="80">
        <v>10644.285</v>
      </c>
      <c r="G56" s="1003">
        <v>1.3011113475447209</v>
      </c>
      <c r="H56" s="81">
        <v>305</v>
      </c>
      <c r="I56" s="81">
        <v>-0.456919060052212</v>
      </c>
      <c r="J56" s="89">
        <v>-4.7058823529411766</v>
      </c>
      <c r="K56" s="89">
        <v>8.4630655103959889</v>
      </c>
      <c r="L56" s="1009">
        <v>5.3540676099181894E-3</v>
      </c>
    </row>
    <row r="57" spans="1:12" ht="15">
      <c r="A57" s="46" t="s">
        <v>24</v>
      </c>
      <c r="B57" s="47" t="s">
        <v>36</v>
      </c>
      <c r="C57" s="79">
        <v>10827.029411764706</v>
      </c>
      <c r="D57" s="79">
        <v>10862.170588235294</v>
      </c>
      <c r="E57" s="80">
        <v>11043.57</v>
      </c>
      <c r="F57" s="80">
        <v>11079.414000000001</v>
      </c>
      <c r="G57" s="1003">
        <v>-0.32351891535058586</v>
      </c>
      <c r="H57" s="81">
        <v>331.9</v>
      </c>
      <c r="I57" s="81">
        <v>-1.1908306043465318</v>
      </c>
      <c r="J57" s="89">
        <v>-3.5781544256120528</v>
      </c>
      <c r="K57" s="89">
        <v>2.6747466304461396</v>
      </c>
      <c r="L57" s="1009">
        <v>3.2955585670019882E-2</v>
      </c>
    </row>
    <row r="58" spans="1:12" ht="14.25">
      <c r="A58" s="44" t="s">
        <v>24</v>
      </c>
      <c r="B58" s="48" t="s">
        <v>37</v>
      </c>
      <c r="C58" s="90">
        <v>8709.7502983760041</v>
      </c>
      <c r="D58" s="90">
        <v>8363.2120854154273</v>
      </c>
      <c r="E58" s="91">
        <v>8883.9453043435242</v>
      </c>
      <c r="F58" s="91">
        <v>8530.4763271237352</v>
      </c>
      <c r="G58" s="1010">
        <v>4.1436018771412488</v>
      </c>
      <c r="H58" s="92">
        <v>227.48159819921216</v>
      </c>
      <c r="I58" s="92">
        <v>-0.20840115446156335</v>
      </c>
      <c r="J58" s="93">
        <v>10.647571606475715</v>
      </c>
      <c r="K58" s="93">
        <v>9.2832514888726365</v>
      </c>
      <c r="L58" s="1011">
        <v>1.2932017376288547</v>
      </c>
    </row>
    <row r="59" spans="1:12" ht="15">
      <c r="A59" s="46" t="s">
        <v>24</v>
      </c>
      <c r="B59" s="47" t="s">
        <v>102</v>
      </c>
      <c r="C59" s="101">
        <v>8235.1166666666668</v>
      </c>
      <c r="D59" s="101">
        <v>7765.6029411764703</v>
      </c>
      <c r="E59" s="102">
        <v>8399.8189999999995</v>
      </c>
      <c r="F59" s="102">
        <v>7920.915</v>
      </c>
      <c r="G59" s="1017">
        <v>6.0460691725640228</v>
      </c>
      <c r="H59" s="103">
        <v>213.4</v>
      </c>
      <c r="I59" s="103">
        <v>1.0416666666666747</v>
      </c>
      <c r="J59" s="104">
        <v>22.260668973471741</v>
      </c>
      <c r="K59" s="104">
        <v>5.5375613833455235</v>
      </c>
      <c r="L59" s="1018">
        <v>1.2241285475246277</v>
      </c>
    </row>
    <row r="60" spans="1:12" ht="15">
      <c r="A60" s="46" t="s">
        <v>24</v>
      </c>
      <c r="B60" s="47" t="s">
        <v>38</v>
      </c>
      <c r="C60" s="79">
        <v>9000.5705882352941</v>
      </c>
      <c r="D60" s="79">
        <v>8907.2617647058814</v>
      </c>
      <c r="E60" s="80">
        <v>9180.5820000000003</v>
      </c>
      <c r="F60" s="80">
        <v>9085.4069999999992</v>
      </c>
      <c r="G60" s="1003">
        <v>1.0475590141421414</v>
      </c>
      <c r="H60" s="81">
        <v>237.5</v>
      </c>
      <c r="I60" s="81">
        <v>0.29560810810810328</v>
      </c>
      <c r="J60" s="89">
        <v>2.3853211009174311</v>
      </c>
      <c r="K60" s="89">
        <v>2.915055898025285</v>
      </c>
      <c r="L60" s="1009">
        <v>0.20361311195563303</v>
      </c>
    </row>
    <row r="61" spans="1:12" ht="15.75" thickBot="1">
      <c r="A61" s="46" t="s">
        <v>24</v>
      </c>
      <c r="B61" s="47" t="s">
        <v>39</v>
      </c>
      <c r="C61" s="79">
        <v>10222.524509803921</v>
      </c>
      <c r="D61" s="79">
        <v>9090.5019607843133</v>
      </c>
      <c r="E61" s="80">
        <v>10426.975</v>
      </c>
      <c r="F61" s="80">
        <v>9272.3119999999999</v>
      </c>
      <c r="G61" s="1003">
        <v>12.452805729574248</v>
      </c>
      <c r="H61" s="81">
        <v>286.2</v>
      </c>
      <c r="I61" s="81">
        <v>2.94964028776978</v>
      </c>
      <c r="J61" s="89">
        <v>-18.041237113402062</v>
      </c>
      <c r="K61" s="89">
        <v>0.83063420750182848</v>
      </c>
      <c r="L61" s="1009">
        <v>-0.13453992185140529</v>
      </c>
    </row>
    <row r="62" spans="1:12" ht="15.75" thickBot="1">
      <c r="A62" s="51"/>
      <c r="B62" s="52"/>
      <c r="C62" s="96"/>
      <c r="D62" s="96"/>
      <c r="E62" s="96"/>
      <c r="F62" s="96"/>
      <c r="G62" s="1013"/>
      <c r="H62" s="97"/>
      <c r="I62" s="97"/>
      <c r="J62" s="97"/>
      <c r="K62" s="97"/>
      <c r="L62" s="1014"/>
    </row>
    <row r="63" spans="1:12" ht="14.25">
      <c r="A63" s="44" t="s">
        <v>117</v>
      </c>
      <c r="B63" s="48" t="s">
        <v>25</v>
      </c>
      <c r="C63" s="90">
        <v>13469.428571739059</v>
      </c>
      <c r="D63" s="90">
        <v>13300.579003194593</v>
      </c>
      <c r="E63" s="91">
        <v>13738.817143173841</v>
      </c>
      <c r="F63" s="91">
        <v>13566.590583258485</v>
      </c>
      <c r="G63" s="1010">
        <v>1.2694903620655291</v>
      </c>
      <c r="H63" s="92">
        <v>340.45345911949687</v>
      </c>
      <c r="I63" s="92">
        <v>-0.31254306974398871</v>
      </c>
      <c r="J63" s="93">
        <v>-2.4539877300613497</v>
      </c>
      <c r="K63" s="93">
        <v>1.661268415003657</v>
      </c>
      <c r="L63" s="1011">
        <v>3.9377867739975203E-2</v>
      </c>
    </row>
    <row r="64" spans="1:12" ht="15">
      <c r="A64" s="46" t="s">
        <v>117</v>
      </c>
      <c r="B64" s="47" t="s">
        <v>26</v>
      </c>
      <c r="C64" s="79">
        <v>13432.10588235294</v>
      </c>
      <c r="D64" s="79">
        <v>13070.943137254901</v>
      </c>
      <c r="E64" s="80">
        <v>13700.748</v>
      </c>
      <c r="F64" s="80">
        <v>13332.361999999999</v>
      </c>
      <c r="G64" s="1003">
        <v>2.7630962915648438</v>
      </c>
      <c r="H64" s="81">
        <v>317.89999999999998</v>
      </c>
      <c r="I64" s="81">
        <v>-6.2873310279800532E-2</v>
      </c>
      <c r="J64" s="89">
        <v>21.153846153846153</v>
      </c>
      <c r="K64" s="89">
        <v>0.32911921429317731</v>
      </c>
      <c r="L64" s="1009">
        <v>7.0412746631485779E-2</v>
      </c>
    </row>
    <row r="65" spans="1:12" ht="15">
      <c r="A65" s="46" t="s">
        <v>117</v>
      </c>
      <c r="B65" s="47" t="s">
        <v>27</v>
      </c>
      <c r="C65" s="79">
        <v>13462.05</v>
      </c>
      <c r="D65" s="79">
        <v>13286.772549019608</v>
      </c>
      <c r="E65" s="80">
        <v>13731.290999999999</v>
      </c>
      <c r="F65" s="80">
        <v>13552.508</v>
      </c>
      <c r="G65" s="1003">
        <v>1.3191875629219287</v>
      </c>
      <c r="H65" s="81">
        <v>339.6</v>
      </c>
      <c r="I65" s="81">
        <v>-0.14701558365186709</v>
      </c>
      <c r="J65" s="89">
        <v>-19.318181818181817</v>
      </c>
      <c r="K65" s="89">
        <v>0.7418242607877964</v>
      </c>
      <c r="L65" s="1009">
        <v>-0.1337976297594673</v>
      </c>
    </row>
    <row r="66" spans="1:12" ht="15">
      <c r="A66" s="46" t="s">
        <v>117</v>
      </c>
      <c r="B66" s="47" t="s">
        <v>34</v>
      </c>
      <c r="C66" s="79">
        <v>13497.005882352942</v>
      </c>
      <c r="D66" s="79">
        <v>13432.938235294117</v>
      </c>
      <c r="E66" s="80">
        <v>13766.946</v>
      </c>
      <c r="F66" s="80">
        <v>13701.597</v>
      </c>
      <c r="G66" s="1003">
        <v>0.47694440290427581</v>
      </c>
      <c r="H66" s="81">
        <v>354.1</v>
      </c>
      <c r="I66" s="81">
        <v>-0.67321178120616476</v>
      </c>
      <c r="J66" s="89">
        <v>15.306122448979592</v>
      </c>
      <c r="K66" s="89">
        <v>0.59032493992268309</v>
      </c>
      <c r="L66" s="1009">
        <v>0.10276275086795672</v>
      </c>
    </row>
    <row r="67" spans="1:12" ht="14.25">
      <c r="A67" s="44" t="s">
        <v>117</v>
      </c>
      <c r="B67" s="48" t="s">
        <v>28</v>
      </c>
      <c r="C67" s="90">
        <v>12711.430280857461</v>
      </c>
      <c r="D67" s="90">
        <v>12727.828964412629</v>
      </c>
      <c r="E67" s="91">
        <v>12965.65888647461</v>
      </c>
      <c r="F67" s="91">
        <v>12982.385543700882</v>
      </c>
      <c r="G67" s="1010">
        <v>-0.12884116844294685</v>
      </c>
      <c r="H67" s="92">
        <v>312.83777908343126</v>
      </c>
      <c r="I67" s="92">
        <v>-0.31032321772518012</v>
      </c>
      <c r="J67" s="93">
        <v>-15.196811160936722</v>
      </c>
      <c r="K67" s="93">
        <v>8.8914429004283768</v>
      </c>
      <c r="L67" s="1011">
        <v>-1.0936317264372946</v>
      </c>
    </row>
    <row r="68" spans="1:12" ht="15">
      <c r="A68" s="46" t="s">
        <v>117</v>
      </c>
      <c r="B68" s="47" t="s">
        <v>29</v>
      </c>
      <c r="C68" s="79">
        <v>12712.454901960784</v>
      </c>
      <c r="D68" s="79">
        <v>12717.446078431372</v>
      </c>
      <c r="E68" s="80">
        <v>12966.704</v>
      </c>
      <c r="F68" s="80">
        <v>12971.795</v>
      </c>
      <c r="G68" s="1003">
        <v>-3.9246688681098867E-2</v>
      </c>
      <c r="H68" s="81">
        <v>284.10000000000002</v>
      </c>
      <c r="I68" s="81">
        <v>-2.0006898930665593</v>
      </c>
      <c r="J68" s="89">
        <v>-29.11392405063291</v>
      </c>
      <c r="K68" s="89">
        <v>1.170201650820186</v>
      </c>
      <c r="L68" s="1009">
        <v>-0.40193765266240122</v>
      </c>
    </row>
    <row r="69" spans="1:12" ht="15">
      <c r="A69" s="46" t="s">
        <v>117</v>
      </c>
      <c r="B69" s="47" t="s">
        <v>30</v>
      </c>
      <c r="C69" s="79">
        <v>12793.253921568628</v>
      </c>
      <c r="D69" s="79">
        <v>12767.274509803921</v>
      </c>
      <c r="E69" s="80">
        <v>13049.119000000001</v>
      </c>
      <c r="F69" s="80">
        <v>13022.62</v>
      </c>
      <c r="G69" s="1003">
        <v>0.20348439868474849</v>
      </c>
      <c r="H69" s="81">
        <v>309.89999999999998</v>
      </c>
      <c r="I69" s="81">
        <v>-0.19323671497585274</v>
      </c>
      <c r="J69" s="89">
        <v>-20.08438818565401</v>
      </c>
      <c r="K69" s="89">
        <v>4.94723644342284</v>
      </c>
      <c r="L69" s="1009">
        <v>-0.94828594463686144</v>
      </c>
    </row>
    <row r="70" spans="1:12" ht="15">
      <c r="A70" s="46" t="s">
        <v>117</v>
      </c>
      <c r="B70" s="47" t="s">
        <v>35</v>
      </c>
      <c r="C70" s="79">
        <v>12574.07745098039</v>
      </c>
      <c r="D70" s="79">
        <v>12648.166666666666</v>
      </c>
      <c r="E70" s="80">
        <v>12825.558999999999</v>
      </c>
      <c r="F70" s="80">
        <v>12901.13</v>
      </c>
      <c r="G70" s="1003">
        <v>-0.58577039375620521</v>
      </c>
      <c r="H70" s="81">
        <v>330.2</v>
      </c>
      <c r="I70" s="81">
        <v>-1.8722139673105531</v>
      </c>
      <c r="J70" s="89">
        <v>4.9407114624505928</v>
      </c>
      <c r="K70" s="89">
        <v>2.7740048061853515</v>
      </c>
      <c r="L70" s="1009">
        <v>0.25659187086196855</v>
      </c>
    </row>
    <row r="71" spans="1:12" ht="14.25">
      <c r="A71" s="44" t="s">
        <v>117</v>
      </c>
      <c r="B71" s="48" t="s">
        <v>31</v>
      </c>
      <c r="C71" s="90">
        <v>11830.809151261383</v>
      </c>
      <c r="D71" s="90">
        <v>11758.719610824619</v>
      </c>
      <c r="E71" s="91">
        <v>12067.42533428661</v>
      </c>
      <c r="F71" s="91">
        <v>11993.894003041112</v>
      </c>
      <c r="G71" s="1010">
        <v>0.61307304555846487</v>
      </c>
      <c r="H71" s="92">
        <v>276.84309472161965</v>
      </c>
      <c r="I71" s="92">
        <v>1.1961558480105361</v>
      </c>
      <c r="J71" s="93">
        <v>7.5427682737169519</v>
      </c>
      <c r="K71" s="93">
        <v>14.449900741824262</v>
      </c>
      <c r="L71" s="1011">
        <v>1.6538808413267496</v>
      </c>
    </row>
    <row r="72" spans="1:12" ht="15">
      <c r="A72" s="46" t="s">
        <v>117</v>
      </c>
      <c r="B72" s="47" t="s">
        <v>32</v>
      </c>
      <c r="C72" s="79">
        <v>11337.997058823528</v>
      </c>
      <c r="D72" s="79">
        <v>11351.578431372549</v>
      </c>
      <c r="E72" s="80">
        <v>11564.757</v>
      </c>
      <c r="F72" s="80">
        <v>11578.61</v>
      </c>
      <c r="G72" s="1003">
        <v>-0.11964303141742381</v>
      </c>
      <c r="H72" s="81">
        <v>245.6</v>
      </c>
      <c r="I72" s="81">
        <v>0.53213262382316118</v>
      </c>
      <c r="J72" s="89">
        <v>-3.519061583577713</v>
      </c>
      <c r="K72" s="89">
        <v>3.4374673492842964</v>
      </c>
      <c r="L72" s="1009">
        <v>4.4432523413649783E-2</v>
      </c>
    </row>
    <row r="73" spans="1:12" ht="15">
      <c r="A73" s="46" t="s">
        <v>117</v>
      </c>
      <c r="B73" s="47" t="s">
        <v>33</v>
      </c>
      <c r="C73" s="79">
        <v>12022.800980392156</v>
      </c>
      <c r="D73" s="79">
        <v>11905.161764705881</v>
      </c>
      <c r="E73" s="80">
        <v>12263.257</v>
      </c>
      <c r="F73" s="80">
        <v>12143.264999999999</v>
      </c>
      <c r="G73" s="1003">
        <v>0.98813622201277995</v>
      </c>
      <c r="H73" s="81">
        <v>282.60000000000002</v>
      </c>
      <c r="I73" s="81">
        <v>0.7127583749109051</v>
      </c>
      <c r="J73" s="81">
        <v>8.4258654474199872</v>
      </c>
      <c r="K73" s="81">
        <v>8.6720300908995913</v>
      </c>
      <c r="L73" s="1004">
        <v>1.0551146680140198</v>
      </c>
    </row>
    <row r="74" spans="1:12" ht="15.75" thickBot="1">
      <c r="A74" s="56" t="s">
        <v>117</v>
      </c>
      <c r="B74" s="57" t="s">
        <v>36</v>
      </c>
      <c r="C74" s="82">
        <v>11753.392156862745</v>
      </c>
      <c r="D74" s="82">
        <v>11804.553921568628</v>
      </c>
      <c r="E74" s="83">
        <v>11988.46</v>
      </c>
      <c r="F74" s="83">
        <v>12040.645</v>
      </c>
      <c r="G74" s="1005">
        <v>-0.43340701432524009</v>
      </c>
      <c r="H74" s="84">
        <v>301.39999999999998</v>
      </c>
      <c r="I74" s="84">
        <v>0.7352941176470551</v>
      </c>
      <c r="J74" s="84">
        <v>24.791086350974929</v>
      </c>
      <c r="K74" s="84">
        <v>2.340403301640372</v>
      </c>
      <c r="L74" s="1006">
        <v>0.55433364989907852</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ht="12.75" customHeight="1">
      <c r="A78" s="27"/>
      <c r="B78" s="28"/>
      <c r="C78" s="3" t="s">
        <v>9</v>
      </c>
      <c r="D78" s="3" t="s">
        <v>9</v>
      </c>
      <c r="E78" s="3"/>
      <c r="F78" s="3"/>
      <c r="G78" s="959"/>
      <c r="H78" s="1311" t="s">
        <v>10</v>
      </c>
      <c r="I78" s="1312"/>
      <c r="J78" s="990" t="s">
        <v>11</v>
      </c>
      <c r="K78" s="960" t="s">
        <v>12</v>
      </c>
      <c r="L78" s="961"/>
    </row>
    <row r="79" spans="1:12" ht="15.75" customHeight="1">
      <c r="A79" s="29" t="s">
        <v>13</v>
      </c>
      <c r="B79" s="30" t="s">
        <v>14</v>
      </c>
      <c r="C79" s="962" t="s">
        <v>40</v>
      </c>
      <c r="D79" s="962" t="s">
        <v>40</v>
      </c>
      <c r="E79" s="963" t="s">
        <v>41</v>
      </c>
      <c r="F79" s="963" t="s">
        <v>41</v>
      </c>
      <c r="G79" s="991"/>
      <c r="H79" s="1309" t="s">
        <v>15</v>
      </c>
      <c r="I79" s="1310"/>
      <c r="J79" s="992" t="s">
        <v>16</v>
      </c>
      <c r="K79" s="965" t="s">
        <v>17</v>
      </c>
      <c r="L79" s="966"/>
    </row>
    <row r="80" spans="1:12" ht="26.25" thickBot="1">
      <c r="A80" s="31" t="s">
        <v>18</v>
      </c>
      <c r="B80" s="32" t="s">
        <v>19</v>
      </c>
      <c r="C80" s="881" t="s">
        <v>482</v>
      </c>
      <c r="D80" s="881" t="s">
        <v>477</v>
      </c>
      <c r="E80" s="956" t="s">
        <v>482</v>
      </c>
      <c r="F80" s="956" t="s">
        <v>477</v>
      </c>
      <c r="G80" s="989" t="s">
        <v>20</v>
      </c>
      <c r="H80" s="66" t="s">
        <v>482</v>
      </c>
      <c r="I80" s="894" t="s">
        <v>20</v>
      </c>
      <c r="J80" s="993" t="s">
        <v>20</v>
      </c>
      <c r="K80" s="957" t="s">
        <v>482</v>
      </c>
      <c r="L80" s="994" t="s">
        <v>21</v>
      </c>
    </row>
    <row r="81" spans="1:12" ht="15" thickBot="1">
      <c r="A81" s="33" t="s">
        <v>22</v>
      </c>
      <c r="B81" s="34" t="s">
        <v>23</v>
      </c>
      <c r="C81" s="67">
        <v>11770.663884129557</v>
      </c>
      <c r="D81" s="67">
        <v>11750.803949220077</v>
      </c>
      <c r="E81" s="68">
        <v>12006.077161812149</v>
      </c>
      <c r="F81" s="68">
        <v>11985.820028204478</v>
      </c>
      <c r="G81" s="995">
        <v>0.16900915882269729</v>
      </c>
      <c r="H81" s="69">
        <v>323.86883116883121</v>
      </c>
      <c r="I81" s="69">
        <v>-0.28465000816446601</v>
      </c>
      <c r="J81" s="70">
        <v>-0.68399452804377558</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12162.729907595221</v>
      </c>
      <c r="D83" s="72">
        <v>10922.685294117646</v>
      </c>
      <c r="E83" s="73">
        <v>12405.984505747127</v>
      </c>
      <c r="F83" s="73">
        <v>11141.138999999999</v>
      </c>
      <c r="G83" s="999">
        <v>11.352928149869843</v>
      </c>
      <c r="H83" s="74">
        <v>290</v>
      </c>
      <c r="I83" s="74">
        <v>26.086956521739129</v>
      </c>
      <c r="J83" s="74">
        <v>28.571428571428569</v>
      </c>
      <c r="K83" s="74">
        <v>8.8547815820543094E-2</v>
      </c>
      <c r="L83" s="1000">
        <v>2.014836301616553E-2</v>
      </c>
    </row>
    <row r="84" spans="1:12" ht="15">
      <c r="A84" s="46" t="s">
        <v>109</v>
      </c>
      <c r="B84" s="75" t="s">
        <v>23</v>
      </c>
      <c r="C84" s="76">
        <v>12147.166744115631</v>
      </c>
      <c r="D84" s="76">
        <v>12251.035024496721</v>
      </c>
      <c r="E84" s="77">
        <v>12390.110078997945</v>
      </c>
      <c r="F84" s="77">
        <v>12496.055724986656</v>
      </c>
      <c r="G84" s="1001">
        <v>-0.84783269473475886</v>
      </c>
      <c r="H84" s="78">
        <v>351.38683116883112</v>
      </c>
      <c r="I84" s="78">
        <v>-1.0252788825419035</v>
      </c>
      <c r="J84" s="78">
        <v>-6.462585034013606</v>
      </c>
      <c r="K84" s="78">
        <v>37.878787878787875</v>
      </c>
      <c r="L84" s="1002">
        <v>-2.3400903701861324</v>
      </c>
    </row>
    <row r="85" spans="1:12" ht="15">
      <c r="A85" s="39" t="s">
        <v>110</v>
      </c>
      <c r="B85" s="40" t="s">
        <v>23</v>
      </c>
      <c r="C85" s="79">
        <v>11969.778507344063</v>
      </c>
      <c r="D85" s="79">
        <v>12069.013331710892</v>
      </c>
      <c r="E85" s="80">
        <v>12209.174077490945</v>
      </c>
      <c r="F85" s="80">
        <v>12310.39359834511</v>
      </c>
      <c r="G85" s="1003">
        <v>-0.82222814441751257</v>
      </c>
      <c r="H85" s="81">
        <v>396.84873417721525</v>
      </c>
      <c r="I85" s="81">
        <v>1.3487910000859991</v>
      </c>
      <c r="J85" s="81">
        <v>6.653809064609451</v>
      </c>
      <c r="K85" s="81">
        <v>10.881542699724518</v>
      </c>
      <c r="L85" s="1004">
        <v>0.74865233427601297</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10193.297710948604</v>
      </c>
      <c r="D87" s="79">
        <v>9868.3293789626478</v>
      </c>
      <c r="E87" s="80">
        <v>10397.163665167576</v>
      </c>
      <c r="F87" s="80">
        <v>10065.695966541902</v>
      </c>
      <c r="G87" s="1003">
        <v>3.2930430218383719</v>
      </c>
      <c r="H87" s="81">
        <v>278.84690476190474</v>
      </c>
      <c r="I87" s="81">
        <v>-0.52057309305213328</v>
      </c>
      <c r="J87" s="81">
        <v>0.51854806541683285</v>
      </c>
      <c r="K87" s="81">
        <v>24.793388429752067</v>
      </c>
      <c r="L87" s="1004">
        <v>0.29661297538427078</v>
      </c>
    </row>
    <row r="88" spans="1:12" ht="15.75" thickBot="1">
      <c r="A88" s="41" t="s">
        <v>112</v>
      </c>
      <c r="B88" s="42" t="s">
        <v>23</v>
      </c>
      <c r="C88" s="82">
        <v>12413.060221915162</v>
      </c>
      <c r="D88" s="82">
        <v>12367.458023882273</v>
      </c>
      <c r="E88" s="83">
        <v>12661.321426353466</v>
      </c>
      <c r="F88" s="83">
        <v>12614.807184359919</v>
      </c>
      <c r="G88" s="1005">
        <v>0.36872733220382936</v>
      </c>
      <c r="H88" s="84">
        <v>296.65718551698393</v>
      </c>
      <c r="I88" s="84">
        <v>1.231900376748452</v>
      </c>
      <c r="J88" s="84">
        <v>4.3630697312037396</v>
      </c>
      <c r="K88" s="84">
        <v>26.357733175914994</v>
      </c>
      <c r="L88" s="1006">
        <v>1.2746766975096797</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t="s">
        <v>254</v>
      </c>
      <c r="D93" s="90" t="s">
        <v>100</v>
      </c>
      <c r="E93" s="91" t="s">
        <v>254</v>
      </c>
      <c r="F93" s="91" t="s">
        <v>100</v>
      </c>
      <c r="G93" s="1010" t="s">
        <v>100</v>
      </c>
      <c r="H93" s="92" t="s">
        <v>254</v>
      </c>
      <c r="I93" s="92" t="s">
        <v>100</v>
      </c>
      <c r="J93" s="93" t="s">
        <v>100</v>
      </c>
      <c r="K93" s="93">
        <v>9.8386462022825652E-3</v>
      </c>
      <c r="L93" s="1011" t="s">
        <v>100</v>
      </c>
    </row>
    <row r="94" spans="1:12" ht="15">
      <c r="A94" s="46" t="s">
        <v>113</v>
      </c>
      <c r="B94" s="47" t="s">
        <v>29</v>
      </c>
      <c r="C94" s="79" t="s">
        <v>100</v>
      </c>
      <c r="D94" s="79" t="s">
        <v>100</v>
      </c>
      <c r="E94" s="80" t="s">
        <v>100</v>
      </c>
      <c r="F94" s="80" t="s">
        <v>100</v>
      </c>
      <c r="G94" s="1003" t="s">
        <v>100</v>
      </c>
      <c r="H94" s="81" t="s">
        <v>100</v>
      </c>
      <c r="I94" s="81" t="s">
        <v>100</v>
      </c>
      <c r="J94" s="89" t="s">
        <v>100</v>
      </c>
      <c r="K94" s="89" t="s">
        <v>100</v>
      </c>
      <c r="L94" s="1009" t="s">
        <v>100</v>
      </c>
    </row>
    <row r="95" spans="1:12" ht="15">
      <c r="A95" s="46" t="s">
        <v>113</v>
      </c>
      <c r="B95" s="47" t="s">
        <v>30</v>
      </c>
      <c r="C95" s="79" t="s">
        <v>254</v>
      </c>
      <c r="D95" s="79" t="s">
        <v>100</v>
      </c>
      <c r="E95" s="80" t="s">
        <v>254</v>
      </c>
      <c r="F95" s="80" t="s">
        <v>100</v>
      </c>
      <c r="G95" s="1003" t="s">
        <v>100</v>
      </c>
      <c r="H95" s="81" t="s">
        <v>254</v>
      </c>
      <c r="I95" s="81" t="s">
        <v>100</v>
      </c>
      <c r="J95" s="89" t="s">
        <v>100</v>
      </c>
      <c r="K95" s="89">
        <v>9.8386462022825652E-3</v>
      </c>
      <c r="L95" s="1009" t="s">
        <v>100</v>
      </c>
    </row>
    <row r="96" spans="1:12" ht="14.25">
      <c r="A96" s="44" t="s">
        <v>113</v>
      </c>
      <c r="B96" s="48" t="s">
        <v>31</v>
      </c>
      <c r="C96" s="90">
        <v>12002.427450980391</v>
      </c>
      <c r="D96" s="90">
        <v>10922.685294117646</v>
      </c>
      <c r="E96" s="91">
        <v>12242.475999999999</v>
      </c>
      <c r="F96" s="91">
        <v>11141.138999999999</v>
      </c>
      <c r="G96" s="1010">
        <v>9.8853178297120223</v>
      </c>
      <c r="H96" s="92">
        <v>288.75</v>
      </c>
      <c r="I96" s="92">
        <v>25.543478260869566</v>
      </c>
      <c r="J96" s="93">
        <v>14.285714285714285</v>
      </c>
      <c r="K96" s="93">
        <v>7.8709169618260522E-2</v>
      </c>
      <c r="L96" s="1011">
        <v>1.0309716813882958E-2</v>
      </c>
    </row>
    <row r="97" spans="1:12" ht="15">
      <c r="A97" s="46" t="s">
        <v>113</v>
      </c>
      <c r="B97" s="47" t="s">
        <v>32</v>
      </c>
      <c r="C97" s="79" t="s">
        <v>254</v>
      </c>
      <c r="D97" s="79">
        <v>10922.685294117646</v>
      </c>
      <c r="E97" s="80" t="s">
        <v>254</v>
      </c>
      <c r="F97" s="80">
        <v>11141.138999999999</v>
      </c>
      <c r="G97" s="1461" t="s">
        <v>100</v>
      </c>
      <c r="H97" s="81" t="s">
        <v>254</v>
      </c>
      <c r="I97" s="81" t="s">
        <v>100</v>
      </c>
      <c r="J97" s="89" t="s">
        <v>100</v>
      </c>
      <c r="K97" s="89">
        <v>4.9193231011412833E-2</v>
      </c>
      <c r="L97" s="1009" t="s">
        <v>100</v>
      </c>
    </row>
    <row r="98" spans="1:12" ht="15.75" thickBot="1">
      <c r="A98" s="49" t="s">
        <v>113</v>
      </c>
      <c r="B98" s="50" t="s">
        <v>33</v>
      </c>
      <c r="C98" s="94" t="s">
        <v>254</v>
      </c>
      <c r="D98" s="94" t="s">
        <v>100</v>
      </c>
      <c r="E98" s="95" t="s">
        <v>254</v>
      </c>
      <c r="F98" s="95" t="s">
        <v>100</v>
      </c>
      <c r="G98" s="1012" t="s">
        <v>100</v>
      </c>
      <c r="H98" s="89" t="s">
        <v>254</v>
      </c>
      <c r="I98" s="89" t="s">
        <v>100</v>
      </c>
      <c r="J98" s="89" t="s">
        <v>100</v>
      </c>
      <c r="K98" s="89">
        <v>2.9515938606847696E-2</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12603.024928104574</v>
      </c>
      <c r="D100" s="85">
        <v>12733.782381330539</v>
      </c>
      <c r="E100" s="86">
        <v>12855.085426666667</v>
      </c>
      <c r="F100" s="86">
        <v>12988.45802895715</v>
      </c>
      <c r="G100" s="1007">
        <v>-1.0268547813230415</v>
      </c>
      <c r="H100" s="87">
        <v>416.68888888888887</v>
      </c>
      <c r="I100" s="87">
        <v>1.9040420541802803</v>
      </c>
      <c r="J100" s="88">
        <v>-20.8</v>
      </c>
      <c r="K100" s="88">
        <v>0.97402597402597402</v>
      </c>
      <c r="L100" s="1008">
        <v>-0.24739282605219692</v>
      </c>
    </row>
    <row r="101" spans="1:12" ht="15">
      <c r="A101" s="46" t="s">
        <v>114</v>
      </c>
      <c r="B101" s="47" t="s">
        <v>26</v>
      </c>
      <c r="C101" s="79">
        <v>12687.989215686273</v>
      </c>
      <c r="D101" s="79">
        <v>12750.358823529412</v>
      </c>
      <c r="E101" s="80">
        <v>12941.749</v>
      </c>
      <c r="F101" s="80">
        <v>13005.366</v>
      </c>
      <c r="G101" s="1003">
        <v>-0.48915962841799449</v>
      </c>
      <c r="H101" s="81">
        <v>409.7</v>
      </c>
      <c r="I101" s="81">
        <v>3.485728719373582</v>
      </c>
      <c r="J101" s="89">
        <v>-24.390243902439025</v>
      </c>
      <c r="K101" s="89">
        <v>0.60999606454151911</v>
      </c>
      <c r="L101" s="1009">
        <v>-0.1912546683097609</v>
      </c>
    </row>
    <row r="102" spans="1:12" ht="15">
      <c r="A102" s="46" t="s">
        <v>114</v>
      </c>
      <c r="B102" s="47" t="s">
        <v>27</v>
      </c>
      <c r="C102" s="79">
        <v>12466.867647058823</v>
      </c>
      <c r="D102" s="79">
        <v>12704.931372549019</v>
      </c>
      <c r="E102" s="80">
        <v>12716.205</v>
      </c>
      <c r="F102" s="80">
        <v>12959.03</v>
      </c>
      <c r="G102" s="1003">
        <v>-1.8737899364381492</v>
      </c>
      <c r="H102" s="81">
        <v>428.4</v>
      </c>
      <c r="I102" s="81">
        <v>-1.222042886788105</v>
      </c>
      <c r="J102" s="89">
        <v>-13.953488372093023</v>
      </c>
      <c r="K102" s="89">
        <v>0.36402990948445496</v>
      </c>
      <c r="L102" s="1009">
        <v>-5.6138157742435801E-2</v>
      </c>
    </row>
    <row r="103" spans="1:12" ht="14.25">
      <c r="A103" s="44" t="s">
        <v>114</v>
      </c>
      <c r="B103" s="48" t="s">
        <v>28</v>
      </c>
      <c r="C103" s="90">
        <v>12376.080577650024</v>
      </c>
      <c r="D103" s="90">
        <v>12597.112585642861</v>
      </c>
      <c r="E103" s="91">
        <v>12623.602189203024</v>
      </c>
      <c r="F103" s="91">
        <v>12849.054837355718</v>
      </c>
      <c r="G103" s="1010">
        <v>-1.7546243751504673</v>
      </c>
      <c r="H103" s="92">
        <v>389.35404208194899</v>
      </c>
      <c r="I103" s="92">
        <v>-0.17927299665539803</v>
      </c>
      <c r="J103" s="93">
        <v>-16</v>
      </c>
      <c r="K103" s="93">
        <v>8.884297520661157</v>
      </c>
      <c r="L103" s="1011">
        <v>-1.6199041600111119</v>
      </c>
    </row>
    <row r="104" spans="1:12" ht="15">
      <c r="A104" s="46" t="s">
        <v>114</v>
      </c>
      <c r="B104" s="47" t="s">
        <v>29</v>
      </c>
      <c r="C104" s="79">
        <v>12552.329411764706</v>
      </c>
      <c r="D104" s="79">
        <v>12772.878431372548</v>
      </c>
      <c r="E104" s="80">
        <v>12803.376</v>
      </c>
      <c r="F104" s="80">
        <v>13028.335999999999</v>
      </c>
      <c r="G104" s="1003">
        <v>-1.7266978684000716</v>
      </c>
      <c r="H104" s="81">
        <v>378.5</v>
      </c>
      <c r="I104" s="81">
        <v>1.2573568753344004</v>
      </c>
      <c r="J104" s="89">
        <v>-27.811550151975684</v>
      </c>
      <c r="K104" s="89">
        <v>4.673356946084219</v>
      </c>
      <c r="L104" s="1009">
        <v>-1.7561916175272723</v>
      </c>
    </row>
    <row r="105" spans="1:12" ht="15">
      <c r="A105" s="46" t="s">
        <v>114</v>
      </c>
      <c r="B105" s="47" t="s">
        <v>30</v>
      </c>
      <c r="C105" s="79">
        <v>12191.645098039215</v>
      </c>
      <c r="D105" s="79">
        <v>12347.739215686273</v>
      </c>
      <c r="E105" s="80">
        <v>12435.477999999999</v>
      </c>
      <c r="F105" s="80">
        <v>12594.694</v>
      </c>
      <c r="G105" s="1003">
        <v>-1.264151395817956</v>
      </c>
      <c r="H105" s="81">
        <v>401.4</v>
      </c>
      <c r="I105" s="81">
        <v>-3.4399807553524204</v>
      </c>
      <c r="J105" s="89">
        <v>2.6378896882494005</v>
      </c>
      <c r="K105" s="89">
        <v>4.2109405745769379</v>
      </c>
      <c r="L105" s="1009">
        <v>0.13628745751615945</v>
      </c>
    </row>
    <row r="106" spans="1:12" ht="14.25">
      <c r="A106" s="44" t="s">
        <v>114</v>
      </c>
      <c r="B106" s="48" t="s">
        <v>31</v>
      </c>
      <c r="C106" s="90">
        <v>12043.743087948833</v>
      </c>
      <c r="D106" s="90">
        <v>12079.70084317544</v>
      </c>
      <c r="E106" s="91">
        <v>12284.61794970781</v>
      </c>
      <c r="F106" s="91">
        <v>12321.29486003895</v>
      </c>
      <c r="G106" s="1010">
        <v>-0.29767090835633114</v>
      </c>
      <c r="H106" s="92">
        <v>337.07879213483142</v>
      </c>
      <c r="I106" s="92">
        <v>-0.80217785666111796</v>
      </c>
      <c r="J106" s="93">
        <v>-2.3319615912208507</v>
      </c>
      <c r="K106" s="93">
        <v>28.020464384100745</v>
      </c>
      <c r="L106" s="1011">
        <v>-0.47279338412282357</v>
      </c>
    </row>
    <row r="107" spans="1:12" ht="15">
      <c r="A107" s="46" t="s">
        <v>114</v>
      </c>
      <c r="B107" s="47" t="s">
        <v>32</v>
      </c>
      <c r="C107" s="79">
        <v>12118.989215686275</v>
      </c>
      <c r="D107" s="79">
        <v>12156.053921568626</v>
      </c>
      <c r="E107" s="80">
        <v>12361.369000000001</v>
      </c>
      <c r="F107" s="80">
        <v>12399.174999999999</v>
      </c>
      <c r="G107" s="1003">
        <v>-0.30490738295087116</v>
      </c>
      <c r="H107" s="81">
        <v>329.3</v>
      </c>
      <c r="I107" s="81">
        <v>-0.27256208358569878</v>
      </c>
      <c r="J107" s="89">
        <v>1.9766852508869743</v>
      </c>
      <c r="K107" s="89">
        <v>19.795356158992522</v>
      </c>
      <c r="L107" s="1009">
        <v>0.51648181855867392</v>
      </c>
    </row>
    <row r="108" spans="1:12" ht="15.75" thickBot="1">
      <c r="A108" s="49" t="s">
        <v>114</v>
      </c>
      <c r="B108" s="50" t="s">
        <v>33</v>
      </c>
      <c r="C108" s="94">
        <v>11876.172549019608</v>
      </c>
      <c r="D108" s="94">
        <v>11933.122549019607</v>
      </c>
      <c r="E108" s="95">
        <v>12113.696</v>
      </c>
      <c r="F108" s="95">
        <v>12171.785</v>
      </c>
      <c r="G108" s="1012">
        <v>-0.47724306664963229</v>
      </c>
      <c r="H108" s="89">
        <v>355.8</v>
      </c>
      <c r="I108" s="89">
        <v>-1.1392053348152171</v>
      </c>
      <c r="J108" s="89">
        <v>-11.346765641569458</v>
      </c>
      <c r="K108" s="89">
        <v>8.2251082251082259</v>
      </c>
      <c r="L108" s="1009">
        <v>-0.98927520268149394</v>
      </c>
    </row>
    <row r="109" spans="1:12" ht="15.75" thickBot="1">
      <c r="A109" s="51"/>
      <c r="B109" s="52"/>
      <c r="C109" s="96"/>
      <c r="D109" s="96"/>
      <c r="E109" s="96"/>
      <c r="F109" s="96"/>
      <c r="G109" s="1013"/>
      <c r="H109" s="97"/>
      <c r="I109" s="97"/>
      <c r="J109" s="97"/>
      <c r="K109" s="97"/>
      <c r="L109" s="1014"/>
    </row>
    <row r="110" spans="1:12" ht="15">
      <c r="A110" s="46" t="s">
        <v>115</v>
      </c>
      <c r="B110" s="53" t="s">
        <v>30</v>
      </c>
      <c r="C110" s="98">
        <v>12151.104901960785</v>
      </c>
      <c r="D110" s="98">
        <v>12400.223529411764</v>
      </c>
      <c r="E110" s="99">
        <v>12394.127</v>
      </c>
      <c r="F110" s="99">
        <v>12648.227999999999</v>
      </c>
      <c r="G110" s="1015">
        <v>-2.0089849740216477</v>
      </c>
      <c r="H110" s="100">
        <v>428.1</v>
      </c>
      <c r="I110" s="100">
        <v>5.7298098295875644</v>
      </c>
      <c r="J110" s="100">
        <v>-17.745803357314148</v>
      </c>
      <c r="K110" s="100">
        <v>3.3746556473829203</v>
      </c>
      <c r="L110" s="1016">
        <v>-0.69999746967785814</v>
      </c>
    </row>
    <row r="111" spans="1:12" ht="15.75" thickBot="1">
      <c r="A111" s="49" t="s">
        <v>115</v>
      </c>
      <c r="B111" s="50" t="s">
        <v>33</v>
      </c>
      <c r="C111" s="94">
        <v>11878.61862745098</v>
      </c>
      <c r="D111" s="94">
        <v>11833.286274509803</v>
      </c>
      <c r="E111" s="95">
        <v>12116.191000000001</v>
      </c>
      <c r="F111" s="95">
        <v>12069.951999999999</v>
      </c>
      <c r="G111" s="1012">
        <v>0.38309183002551628</v>
      </c>
      <c r="H111" s="89">
        <v>382.8</v>
      </c>
      <c r="I111" s="89">
        <v>5.2273915316254214E-2</v>
      </c>
      <c r="J111" s="89">
        <v>23.06451612903226</v>
      </c>
      <c r="K111" s="89">
        <v>7.5068870523415976</v>
      </c>
      <c r="L111" s="1009">
        <v>1.4486498039538702</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11222.821581919348</v>
      </c>
      <c r="D124" s="85">
        <v>10943.131082278334</v>
      </c>
      <c r="E124" s="86">
        <v>11447.278013557736</v>
      </c>
      <c r="F124" s="86">
        <v>11161.993703923901</v>
      </c>
      <c r="G124" s="1007">
        <v>2.5558544217198897</v>
      </c>
      <c r="H124" s="87">
        <v>354.50276243093924</v>
      </c>
      <c r="I124" s="87">
        <v>1.1638338008465743</v>
      </c>
      <c r="J124" s="88">
        <v>7.7380952380952381</v>
      </c>
      <c r="K124" s="88">
        <v>1.7807949626131445</v>
      </c>
      <c r="L124" s="1008">
        <v>0.13920809530808298</v>
      </c>
    </row>
    <row r="125" spans="1:12" ht="15">
      <c r="A125" s="46" t="s">
        <v>24</v>
      </c>
      <c r="B125" s="47" t="s">
        <v>29</v>
      </c>
      <c r="C125" s="79">
        <v>11379.155882352941</v>
      </c>
      <c r="D125" s="79">
        <v>11190.911764705881</v>
      </c>
      <c r="E125" s="80">
        <v>11606.739</v>
      </c>
      <c r="F125" s="80">
        <v>11414.73</v>
      </c>
      <c r="G125" s="1003">
        <v>1.6821160027438233</v>
      </c>
      <c r="H125" s="81">
        <v>339.4</v>
      </c>
      <c r="I125" s="81">
        <v>4.1104294478527539</v>
      </c>
      <c r="J125" s="89">
        <v>-36</v>
      </c>
      <c r="K125" s="89">
        <v>0.15741833923652104</v>
      </c>
      <c r="L125" s="1009">
        <v>-8.6865420779113106E-2</v>
      </c>
    </row>
    <row r="126" spans="1:12" ht="15">
      <c r="A126" s="46" t="s">
        <v>24</v>
      </c>
      <c r="B126" s="47" t="s">
        <v>30</v>
      </c>
      <c r="C126" s="79">
        <v>11189.827450980392</v>
      </c>
      <c r="D126" s="79">
        <v>10835.668627450979</v>
      </c>
      <c r="E126" s="80">
        <v>11413.624</v>
      </c>
      <c r="F126" s="80">
        <v>11052.382</v>
      </c>
      <c r="G126" s="1003">
        <v>3.2684538047997274</v>
      </c>
      <c r="H126" s="81">
        <v>344.1</v>
      </c>
      <c r="I126" s="81">
        <v>-1.4322543683758233</v>
      </c>
      <c r="J126" s="89">
        <v>-6.3063063063063058</v>
      </c>
      <c r="K126" s="89">
        <v>1.0232192050373869</v>
      </c>
      <c r="L126" s="1009">
        <v>-6.1400689432028921E-2</v>
      </c>
    </row>
    <row r="127" spans="1:12" ht="15">
      <c r="A127" s="46" t="s">
        <v>24</v>
      </c>
      <c r="B127" s="47" t="s">
        <v>35</v>
      </c>
      <c r="C127" s="79">
        <v>11237.286274509803</v>
      </c>
      <c r="D127" s="79">
        <v>11122.308823529411</v>
      </c>
      <c r="E127" s="80">
        <v>11462.031999999999</v>
      </c>
      <c r="F127" s="80">
        <v>11344.754999999999</v>
      </c>
      <c r="G127" s="1003">
        <v>1.0337552463671542</v>
      </c>
      <c r="H127" s="81">
        <v>376.2</v>
      </c>
      <c r="I127" s="81">
        <v>0.56134723336005499</v>
      </c>
      <c r="J127" s="89">
        <v>90.625</v>
      </c>
      <c r="K127" s="89">
        <v>0.60015741833923653</v>
      </c>
      <c r="L127" s="1009">
        <v>0.28747420551922481</v>
      </c>
    </row>
    <row r="128" spans="1:12" ht="14.25">
      <c r="A128" s="44" t="s">
        <v>24</v>
      </c>
      <c r="B128" s="48" t="s">
        <v>31</v>
      </c>
      <c r="C128" s="90">
        <v>10550.170601744543</v>
      </c>
      <c r="D128" s="90">
        <v>10364.787234903761</v>
      </c>
      <c r="E128" s="91">
        <v>10761.174013779435</v>
      </c>
      <c r="F128" s="91">
        <v>10572.082979601835</v>
      </c>
      <c r="G128" s="1010">
        <v>1.7885882521205991</v>
      </c>
      <c r="H128" s="92">
        <v>298.71988988300069</v>
      </c>
      <c r="I128" s="92">
        <v>-0.76084842447670298</v>
      </c>
      <c r="J128" s="93">
        <v>-2.6139410187667562</v>
      </c>
      <c r="K128" s="93">
        <v>14.29555293191657</v>
      </c>
      <c r="L128" s="1011">
        <v>-0.2833018658164761</v>
      </c>
    </row>
    <row r="129" spans="1:12" ht="15">
      <c r="A129" s="46" t="s">
        <v>24</v>
      </c>
      <c r="B129" s="47" t="s">
        <v>32</v>
      </c>
      <c r="C129" s="79">
        <v>10254.399019607843</v>
      </c>
      <c r="D129" s="79">
        <v>10261.997058823528</v>
      </c>
      <c r="E129" s="80">
        <v>10459.486999999999</v>
      </c>
      <c r="F129" s="80">
        <v>10467.236999999999</v>
      </c>
      <c r="G129" s="1003">
        <v>-7.4040551484599051E-2</v>
      </c>
      <c r="H129" s="81">
        <v>272.2</v>
      </c>
      <c r="I129" s="81">
        <v>-0.69317767238235461</v>
      </c>
      <c r="J129" s="89">
        <v>4.8355899419729207</v>
      </c>
      <c r="K129" s="89">
        <v>5.332546241637151</v>
      </c>
      <c r="L129" s="1009">
        <v>0.28075808451383644</v>
      </c>
    </row>
    <row r="130" spans="1:12" ht="15">
      <c r="A130" s="46" t="s">
        <v>24</v>
      </c>
      <c r="B130" s="47" t="s">
        <v>33</v>
      </c>
      <c r="C130" s="79">
        <v>10670.050980392156</v>
      </c>
      <c r="D130" s="79">
        <v>10360.49705882353</v>
      </c>
      <c r="E130" s="80">
        <v>10883.451999999999</v>
      </c>
      <c r="F130" s="80">
        <v>10567.707</v>
      </c>
      <c r="G130" s="1003">
        <v>2.9878288639153125</v>
      </c>
      <c r="H130" s="81">
        <v>310.39999999999998</v>
      </c>
      <c r="I130" s="81">
        <v>-9.6556163501773859E-2</v>
      </c>
      <c r="J130" s="89">
        <v>-7.6484018264840179</v>
      </c>
      <c r="K130" s="89">
        <v>7.9594647776465948</v>
      </c>
      <c r="L130" s="1009">
        <v>-0.60023817330122675</v>
      </c>
    </row>
    <row r="131" spans="1:12" ht="15">
      <c r="A131" s="46" t="s">
        <v>24</v>
      </c>
      <c r="B131" s="47" t="s">
        <v>36</v>
      </c>
      <c r="C131" s="79">
        <v>10932.473529411764</v>
      </c>
      <c r="D131" s="79">
        <v>10811.462745098039</v>
      </c>
      <c r="E131" s="80">
        <v>11151.123</v>
      </c>
      <c r="F131" s="80">
        <v>11027.691999999999</v>
      </c>
      <c r="G131" s="1003">
        <v>1.1192822577924781</v>
      </c>
      <c r="H131" s="81">
        <v>347</v>
      </c>
      <c r="I131" s="81">
        <v>-2.4732996065205204</v>
      </c>
      <c r="J131" s="89">
        <v>3.0303030303030303</v>
      </c>
      <c r="K131" s="89">
        <v>1.0035419126328218</v>
      </c>
      <c r="L131" s="1009">
        <v>3.6178222970910445E-2</v>
      </c>
    </row>
    <row r="132" spans="1:12" ht="14.25">
      <c r="A132" s="44" t="s">
        <v>24</v>
      </c>
      <c r="B132" s="48" t="s">
        <v>37</v>
      </c>
      <c r="C132" s="90">
        <v>9112.9053200057515</v>
      </c>
      <c r="D132" s="90">
        <v>8398.6110824487951</v>
      </c>
      <c r="E132" s="91">
        <v>9295.1634264058666</v>
      </c>
      <c r="F132" s="91">
        <v>8566.5833040977705</v>
      </c>
      <c r="G132" s="1010">
        <v>8.5049090920482211</v>
      </c>
      <c r="H132" s="92">
        <v>230.80045146726863</v>
      </c>
      <c r="I132" s="92">
        <v>0.37945375471839049</v>
      </c>
      <c r="J132" s="93">
        <v>4.6044864226682405</v>
      </c>
      <c r="K132" s="93">
        <v>8.7170405352223526</v>
      </c>
      <c r="L132" s="1011">
        <v>0.44070674589266723</v>
      </c>
    </row>
    <row r="133" spans="1:12" ht="15">
      <c r="A133" s="46" t="s">
        <v>24</v>
      </c>
      <c r="B133" s="47" t="s">
        <v>102</v>
      </c>
      <c r="C133" s="101">
        <v>8370.3460784313738</v>
      </c>
      <c r="D133" s="101">
        <v>7660.5166666666664</v>
      </c>
      <c r="E133" s="102">
        <v>8537.7530000000006</v>
      </c>
      <c r="F133" s="102">
        <v>7813.7269999999999</v>
      </c>
      <c r="G133" s="1017">
        <v>9.2660775069310812</v>
      </c>
      <c r="H133" s="103">
        <v>211.6</v>
      </c>
      <c r="I133" s="103">
        <v>0.33191085822664229</v>
      </c>
      <c r="J133" s="104">
        <v>18.292682926829269</v>
      </c>
      <c r="K133" s="104">
        <v>4.7717434081070449</v>
      </c>
      <c r="L133" s="1018">
        <v>0.76548974385064472</v>
      </c>
    </row>
    <row r="134" spans="1:12" ht="15">
      <c r="A134" s="46" t="s">
        <v>24</v>
      </c>
      <c r="B134" s="47" t="s">
        <v>38</v>
      </c>
      <c r="C134" s="79">
        <v>9437.0715686274507</v>
      </c>
      <c r="D134" s="79">
        <v>9033.1637254901962</v>
      </c>
      <c r="E134" s="80">
        <v>9625.8130000000001</v>
      </c>
      <c r="F134" s="80">
        <v>9213.8269999999993</v>
      </c>
      <c r="G134" s="1003">
        <v>4.4713884903634593</v>
      </c>
      <c r="H134" s="81">
        <v>239.1</v>
      </c>
      <c r="I134" s="81">
        <v>1.8313458262350863</v>
      </c>
      <c r="J134" s="89">
        <v>-9.0342679127725845</v>
      </c>
      <c r="K134" s="89">
        <v>2.8728846910665089</v>
      </c>
      <c r="L134" s="1009">
        <v>-0.26371878753423372</v>
      </c>
    </row>
    <row r="135" spans="1:12" ht="15.75" thickBot="1">
      <c r="A135" s="46" t="s">
        <v>24</v>
      </c>
      <c r="B135" s="47" t="s">
        <v>39</v>
      </c>
      <c r="C135" s="79">
        <v>10784.197058823529</v>
      </c>
      <c r="D135" s="79">
        <v>8884.4637254901954</v>
      </c>
      <c r="E135" s="80">
        <v>10999.880999999999</v>
      </c>
      <c r="F135" s="80">
        <v>9062.1530000000002</v>
      </c>
      <c r="G135" s="1003">
        <v>21.382644940998009</v>
      </c>
      <c r="H135" s="81">
        <v>294</v>
      </c>
      <c r="I135" s="81">
        <v>3.6305956996827677</v>
      </c>
      <c r="J135" s="89">
        <v>-6.0344827586206895</v>
      </c>
      <c r="K135" s="89">
        <v>1.0724124360487997</v>
      </c>
      <c r="L135" s="1009">
        <v>-6.1064210423742882E-2</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13574.646999248078</v>
      </c>
      <c r="D137" s="90">
        <v>13388.814242358912</v>
      </c>
      <c r="E137" s="91">
        <v>13846.13993923304</v>
      </c>
      <c r="F137" s="91">
        <v>13656.590527206092</v>
      </c>
      <c r="G137" s="1010">
        <v>1.3879702378813816</v>
      </c>
      <c r="H137" s="92">
        <v>338.98200000000003</v>
      </c>
      <c r="I137" s="92">
        <v>-1.5731707317073025</v>
      </c>
      <c r="J137" s="93">
        <v>-2.912621359223301</v>
      </c>
      <c r="K137" s="93">
        <v>0.98386462022825649</v>
      </c>
      <c r="L137" s="1011">
        <v>-2.2584471036156351E-2</v>
      </c>
    </row>
    <row r="138" spans="1:12" ht="15">
      <c r="A138" s="46" t="s">
        <v>117</v>
      </c>
      <c r="B138" s="47" t="s">
        <v>26</v>
      </c>
      <c r="C138" s="79">
        <v>13969.921568627451</v>
      </c>
      <c r="D138" s="79">
        <v>13317.691176470587</v>
      </c>
      <c r="E138" s="80">
        <v>14249.32</v>
      </c>
      <c r="F138" s="80">
        <v>13584.045</v>
      </c>
      <c r="G138" s="1003">
        <v>4.8974734697948925</v>
      </c>
      <c r="H138" s="81">
        <v>323.5</v>
      </c>
      <c r="I138" s="81">
        <v>3.0911408540471599</v>
      </c>
      <c r="J138" s="89">
        <v>6.25</v>
      </c>
      <c r="K138" s="89">
        <v>0.16725698543880363</v>
      </c>
      <c r="L138" s="1009">
        <v>1.0915379028797773E-2</v>
      </c>
    </row>
    <row r="139" spans="1:12" ht="15">
      <c r="A139" s="46" t="s">
        <v>117</v>
      </c>
      <c r="B139" s="47" t="s">
        <v>27</v>
      </c>
      <c r="C139" s="79">
        <v>13636.288235294116</v>
      </c>
      <c r="D139" s="79">
        <v>13414.96862745098</v>
      </c>
      <c r="E139" s="80">
        <v>13909.013999999999</v>
      </c>
      <c r="F139" s="80">
        <v>13683.268</v>
      </c>
      <c r="G139" s="1003">
        <v>1.6497959405603926</v>
      </c>
      <c r="H139" s="81">
        <v>342.1</v>
      </c>
      <c r="I139" s="81">
        <v>-8.7616822429893271E-2</v>
      </c>
      <c r="J139" s="89">
        <v>3.3898305084745761</v>
      </c>
      <c r="K139" s="89">
        <v>0.60015741833923653</v>
      </c>
      <c r="L139" s="1009">
        <v>2.3647744702339879E-2</v>
      </c>
    </row>
    <row r="140" spans="1:12" ht="15">
      <c r="A140" s="46" t="s">
        <v>117</v>
      </c>
      <c r="B140" s="47" t="s">
        <v>34</v>
      </c>
      <c r="C140" s="79">
        <v>13115.09019607843</v>
      </c>
      <c r="D140" s="79">
        <v>13372.103921568627</v>
      </c>
      <c r="E140" s="80">
        <v>13377.392</v>
      </c>
      <c r="F140" s="80">
        <v>13639.546</v>
      </c>
      <c r="G140" s="1003">
        <v>-1.9220141198248126</v>
      </c>
      <c r="H140" s="81">
        <v>342.3</v>
      </c>
      <c r="I140" s="81">
        <v>-6.5009560229445542</v>
      </c>
      <c r="J140" s="89">
        <v>-21.428571428571427</v>
      </c>
      <c r="K140" s="89">
        <v>0.21645021645021645</v>
      </c>
      <c r="L140" s="1009">
        <v>-5.7147594767293808E-2</v>
      </c>
    </row>
    <row r="141" spans="1:12" ht="14.25">
      <c r="A141" s="44" t="s">
        <v>117</v>
      </c>
      <c r="B141" s="48" t="s">
        <v>28</v>
      </c>
      <c r="C141" s="90">
        <v>12921.115067515557</v>
      </c>
      <c r="D141" s="90">
        <v>12885.174583121719</v>
      </c>
      <c r="E141" s="91">
        <v>13179.537368865867</v>
      </c>
      <c r="F141" s="91">
        <v>13142.878074784154</v>
      </c>
      <c r="G141" s="1010">
        <v>0.27892896725602206</v>
      </c>
      <c r="H141" s="92">
        <v>320.33886462882094</v>
      </c>
      <c r="I141" s="92">
        <v>2.4896306474086636</v>
      </c>
      <c r="J141" s="93">
        <v>-9.1269841269841265</v>
      </c>
      <c r="K141" s="93">
        <v>9.012199921290831</v>
      </c>
      <c r="L141" s="1011">
        <v>-0.83732128253953775</v>
      </c>
    </row>
    <row r="142" spans="1:12" ht="15">
      <c r="A142" s="46" t="s">
        <v>117</v>
      </c>
      <c r="B142" s="47" t="s">
        <v>29</v>
      </c>
      <c r="C142" s="79">
        <v>12803.611764705882</v>
      </c>
      <c r="D142" s="79">
        <v>13011.463725490195</v>
      </c>
      <c r="E142" s="80">
        <v>13059.683999999999</v>
      </c>
      <c r="F142" s="80">
        <v>13271.692999999999</v>
      </c>
      <c r="G142" s="1003">
        <v>-1.5974525631356904</v>
      </c>
      <c r="H142" s="81">
        <v>289.60000000000002</v>
      </c>
      <c r="I142" s="81">
        <v>1.3650682534126828</v>
      </c>
      <c r="J142" s="89">
        <v>-42.222222222222221</v>
      </c>
      <c r="K142" s="89">
        <v>1.0232192050373869</v>
      </c>
      <c r="L142" s="1009">
        <v>-0.73562386707517891</v>
      </c>
    </row>
    <row r="143" spans="1:12" ht="15">
      <c r="A143" s="46" t="s">
        <v>117</v>
      </c>
      <c r="B143" s="47" t="s">
        <v>30</v>
      </c>
      <c r="C143" s="79">
        <v>13055.988235294117</v>
      </c>
      <c r="D143" s="79">
        <v>12916.746078431372</v>
      </c>
      <c r="E143" s="80">
        <v>13317.108</v>
      </c>
      <c r="F143" s="80">
        <v>13175.081</v>
      </c>
      <c r="G143" s="1003">
        <v>1.0779971675316458</v>
      </c>
      <c r="H143" s="81">
        <v>316.8</v>
      </c>
      <c r="I143" s="81">
        <v>1.6688061617458241</v>
      </c>
      <c r="J143" s="89">
        <v>-10.638297872340425</v>
      </c>
      <c r="K143" s="89">
        <v>5.785123966942149</v>
      </c>
      <c r="L143" s="1009">
        <v>-0.64442459666934226</v>
      </c>
    </row>
    <row r="144" spans="1:12" ht="15">
      <c r="A144" s="46" t="s">
        <v>117</v>
      </c>
      <c r="B144" s="47" t="s">
        <v>35</v>
      </c>
      <c r="C144" s="79">
        <v>12640.936274509802</v>
      </c>
      <c r="D144" s="79">
        <v>12663.901960784313</v>
      </c>
      <c r="E144" s="80">
        <v>12893.754999999999</v>
      </c>
      <c r="F144" s="80">
        <v>12917.18</v>
      </c>
      <c r="G144" s="1003">
        <v>-0.18134763160381051</v>
      </c>
      <c r="H144" s="81">
        <v>343.9</v>
      </c>
      <c r="I144" s="81">
        <v>-0.23208587177255915</v>
      </c>
      <c r="J144" s="89">
        <v>31.764705882352938</v>
      </c>
      <c r="K144" s="89">
        <v>2.2038567493112948</v>
      </c>
      <c r="L144" s="1009">
        <v>0.54272718120498231</v>
      </c>
    </row>
    <row r="145" spans="1:12" ht="14.25">
      <c r="A145" s="44" t="s">
        <v>117</v>
      </c>
      <c r="B145" s="48" t="s">
        <v>31</v>
      </c>
      <c r="C145" s="90">
        <v>12009.908349828047</v>
      </c>
      <c r="D145" s="90">
        <v>11871.195189912842</v>
      </c>
      <c r="E145" s="91">
        <v>12250.106516824608</v>
      </c>
      <c r="F145" s="91">
        <v>12108.619093711099</v>
      </c>
      <c r="G145" s="1010">
        <v>1.168485208912005</v>
      </c>
      <c r="H145" s="92">
        <v>281.06794948887551</v>
      </c>
      <c r="I145" s="92">
        <v>1.8704360627905359</v>
      </c>
      <c r="J145" s="93">
        <v>14.217032967032967</v>
      </c>
      <c r="K145" s="93">
        <v>16.361668634395908</v>
      </c>
      <c r="L145" s="1011">
        <v>2.1345824510853753</v>
      </c>
    </row>
    <row r="146" spans="1:12" ht="15">
      <c r="A146" s="46" t="s">
        <v>117</v>
      </c>
      <c r="B146" s="47" t="s">
        <v>32</v>
      </c>
      <c r="C146" s="79">
        <v>11312.119607843137</v>
      </c>
      <c r="D146" s="79">
        <v>11299.186274509804</v>
      </c>
      <c r="E146" s="80">
        <v>11538.361999999999</v>
      </c>
      <c r="F146" s="80">
        <v>11525.17</v>
      </c>
      <c r="G146" s="1003">
        <v>0.1144625198587014</v>
      </c>
      <c r="H146" s="81">
        <v>244.5</v>
      </c>
      <c r="I146" s="81">
        <v>-0.28548123980423679</v>
      </c>
      <c r="J146" s="89">
        <v>-4.9019607843137258</v>
      </c>
      <c r="K146" s="89">
        <v>3.8173947264856358</v>
      </c>
      <c r="L146" s="1009">
        <v>-0.16931623696951359</v>
      </c>
    </row>
    <row r="147" spans="1:12" ht="15">
      <c r="A147" s="46" t="s">
        <v>117</v>
      </c>
      <c r="B147" s="47" t="s">
        <v>33</v>
      </c>
      <c r="C147" s="79">
        <v>12246.511764705881</v>
      </c>
      <c r="D147" s="79">
        <v>12094.725490196079</v>
      </c>
      <c r="E147" s="80">
        <v>12491.441999999999</v>
      </c>
      <c r="F147" s="80">
        <v>12336.62</v>
      </c>
      <c r="G147" s="1003">
        <v>1.2549790785482433</v>
      </c>
      <c r="H147" s="81">
        <v>289</v>
      </c>
      <c r="I147" s="81">
        <v>1.2613875262789147</v>
      </c>
      <c r="J147" s="81">
        <v>16.929547844374344</v>
      </c>
      <c r="K147" s="81">
        <v>10.940574576938213</v>
      </c>
      <c r="L147" s="1004">
        <v>1.6480203459434897</v>
      </c>
    </row>
    <row r="148" spans="1:12" ht="15.75" thickBot="1">
      <c r="A148" s="56" t="s">
        <v>117</v>
      </c>
      <c r="B148" s="57" t="s">
        <v>36</v>
      </c>
      <c r="C148" s="82">
        <v>11817.719607843137</v>
      </c>
      <c r="D148" s="82">
        <v>11757.46862745098</v>
      </c>
      <c r="E148" s="83">
        <v>12054.074000000001</v>
      </c>
      <c r="F148" s="83">
        <v>11992.618</v>
      </c>
      <c r="G148" s="1005">
        <v>0.5124485746148183</v>
      </c>
      <c r="H148" s="84">
        <v>314</v>
      </c>
      <c r="I148" s="84">
        <v>0.64102564102564097</v>
      </c>
      <c r="J148" s="84">
        <v>68.041237113402062</v>
      </c>
      <c r="K148" s="84">
        <v>1.6036993309720582</v>
      </c>
      <c r="L148" s="1006">
        <v>0.65587834211139762</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ht="12.75" customHeight="1">
      <c r="A152" s="27"/>
      <c r="B152" s="28"/>
      <c r="C152" s="3" t="s">
        <v>9</v>
      </c>
      <c r="D152" s="3" t="s">
        <v>9</v>
      </c>
      <c r="E152" s="3"/>
      <c r="F152" s="3"/>
      <c r="G152" s="959"/>
      <c r="H152" s="1311" t="s">
        <v>10</v>
      </c>
      <c r="I152" s="1312"/>
      <c r="J152" s="990" t="s">
        <v>11</v>
      </c>
      <c r="K152" s="960" t="s">
        <v>12</v>
      </c>
      <c r="L152" s="961"/>
    </row>
    <row r="153" spans="1:12" ht="15.75" customHeight="1">
      <c r="A153" s="29" t="s">
        <v>13</v>
      </c>
      <c r="B153" s="30" t="s">
        <v>14</v>
      </c>
      <c r="C153" s="962" t="s">
        <v>40</v>
      </c>
      <c r="D153" s="962" t="s">
        <v>40</v>
      </c>
      <c r="E153" s="963" t="s">
        <v>41</v>
      </c>
      <c r="F153" s="963" t="s">
        <v>41</v>
      </c>
      <c r="G153" s="991"/>
      <c r="H153" s="1309" t="s">
        <v>15</v>
      </c>
      <c r="I153" s="1310"/>
      <c r="J153" s="992" t="s">
        <v>16</v>
      </c>
      <c r="K153" s="965" t="s">
        <v>17</v>
      </c>
      <c r="L153" s="966"/>
    </row>
    <row r="154" spans="1:12" ht="26.25" thickBot="1">
      <c r="A154" s="31" t="s">
        <v>18</v>
      </c>
      <c r="B154" s="32" t="s">
        <v>19</v>
      </c>
      <c r="C154" s="881" t="s">
        <v>482</v>
      </c>
      <c r="D154" s="881" t="s">
        <v>477</v>
      </c>
      <c r="E154" s="956" t="s">
        <v>482</v>
      </c>
      <c r="F154" s="956" t="s">
        <v>477</v>
      </c>
      <c r="G154" s="989" t="s">
        <v>20</v>
      </c>
      <c r="H154" s="66" t="s">
        <v>482</v>
      </c>
      <c r="I154" s="894" t="s">
        <v>20</v>
      </c>
      <c r="J154" s="993" t="s">
        <v>20</v>
      </c>
      <c r="K154" s="957" t="s">
        <v>482</v>
      </c>
      <c r="L154" s="994" t="s">
        <v>21</v>
      </c>
    </row>
    <row r="155" spans="1:12" ht="15" thickBot="1">
      <c r="A155" s="33" t="s">
        <v>22</v>
      </c>
      <c r="B155" s="34" t="s">
        <v>23</v>
      </c>
      <c r="C155" s="67">
        <v>11556.661377235578</v>
      </c>
      <c r="D155" s="67">
        <v>11680.982000229338</v>
      </c>
      <c r="E155" s="68">
        <v>11787.794604780289</v>
      </c>
      <c r="F155" s="68">
        <v>11914.601640233925</v>
      </c>
      <c r="G155" s="995">
        <v>-1.0642994141358981</v>
      </c>
      <c r="H155" s="69">
        <v>319.14469943930112</v>
      </c>
      <c r="I155" s="69">
        <v>-1.3945085293830635</v>
      </c>
      <c r="J155" s="70">
        <v>-10.949837436135624</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12401.338906088751</v>
      </c>
      <c r="D157" s="72">
        <v>11074.123339658443</v>
      </c>
      <c r="E157" s="73">
        <v>12649.365684210527</v>
      </c>
      <c r="F157" s="73">
        <v>11295.605806451613</v>
      </c>
      <c r="G157" s="999">
        <v>11.984836412985468</v>
      </c>
      <c r="H157" s="74">
        <v>253.33333333333334</v>
      </c>
      <c r="I157" s="74">
        <v>2.150537634408606</v>
      </c>
      <c r="J157" s="74">
        <v>20</v>
      </c>
      <c r="K157" s="74">
        <v>7.823705828660843E-2</v>
      </c>
      <c r="L157" s="1000">
        <v>2.0178535295433321E-2</v>
      </c>
    </row>
    <row r="158" spans="1:12" ht="15">
      <c r="A158" s="46" t="s">
        <v>109</v>
      </c>
      <c r="B158" s="75" t="s">
        <v>23</v>
      </c>
      <c r="C158" s="76">
        <v>12025.556052487886</v>
      </c>
      <c r="D158" s="76">
        <v>12116.64365910878</v>
      </c>
      <c r="E158" s="77">
        <v>12266.067173537644</v>
      </c>
      <c r="F158" s="77">
        <v>12358.976532290957</v>
      </c>
      <c r="G158" s="1001">
        <v>-0.75175609008208888</v>
      </c>
      <c r="H158" s="78">
        <v>357.49218910585813</v>
      </c>
      <c r="I158" s="78">
        <v>0.3112708128586833</v>
      </c>
      <c r="J158" s="78">
        <v>-17.774647887323944</v>
      </c>
      <c r="K158" s="78">
        <v>38.062328856434995</v>
      </c>
      <c r="L158" s="1002">
        <v>-3.1592224672993297</v>
      </c>
    </row>
    <row r="159" spans="1:12" ht="15">
      <c r="A159" s="39" t="s">
        <v>110</v>
      </c>
      <c r="B159" s="40" t="s">
        <v>23</v>
      </c>
      <c r="C159" s="79">
        <v>11763.293344415266</v>
      </c>
      <c r="D159" s="79">
        <v>11869.828316329973</v>
      </c>
      <c r="E159" s="80">
        <v>11998.559211303571</v>
      </c>
      <c r="F159" s="80">
        <v>12107.224882656572</v>
      </c>
      <c r="G159" s="1003">
        <v>-0.89752748797672899</v>
      </c>
      <c r="H159" s="81">
        <v>385.81970443349758</v>
      </c>
      <c r="I159" s="81">
        <v>-0.25390930767987729</v>
      </c>
      <c r="J159" s="81">
        <v>1.3311148086522462</v>
      </c>
      <c r="K159" s="81">
        <v>7.941061416090756</v>
      </c>
      <c r="L159" s="1004">
        <v>0.96242695255150856</v>
      </c>
    </row>
    <row r="160" spans="1:12" ht="15">
      <c r="A160" s="39" t="s">
        <v>111</v>
      </c>
      <c r="B160" s="40" t="s">
        <v>23</v>
      </c>
      <c r="C160" s="79" t="s">
        <v>254</v>
      </c>
      <c r="D160" s="79" t="s">
        <v>100</v>
      </c>
      <c r="E160" s="80" t="s">
        <v>254</v>
      </c>
      <c r="F160" s="80" t="s">
        <v>100</v>
      </c>
      <c r="G160" s="1003" t="s">
        <v>100</v>
      </c>
      <c r="H160" s="81" t="s">
        <v>254</v>
      </c>
      <c r="I160" s="81" t="s">
        <v>100</v>
      </c>
      <c r="J160" s="81" t="s">
        <v>100</v>
      </c>
      <c r="K160" s="81">
        <v>0.24775068457426</v>
      </c>
      <c r="L160" s="1459" t="s">
        <v>100</v>
      </c>
    </row>
    <row r="161" spans="1:12" ht="15">
      <c r="A161" s="39" t="s">
        <v>98</v>
      </c>
      <c r="B161" s="40" t="s">
        <v>23</v>
      </c>
      <c r="C161" s="79">
        <v>10113.83577919313</v>
      </c>
      <c r="D161" s="79">
        <v>10216.898263401319</v>
      </c>
      <c r="E161" s="80">
        <v>10316.112494776993</v>
      </c>
      <c r="F161" s="80">
        <v>10421.236228669346</v>
      </c>
      <c r="G161" s="1003">
        <v>-1.0087453310304224</v>
      </c>
      <c r="H161" s="81">
        <v>277.22821412900396</v>
      </c>
      <c r="I161" s="81">
        <v>-2.7424317787121963</v>
      </c>
      <c r="J161" s="81">
        <v>-4.0421052631578949</v>
      </c>
      <c r="K161" s="81">
        <v>29.717042639196766</v>
      </c>
      <c r="L161" s="1004">
        <v>2.1392442183885905</v>
      </c>
    </row>
    <row r="162" spans="1:12" ht="15.75" thickBot="1">
      <c r="A162" s="41" t="s">
        <v>112</v>
      </c>
      <c r="B162" s="42" t="s">
        <v>23</v>
      </c>
      <c r="C162" s="82">
        <v>12231.981682698746</v>
      </c>
      <c r="D162" s="82">
        <v>12329.981937221297</v>
      </c>
      <c r="E162" s="83">
        <v>12476.621316352721</v>
      </c>
      <c r="F162" s="83">
        <v>12576.581575965723</v>
      </c>
      <c r="G162" s="1005">
        <v>-0.79481263655960399</v>
      </c>
      <c r="H162" s="84">
        <v>288.4127381600436</v>
      </c>
      <c r="I162" s="84">
        <v>-1.8490928592838574</v>
      </c>
      <c r="J162" s="84">
        <v>-11.725132148005766</v>
      </c>
      <c r="K162" s="84">
        <v>23.95357934541661</v>
      </c>
      <c r="L162" s="1006">
        <v>-0.21037792351046747</v>
      </c>
    </row>
    <row r="163" spans="1:12" ht="15" thickBot="1">
      <c r="A163" s="35"/>
      <c r="B163" s="43"/>
      <c r="C163" s="71"/>
      <c r="D163" s="71"/>
      <c r="E163" s="71"/>
      <c r="F163" s="71"/>
      <c r="G163" s="997"/>
      <c r="H163" s="70"/>
      <c r="I163" s="70"/>
      <c r="J163" s="70"/>
      <c r="K163" s="70"/>
      <c r="L163" s="998"/>
    </row>
    <row r="164" spans="1:12" ht="14.25">
      <c r="A164" s="44" t="s">
        <v>113</v>
      </c>
      <c r="B164" s="45" t="s">
        <v>25</v>
      </c>
      <c r="C164" s="85" t="s">
        <v>100</v>
      </c>
      <c r="D164" s="85" t="s">
        <v>100</v>
      </c>
      <c r="E164" s="86" t="s">
        <v>100</v>
      </c>
      <c r="F164" s="86" t="s">
        <v>100</v>
      </c>
      <c r="G164" s="1007" t="s">
        <v>100</v>
      </c>
      <c r="H164" s="87" t="s">
        <v>100</v>
      </c>
      <c r="I164" s="87" t="s">
        <v>100</v>
      </c>
      <c r="J164" s="88" t="s">
        <v>100</v>
      </c>
      <c r="K164" s="88" t="s">
        <v>100</v>
      </c>
      <c r="L164" s="1008" t="s">
        <v>100</v>
      </c>
    </row>
    <row r="165" spans="1:12" ht="15">
      <c r="A165" s="46" t="s">
        <v>113</v>
      </c>
      <c r="B165" s="47" t="s">
        <v>26</v>
      </c>
      <c r="C165" s="79" t="s">
        <v>100</v>
      </c>
      <c r="D165" s="79" t="s">
        <v>100</v>
      </c>
      <c r="E165" s="80" t="s">
        <v>100</v>
      </c>
      <c r="F165" s="80" t="s">
        <v>100</v>
      </c>
      <c r="G165" s="1003" t="s">
        <v>100</v>
      </c>
      <c r="H165" s="81" t="s">
        <v>100</v>
      </c>
      <c r="I165" s="81" t="s">
        <v>100</v>
      </c>
      <c r="J165" s="89" t="s">
        <v>100</v>
      </c>
      <c r="K165" s="89" t="s">
        <v>100</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t="s">
        <v>100</v>
      </c>
      <c r="L166" s="1009" t="s">
        <v>100</v>
      </c>
    </row>
    <row r="167" spans="1:12" ht="14.25">
      <c r="A167" s="44" t="s">
        <v>113</v>
      </c>
      <c r="B167" s="48" t="s">
        <v>28</v>
      </c>
      <c r="C167" s="90" t="s">
        <v>254</v>
      </c>
      <c r="D167" s="90" t="s">
        <v>254</v>
      </c>
      <c r="E167" s="91" t="s">
        <v>254</v>
      </c>
      <c r="F167" s="91" t="s">
        <v>254</v>
      </c>
      <c r="G167" s="1460" t="s">
        <v>100</v>
      </c>
      <c r="H167" s="92" t="s">
        <v>254</v>
      </c>
      <c r="I167" s="92" t="s">
        <v>100</v>
      </c>
      <c r="J167" s="93" t="s">
        <v>100</v>
      </c>
      <c r="K167" s="93">
        <v>2.6079019428869473E-2</v>
      </c>
      <c r="L167" s="1011" t="s">
        <v>100</v>
      </c>
    </row>
    <row r="168" spans="1:12" ht="15">
      <c r="A168" s="46" t="s">
        <v>113</v>
      </c>
      <c r="B168" s="47" t="s">
        <v>29</v>
      </c>
      <c r="C168" s="79" t="s">
        <v>100</v>
      </c>
      <c r="D168" s="79" t="s">
        <v>254</v>
      </c>
      <c r="E168" s="80" t="s">
        <v>100</v>
      </c>
      <c r="F168" s="80" t="s">
        <v>254</v>
      </c>
      <c r="G168" s="1003" t="s">
        <v>100</v>
      </c>
      <c r="H168" s="81" t="s">
        <v>100</v>
      </c>
      <c r="I168" s="81" t="s">
        <v>100</v>
      </c>
      <c r="J168" s="89" t="s">
        <v>100</v>
      </c>
      <c r="K168" s="89" t="s">
        <v>100</v>
      </c>
      <c r="L168" s="1009" t="s">
        <v>100</v>
      </c>
    </row>
    <row r="169" spans="1:12" ht="15">
      <c r="A169" s="46" t="s">
        <v>113</v>
      </c>
      <c r="B169" s="47" t="s">
        <v>30</v>
      </c>
      <c r="C169" s="79" t="s">
        <v>254</v>
      </c>
      <c r="D169" s="79" t="s">
        <v>100</v>
      </c>
      <c r="E169" s="80" t="s">
        <v>254</v>
      </c>
      <c r="F169" s="80" t="s">
        <v>100</v>
      </c>
      <c r="G169" s="1003" t="s">
        <v>100</v>
      </c>
      <c r="H169" s="81" t="s">
        <v>254</v>
      </c>
      <c r="I169" s="81" t="s">
        <v>100</v>
      </c>
      <c r="J169" s="89" t="s">
        <v>100</v>
      </c>
      <c r="K169" s="89">
        <v>2.6079019428869473E-2</v>
      </c>
      <c r="L169" s="1009" t="s">
        <v>100</v>
      </c>
    </row>
    <row r="170" spans="1:12" ht="14.25">
      <c r="A170" s="44" t="s">
        <v>113</v>
      </c>
      <c r="B170" s="48" t="s">
        <v>31</v>
      </c>
      <c r="C170" s="90">
        <v>12287.877803921569</v>
      </c>
      <c r="D170" s="90" t="s">
        <v>254</v>
      </c>
      <c r="E170" s="91">
        <v>12533.63536</v>
      </c>
      <c r="F170" s="91" t="s">
        <v>254</v>
      </c>
      <c r="G170" s="1010" t="s">
        <v>100</v>
      </c>
      <c r="H170" s="92">
        <v>250</v>
      </c>
      <c r="I170" s="92" t="s">
        <v>100</v>
      </c>
      <c r="J170" s="93" t="s">
        <v>100</v>
      </c>
      <c r="K170" s="93">
        <v>5.2158038857738946E-2</v>
      </c>
      <c r="L170" s="1011" t="s">
        <v>100</v>
      </c>
    </row>
    <row r="171" spans="1:12" ht="15">
      <c r="A171" s="46" t="s">
        <v>113</v>
      </c>
      <c r="B171" s="47" t="s">
        <v>32</v>
      </c>
      <c r="C171" s="79" t="s">
        <v>254</v>
      </c>
      <c r="D171" s="79" t="s">
        <v>254</v>
      </c>
      <c r="E171" s="80" t="s">
        <v>254</v>
      </c>
      <c r="F171" s="80" t="s">
        <v>254</v>
      </c>
      <c r="G171" s="1003" t="s">
        <v>100</v>
      </c>
      <c r="H171" s="81" t="s">
        <v>254</v>
      </c>
      <c r="I171" s="81" t="s">
        <v>100</v>
      </c>
      <c r="J171" s="89" t="s">
        <v>100</v>
      </c>
      <c r="K171" s="89">
        <v>2.6079019428869473E-2</v>
      </c>
      <c r="L171" s="1009" t="s">
        <v>100</v>
      </c>
    </row>
    <row r="172" spans="1:12" ht="15.75" thickBot="1">
      <c r="A172" s="49" t="s">
        <v>113</v>
      </c>
      <c r="B172" s="50" t="s">
        <v>33</v>
      </c>
      <c r="C172" s="94" t="s">
        <v>254</v>
      </c>
      <c r="D172" s="94" t="s">
        <v>254</v>
      </c>
      <c r="E172" s="95" t="s">
        <v>254</v>
      </c>
      <c r="F172" s="95" t="s">
        <v>254</v>
      </c>
      <c r="G172" s="1012" t="s">
        <v>100</v>
      </c>
      <c r="H172" s="89" t="s">
        <v>254</v>
      </c>
      <c r="I172" s="89" t="s">
        <v>100</v>
      </c>
      <c r="J172" s="89" t="s">
        <v>100</v>
      </c>
      <c r="K172" s="89">
        <v>2.6079019428869473E-2</v>
      </c>
      <c r="L172" s="1009" t="s">
        <v>100</v>
      </c>
    </row>
    <row r="173" spans="1:12" ht="15" thickBot="1">
      <c r="A173" s="35"/>
      <c r="B173" s="43"/>
      <c r="C173" s="71"/>
      <c r="D173" s="71"/>
      <c r="E173" s="71"/>
      <c r="F173" s="71"/>
      <c r="G173" s="997"/>
      <c r="H173" s="70"/>
      <c r="I173" s="70"/>
      <c r="J173" s="70"/>
      <c r="K173" s="70"/>
      <c r="L173" s="998"/>
    </row>
    <row r="174" spans="1:12" ht="14.25">
      <c r="A174" s="44" t="s">
        <v>114</v>
      </c>
      <c r="B174" s="45" t="s">
        <v>25</v>
      </c>
      <c r="C174" s="85">
        <v>12615.163094427962</v>
      </c>
      <c r="D174" s="85">
        <v>12879.295361932687</v>
      </c>
      <c r="E174" s="86">
        <v>12867.466356316521</v>
      </c>
      <c r="F174" s="86">
        <v>13136.881269171341</v>
      </c>
      <c r="G174" s="1007">
        <v>-2.0508285591882651</v>
      </c>
      <c r="H174" s="87">
        <v>427.91980198019797</v>
      </c>
      <c r="I174" s="87">
        <v>2.2987393070644924</v>
      </c>
      <c r="J174" s="88">
        <v>-31.292517006802722</v>
      </c>
      <c r="K174" s="88">
        <v>2.633980962315817</v>
      </c>
      <c r="L174" s="1008">
        <v>-0.77986018956527881</v>
      </c>
    </row>
    <row r="175" spans="1:12" ht="15">
      <c r="A175" s="46" t="s">
        <v>114</v>
      </c>
      <c r="B175" s="47" t="s">
        <v>26</v>
      </c>
      <c r="C175" s="79">
        <v>12672.725490196079</v>
      </c>
      <c r="D175" s="79">
        <v>13054.226470588235</v>
      </c>
      <c r="E175" s="80">
        <v>12926.18</v>
      </c>
      <c r="F175" s="80">
        <v>13315.311</v>
      </c>
      <c r="G175" s="1003">
        <v>-2.9224326791916422</v>
      </c>
      <c r="H175" s="81">
        <v>417.9</v>
      </c>
      <c r="I175" s="81">
        <v>3.7487586891757609</v>
      </c>
      <c r="J175" s="89">
        <v>-42.763157894736842</v>
      </c>
      <c r="K175" s="89">
        <v>1.1344373451558221</v>
      </c>
      <c r="L175" s="1009">
        <v>-0.63054175377590105</v>
      </c>
    </row>
    <row r="176" spans="1:12" ht="15">
      <c r="A176" s="46" t="s">
        <v>114</v>
      </c>
      <c r="B176" s="47" t="s">
        <v>27</v>
      </c>
      <c r="C176" s="79">
        <v>12573.370588235293</v>
      </c>
      <c r="D176" s="79">
        <v>12705.86568627451</v>
      </c>
      <c r="E176" s="80">
        <v>12824.838</v>
      </c>
      <c r="F176" s="80">
        <v>12959.983</v>
      </c>
      <c r="G176" s="1003">
        <v>-1.0427868616803002</v>
      </c>
      <c r="H176" s="81">
        <v>435.5</v>
      </c>
      <c r="I176" s="81">
        <v>0.1379627500574897</v>
      </c>
      <c r="J176" s="89">
        <v>-19.014084507042252</v>
      </c>
      <c r="K176" s="89">
        <v>1.499543617159995</v>
      </c>
      <c r="L176" s="1009">
        <v>-0.14931843578937798</v>
      </c>
    </row>
    <row r="177" spans="1:12" ht="14.25">
      <c r="A177" s="44" t="s">
        <v>114</v>
      </c>
      <c r="B177" s="48" t="s">
        <v>28</v>
      </c>
      <c r="C177" s="90">
        <v>12245.408792986613</v>
      </c>
      <c r="D177" s="90">
        <v>12320.874854194308</v>
      </c>
      <c r="E177" s="91">
        <v>12490.316968846346</v>
      </c>
      <c r="F177" s="91">
        <v>12567.292351278194</v>
      </c>
      <c r="G177" s="1010">
        <v>-0.61250570353779998</v>
      </c>
      <c r="H177" s="92">
        <v>384.81762711864405</v>
      </c>
      <c r="I177" s="92">
        <v>0.5845354084733827</v>
      </c>
      <c r="J177" s="93">
        <v>-15.148609779482264</v>
      </c>
      <c r="K177" s="93">
        <v>11.539966097274743</v>
      </c>
      <c r="L177" s="1011">
        <v>-0.57104179868438365</v>
      </c>
    </row>
    <row r="178" spans="1:12" ht="15">
      <c r="A178" s="46" t="s">
        <v>114</v>
      </c>
      <c r="B178" s="47" t="s">
        <v>29</v>
      </c>
      <c r="C178" s="79">
        <v>12276.47156862745</v>
      </c>
      <c r="D178" s="79">
        <v>12317.800000000001</v>
      </c>
      <c r="E178" s="80">
        <v>12522.001</v>
      </c>
      <c r="F178" s="80">
        <v>12564.156000000001</v>
      </c>
      <c r="G178" s="1003">
        <v>-0.33551796077667811</v>
      </c>
      <c r="H178" s="81">
        <v>373.2</v>
      </c>
      <c r="I178" s="81">
        <v>1.8558951965065535</v>
      </c>
      <c r="J178" s="89">
        <v>-21.604938271604937</v>
      </c>
      <c r="K178" s="89">
        <v>4.968053201199635</v>
      </c>
      <c r="L178" s="1009">
        <v>-0.67523523354258508</v>
      </c>
    </row>
    <row r="179" spans="1:12" ht="15">
      <c r="A179" s="46" t="s">
        <v>114</v>
      </c>
      <c r="B179" s="47" t="s">
        <v>30</v>
      </c>
      <c r="C179" s="79">
        <v>12223.14705882353</v>
      </c>
      <c r="D179" s="79">
        <v>12323.35294117647</v>
      </c>
      <c r="E179" s="80">
        <v>12467.61</v>
      </c>
      <c r="F179" s="80">
        <v>12569.82</v>
      </c>
      <c r="G179" s="1003">
        <v>-0.81313813562962023</v>
      </c>
      <c r="H179" s="81">
        <v>393.6</v>
      </c>
      <c r="I179" s="81">
        <v>-0.78144693723215686</v>
      </c>
      <c r="J179" s="89">
        <v>-9.5152603231597848</v>
      </c>
      <c r="K179" s="89">
        <v>6.5719128960751076</v>
      </c>
      <c r="L179" s="1009">
        <v>0.10419343485820054</v>
      </c>
    </row>
    <row r="180" spans="1:12" ht="14.25">
      <c r="A180" s="44" t="s">
        <v>114</v>
      </c>
      <c r="B180" s="48" t="s">
        <v>31</v>
      </c>
      <c r="C180" s="90">
        <v>11821.437902681795</v>
      </c>
      <c r="D180" s="90">
        <v>11880.775154976873</v>
      </c>
      <c r="E180" s="91">
        <v>12057.866660735432</v>
      </c>
      <c r="F180" s="91">
        <v>12118.390658076411</v>
      </c>
      <c r="G180" s="1010">
        <v>-0.49943923288726566</v>
      </c>
      <c r="H180" s="92">
        <v>336.526364628821</v>
      </c>
      <c r="I180" s="92">
        <v>0.21359813436008396</v>
      </c>
      <c r="J180" s="93">
        <v>-17.216448260280163</v>
      </c>
      <c r="K180" s="93">
        <v>23.888381796844438</v>
      </c>
      <c r="L180" s="1011">
        <v>-1.8083204790496623</v>
      </c>
    </row>
    <row r="181" spans="1:12" ht="15">
      <c r="A181" s="46" t="s">
        <v>114</v>
      </c>
      <c r="B181" s="47" t="s">
        <v>32</v>
      </c>
      <c r="C181" s="79">
        <v>11756.493137254902</v>
      </c>
      <c r="D181" s="79">
        <v>11833.761764705881</v>
      </c>
      <c r="E181" s="80">
        <v>11991.623</v>
      </c>
      <c r="F181" s="80">
        <v>12070.437</v>
      </c>
      <c r="G181" s="1003">
        <v>-0.65295067610228441</v>
      </c>
      <c r="H181" s="81">
        <v>318.39999999999998</v>
      </c>
      <c r="I181" s="81">
        <v>-1.5460729746444033</v>
      </c>
      <c r="J181" s="89">
        <v>-31.804511278195491</v>
      </c>
      <c r="K181" s="89">
        <v>11.826835310992307</v>
      </c>
      <c r="L181" s="1009">
        <v>-3.6167318046602723</v>
      </c>
    </row>
    <row r="182" spans="1:12" ht="15.75" thickBot="1">
      <c r="A182" s="49" t="s">
        <v>114</v>
      </c>
      <c r="B182" s="50" t="s">
        <v>33</v>
      </c>
      <c r="C182" s="94">
        <v>11878.652941176471</v>
      </c>
      <c r="D182" s="94">
        <v>11945.36862745098</v>
      </c>
      <c r="E182" s="95">
        <v>12116.226000000001</v>
      </c>
      <c r="F182" s="95">
        <v>12184.276</v>
      </c>
      <c r="G182" s="1012">
        <v>-0.55850671800277074</v>
      </c>
      <c r="H182" s="89">
        <v>354.3</v>
      </c>
      <c r="I182" s="89">
        <v>-5.6417489421717523E-2</v>
      </c>
      <c r="J182" s="89">
        <v>4.756511891279728</v>
      </c>
      <c r="K182" s="89">
        <v>12.061546485852132</v>
      </c>
      <c r="L182" s="1009">
        <v>1.8084113256106082</v>
      </c>
    </row>
    <row r="183" spans="1:12" ht="15.75" thickBot="1">
      <c r="A183" s="51"/>
      <c r="B183" s="52"/>
      <c r="C183" s="96"/>
      <c r="D183" s="96"/>
      <c r="E183" s="96"/>
      <c r="F183" s="96"/>
      <c r="G183" s="1013"/>
      <c r="H183" s="97"/>
      <c r="I183" s="97"/>
      <c r="J183" s="97"/>
      <c r="K183" s="97"/>
      <c r="L183" s="1014"/>
    </row>
    <row r="184" spans="1:12" ht="15">
      <c r="A184" s="46" t="s">
        <v>115</v>
      </c>
      <c r="B184" s="53" t="s">
        <v>30</v>
      </c>
      <c r="C184" s="98">
        <v>11939.541176470588</v>
      </c>
      <c r="D184" s="98">
        <v>12044.192156862744</v>
      </c>
      <c r="E184" s="99">
        <v>12178.332</v>
      </c>
      <c r="F184" s="99">
        <v>12285.075999999999</v>
      </c>
      <c r="G184" s="1015">
        <v>-0.86889165358031795</v>
      </c>
      <c r="H184" s="100">
        <v>403.8</v>
      </c>
      <c r="I184" s="100">
        <v>-0.27167201778216005</v>
      </c>
      <c r="J184" s="100">
        <v>-0.84745762711864403</v>
      </c>
      <c r="K184" s="100">
        <v>3.0512452731777282</v>
      </c>
      <c r="L184" s="1016">
        <v>0.31088298799426317</v>
      </c>
    </row>
    <row r="185" spans="1:12" ht="15.75" thickBot="1">
      <c r="A185" s="49" t="s">
        <v>115</v>
      </c>
      <c r="B185" s="50" t="s">
        <v>33</v>
      </c>
      <c r="C185" s="94">
        <v>11644.745098039215</v>
      </c>
      <c r="D185" s="94">
        <v>11748.135294117646</v>
      </c>
      <c r="E185" s="95">
        <v>11877.64</v>
      </c>
      <c r="F185" s="95">
        <v>11983.098</v>
      </c>
      <c r="G185" s="1012">
        <v>-0.88005622586079613</v>
      </c>
      <c r="H185" s="89">
        <v>374.6</v>
      </c>
      <c r="I185" s="89">
        <v>-0.13329778725673153</v>
      </c>
      <c r="J185" s="89">
        <v>2.7397260273972601</v>
      </c>
      <c r="K185" s="89">
        <v>4.889816142913026</v>
      </c>
      <c r="L185" s="1009">
        <v>0.65154396455724317</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254</v>
      </c>
      <c r="D191" s="90" t="s">
        <v>100</v>
      </c>
      <c r="E191" s="91" t="s">
        <v>254</v>
      </c>
      <c r="F191" s="91" t="s">
        <v>100</v>
      </c>
      <c r="G191" s="1010" t="s">
        <v>100</v>
      </c>
      <c r="H191" s="92" t="s">
        <v>254</v>
      </c>
      <c r="I191" s="92" t="s">
        <v>100</v>
      </c>
      <c r="J191" s="93" t="s">
        <v>100</v>
      </c>
      <c r="K191" s="93">
        <v>0.24775068457426</v>
      </c>
      <c r="L191" s="1462" t="s">
        <v>100</v>
      </c>
    </row>
    <row r="192" spans="1:12" ht="15">
      <c r="A192" s="39" t="s">
        <v>116</v>
      </c>
      <c r="B192" s="47" t="s">
        <v>30</v>
      </c>
      <c r="C192" s="79" t="s">
        <v>254</v>
      </c>
      <c r="D192" s="79" t="s">
        <v>100</v>
      </c>
      <c r="E192" s="80" t="s">
        <v>254</v>
      </c>
      <c r="F192" s="80" t="s">
        <v>100</v>
      </c>
      <c r="G192" s="1003" t="s">
        <v>100</v>
      </c>
      <c r="H192" s="81" t="s">
        <v>254</v>
      </c>
      <c r="I192" s="81" t="s">
        <v>100</v>
      </c>
      <c r="J192" s="89" t="s">
        <v>100</v>
      </c>
      <c r="K192" s="89">
        <v>0.24775068457426</v>
      </c>
      <c r="L192" s="1463"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11004.586972989897</v>
      </c>
      <c r="D198" s="85">
        <v>10993.479732215503</v>
      </c>
      <c r="E198" s="86">
        <v>11224.678712449695</v>
      </c>
      <c r="F198" s="86">
        <v>11213.349326859812</v>
      </c>
      <c r="G198" s="1007">
        <v>0.101034804674684</v>
      </c>
      <c r="H198" s="87">
        <v>343.87767857142859</v>
      </c>
      <c r="I198" s="87">
        <v>-4.0303004796523219</v>
      </c>
      <c r="J198" s="88">
        <v>-14.82889733840304</v>
      </c>
      <c r="K198" s="88">
        <v>2.9208501760333809</v>
      </c>
      <c r="L198" s="1008">
        <v>-0.13302813330242946</v>
      </c>
    </row>
    <row r="199" spans="1:12" ht="15">
      <c r="A199" s="46" t="s">
        <v>24</v>
      </c>
      <c r="B199" s="47" t="s">
        <v>29</v>
      </c>
      <c r="C199" s="79">
        <v>10677.747058823528</v>
      </c>
      <c r="D199" s="79">
        <v>10624.50588235294</v>
      </c>
      <c r="E199" s="80">
        <v>10891.302</v>
      </c>
      <c r="F199" s="80">
        <v>10836.995999999999</v>
      </c>
      <c r="G199" s="1003">
        <v>0.50111673013444413</v>
      </c>
      <c r="H199" s="81">
        <v>320.3</v>
      </c>
      <c r="I199" s="81">
        <v>-1.294298921417562</v>
      </c>
      <c r="J199" s="89">
        <v>-22.448979591836736</v>
      </c>
      <c r="K199" s="89">
        <v>0.49550136914852</v>
      </c>
      <c r="L199" s="1009">
        <v>-7.3472156164995972E-2</v>
      </c>
    </row>
    <row r="200" spans="1:12" ht="15">
      <c r="A200" s="46" t="s">
        <v>24</v>
      </c>
      <c r="B200" s="47" t="s">
        <v>30</v>
      </c>
      <c r="C200" s="79">
        <v>11008.473529411765</v>
      </c>
      <c r="D200" s="79">
        <v>10982.068627450979</v>
      </c>
      <c r="E200" s="80">
        <v>11228.643</v>
      </c>
      <c r="F200" s="80">
        <v>11201.71</v>
      </c>
      <c r="G200" s="1003">
        <v>0.24043650478365272</v>
      </c>
      <c r="H200" s="81">
        <v>334.1</v>
      </c>
      <c r="I200" s="81">
        <v>-5.5147058823529411</v>
      </c>
      <c r="J200" s="89">
        <v>-19.26605504587156</v>
      </c>
      <c r="K200" s="89">
        <v>1.147476854870257</v>
      </c>
      <c r="L200" s="1009">
        <v>-0.11819894633736028</v>
      </c>
    </row>
    <row r="201" spans="1:12" ht="15">
      <c r="A201" s="46" t="s">
        <v>24</v>
      </c>
      <c r="B201" s="47" t="s">
        <v>35</v>
      </c>
      <c r="C201" s="79">
        <v>11113.537254901961</v>
      </c>
      <c r="D201" s="79">
        <v>11151.973529411765</v>
      </c>
      <c r="E201" s="80">
        <v>11335.808000000001</v>
      </c>
      <c r="F201" s="80">
        <v>11375.013000000001</v>
      </c>
      <c r="G201" s="1003">
        <v>-0.34465894676340081</v>
      </c>
      <c r="H201" s="81">
        <v>361.8</v>
      </c>
      <c r="I201" s="81">
        <v>-4.5382585751978866</v>
      </c>
      <c r="J201" s="89">
        <v>-6.666666666666667</v>
      </c>
      <c r="K201" s="89">
        <v>1.2778719520146042</v>
      </c>
      <c r="L201" s="1009">
        <v>5.8642969199927064E-2</v>
      </c>
    </row>
    <row r="202" spans="1:12" ht="14.25">
      <c r="A202" s="44" t="s">
        <v>24</v>
      </c>
      <c r="B202" s="48" t="s">
        <v>31</v>
      </c>
      <c r="C202" s="90">
        <v>10586.208782455291</v>
      </c>
      <c r="D202" s="90">
        <v>10608.24610192442</v>
      </c>
      <c r="E202" s="91">
        <v>10797.932958104397</v>
      </c>
      <c r="F202" s="91">
        <v>10820.411023962908</v>
      </c>
      <c r="G202" s="1010">
        <v>-0.20773763407629731</v>
      </c>
      <c r="H202" s="92">
        <v>293.05880661394679</v>
      </c>
      <c r="I202" s="92">
        <v>-1.0341649391317322</v>
      </c>
      <c r="J202" s="93">
        <v>-8.1848184818481844</v>
      </c>
      <c r="K202" s="93">
        <v>18.137958012778718</v>
      </c>
      <c r="L202" s="1011">
        <v>0.54622554645266064</v>
      </c>
    </row>
    <row r="203" spans="1:12" ht="15">
      <c r="A203" s="46" t="s">
        <v>24</v>
      </c>
      <c r="B203" s="47" t="s">
        <v>32</v>
      </c>
      <c r="C203" s="79">
        <v>10198.764705882353</v>
      </c>
      <c r="D203" s="79">
        <v>10216.315686274509</v>
      </c>
      <c r="E203" s="80">
        <v>10402.74</v>
      </c>
      <c r="F203" s="80">
        <v>10420.642</v>
      </c>
      <c r="G203" s="1003">
        <v>-0.17179363805032399</v>
      </c>
      <c r="H203" s="81">
        <v>270.2</v>
      </c>
      <c r="I203" s="81">
        <v>-0.14781966001479457</v>
      </c>
      <c r="J203" s="89">
        <v>-6.6390041493775938</v>
      </c>
      <c r="K203" s="89">
        <v>5.8677793714956312</v>
      </c>
      <c r="L203" s="1009">
        <v>0.27093775514635077</v>
      </c>
    </row>
    <row r="204" spans="1:12" ht="15">
      <c r="A204" s="46" t="s">
        <v>24</v>
      </c>
      <c r="B204" s="47" t="s">
        <v>33</v>
      </c>
      <c r="C204" s="79">
        <v>10655.566666666666</v>
      </c>
      <c r="D204" s="79">
        <v>10648.64705882353</v>
      </c>
      <c r="E204" s="80">
        <v>10868.678</v>
      </c>
      <c r="F204" s="80">
        <v>10861.62</v>
      </c>
      <c r="G204" s="1003">
        <v>6.4981098583812388E-2</v>
      </c>
      <c r="H204" s="81">
        <v>292.8</v>
      </c>
      <c r="I204" s="81">
        <v>-1.0810810810810774</v>
      </c>
      <c r="J204" s="89">
        <v>-7.9563182527301084</v>
      </c>
      <c r="K204" s="89">
        <v>7.6933107315164948</v>
      </c>
      <c r="L204" s="1009">
        <v>0.25020808404784667</v>
      </c>
    </row>
    <row r="205" spans="1:12" ht="15">
      <c r="A205" s="46" t="s">
        <v>24</v>
      </c>
      <c r="B205" s="47" t="s">
        <v>36</v>
      </c>
      <c r="C205" s="79">
        <v>10896.306862745098</v>
      </c>
      <c r="D205" s="79">
        <v>10946.519607843138</v>
      </c>
      <c r="E205" s="80">
        <v>11114.233</v>
      </c>
      <c r="F205" s="80">
        <v>11165.45</v>
      </c>
      <c r="G205" s="1003">
        <v>-0.45870968030845649</v>
      </c>
      <c r="H205" s="81">
        <v>322.8</v>
      </c>
      <c r="I205" s="81">
        <v>-1.4952700640829959</v>
      </c>
      <c r="J205" s="89">
        <v>-10.459183673469388</v>
      </c>
      <c r="K205" s="89">
        <v>4.5768679097665927</v>
      </c>
      <c r="L205" s="1009">
        <v>2.5079707258464978E-2</v>
      </c>
    </row>
    <row r="206" spans="1:12" ht="14.25">
      <c r="A206" s="44" t="s">
        <v>24</v>
      </c>
      <c r="B206" s="48" t="s">
        <v>37</v>
      </c>
      <c r="C206" s="90">
        <v>8338.3508330434324</v>
      </c>
      <c r="D206" s="90">
        <v>8362.2917494868507</v>
      </c>
      <c r="E206" s="91">
        <v>8505.117849704302</v>
      </c>
      <c r="F206" s="91">
        <v>8529.5375844765877</v>
      </c>
      <c r="G206" s="1010">
        <v>-0.28629611547440265</v>
      </c>
      <c r="H206" s="92">
        <v>221.58087349397587</v>
      </c>
      <c r="I206" s="92">
        <v>-1.37004228567453</v>
      </c>
      <c r="J206" s="93">
        <v>11.222780569514237</v>
      </c>
      <c r="K206" s="93">
        <v>8.6582344503846649</v>
      </c>
      <c r="L206" s="1011">
        <v>1.7260468052383571</v>
      </c>
    </row>
    <row r="207" spans="1:12" ht="15">
      <c r="A207" s="46" t="s">
        <v>24</v>
      </c>
      <c r="B207" s="47" t="s">
        <v>102</v>
      </c>
      <c r="C207" s="101">
        <v>8094.8450980392154</v>
      </c>
      <c r="D207" s="101">
        <v>7918.7362745098035</v>
      </c>
      <c r="E207" s="102">
        <v>8256.7420000000002</v>
      </c>
      <c r="F207" s="102">
        <v>8077.1109999999999</v>
      </c>
      <c r="G207" s="1017">
        <v>2.2239511132136269</v>
      </c>
      <c r="H207" s="103">
        <v>210.2</v>
      </c>
      <c r="I207" s="103">
        <v>4.7596382674913999E-2</v>
      </c>
      <c r="J207" s="104">
        <v>16.422287390029325</v>
      </c>
      <c r="K207" s="104">
        <v>5.1766853566305908</v>
      </c>
      <c r="L207" s="1018">
        <v>1.2170940886324484</v>
      </c>
    </row>
    <row r="208" spans="1:12" ht="15">
      <c r="A208" s="46" t="s">
        <v>24</v>
      </c>
      <c r="B208" s="47" t="s">
        <v>38</v>
      </c>
      <c r="C208" s="79">
        <v>8593.8892156862748</v>
      </c>
      <c r="D208" s="79">
        <v>8699.2794117647045</v>
      </c>
      <c r="E208" s="80">
        <v>8765.7669999999998</v>
      </c>
      <c r="F208" s="80">
        <v>8873.2649999999994</v>
      </c>
      <c r="G208" s="1003">
        <v>-1.211481906603709</v>
      </c>
      <c r="H208" s="81">
        <v>235.5</v>
      </c>
      <c r="I208" s="81">
        <v>-0.92553639040807256</v>
      </c>
      <c r="J208" s="89">
        <v>16.836734693877549</v>
      </c>
      <c r="K208" s="89">
        <v>2.9860477246055548</v>
      </c>
      <c r="L208" s="1009">
        <v>0.7101536233514909</v>
      </c>
    </row>
    <row r="209" spans="1:12" ht="15.75" thickBot="1">
      <c r="A209" s="46" t="s">
        <v>24</v>
      </c>
      <c r="B209" s="47" t="s">
        <v>39</v>
      </c>
      <c r="C209" s="79">
        <v>9009.0676470588223</v>
      </c>
      <c r="D209" s="79">
        <v>9374.4921568627451</v>
      </c>
      <c r="E209" s="80">
        <v>9189.2489999999998</v>
      </c>
      <c r="F209" s="80">
        <v>9561.982</v>
      </c>
      <c r="G209" s="1003">
        <v>-3.8980725962462612</v>
      </c>
      <c r="H209" s="81">
        <v>256.60000000000002</v>
      </c>
      <c r="I209" s="81">
        <v>-3.0966767371601165</v>
      </c>
      <c r="J209" s="89">
        <v>-36.666666666666664</v>
      </c>
      <c r="K209" s="89">
        <v>0.49550136914852</v>
      </c>
      <c r="L209" s="1009">
        <v>-0.20120090674558128</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13573.333066773708</v>
      </c>
      <c r="D211" s="90">
        <v>13365.431841861675</v>
      </c>
      <c r="E211" s="91">
        <v>13844.799728109183</v>
      </c>
      <c r="F211" s="91">
        <v>13632.740478698908</v>
      </c>
      <c r="G211" s="1010">
        <v>1.5555144597787682</v>
      </c>
      <c r="H211" s="92">
        <v>345.0375661375661</v>
      </c>
      <c r="I211" s="92">
        <v>1.8088275925514499</v>
      </c>
      <c r="J211" s="93">
        <v>-7.8048780487804876</v>
      </c>
      <c r="K211" s="93">
        <v>2.4644673360281653</v>
      </c>
      <c r="L211" s="1011">
        <v>8.4067893389986104E-2</v>
      </c>
    </row>
    <row r="212" spans="1:12" ht="15">
      <c r="A212" s="46" t="s">
        <v>117</v>
      </c>
      <c r="B212" s="47" t="s">
        <v>26</v>
      </c>
      <c r="C212" s="79">
        <v>13456.230392156862</v>
      </c>
      <c r="D212" s="79">
        <v>13174.136274509805</v>
      </c>
      <c r="E212" s="80">
        <v>13725.355</v>
      </c>
      <c r="F212" s="80">
        <v>13437.619000000001</v>
      </c>
      <c r="G212" s="1003">
        <v>2.141272200082462</v>
      </c>
      <c r="H212" s="81">
        <v>326.5</v>
      </c>
      <c r="I212" s="81">
        <v>1.8402994385527065</v>
      </c>
      <c r="J212" s="89">
        <v>3.0303030303030303</v>
      </c>
      <c r="K212" s="89">
        <v>0.44334333029078105</v>
      </c>
      <c r="L212" s="1009">
        <v>6.0157078549025356E-2</v>
      </c>
    </row>
    <row r="213" spans="1:12" ht="15">
      <c r="A213" s="46" t="s">
        <v>117</v>
      </c>
      <c r="B213" s="47" t="s">
        <v>27</v>
      </c>
      <c r="C213" s="79">
        <v>13573.033333333333</v>
      </c>
      <c r="D213" s="79">
        <v>13353.755882352942</v>
      </c>
      <c r="E213" s="80">
        <v>13844.494000000001</v>
      </c>
      <c r="F213" s="80">
        <v>13620.831</v>
      </c>
      <c r="G213" s="1003">
        <v>1.6420657447405409</v>
      </c>
      <c r="H213" s="81">
        <v>339.4</v>
      </c>
      <c r="I213" s="81">
        <v>0.65243179122182349</v>
      </c>
      <c r="J213" s="89">
        <v>-37.142857142857146</v>
      </c>
      <c r="K213" s="89">
        <v>0.86060764115269262</v>
      </c>
      <c r="L213" s="1009">
        <v>-0.35862134166198456</v>
      </c>
    </row>
    <row r="214" spans="1:12" ht="15">
      <c r="A214" s="46" t="s">
        <v>117</v>
      </c>
      <c r="B214" s="47" t="s">
        <v>34</v>
      </c>
      <c r="C214" s="79">
        <v>13614.536274509803</v>
      </c>
      <c r="D214" s="79">
        <v>13469.193137254901</v>
      </c>
      <c r="E214" s="80">
        <v>13886.826999999999</v>
      </c>
      <c r="F214" s="80">
        <v>13738.576999999999</v>
      </c>
      <c r="G214" s="1003">
        <v>1.0790782771752854</v>
      </c>
      <c r="H214" s="81">
        <v>356.3</v>
      </c>
      <c r="I214" s="81">
        <v>1.6257843696520218</v>
      </c>
      <c r="J214" s="89">
        <v>32.835820895522389</v>
      </c>
      <c r="K214" s="89">
        <v>1.1605163645846917</v>
      </c>
      <c r="L214" s="1009">
        <v>0.38253215650294525</v>
      </c>
    </row>
    <row r="215" spans="1:12" ht="14.25">
      <c r="A215" s="44" t="s">
        <v>117</v>
      </c>
      <c r="B215" s="48" t="s">
        <v>28</v>
      </c>
      <c r="C215" s="90">
        <v>12549.725976903967</v>
      </c>
      <c r="D215" s="90">
        <v>12709.515805763574</v>
      </c>
      <c r="E215" s="91">
        <v>12800.720496442045</v>
      </c>
      <c r="F215" s="91">
        <v>12963.706121878846</v>
      </c>
      <c r="G215" s="1010">
        <v>-1.2572456048022387</v>
      </c>
      <c r="H215" s="92">
        <v>302.56734104046245</v>
      </c>
      <c r="I215" s="92">
        <v>-3.2231521368704144</v>
      </c>
      <c r="J215" s="93">
        <v>-21.719457013574662</v>
      </c>
      <c r="K215" s="93">
        <v>9.0233407223888378</v>
      </c>
      <c r="L215" s="1011">
        <v>-1.2414061424509217</v>
      </c>
    </row>
    <row r="216" spans="1:12" ht="15">
      <c r="A216" s="46" t="s">
        <v>117</v>
      </c>
      <c r="B216" s="47" t="s">
        <v>29</v>
      </c>
      <c r="C216" s="79">
        <v>12749.479411764705</v>
      </c>
      <c r="D216" s="79">
        <v>12641.464705882352</v>
      </c>
      <c r="E216" s="80">
        <v>13004.468999999999</v>
      </c>
      <c r="F216" s="80">
        <v>12894.294</v>
      </c>
      <c r="G216" s="1003">
        <v>0.85444771152262611</v>
      </c>
      <c r="H216" s="81">
        <v>279</v>
      </c>
      <c r="I216" s="81">
        <v>-4.2881646655231558</v>
      </c>
      <c r="J216" s="89">
        <v>-13.333333333333334</v>
      </c>
      <c r="K216" s="89">
        <v>1.3561090103012126</v>
      </c>
      <c r="L216" s="1009">
        <v>-3.7295541486989991E-2</v>
      </c>
    </row>
    <row r="217" spans="1:12" ht="15">
      <c r="A217" s="46" t="s">
        <v>117</v>
      </c>
      <c r="B217" s="47" t="s">
        <v>30</v>
      </c>
      <c r="C217" s="79">
        <v>12472.245098039217</v>
      </c>
      <c r="D217" s="79">
        <v>12736.567647058824</v>
      </c>
      <c r="E217" s="80">
        <v>12721.69</v>
      </c>
      <c r="F217" s="80">
        <v>12991.299000000001</v>
      </c>
      <c r="G217" s="1003">
        <v>-2.0753044018154023</v>
      </c>
      <c r="H217" s="81">
        <v>295.5</v>
      </c>
      <c r="I217" s="81">
        <v>-3.4313725490196081</v>
      </c>
      <c r="J217" s="89">
        <v>-33.916849015317283</v>
      </c>
      <c r="K217" s="89">
        <v>3.9379319337592906</v>
      </c>
      <c r="L217" s="1009">
        <v>-1.3686170676341143</v>
      </c>
    </row>
    <row r="218" spans="1:12" ht="15">
      <c r="A218" s="46" t="s">
        <v>117</v>
      </c>
      <c r="B218" s="47" t="s">
        <v>35</v>
      </c>
      <c r="C218" s="79">
        <v>12561.989215686273</v>
      </c>
      <c r="D218" s="79">
        <v>12695.70882352941</v>
      </c>
      <c r="E218" s="80">
        <v>12813.228999999999</v>
      </c>
      <c r="F218" s="80">
        <v>12949.623</v>
      </c>
      <c r="G218" s="1003">
        <v>-1.053266183888135</v>
      </c>
      <c r="H218" s="81">
        <v>318.60000000000002</v>
      </c>
      <c r="I218" s="81">
        <v>-3.6880290205562236</v>
      </c>
      <c r="J218" s="89">
        <v>-6.8403908794788277</v>
      </c>
      <c r="K218" s="89">
        <v>3.7292997783283348</v>
      </c>
      <c r="L218" s="1009">
        <v>0.1645064666701832</v>
      </c>
    </row>
    <row r="219" spans="1:12" ht="14.25">
      <c r="A219" s="44" t="s">
        <v>117</v>
      </c>
      <c r="B219" s="48" t="s">
        <v>31</v>
      </c>
      <c r="C219" s="90">
        <v>11628.572852986503</v>
      </c>
      <c r="D219" s="90">
        <v>11664.331249797013</v>
      </c>
      <c r="E219" s="91">
        <v>11861.144310046233</v>
      </c>
      <c r="F219" s="91">
        <v>11897.617874792953</v>
      </c>
      <c r="G219" s="1010">
        <v>-0.30656191122086479</v>
      </c>
      <c r="H219" s="92">
        <v>266.97228033472805</v>
      </c>
      <c r="I219" s="92">
        <v>-0.30262637307796431</v>
      </c>
      <c r="J219" s="93">
        <v>-3.6290322580645165</v>
      </c>
      <c r="K219" s="93">
        <v>12.46577128699961</v>
      </c>
      <c r="L219" s="1011">
        <v>0.94696032555046905</v>
      </c>
    </row>
    <row r="220" spans="1:12" ht="15">
      <c r="A220" s="46" t="s">
        <v>117</v>
      </c>
      <c r="B220" s="47" t="s">
        <v>32</v>
      </c>
      <c r="C220" s="79">
        <v>11397.87156862745</v>
      </c>
      <c r="D220" s="79">
        <v>11438.537254901961</v>
      </c>
      <c r="E220" s="80">
        <v>11625.829</v>
      </c>
      <c r="F220" s="80">
        <v>11667.308000000001</v>
      </c>
      <c r="G220" s="1003">
        <v>-0.355514742561019</v>
      </c>
      <c r="H220" s="81">
        <v>245.6</v>
      </c>
      <c r="I220" s="81">
        <v>1.3619479983491469</v>
      </c>
      <c r="J220" s="89">
        <v>-1.5325670498084289</v>
      </c>
      <c r="K220" s="89">
        <v>3.3511539966097272</v>
      </c>
      <c r="L220" s="1009">
        <v>0.32049909647038666</v>
      </c>
    </row>
    <row r="221" spans="1:12" ht="15">
      <c r="A221" s="46" t="s">
        <v>117</v>
      </c>
      <c r="B221" s="47" t="s">
        <v>33</v>
      </c>
      <c r="C221" s="79">
        <v>11648.298039215686</v>
      </c>
      <c r="D221" s="79">
        <v>11650.473529411765</v>
      </c>
      <c r="E221" s="80">
        <v>11881.263999999999</v>
      </c>
      <c r="F221" s="80">
        <v>11883.483</v>
      </c>
      <c r="G221" s="1003">
        <v>-1.867297660122845E-2</v>
      </c>
      <c r="H221" s="81">
        <v>264.89999999999998</v>
      </c>
      <c r="I221" s="81">
        <v>-1.5607580824972296</v>
      </c>
      <c r="J221" s="81">
        <v>-10.386965376782078</v>
      </c>
      <c r="K221" s="81">
        <v>5.7373842743512844</v>
      </c>
      <c r="L221" s="1004">
        <v>3.6037316617888671E-2</v>
      </c>
    </row>
    <row r="222" spans="1:12" ht="15.75" thickBot="1">
      <c r="A222" s="56" t="s">
        <v>117</v>
      </c>
      <c r="B222" s="57" t="s">
        <v>36</v>
      </c>
      <c r="C222" s="82">
        <v>11790.873529411765</v>
      </c>
      <c r="D222" s="82">
        <v>11893.593137254902</v>
      </c>
      <c r="E222" s="83">
        <v>12026.691000000001</v>
      </c>
      <c r="F222" s="83">
        <v>12131.465</v>
      </c>
      <c r="G222" s="1005">
        <v>-0.86365496665076669</v>
      </c>
      <c r="H222" s="84">
        <v>291.7</v>
      </c>
      <c r="I222" s="84">
        <v>-0.37568306010929736</v>
      </c>
      <c r="J222" s="84">
        <v>7.9166666666666661</v>
      </c>
      <c r="K222" s="84">
        <v>3.377233016038597</v>
      </c>
      <c r="L222" s="1006">
        <v>0.59042391246219195</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ht="12.75" customHeight="1">
      <c r="A227" s="27"/>
      <c r="B227" s="28"/>
      <c r="C227" s="3" t="s">
        <v>9</v>
      </c>
      <c r="D227" s="3" t="s">
        <v>9</v>
      </c>
      <c r="E227" s="3"/>
      <c r="F227" s="3"/>
      <c r="G227" s="959"/>
      <c r="H227" s="1311" t="s">
        <v>10</v>
      </c>
      <c r="I227" s="1312"/>
      <c r="J227" s="990" t="s">
        <v>11</v>
      </c>
      <c r="K227" s="960" t="s">
        <v>12</v>
      </c>
      <c r="L227" s="961"/>
    </row>
    <row r="228" spans="1:12" ht="15.75" customHeight="1">
      <c r="A228" s="29" t="s">
        <v>13</v>
      </c>
      <c r="B228" s="30" t="s">
        <v>14</v>
      </c>
      <c r="C228" s="962" t="s">
        <v>40</v>
      </c>
      <c r="D228" s="962" t="s">
        <v>40</v>
      </c>
      <c r="E228" s="963" t="s">
        <v>41</v>
      </c>
      <c r="F228" s="963" t="s">
        <v>41</v>
      </c>
      <c r="G228" s="991"/>
      <c r="H228" s="1309" t="s">
        <v>15</v>
      </c>
      <c r="I228" s="1310"/>
      <c r="J228" s="992" t="s">
        <v>16</v>
      </c>
      <c r="K228" s="965" t="s">
        <v>17</v>
      </c>
      <c r="L228" s="966"/>
    </row>
    <row r="229" spans="1:12" ht="26.25" thickBot="1">
      <c r="A229" s="31" t="s">
        <v>18</v>
      </c>
      <c r="B229" s="32" t="s">
        <v>19</v>
      </c>
      <c r="C229" s="881" t="s">
        <v>482</v>
      </c>
      <c r="D229" s="881" t="s">
        <v>477</v>
      </c>
      <c r="E229" s="956" t="s">
        <v>482</v>
      </c>
      <c r="F229" s="956" t="s">
        <v>477</v>
      </c>
      <c r="G229" s="989" t="s">
        <v>20</v>
      </c>
      <c r="H229" s="66" t="s">
        <v>482</v>
      </c>
      <c r="I229" s="894" t="s">
        <v>20</v>
      </c>
      <c r="J229" s="993" t="s">
        <v>20</v>
      </c>
      <c r="K229" s="957" t="s">
        <v>482</v>
      </c>
      <c r="L229" s="994" t="s">
        <v>21</v>
      </c>
    </row>
    <row r="230" spans="1:12" ht="15" thickBot="1">
      <c r="A230" s="33" t="s">
        <v>22</v>
      </c>
      <c r="B230" s="34" t="s">
        <v>23</v>
      </c>
      <c r="C230" s="67">
        <v>10435.385432406576</v>
      </c>
      <c r="D230" s="67">
        <v>10758.971856034077</v>
      </c>
      <c r="E230" s="68">
        <v>10644.093141054707</v>
      </c>
      <c r="F230" s="68">
        <v>10974.151293154759</v>
      </c>
      <c r="G230" s="995">
        <v>-3.0123983766362619</v>
      </c>
      <c r="H230" s="69">
        <v>309.54477498093053</v>
      </c>
      <c r="I230" s="69">
        <v>-3.2911751582016353</v>
      </c>
      <c r="J230" s="70">
        <v>4.3789808917197446</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100</v>
      </c>
      <c r="D232" s="72" t="s">
        <v>100</v>
      </c>
      <c r="E232" s="73" t="s">
        <v>100</v>
      </c>
      <c r="F232" s="73" t="s">
        <v>100</v>
      </c>
      <c r="G232" s="999" t="s">
        <v>100</v>
      </c>
      <c r="H232" s="74" t="s">
        <v>100</v>
      </c>
      <c r="I232" s="74" t="s">
        <v>100</v>
      </c>
      <c r="J232" s="74" t="s">
        <v>100</v>
      </c>
      <c r="K232" s="74" t="s">
        <v>100</v>
      </c>
      <c r="L232" s="1000" t="s">
        <v>100</v>
      </c>
    </row>
    <row r="233" spans="1:12" ht="15">
      <c r="A233" s="46" t="s">
        <v>109</v>
      </c>
      <c r="B233" s="75" t="s">
        <v>23</v>
      </c>
      <c r="C233" s="76">
        <v>11321.965683599092</v>
      </c>
      <c r="D233" s="76">
        <v>11738.325280438974</v>
      </c>
      <c r="E233" s="77">
        <v>11548.404997271075</v>
      </c>
      <c r="F233" s="77">
        <v>11973.091786047753</v>
      </c>
      <c r="G233" s="1001">
        <v>-3.547010215620046</v>
      </c>
      <c r="H233" s="78">
        <v>356.52378378378376</v>
      </c>
      <c r="I233" s="78">
        <v>-4.8916106701602837</v>
      </c>
      <c r="J233" s="78">
        <v>-7.5</v>
      </c>
      <c r="K233" s="78">
        <v>14.111365369946604</v>
      </c>
      <c r="L233" s="1002">
        <v>-1.8122015090342867</v>
      </c>
    </row>
    <row r="234" spans="1:12" ht="15">
      <c r="A234" s="39" t="s">
        <v>110</v>
      </c>
      <c r="B234" s="40" t="s">
        <v>23</v>
      </c>
      <c r="C234" s="79">
        <v>11427.165698784964</v>
      </c>
      <c r="D234" s="79">
        <v>11622.428888782268</v>
      </c>
      <c r="E234" s="80">
        <v>11655.709012760663</v>
      </c>
      <c r="F234" s="80">
        <v>11854.877466557913</v>
      </c>
      <c r="G234" s="1003">
        <v>-1.6800549340058215</v>
      </c>
      <c r="H234" s="81">
        <v>411.95897435897433</v>
      </c>
      <c r="I234" s="81">
        <v>-1.4379868476923363</v>
      </c>
      <c r="J234" s="81">
        <v>-11.363636363636363</v>
      </c>
      <c r="K234" s="81">
        <v>5.9496567505720828</v>
      </c>
      <c r="L234" s="1004">
        <v>-1.0567126761795098</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9631.9078357021372</v>
      </c>
      <c r="D236" s="79">
        <v>9960.2418660278054</v>
      </c>
      <c r="E236" s="80">
        <v>9824.5459924161805</v>
      </c>
      <c r="F236" s="80">
        <v>10159.446703348362</v>
      </c>
      <c r="G236" s="1003">
        <v>-3.2964463588534212</v>
      </c>
      <c r="H236" s="81">
        <v>290.57744845360821</v>
      </c>
      <c r="I236" s="81">
        <v>-1.1730939100020261</v>
      </c>
      <c r="J236" s="81">
        <v>9.4499294781382233</v>
      </c>
      <c r="K236" s="81">
        <v>59.191456903127381</v>
      </c>
      <c r="L236" s="1004">
        <v>2.742412317140122</v>
      </c>
    </row>
    <row r="237" spans="1:12" ht="15.75" thickBot="1">
      <c r="A237" s="41" t="s">
        <v>112</v>
      </c>
      <c r="B237" s="42" t="s">
        <v>23</v>
      </c>
      <c r="C237" s="82">
        <v>11539.889812529655</v>
      </c>
      <c r="D237" s="82">
        <v>11497.894350606855</v>
      </c>
      <c r="E237" s="83">
        <v>11770.687608780248</v>
      </c>
      <c r="F237" s="83">
        <v>11727.852237618992</v>
      </c>
      <c r="G237" s="1005">
        <v>0.24869376134441257</v>
      </c>
      <c r="H237" s="84">
        <v>302.33602941176468</v>
      </c>
      <c r="I237" s="84">
        <v>-4.2738647553064109</v>
      </c>
      <c r="J237" s="84">
        <v>5.019305019305019</v>
      </c>
      <c r="K237" s="84">
        <v>20.747520976353929</v>
      </c>
      <c r="L237" s="1006">
        <v>0.12650186807367447</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100</v>
      </c>
      <c r="D245" s="90" t="s">
        <v>100</v>
      </c>
      <c r="E245" s="91" t="s">
        <v>100</v>
      </c>
      <c r="F245" s="91" t="s">
        <v>100</v>
      </c>
      <c r="G245" s="1010" t="s">
        <v>100</v>
      </c>
      <c r="H245" s="92" t="s">
        <v>100</v>
      </c>
      <c r="I245" s="92" t="s">
        <v>100</v>
      </c>
      <c r="J245" s="93" t="s">
        <v>100</v>
      </c>
      <c r="K245" s="93" t="s">
        <v>100</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100</v>
      </c>
      <c r="D247" s="94" t="s">
        <v>100</v>
      </c>
      <c r="E247" s="95" t="s">
        <v>100</v>
      </c>
      <c r="F247" s="95" t="s">
        <v>100</v>
      </c>
      <c r="G247" s="1012" t="s">
        <v>100</v>
      </c>
      <c r="H247" s="89" t="s">
        <v>100</v>
      </c>
      <c r="I247" s="89" t="s">
        <v>100</v>
      </c>
      <c r="J247" s="89" t="s">
        <v>100</v>
      </c>
      <c r="K247" s="89" t="s">
        <v>100</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t="s">
        <v>254</v>
      </c>
      <c r="D249" s="85">
        <v>12693.499897264293</v>
      </c>
      <c r="E249" s="86" t="s">
        <v>254</v>
      </c>
      <c r="F249" s="86">
        <v>12947.36989520958</v>
      </c>
      <c r="G249" s="1007" t="s">
        <v>100</v>
      </c>
      <c r="H249" s="87" t="s">
        <v>254</v>
      </c>
      <c r="I249" s="87" t="s">
        <v>100</v>
      </c>
      <c r="J249" s="88" t="s">
        <v>100</v>
      </c>
      <c r="K249" s="88">
        <v>0.68649885583524028</v>
      </c>
      <c r="L249" s="1008" t="s">
        <v>100</v>
      </c>
    </row>
    <row r="250" spans="1:12" ht="15">
      <c r="A250" s="46" t="s">
        <v>114</v>
      </c>
      <c r="B250" s="47" t="s">
        <v>26</v>
      </c>
      <c r="C250" s="79" t="s">
        <v>254</v>
      </c>
      <c r="D250" s="79">
        <v>12932.486274509803</v>
      </c>
      <c r="E250" s="80" t="s">
        <v>254</v>
      </c>
      <c r="F250" s="80">
        <v>13191.136</v>
      </c>
      <c r="G250" s="1003" t="s">
        <v>100</v>
      </c>
      <c r="H250" s="81" t="s">
        <v>254</v>
      </c>
      <c r="I250" s="81" t="s">
        <v>100</v>
      </c>
      <c r="J250" s="89" t="s">
        <v>100</v>
      </c>
      <c r="K250" s="89">
        <v>0.68649885583524028</v>
      </c>
      <c r="L250" s="1009" t="s">
        <v>100</v>
      </c>
    </row>
    <row r="251" spans="1:12" ht="15">
      <c r="A251" s="46" t="s">
        <v>114</v>
      </c>
      <c r="B251" s="47" t="s">
        <v>27</v>
      </c>
      <c r="C251" s="79" t="s">
        <v>100</v>
      </c>
      <c r="D251" s="79" t="s">
        <v>254</v>
      </c>
      <c r="E251" s="80" t="s">
        <v>100</v>
      </c>
      <c r="F251" s="80" t="s">
        <v>254</v>
      </c>
      <c r="G251" s="1003" t="s">
        <v>100</v>
      </c>
      <c r="H251" s="81" t="s">
        <v>100</v>
      </c>
      <c r="I251" s="81" t="s">
        <v>100</v>
      </c>
      <c r="J251" s="89" t="s">
        <v>100</v>
      </c>
      <c r="K251" s="89" t="s">
        <v>100</v>
      </c>
      <c r="L251" s="1009" t="s">
        <v>100</v>
      </c>
    </row>
    <row r="252" spans="1:12" ht="14.25">
      <c r="A252" s="44" t="s">
        <v>114</v>
      </c>
      <c r="B252" s="48" t="s">
        <v>28</v>
      </c>
      <c r="C252" s="90">
        <v>11520.077531364659</v>
      </c>
      <c r="D252" s="90">
        <v>11867.826738480626</v>
      </c>
      <c r="E252" s="91">
        <v>11750.479081991953</v>
      </c>
      <c r="F252" s="91">
        <v>12105.183273250239</v>
      </c>
      <c r="G252" s="1010">
        <v>-2.9301843949946931</v>
      </c>
      <c r="H252" s="92">
        <v>375.10377358490564</v>
      </c>
      <c r="I252" s="92">
        <v>-6.4928895463278931</v>
      </c>
      <c r="J252" s="93">
        <v>1.9230769230769231</v>
      </c>
      <c r="K252" s="93">
        <v>4.0427154843630815</v>
      </c>
      <c r="L252" s="1011">
        <v>-9.7411904171949892E-2</v>
      </c>
    </row>
    <row r="253" spans="1:12" ht="15">
      <c r="A253" s="46" t="s">
        <v>114</v>
      </c>
      <c r="B253" s="47" t="s">
        <v>29</v>
      </c>
      <c r="C253" s="79">
        <v>11417.853921568627</v>
      </c>
      <c r="D253" s="79">
        <v>11782.444117647059</v>
      </c>
      <c r="E253" s="80">
        <v>11646.210999999999</v>
      </c>
      <c r="F253" s="80">
        <v>12018.093000000001</v>
      </c>
      <c r="G253" s="1003">
        <v>-3.0943511587071377</v>
      </c>
      <c r="H253" s="81">
        <v>374.1</v>
      </c>
      <c r="I253" s="81">
        <v>-2.6288391462779717</v>
      </c>
      <c r="J253" s="89">
        <v>50</v>
      </c>
      <c r="K253" s="89">
        <v>2.9748283752860414</v>
      </c>
      <c r="L253" s="1009">
        <v>0.9047646810185257</v>
      </c>
    </row>
    <row r="254" spans="1:12" ht="15">
      <c r="A254" s="46" t="s">
        <v>114</v>
      </c>
      <c r="B254" s="47" t="s">
        <v>30</v>
      </c>
      <c r="C254" s="79" t="s">
        <v>254</v>
      </c>
      <c r="D254" s="79">
        <v>11946.297058823529</v>
      </c>
      <c r="E254" s="80" t="s">
        <v>254</v>
      </c>
      <c r="F254" s="80">
        <v>12185.223</v>
      </c>
      <c r="G254" s="1003" t="s">
        <v>100</v>
      </c>
      <c r="H254" s="81" t="s">
        <v>254</v>
      </c>
      <c r="I254" s="81" t="s">
        <v>100</v>
      </c>
      <c r="J254" s="89" t="s">
        <v>100</v>
      </c>
      <c r="K254" s="89">
        <v>1.0678871090770405</v>
      </c>
      <c r="L254" s="1009" t="s">
        <v>100</v>
      </c>
    </row>
    <row r="255" spans="1:12" ht="14.25">
      <c r="A255" s="44" t="s">
        <v>114</v>
      </c>
      <c r="B255" s="48" t="s">
        <v>31</v>
      </c>
      <c r="C255" s="90">
        <v>11171.470899386064</v>
      </c>
      <c r="D255" s="90">
        <v>11546.843794983733</v>
      </c>
      <c r="E255" s="91">
        <v>11394.900317373786</v>
      </c>
      <c r="F255" s="91">
        <v>11777.780670883409</v>
      </c>
      <c r="G255" s="1010">
        <v>-3.2508701274779694</v>
      </c>
      <c r="H255" s="92">
        <v>342.98048780487801</v>
      </c>
      <c r="I255" s="92">
        <v>-5.2733848830233399</v>
      </c>
      <c r="J255" s="93">
        <v>-6.1068702290076331</v>
      </c>
      <c r="K255" s="93">
        <v>9.3821510297482842</v>
      </c>
      <c r="L255" s="1011">
        <v>-1.0477852759842001</v>
      </c>
    </row>
    <row r="256" spans="1:12" ht="15">
      <c r="A256" s="46" t="s">
        <v>114</v>
      </c>
      <c r="B256" s="47" t="s">
        <v>32</v>
      </c>
      <c r="C256" s="79">
        <v>11128.41274509804</v>
      </c>
      <c r="D256" s="79">
        <v>11499.013725490197</v>
      </c>
      <c r="E256" s="80">
        <v>11350.981</v>
      </c>
      <c r="F256" s="80">
        <v>11728.994000000001</v>
      </c>
      <c r="G256" s="1003">
        <v>-3.2228936258301504</v>
      </c>
      <c r="H256" s="81">
        <v>339.2</v>
      </c>
      <c r="I256" s="81">
        <v>-1.8802429852473244</v>
      </c>
      <c r="J256" s="89">
        <v>22.368421052631579</v>
      </c>
      <c r="K256" s="89">
        <v>7.0938215102974826</v>
      </c>
      <c r="L256" s="1009">
        <v>1.0428660962847438</v>
      </c>
    </row>
    <row r="257" spans="1:12" ht="15.75" thickBot="1">
      <c r="A257" s="49" t="s">
        <v>114</v>
      </c>
      <c r="B257" s="50" t="s">
        <v>33</v>
      </c>
      <c r="C257" s="94" t="s">
        <v>254</v>
      </c>
      <c r="D257" s="94" t="s">
        <v>254</v>
      </c>
      <c r="E257" s="95" t="s">
        <v>254</v>
      </c>
      <c r="F257" s="95" t="s">
        <v>254</v>
      </c>
      <c r="G257" s="1012" t="s">
        <v>100</v>
      </c>
      <c r="H257" s="89" t="s">
        <v>254</v>
      </c>
      <c r="I257" s="89" t="s">
        <v>100</v>
      </c>
      <c r="J257" s="89" t="s">
        <v>100</v>
      </c>
      <c r="K257" s="89">
        <v>2.2883295194508007</v>
      </c>
      <c r="L257" s="1009" t="s">
        <v>100</v>
      </c>
    </row>
    <row r="258" spans="1:12" ht="15.75" thickBot="1">
      <c r="A258" s="51"/>
      <c r="B258" s="52"/>
      <c r="C258" s="96"/>
      <c r="D258" s="96"/>
      <c r="E258" s="96"/>
      <c r="F258" s="96"/>
      <c r="G258" s="1013"/>
      <c r="H258" s="97"/>
      <c r="I258" s="97"/>
      <c r="J258" s="97"/>
      <c r="K258" s="97"/>
      <c r="L258" s="1014"/>
    </row>
    <row r="259" spans="1:12" ht="15">
      <c r="A259" s="46" t="s">
        <v>115</v>
      </c>
      <c r="B259" s="53" t="s">
        <v>30</v>
      </c>
      <c r="C259" s="98">
        <v>11534.948039215687</v>
      </c>
      <c r="D259" s="98">
        <v>11795.462745098039</v>
      </c>
      <c r="E259" s="99">
        <v>11765.647000000001</v>
      </c>
      <c r="F259" s="99">
        <v>12031.371999999999</v>
      </c>
      <c r="G259" s="1015">
        <v>-2.2086009808357563</v>
      </c>
      <c r="H259" s="100">
        <v>431</v>
      </c>
      <c r="I259" s="100">
        <v>9.2893636785874881E-2</v>
      </c>
      <c r="J259" s="100">
        <v>0</v>
      </c>
      <c r="K259" s="100">
        <v>2.3646071700991609</v>
      </c>
      <c r="L259" s="1016">
        <v>-0.10354569614287756</v>
      </c>
    </row>
    <row r="260" spans="1:12" ht="15.75" thickBot="1">
      <c r="A260" s="49" t="s">
        <v>115</v>
      </c>
      <c r="B260" s="50" t="s">
        <v>33</v>
      </c>
      <c r="C260" s="94">
        <v>11350.449019607844</v>
      </c>
      <c r="D260" s="94">
        <v>11523.83725490196</v>
      </c>
      <c r="E260" s="95">
        <v>11577.458000000001</v>
      </c>
      <c r="F260" s="95">
        <v>11754.314</v>
      </c>
      <c r="G260" s="1012">
        <v>-1.5046050326714069</v>
      </c>
      <c r="H260" s="89">
        <v>399.4</v>
      </c>
      <c r="I260" s="89">
        <v>-2.8460228654828619</v>
      </c>
      <c r="J260" s="89">
        <v>-17.543859649122805</v>
      </c>
      <c r="K260" s="89">
        <v>3.5850495804729219</v>
      </c>
      <c r="L260" s="1009">
        <v>-0.95316698003663181</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10266.748213900944</v>
      </c>
      <c r="D273" s="85">
        <v>10353.759733248313</v>
      </c>
      <c r="E273" s="86">
        <v>10472.083178178964</v>
      </c>
      <c r="F273" s="86">
        <v>10560.83492791328</v>
      </c>
      <c r="G273" s="1007">
        <v>-0.84038573029616082</v>
      </c>
      <c r="H273" s="87">
        <v>349.04520547945202</v>
      </c>
      <c r="I273" s="87">
        <v>-5.4129300635596875</v>
      </c>
      <c r="J273" s="88">
        <v>46</v>
      </c>
      <c r="K273" s="88">
        <v>5.5682684973302825</v>
      </c>
      <c r="L273" s="1008">
        <v>1.5873767775850598</v>
      </c>
    </row>
    <row r="274" spans="1:12" ht="15">
      <c r="A274" s="46" t="s">
        <v>24</v>
      </c>
      <c r="B274" s="47" t="s">
        <v>29</v>
      </c>
      <c r="C274" s="79">
        <v>10553.704901960784</v>
      </c>
      <c r="D274" s="79">
        <v>10145.40294117647</v>
      </c>
      <c r="E274" s="80">
        <v>10764.779</v>
      </c>
      <c r="F274" s="80">
        <v>10348.311</v>
      </c>
      <c r="G274" s="1003">
        <v>4.0245021627200881</v>
      </c>
      <c r="H274" s="81">
        <v>309.10000000000002</v>
      </c>
      <c r="I274" s="81">
        <v>-5.5606477238007903</v>
      </c>
      <c r="J274" s="89">
        <v>0</v>
      </c>
      <c r="K274" s="89">
        <v>0.83905415713196041</v>
      </c>
      <c r="L274" s="1009">
        <v>-3.6742021211988662E-2</v>
      </c>
    </row>
    <row r="275" spans="1:12" ht="15">
      <c r="A275" s="46" t="s">
        <v>24</v>
      </c>
      <c r="B275" s="47" t="s">
        <v>30</v>
      </c>
      <c r="C275" s="79">
        <v>9897.7215686274503</v>
      </c>
      <c r="D275" s="79">
        <v>10300.020588235295</v>
      </c>
      <c r="E275" s="80">
        <v>10095.675999999999</v>
      </c>
      <c r="F275" s="80">
        <v>10506.021000000001</v>
      </c>
      <c r="G275" s="1003">
        <v>-3.9058079171933988</v>
      </c>
      <c r="H275" s="81">
        <v>335.9</v>
      </c>
      <c r="I275" s="81">
        <v>-8.2491122644086445</v>
      </c>
      <c r="J275" s="89">
        <v>47.826086956521742</v>
      </c>
      <c r="K275" s="89">
        <v>2.5934401220442411</v>
      </c>
      <c r="L275" s="1009">
        <v>0.76222993096143865</v>
      </c>
    </row>
    <row r="276" spans="1:12" ht="15">
      <c r="A276" s="46" t="s">
        <v>24</v>
      </c>
      <c r="B276" s="47" t="s">
        <v>35</v>
      </c>
      <c r="C276" s="79">
        <v>10570.559803921567</v>
      </c>
      <c r="D276" s="79" t="s">
        <v>254</v>
      </c>
      <c r="E276" s="80">
        <v>10781.971</v>
      </c>
      <c r="F276" s="80" t="s">
        <v>254</v>
      </c>
      <c r="G276" s="1003" t="s">
        <v>100</v>
      </c>
      <c r="H276" s="81">
        <v>380.7</v>
      </c>
      <c r="I276" s="81" t="s">
        <v>100</v>
      </c>
      <c r="J276" s="89" t="s">
        <v>100</v>
      </c>
      <c r="K276" s="89">
        <v>2.1357742181540811</v>
      </c>
      <c r="L276" s="1009" t="s">
        <v>100</v>
      </c>
    </row>
    <row r="277" spans="1:12" ht="14.25">
      <c r="A277" s="44" t="s">
        <v>24</v>
      </c>
      <c r="B277" s="48" t="s">
        <v>31</v>
      </c>
      <c r="C277" s="90">
        <v>10040.533256741237</v>
      </c>
      <c r="D277" s="90">
        <v>10346.332934617845</v>
      </c>
      <c r="E277" s="91">
        <v>10241.343921876061</v>
      </c>
      <c r="F277" s="91">
        <v>10553.259593310202</v>
      </c>
      <c r="G277" s="1010">
        <v>-2.955633457854733</v>
      </c>
      <c r="H277" s="92">
        <v>309.52941176470586</v>
      </c>
      <c r="I277" s="92">
        <v>0.69528738027816406</v>
      </c>
      <c r="J277" s="93">
        <v>-4.225352112676056</v>
      </c>
      <c r="K277" s="93">
        <v>36.308161708619373</v>
      </c>
      <c r="L277" s="1011">
        <v>-3.2619019856481444</v>
      </c>
    </row>
    <row r="278" spans="1:12" ht="15">
      <c r="A278" s="46" t="s">
        <v>24</v>
      </c>
      <c r="B278" s="47" t="s">
        <v>32</v>
      </c>
      <c r="C278" s="79">
        <v>9984.4303921568626</v>
      </c>
      <c r="D278" s="79">
        <v>10551.232352941175</v>
      </c>
      <c r="E278" s="80">
        <v>10184.119000000001</v>
      </c>
      <c r="F278" s="80">
        <v>10762.257</v>
      </c>
      <c r="G278" s="1003">
        <v>-5.3719029382033812</v>
      </c>
      <c r="H278" s="81">
        <v>284.5</v>
      </c>
      <c r="I278" s="81">
        <v>-1.4206514206514285</v>
      </c>
      <c r="J278" s="89">
        <v>-28.467153284671532</v>
      </c>
      <c r="K278" s="89">
        <v>14.950419527078566</v>
      </c>
      <c r="L278" s="1009">
        <v>-6.8648670971252557</v>
      </c>
    </row>
    <row r="279" spans="1:12" ht="15">
      <c r="A279" s="46" t="s">
        <v>24</v>
      </c>
      <c r="B279" s="47" t="s">
        <v>33</v>
      </c>
      <c r="C279" s="79">
        <v>10012.035294117646</v>
      </c>
      <c r="D279" s="79">
        <v>10096.775490196078</v>
      </c>
      <c r="E279" s="80">
        <v>10212.276</v>
      </c>
      <c r="F279" s="80">
        <v>10298.710999999999</v>
      </c>
      <c r="G279" s="1003">
        <v>-0.83927978948044568</v>
      </c>
      <c r="H279" s="81">
        <v>318.2</v>
      </c>
      <c r="I279" s="81">
        <v>-1.3333333333333368</v>
      </c>
      <c r="J279" s="89">
        <v>20.765027322404372</v>
      </c>
      <c r="K279" s="89">
        <v>16.857360793287569</v>
      </c>
      <c r="L279" s="1009">
        <v>2.2872970990200532</v>
      </c>
    </row>
    <row r="280" spans="1:12" ht="15">
      <c r="A280" s="46" t="s">
        <v>24</v>
      </c>
      <c r="B280" s="47" t="s">
        <v>36</v>
      </c>
      <c r="C280" s="79">
        <v>10282.051960784313</v>
      </c>
      <c r="D280" s="79" t="s">
        <v>254</v>
      </c>
      <c r="E280" s="80">
        <v>10487.692999999999</v>
      </c>
      <c r="F280" s="80" t="s">
        <v>254</v>
      </c>
      <c r="G280" s="1003" t="s">
        <v>100</v>
      </c>
      <c r="H280" s="81">
        <v>360.2</v>
      </c>
      <c r="I280" s="81" t="s">
        <v>100</v>
      </c>
      <c r="J280" s="89" t="s">
        <v>100</v>
      </c>
      <c r="K280" s="89">
        <v>4.500381388253242</v>
      </c>
      <c r="L280" s="1009" t="s">
        <v>100</v>
      </c>
    </row>
    <row r="281" spans="1:12" ht="14.25">
      <c r="A281" s="44" t="s">
        <v>24</v>
      </c>
      <c r="B281" s="48" t="s">
        <v>37</v>
      </c>
      <c r="C281" s="90">
        <v>8181.7746266989816</v>
      </c>
      <c r="D281" s="90">
        <v>8181.4143365240816</v>
      </c>
      <c r="E281" s="91">
        <v>8345.4101192329617</v>
      </c>
      <c r="F281" s="91">
        <v>8345.0426232545633</v>
      </c>
      <c r="G281" s="1010">
        <v>4.4037639469253478E-3</v>
      </c>
      <c r="H281" s="92">
        <v>232.03436123348018</v>
      </c>
      <c r="I281" s="92">
        <v>0.9386856064011595</v>
      </c>
      <c r="J281" s="93">
        <v>40.123456790123456</v>
      </c>
      <c r="K281" s="93">
        <v>17.315026697177728</v>
      </c>
      <c r="L281" s="1011">
        <v>4.4169375252032061</v>
      </c>
    </row>
    <row r="282" spans="1:12" ht="15">
      <c r="A282" s="46" t="s">
        <v>24</v>
      </c>
      <c r="B282" s="47" t="s">
        <v>102</v>
      </c>
      <c r="C282" s="101">
        <v>8181.0509803921568</v>
      </c>
      <c r="D282" s="101">
        <v>7690.1813725490192</v>
      </c>
      <c r="E282" s="102">
        <v>8344.6720000000005</v>
      </c>
      <c r="F282" s="102">
        <v>7843.9849999999997</v>
      </c>
      <c r="G282" s="1017">
        <v>6.3830693199948856</v>
      </c>
      <c r="H282" s="103">
        <v>225.8</v>
      </c>
      <c r="I282" s="103">
        <v>4.7309833024118824</v>
      </c>
      <c r="J282" s="104">
        <v>53.448275862068961</v>
      </c>
      <c r="K282" s="104">
        <v>13.577421815408087</v>
      </c>
      <c r="L282" s="1018">
        <v>4.3417530255991696</v>
      </c>
    </row>
    <row r="283" spans="1:12" ht="15">
      <c r="A283" s="46" t="s">
        <v>24</v>
      </c>
      <c r="B283" s="47" t="s">
        <v>38</v>
      </c>
      <c r="C283" s="79">
        <v>8025.3627450980393</v>
      </c>
      <c r="D283" s="79">
        <v>8935.2803921568629</v>
      </c>
      <c r="E283" s="80">
        <v>8185.87</v>
      </c>
      <c r="F283" s="80">
        <v>9113.9860000000008</v>
      </c>
      <c r="G283" s="1003">
        <v>-10.183425780991993</v>
      </c>
      <c r="H283" s="81">
        <v>237</v>
      </c>
      <c r="I283" s="81">
        <v>-6.3981042654028393</v>
      </c>
      <c r="J283" s="89">
        <v>32.142857142857146</v>
      </c>
      <c r="K283" s="89">
        <v>2.8222730739893209</v>
      </c>
      <c r="L283" s="1009">
        <v>0.59297371093199613</v>
      </c>
    </row>
    <row r="284" spans="1:12" ht="15.75" thickBot="1">
      <c r="A284" s="46" t="s">
        <v>24</v>
      </c>
      <c r="B284" s="47" t="s">
        <v>39</v>
      </c>
      <c r="C284" s="79" t="s">
        <v>254</v>
      </c>
      <c r="D284" s="79">
        <v>9531.7696078431381</v>
      </c>
      <c r="E284" s="80" t="s">
        <v>254</v>
      </c>
      <c r="F284" s="80">
        <v>9722.4050000000007</v>
      </c>
      <c r="G284" s="1003" t="s">
        <v>100</v>
      </c>
      <c r="H284" s="81" t="s">
        <v>254</v>
      </c>
      <c r="I284" s="81" t="s">
        <v>100</v>
      </c>
      <c r="J284" s="89" t="s">
        <v>100</v>
      </c>
      <c r="K284" s="89">
        <v>0.91533180778032042</v>
      </c>
      <c r="L284" s="1009" t="s">
        <v>100</v>
      </c>
    </row>
    <row r="285" spans="1:12" ht="15.75" thickBot="1">
      <c r="A285" s="51"/>
      <c r="B285" s="52"/>
      <c r="C285" s="96"/>
      <c r="D285" s="96"/>
      <c r="E285" s="96"/>
      <c r="F285" s="96"/>
      <c r="G285" s="1013"/>
      <c r="H285" s="97"/>
      <c r="I285" s="97"/>
      <c r="J285" s="97"/>
      <c r="K285" s="97"/>
      <c r="L285" s="1014"/>
    </row>
    <row r="286" spans="1:12" ht="14.25">
      <c r="A286" s="44" t="s">
        <v>117</v>
      </c>
      <c r="B286" s="48" t="s">
        <v>25</v>
      </c>
      <c r="C286" s="90">
        <v>12339.099225329475</v>
      </c>
      <c r="D286" s="90">
        <v>12105.638285924701</v>
      </c>
      <c r="E286" s="91">
        <v>12585.881209836065</v>
      </c>
      <c r="F286" s="91">
        <v>12347.751051643194</v>
      </c>
      <c r="G286" s="1010">
        <v>1.928530606074873</v>
      </c>
      <c r="H286" s="92">
        <v>315.50344827586207</v>
      </c>
      <c r="I286" s="92">
        <v>-11.129961520343059</v>
      </c>
      <c r="J286" s="93">
        <v>61.111111111111114</v>
      </c>
      <c r="K286" s="93">
        <v>2.2120518688024409</v>
      </c>
      <c r="L286" s="1011">
        <v>0.77893084969416049</v>
      </c>
    </row>
    <row r="287" spans="1:12" ht="15">
      <c r="A287" s="46" t="s">
        <v>117</v>
      </c>
      <c r="B287" s="47" t="s">
        <v>26</v>
      </c>
      <c r="C287" s="79">
        <v>12491.650980392156</v>
      </c>
      <c r="D287" s="79" t="s">
        <v>254</v>
      </c>
      <c r="E287" s="80">
        <v>12741.484</v>
      </c>
      <c r="F287" s="80" t="s">
        <v>254</v>
      </c>
      <c r="G287" s="1003" t="s">
        <v>100</v>
      </c>
      <c r="H287" s="81">
        <v>285.8</v>
      </c>
      <c r="I287" s="81" t="s">
        <v>100</v>
      </c>
      <c r="J287" s="89" t="s">
        <v>100</v>
      </c>
      <c r="K287" s="89">
        <v>0.91533180778032042</v>
      </c>
      <c r="L287" s="1009" t="s">
        <v>100</v>
      </c>
    </row>
    <row r="288" spans="1:12" ht="15">
      <c r="A288" s="46" t="s">
        <v>117</v>
      </c>
      <c r="B288" s="47" t="s">
        <v>27</v>
      </c>
      <c r="C288" s="79">
        <v>12225.206862745097</v>
      </c>
      <c r="D288" s="79">
        <v>12119.372549019608</v>
      </c>
      <c r="E288" s="80">
        <v>12469.710999999999</v>
      </c>
      <c r="F288" s="80">
        <v>12361.76</v>
      </c>
      <c r="G288" s="1003">
        <v>0.87326561913513223</v>
      </c>
      <c r="H288" s="81">
        <v>330</v>
      </c>
      <c r="I288" s="81">
        <v>-6.8322981366459601</v>
      </c>
      <c r="J288" s="89">
        <v>25</v>
      </c>
      <c r="K288" s="89">
        <v>1.1441647597254003</v>
      </c>
      <c r="L288" s="1009">
        <v>0.18875074698654681</v>
      </c>
    </row>
    <row r="289" spans="1:12" ht="15">
      <c r="A289" s="46" t="s">
        <v>117</v>
      </c>
      <c r="B289" s="47" t="s">
        <v>34</v>
      </c>
      <c r="C289" s="79" t="s">
        <v>254</v>
      </c>
      <c r="D289" s="1280" t="s">
        <v>254</v>
      </c>
      <c r="E289" s="80" t="s">
        <v>254</v>
      </c>
      <c r="F289" s="80" t="s">
        <v>254</v>
      </c>
      <c r="G289" s="1003" t="s">
        <v>100</v>
      </c>
      <c r="H289" s="81" t="s">
        <v>254</v>
      </c>
      <c r="I289" s="81" t="s">
        <v>100</v>
      </c>
      <c r="J289" s="89" t="s">
        <v>100</v>
      </c>
      <c r="K289" s="89">
        <v>0.15255530129672007</v>
      </c>
      <c r="L289" s="1009" t="s">
        <v>100</v>
      </c>
    </row>
    <row r="290" spans="1:12" ht="14.25">
      <c r="A290" s="44" t="s">
        <v>117</v>
      </c>
      <c r="B290" s="48" t="s">
        <v>28</v>
      </c>
      <c r="C290" s="90">
        <v>11778.185802665079</v>
      </c>
      <c r="D290" s="90">
        <v>11570.834590742978</v>
      </c>
      <c r="E290" s="91">
        <v>12013.749518718381</v>
      </c>
      <c r="F290" s="91">
        <v>11802.251282557838</v>
      </c>
      <c r="G290" s="1010">
        <v>1.7920160408134149</v>
      </c>
      <c r="H290" s="92">
        <v>315.43829787234046</v>
      </c>
      <c r="I290" s="92">
        <v>-5.7088606551850996</v>
      </c>
      <c r="J290" s="93">
        <v>-18.260869565217391</v>
      </c>
      <c r="K290" s="93">
        <v>7.1700991609458438</v>
      </c>
      <c r="L290" s="1011">
        <v>-1.9859517944681677</v>
      </c>
    </row>
    <row r="291" spans="1:12" ht="15">
      <c r="A291" s="46" t="s">
        <v>117</v>
      </c>
      <c r="B291" s="47" t="s">
        <v>29</v>
      </c>
      <c r="C291" s="79">
        <v>11861.65</v>
      </c>
      <c r="D291" s="79">
        <v>10321.185294117648</v>
      </c>
      <c r="E291" s="80">
        <v>12098.883</v>
      </c>
      <c r="F291" s="80">
        <v>10527.609</v>
      </c>
      <c r="G291" s="1003">
        <v>14.925269356033258</v>
      </c>
      <c r="H291" s="81">
        <v>280.60000000000002</v>
      </c>
      <c r="I291" s="81">
        <v>-13.661538461538456</v>
      </c>
      <c r="J291" s="89">
        <v>0</v>
      </c>
      <c r="K291" s="89">
        <v>1.2204424103737606</v>
      </c>
      <c r="L291" s="1009">
        <v>-5.3442939944710943E-2</v>
      </c>
    </row>
    <row r="292" spans="1:12" ht="15">
      <c r="A292" s="46" t="s">
        <v>117</v>
      </c>
      <c r="B292" s="47" t="s">
        <v>30</v>
      </c>
      <c r="C292" s="79">
        <v>11665.73431372549</v>
      </c>
      <c r="D292" s="79">
        <v>11628.498039215685</v>
      </c>
      <c r="E292" s="80">
        <v>11899.049000000001</v>
      </c>
      <c r="F292" s="80">
        <v>11861.067999999999</v>
      </c>
      <c r="G292" s="1003">
        <v>0.32021568378160875</v>
      </c>
      <c r="H292" s="81">
        <v>315.8</v>
      </c>
      <c r="I292" s="81">
        <v>-4.4767090139140988</v>
      </c>
      <c r="J292" s="89">
        <v>-18.571428571428573</v>
      </c>
      <c r="K292" s="89">
        <v>4.3478260869565215</v>
      </c>
      <c r="L292" s="1009">
        <v>-1.2254223206867909</v>
      </c>
    </row>
    <row r="293" spans="1:12" ht="15">
      <c r="A293" s="46" t="s">
        <v>117</v>
      </c>
      <c r="B293" s="47" t="s">
        <v>35</v>
      </c>
      <c r="C293" s="79">
        <v>12008.545098039216</v>
      </c>
      <c r="D293" s="79">
        <v>12080.592156862745</v>
      </c>
      <c r="E293" s="80">
        <v>12248.716</v>
      </c>
      <c r="F293" s="80">
        <v>12322.204</v>
      </c>
      <c r="G293" s="1003">
        <v>-0.59638681521584425</v>
      </c>
      <c r="H293" s="81">
        <v>341</v>
      </c>
      <c r="I293" s="81">
        <v>-2.3761809332951649</v>
      </c>
      <c r="J293" s="89">
        <v>-27.586206896551722</v>
      </c>
      <c r="K293" s="89">
        <v>1.6018306636155606</v>
      </c>
      <c r="L293" s="1009">
        <v>-0.70708653383666875</v>
      </c>
    </row>
    <row r="294" spans="1:12" ht="14.25">
      <c r="A294" s="44" t="s">
        <v>117</v>
      </c>
      <c r="B294" s="48" t="s">
        <v>31</v>
      </c>
      <c r="C294" s="90">
        <v>11208.822756701114</v>
      </c>
      <c r="D294" s="90">
        <v>11322.455200732273</v>
      </c>
      <c r="E294" s="91">
        <v>11432.999211835137</v>
      </c>
      <c r="F294" s="91">
        <v>11548.904304746919</v>
      </c>
      <c r="G294" s="1010">
        <v>-1.2125617973673757</v>
      </c>
      <c r="H294" s="92">
        <v>291.50738255033554</v>
      </c>
      <c r="I294" s="92">
        <v>-0.56625580660525976</v>
      </c>
      <c r="J294" s="93">
        <v>18.253968253968253</v>
      </c>
      <c r="K294" s="93">
        <v>11.365369946605645</v>
      </c>
      <c r="L294" s="1011">
        <v>1.3335228128476828</v>
      </c>
    </row>
    <row r="295" spans="1:12" ht="15">
      <c r="A295" s="46" t="s">
        <v>117</v>
      </c>
      <c r="B295" s="47" t="s">
        <v>32</v>
      </c>
      <c r="C295" s="79" t="s">
        <v>254</v>
      </c>
      <c r="D295" s="79">
        <v>11274.635294117648</v>
      </c>
      <c r="E295" s="80" t="s">
        <v>254</v>
      </c>
      <c r="F295" s="80">
        <v>11500.128000000001</v>
      </c>
      <c r="G295" s="1003" t="s">
        <v>100</v>
      </c>
      <c r="H295" s="81" t="s">
        <v>254</v>
      </c>
      <c r="I295" s="81" t="s">
        <v>100</v>
      </c>
      <c r="J295" s="89" t="s">
        <v>100</v>
      </c>
      <c r="K295" s="89">
        <v>0.99160945842868031</v>
      </c>
      <c r="L295" s="1009" t="s">
        <v>100</v>
      </c>
    </row>
    <row r="296" spans="1:12" ht="15">
      <c r="A296" s="46" t="s">
        <v>117</v>
      </c>
      <c r="B296" s="47" t="s">
        <v>33</v>
      </c>
      <c r="C296" s="79">
        <v>11118.08725490196</v>
      </c>
      <c r="D296" s="79">
        <v>11224.854901960785</v>
      </c>
      <c r="E296" s="80">
        <v>11340.449000000001</v>
      </c>
      <c r="F296" s="80">
        <v>11449.352000000001</v>
      </c>
      <c r="G296" s="1003">
        <v>-0.95117173443527836</v>
      </c>
      <c r="H296" s="81">
        <v>289.10000000000002</v>
      </c>
      <c r="I296" s="81">
        <v>-1.5997277059223922</v>
      </c>
      <c r="J296" s="81">
        <v>21.348314606741571</v>
      </c>
      <c r="K296" s="81">
        <v>8.2379862700228834</v>
      </c>
      <c r="L296" s="1004">
        <v>1.1519990088763867</v>
      </c>
    </row>
    <row r="297" spans="1:12" ht="15.75" thickBot="1">
      <c r="A297" s="56" t="s">
        <v>117</v>
      </c>
      <c r="B297" s="57" t="s">
        <v>36</v>
      </c>
      <c r="C297" s="82">
        <v>11637.179411764706</v>
      </c>
      <c r="D297" s="82">
        <v>11637.179411764706</v>
      </c>
      <c r="E297" s="83">
        <v>11869.923000000001</v>
      </c>
      <c r="F297" s="83">
        <v>11869.923000000001</v>
      </c>
      <c r="G297" s="1005">
        <v>-1.435447978794937</v>
      </c>
      <c r="H297" s="84">
        <v>307.89999999999998</v>
      </c>
      <c r="I297" s="84">
        <v>-0.54909560723515671</v>
      </c>
      <c r="J297" s="84">
        <v>16.666666666666664</v>
      </c>
      <c r="K297" s="84">
        <v>2.5454545454545454</v>
      </c>
      <c r="L297" s="1006">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F32" sqref="F32"/>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14" t="s">
        <v>437</v>
      </c>
      <c r="B1" s="1314"/>
      <c r="C1" s="1314"/>
      <c r="D1" s="1314"/>
      <c r="E1" s="1314"/>
      <c r="F1" s="1314"/>
      <c r="G1" s="1314"/>
      <c r="H1" s="1314"/>
    </row>
    <row r="2" spans="1:18" ht="40.5">
      <c r="A2" s="1532" t="s">
        <v>127</v>
      </c>
      <c r="B2" s="3" t="s">
        <v>9</v>
      </c>
      <c r="C2" s="3"/>
      <c r="D2" s="839" t="s">
        <v>128</v>
      </c>
      <c r="E2" s="1315" t="s">
        <v>129</v>
      </c>
      <c r="F2" s="1316"/>
      <c r="G2" s="1317"/>
      <c r="H2" s="840" t="s">
        <v>130</v>
      </c>
    </row>
    <row r="3" spans="1:18" ht="41.25" thickBot="1">
      <c r="A3" s="614"/>
      <c r="B3" s="1214" t="s">
        <v>482</v>
      </c>
      <c r="C3" s="1214" t="s">
        <v>477</v>
      </c>
      <c r="D3" s="1215" t="s">
        <v>70</v>
      </c>
      <c r="E3" s="894" t="s">
        <v>482</v>
      </c>
      <c r="F3" s="1216" t="s">
        <v>477</v>
      </c>
      <c r="G3" s="854" t="s">
        <v>131</v>
      </c>
      <c r="H3" s="855" t="s">
        <v>132</v>
      </c>
    </row>
    <row r="4" spans="1:18" ht="15.75">
      <c r="A4" s="656" t="s">
        <v>8</v>
      </c>
      <c r="B4" s="841"/>
      <c r="C4" s="841"/>
      <c r="D4" s="842"/>
      <c r="E4" s="843"/>
      <c r="F4" s="843"/>
      <c r="G4" s="844"/>
      <c r="H4" s="845"/>
    </row>
    <row r="5" spans="1:18" ht="15">
      <c r="A5" s="437" t="s">
        <v>308</v>
      </c>
      <c r="B5" s="128">
        <v>12513.614098146803</v>
      </c>
      <c r="C5" s="128">
        <v>12604.752515274682</v>
      </c>
      <c r="D5" s="818">
        <v>-0.72304804888025709</v>
      </c>
      <c r="E5" s="856">
        <v>100</v>
      </c>
      <c r="F5" s="857">
        <v>100</v>
      </c>
      <c r="G5" s="644" t="s">
        <v>100</v>
      </c>
      <c r="H5" s="647">
        <v>-27.367740403014039</v>
      </c>
    </row>
    <row r="6" spans="1:18">
      <c r="A6" s="633" t="s">
        <v>133</v>
      </c>
      <c r="B6" s="79">
        <v>11659.812</v>
      </c>
      <c r="C6" s="79">
        <v>10792.55</v>
      </c>
      <c r="D6" s="819">
        <v>8.0357468809502919</v>
      </c>
      <c r="E6" s="858">
        <v>7.7416424418604652</v>
      </c>
      <c r="F6" s="859">
        <v>13.448316816004432</v>
      </c>
      <c r="G6" s="642">
        <v>-42.434116121897333</v>
      </c>
      <c r="H6" s="643">
        <v>-58.188597782356979</v>
      </c>
    </row>
    <row r="7" spans="1:18">
      <c r="A7" s="633" t="s">
        <v>134</v>
      </c>
      <c r="B7" s="79">
        <v>14632.958000000001</v>
      </c>
      <c r="C7" s="79">
        <v>15250.608</v>
      </c>
      <c r="D7" s="819">
        <v>-4.0500024654754725</v>
      </c>
      <c r="E7" s="858">
        <v>7.1329941860465107</v>
      </c>
      <c r="F7" s="859">
        <v>11.12643344462186</v>
      </c>
      <c r="G7" s="642">
        <v>-35.89145864621733</v>
      </c>
      <c r="H7" s="643">
        <v>-53.436517820079466</v>
      </c>
    </row>
    <row r="8" spans="1:18" ht="13.5" thickBot="1">
      <c r="A8" s="634" t="s">
        <v>135</v>
      </c>
      <c r="B8" s="82">
        <v>12413.674000000001</v>
      </c>
      <c r="C8" s="82">
        <v>12537.562</v>
      </c>
      <c r="D8" s="820">
        <v>-0.98813469476760318</v>
      </c>
      <c r="E8" s="860">
        <v>85.12536337209302</v>
      </c>
      <c r="F8" s="861">
        <v>75.425249739373697</v>
      </c>
      <c r="G8" s="645">
        <v>12.860565482033323</v>
      </c>
      <c r="H8" s="648">
        <v>-18.026821096463234</v>
      </c>
    </row>
    <row r="9" spans="1:18" ht="15">
      <c r="A9" s="615" t="s">
        <v>309</v>
      </c>
      <c r="B9" s="129">
        <v>10957.751814985681</v>
      </c>
      <c r="C9" s="129">
        <v>10723.333364828672</v>
      </c>
      <c r="D9" s="821">
        <v>2.186059522553641</v>
      </c>
      <c r="E9" s="862">
        <v>100</v>
      </c>
      <c r="F9" s="863">
        <v>100</v>
      </c>
      <c r="G9" s="646" t="s">
        <v>100</v>
      </c>
      <c r="H9" s="649">
        <v>6.3374464996370579</v>
      </c>
    </row>
    <row r="10" spans="1:18">
      <c r="A10" s="633" t="s">
        <v>133</v>
      </c>
      <c r="B10" s="79" t="s">
        <v>254</v>
      </c>
      <c r="C10" s="79" t="s">
        <v>254</v>
      </c>
      <c r="D10" s="819" t="s">
        <v>100</v>
      </c>
      <c r="E10" s="858">
        <v>2.597779608489271</v>
      </c>
      <c r="F10" s="859">
        <v>2.4645625276366392</v>
      </c>
      <c r="G10" s="642">
        <v>5.4053033493282339</v>
      </c>
      <c r="H10" s="643" t="s">
        <v>100</v>
      </c>
    </row>
    <row r="11" spans="1:18">
      <c r="A11" s="633" t="s">
        <v>134</v>
      </c>
      <c r="B11" s="79">
        <v>15780.804</v>
      </c>
      <c r="C11" s="79">
        <v>15581.671</v>
      </c>
      <c r="D11" s="819">
        <v>1.2779951521245687</v>
      </c>
      <c r="E11" s="858">
        <v>11.053312933976697</v>
      </c>
      <c r="F11" s="859">
        <v>7.9985649805187755</v>
      </c>
      <c r="G11" s="642">
        <v>38.191200057735792</v>
      </c>
      <c r="H11" s="643">
        <v>46.94899342860122</v>
      </c>
    </row>
    <row r="12" spans="1:18" ht="13.5" thickBot="1">
      <c r="A12" s="635" t="s">
        <v>135</v>
      </c>
      <c r="B12" s="79">
        <v>10399.679</v>
      </c>
      <c r="C12" s="79">
        <v>10343.853999999999</v>
      </c>
      <c r="D12" s="819">
        <v>0.53969245892295781</v>
      </c>
      <c r="E12" s="858">
        <v>86.348907457534025</v>
      </c>
      <c r="F12" s="859">
        <v>89.536872491844576</v>
      </c>
      <c r="G12" s="642">
        <v>-3.5605052372148975</v>
      </c>
      <c r="H12" s="643">
        <v>2.5512961478968936</v>
      </c>
      <c r="P12"/>
      <c r="Q12"/>
      <c r="R12"/>
    </row>
    <row r="13" spans="1:18" ht="15.75">
      <c r="A13" s="656" t="s">
        <v>136</v>
      </c>
      <c r="B13" s="657"/>
      <c r="C13" s="657"/>
      <c r="D13" s="822"/>
      <c r="E13" s="864"/>
      <c r="F13" s="864"/>
      <c r="G13" s="658"/>
      <c r="H13" s="659"/>
      <c r="P13"/>
      <c r="Q13"/>
      <c r="R13"/>
    </row>
    <row r="14" spans="1:18" ht="15">
      <c r="A14" s="437" t="s">
        <v>308</v>
      </c>
      <c r="B14" s="128">
        <v>12214.293185728409</v>
      </c>
      <c r="C14" s="128">
        <v>12461.508261681805</v>
      </c>
      <c r="D14" s="818">
        <v>-1.9838294912788663</v>
      </c>
      <c r="E14" s="856">
        <v>100</v>
      </c>
      <c r="F14" s="857">
        <v>100</v>
      </c>
      <c r="G14" s="644" t="s">
        <v>100</v>
      </c>
      <c r="H14" s="647">
        <v>-13.603540647565806</v>
      </c>
      <c r="P14"/>
      <c r="Q14"/>
      <c r="R14"/>
    </row>
    <row r="15" spans="1:18">
      <c r="A15" s="633" t="s">
        <v>133</v>
      </c>
      <c r="B15" s="79">
        <v>10524.862999999999</v>
      </c>
      <c r="C15" s="79">
        <v>10946.853999999999</v>
      </c>
      <c r="D15" s="819">
        <v>-3.8549066243141636</v>
      </c>
      <c r="E15" s="858">
        <v>3.3000808843354004</v>
      </c>
      <c r="F15" s="859">
        <v>5.0500815280689499</v>
      </c>
      <c r="G15" s="642">
        <v>-34.652918651052254</v>
      </c>
      <c r="H15" s="643">
        <v>-43.542435424354252</v>
      </c>
    </row>
    <row r="16" spans="1:18">
      <c r="A16" s="633" t="s">
        <v>134</v>
      </c>
      <c r="B16" s="79" t="s">
        <v>254</v>
      </c>
      <c r="C16" s="79">
        <v>14838.037</v>
      </c>
      <c r="D16" s="819" t="s">
        <v>100</v>
      </c>
      <c r="E16" s="858">
        <v>2.5918935921632067</v>
      </c>
      <c r="F16" s="859">
        <v>2.8651292802236195</v>
      </c>
      <c r="G16" s="642">
        <v>-9.5365919418158711</v>
      </c>
      <c r="H16" s="643" t="s">
        <v>100</v>
      </c>
    </row>
    <row r="17" spans="1:13" ht="13.5" thickBot="1">
      <c r="A17" s="634" t="s">
        <v>135</v>
      </c>
      <c r="B17" s="82">
        <v>12223.476000000001</v>
      </c>
      <c r="C17" s="82">
        <v>12470.630999999999</v>
      </c>
      <c r="D17" s="820">
        <v>-1.9818965054775404</v>
      </c>
      <c r="E17" s="860">
        <v>94.108025523501396</v>
      </c>
      <c r="F17" s="861">
        <v>92.084789191707429</v>
      </c>
      <c r="G17" s="645">
        <v>2.1971449894747299</v>
      </c>
      <c r="H17" s="648">
        <v>-11.705285169820225</v>
      </c>
    </row>
    <row r="18" spans="1:13" ht="15">
      <c r="A18" s="615" t="s">
        <v>309</v>
      </c>
      <c r="B18" s="129">
        <v>10410.733237803946</v>
      </c>
      <c r="C18" s="129">
        <v>10180.046</v>
      </c>
      <c r="D18" s="821">
        <v>2.2660726464688481</v>
      </c>
      <c r="E18" s="862">
        <v>100</v>
      </c>
      <c r="F18" s="863">
        <v>100</v>
      </c>
      <c r="G18" s="646" t="s">
        <v>100</v>
      </c>
      <c r="H18" s="649">
        <v>12.149692999005254</v>
      </c>
    </row>
    <row r="19" spans="1:13">
      <c r="A19" s="633" t="s">
        <v>133</v>
      </c>
      <c r="B19" s="79" t="s">
        <v>254</v>
      </c>
      <c r="C19" s="79" t="s">
        <v>100</v>
      </c>
      <c r="D19" s="819" t="s">
        <v>100</v>
      </c>
      <c r="E19" s="858">
        <v>0.3058571647040832</v>
      </c>
      <c r="F19" s="859" t="s">
        <v>100</v>
      </c>
      <c r="G19" s="642" t="s">
        <v>100</v>
      </c>
      <c r="H19" s="643" t="s">
        <v>100</v>
      </c>
    </row>
    <row r="20" spans="1:13">
      <c r="A20" s="633" t="s">
        <v>134</v>
      </c>
      <c r="B20" s="79" t="s">
        <v>100</v>
      </c>
      <c r="C20" s="79" t="s">
        <v>100</v>
      </c>
      <c r="D20" s="819" t="s">
        <v>100</v>
      </c>
      <c r="E20" s="858" t="s">
        <v>100</v>
      </c>
      <c r="F20" s="859" t="s">
        <v>100</v>
      </c>
      <c r="G20" s="642" t="s">
        <v>100</v>
      </c>
      <c r="H20" s="643" t="s">
        <v>100</v>
      </c>
    </row>
    <row r="21" spans="1:13" ht="13.5" thickBot="1">
      <c r="A21" s="635" t="s">
        <v>135</v>
      </c>
      <c r="B21" s="79">
        <v>10416.718000000001</v>
      </c>
      <c r="C21" s="79">
        <v>10180.046</v>
      </c>
      <c r="D21" s="819">
        <v>2.3248617933553586</v>
      </c>
      <c r="E21" s="858">
        <v>99.694142835295921</v>
      </c>
      <c r="F21" s="859">
        <v>100</v>
      </c>
      <c r="G21" s="642">
        <v>-0.30585716470407931</v>
      </c>
      <c r="H21" s="643">
        <v>11.806675127774163</v>
      </c>
    </row>
    <row r="22" spans="1:13" ht="15.75">
      <c r="A22" s="656" t="s">
        <v>137</v>
      </c>
      <c r="B22" s="657"/>
      <c r="C22" s="657"/>
      <c r="D22" s="822"/>
      <c r="E22" s="864"/>
      <c r="F22" s="864"/>
      <c r="G22" s="658"/>
      <c r="H22" s="659"/>
    </row>
    <row r="23" spans="1:13" ht="15">
      <c r="A23" s="437" t="s">
        <v>308</v>
      </c>
      <c r="B23" s="128">
        <v>12742.056685260006</v>
      </c>
      <c r="C23" s="1025">
        <v>12724.439195960511</v>
      </c>
      <c r="D23" s="818">
        <v>0.13845395485160417</v>
      </c>
      <c r="E23" s="856">
        <v>100</v>
      </c>
      <c r="F23" s="857">
        <v>100</v>
      </c>
      <c r="G23" s="644" t="s">
        <v>100</v>
      </c>
      <c r="H23" s="647">
        <v>-34.274735230716367</v>
      </c>
    </row>
    <row r="24" spans="1:13">
      <c r="A24" s="633" t="s">
        <v>133</v>
      </c>
      <c r="B24" s="79">
        <v>11992.608</v>
      </c>
      <c r="C24" s="79">
        <v>10724.605</v>
      </c>
      <c r="D24" s="819">
        <v>11.823307245348435</v>
      </c>
      <c r="E24" s="858">
        <v>15.303260766232532</v>
      </c>
      <c r="F24" s="859">
        <v>22.429629166796836</v>
      </c>
      <c r="G24" s="642">
        <v>-31.772118689833949</v>
      </c>
      <c r="H24" s="643">
        <v>-55.157044362420784</v>
      </c>
    </row>
    <row r="25" spans="1:13">
      <c r="A25" s="633" t="s">
        <v>134</v>
      </c>
      <c r="B25" s="79" t="s">
        <v>254</v>
      </c>
      <c r="C25" s="79">
        <v>15401.663</v>
      </c>
      <c r="D25" s="819" t="s">
        <v>100</v>
      </c>
      <c r="E25" s="858">
        <v>11.778686186899897</v>
      </c>
      <c r="F25" s="859">
        <v>19.350807585366613</v>
      </c>
      <c r="G25" s="642">
        <v>-39.130777178482589</v>
      </c>
      <c r="H25" s="643" t="s">
        <v>100</v>
      </c>
    </row>
    <row r="26" spans="1:13" ht="16.5" thickBot="1">
      <c r="A26" s="634" t="s">
        <v>135</v>
      </c>
      <c r="B26" s="82">
        <v>12582.093000000001</v>
      </c>
      <c r="C26" s="82">
        <v>12605.048000000001</v>
      </c>
      <c r="D26" s="820">
        <v>-0.18210958022531867</v>
      </c>
      <c r="E26" s="860">
        <v>72.91805304686757</v>
      </c>
      <c r="F26" s="861">
        <v>58.21956324783654</v>
      </c>
      <c r="G26" s="645">
        <v>25.246650746005432</v>
      </c>
      <c r="H26" s="648">
        <v>-17.681307182527966</v>
      </c>
      <c r="J26" s="112"/>
      <c r="K26" s="106"/>
      <c r="L26" s="106"/>
      <c r="M26" s="106"/>
    </row>
    <row r="27" spans="1:13" ht="15">
      <c r="A27" s="615" t="s">
        <v>309</v>
      </c>
      <c r="B27" s="129">
        <v>11953.160908821348</v>
      </c>
      <c r="C27" s="129">
        <v>11412.46392649295</v>
      </c>
      <c r="D27" s="821">
        <v>4.7377760474074426</v>
      </c>
      <c r="E27" s="862">
        <v>100</v>
      </c>
      <c r="F27" s="863">
        <v>100</v>
      </c>
      <c r="G27" s="646" t="s">
        <v>100</v>
      </c>
      <c r="H27" s="649">
        <v>4.3068120312379428</v>
      </c>
      <c r="J27" s="1313"/>
      <c r="K27" s="1313"/>
      <c r="L27" s="1313"/>
      <c r="M27" s="1313"/>
    </row>
    <row r="28" spans="1:13">
      <c r="A28" s="633" t="s">
        <v>133</v>
      </c>
      <c r="B28" s="79" t="s">
        <v>100</v>
      </c>
      <c r="C28" s="79" t="s">
        <v>254</v>
      </c>
      <c r="D28" s="819" t="s">
        <v>100</v>
      </c>
      <c r="E28" s="858" t="s">
        <v>100</v>
      </c>
      <c r="F28" s="859">
        <v>1.1727106368720845</v>
      </c>
      <c r="G28" s="642" t="s">
        <v>100</v>
      </c>
      <c r="H28" s="643" t="s">
        <v>100</v>
      </c>
    </row>
    <row r="29" spans="1:13">
      <c r="A29" s="633" t="s">
        <v>134</v>
      </c>
      <c r="B29" s="79" t="s">
        <v>254</v>
      </c>
      <c r="C29" s="79">
        <v>15687.446</v>
      </c>
      <c r="D29" s="819" t="s">
        <v>100</v>
      </c>
      <c r="E29" s="858">
        <v>26.043983197430194</v>
      </c>
      <c r="F29" s="859">
        <v>14.428206912549294</v>
      </c>
      <c r="G29" s="642">
        <v>80.507414090227584</v>
      </c>
      <c r="H29" s="643" t="s">
        <v>100</v>
      </c>
    </row>
    <row r="30" spans="1:13" ht="13.5" thickBot="1">
      <c r="A30" s="635" t="s">
        <v>135</v>
      </c>
      <c r="B30" s="79">
        <v>10540.772000000001</v>
      </c>
      <c r="C30" s="79">
        <v>10740.956</v>
      </c>
      <c r="D30" s="819">
        <v>-1.8637447169507004</v>
      </c>
      <c r="E30" s="858">
        <v>73.956016802569806</v>
      </c>
      <c r="F30" s="859">
        <v>84.399082450578632</v>
      </c>
      <c r="G30" s="642">
        <v>-12.373435047856056</v>
      </c>
      <c r="H30" s="643">
        <v>-8.5995236059365929</v>
      </c>
    </row>
    <row r="31" spans="1:13" ht="15.75">
      <c r="A31" s="656" t="s">
        <v>138</v>
      </c>
      <c r="B31" s="657"/>
      <c r="C31" s="657"/>
      <c r="D31" s="822"/>
      <c r="E31" s="864"/>
      <c r="F31" s="864"/>
      <c r="G31" s="658"/>
      <c r="H31" s="659"/>
    </row>
    <row r="32" spans="1:13" ht="15">
      <c r="A32" s="437" t="s">
        <v>308</v>
      </c>
      <c r="B32" s="128">
        <v>13082.838720187565</v>
      </c>
      <c r="C32" s="128">
        <v>12672.24495968892</v>
      </c>
      <c r="D32" s="818">
        <v>3.2401027742500652</v>
      </c>
      <c r="E32" s="856">
        <v>100</v>
      </c>
      <c r="F32" s="857">
        <v>100</v>
      </c>
      <c r="G32" s="644" t="s">
        <v>100</v>
      </c>
      <c r="H32" s="647">
        <v>-46.558651976668827</v>
      </c>
    </row>
    <row r="33" spans="1:8">
      <c r="A33" s="633" t="s">
        <v>133</v>
      </c>
      <c r="B33" s="79" t="s">
        <v>254</v>
      </c>
      <c r="C33" s="79" t="s">
        <v>254</v>
      </c>
      <c r="D33" s="819" t="s">
        <v>100</v>
      </c>
      <c r="E33" s="858">
        <v>1.9969278033794164</v>
      </c>
      <c r="F33" s="859">
        <v>11.972348239360555</v>
      </c>
      <c r="G33" s="642">
        <v>-83.320500177114184</v>
      </c>
      <c r="H33" s="643" t="s">
        <v>100</v>
      </c>
    </row>
    <row r="34" spans="1:8">
      <c r="A34" s="633" t="s">
        <v>134</v>
      </c>
      <c r="B34" s="79" t="s">
        <v>254</v>
      </c>
      <c r="C34" s="79" t="s">
        <v>254</v>
      </c>
      <c r="D34" s="819" t="s">
        <v>100</v>
      </c>
      <c r="E34" s="858">
        <v>11.755194437707171</v>
      </c>
      <c r="F34" s="859">
        <v>11.363145387772738</v>
      </c>
      <c r="G34" s="642">
        <v>3.4501807075028381</v>
      </c>
      <c r="H34" s="643" t="s">
        <v>100</v>
      </c>
    </row>
    <row r="35" spans="1:8" ht="13.5" thickBot="1">
      <c r="A35" s="634" t="s">
        <v>135</v>
      </c>
      <c r="B35" s="82">
        <v>12862.764999999999</v>
      </c>
      <c r="C35" s="82">
        <v>12619.483</v>
      </c>
      <c r="D35" s="820">
        <v>1.927828580616173</v>
      </c>
      <c r="E35" s="860">
        <v>86.247877758913418</v>
      </c>
      <c r="F35" s="861">
        <v>76.664506372866711</v>
      </c>
      <c r="G35" s="645">
        <v>12.500401867112885</v>
      </c>
      <c r="H35" s="648">
        <v>-39.878268710550039</v>
      </c>
    </row>
    <row r="36" spans="1:8" ht="15">
      <c r="A36" s="615" t="s">
        <v>309</v>
      </c>
      <c r="B36" s="129">
        <v>10748.693466080111</v>
      </c>
      <c r="C36" s="129">
        <v>10940.408356332953</v>
      </c>
      <c r="D36" s="821">
        <v>-1.7523558902796035</v>
      </c>
      <c r="E36" s="862">
        <v>100</v>
      </c>
      <c r="F36" s="863">
        <v>100</v>
      </c>
      <c r="G36" s="646" t="s">
        <v>100</v>
      </c>
      <c r="H36" s="649">
        <v>-5.0936099147402549</v>
      </c>
    </row>
    <row r="37" spans="1:8">
      <c r="A37" s="633" t="s">
        <v>133</v>
      </c>
      <c r="B37" s="79" t="s">
        <v>254</v>
      </c>
      <c r="C37" s="79" t="s">
        <v>254</v>
      </c>
      <c r="D37" s="819" t="s">
        <v>100</v>
      </c>
      <c r="E37" s="858">
        <v>14.406112526047696</v>
      </c>
      <c r="F37" s="859">
        <v>10.98268436318889</v>
      </c>
      <c r="G37" s="642">
        <v>31.171142223965305</v>
      </c>
      <c r="H37" s="643" t="s">
        <v>100</v>
      </c>
    </row>
    <row r="38" spans="1:8">
      <c r="A38" s="633" t="s">
        <v>134</v>
      </c>
      <c r="B38" s="79" t="s">
        <v>254</v>
      </c>
      <c r="C38" s="79" t="s">
        <v>254</v>
      </c>
      <c r="D38" s="819" t="s">
        <v>100</v>
      </c>
      <c r="E38" s="858">
        <v>16.429729103959247</v>
      </c>
      <c r="F38" s="859">
        <v>17.530983563329524</v>
      </c>
      <c r="G38" s="642">
        <v>-6.2817608344224869</v>
      </c>
      <c r="H38" s="643" t="s">
        <v>100</v>
      </c>
    </row>
    <row r="39" spans="1:8" ht="13.5" thickBot="1">
      <c r="A39" s="634" t="s">
        <v>135</v>
      </c>
      <c r="B39" s="82" t="s">
        <v>254</v>
      </c>
      <c r="C39" s="82" t="s">
        <v>254</v>
      </c>
      <c r="D39" s="820" t="s">
        <v>100</v>
      </c>
      <c r="E39" s="860">
        <v>69.164158369993061</v>
      </c>
      <c r="F39" s="861">
        <v>71.486332073481577</v>
      </c>
      <c r="G39" s="645">
        <v>-3.2484163561525703</v>
      </c>
      <c r="H39" s="648" t="s">
        <v>100</v>
      </c>
    </row>
    <row r="40" spans="1:8" ht="14.25" customHeight="1">
      <c r="A40" s="112" t="s">
        <v>310</v>
      </c>
      <c r="B40" s="106"/>
      <c r="C40" s="112"/>
      <c r="D40" s="106"/>
    </row>
    <row r="41" spans="1:8" ht="5.25" customHeight="1">
      <c r="A41" s="1318"/>
      <c r="B41" s="1318"/>
      <c r="C41" s="1318"/>
      <c r="D41" s="1318"/>
    </row>
    <row r="42" spans="1:8" ht="15">
      <c r="A42" s="113" t="s">
        <v>61</v>
      </c>
      <c r="B42" s="114"/>
    </row>
    <row r="43" spans="1:8" ht="15">
      <c r="A43" s="111" t="s">
        <v>96</v>
      </c>
      <c r="B43" s="1319" t="s">
        <v>62</v>
      </c>
      <c r="C43" s="1320"/>
      <c r="D43" s="1320"/>
      <c r="E43" s="1320"/>
      <c r="F43" s="1320"/>
      <c r="G43" s="1320"/>
      <c r="H43" s="1321"/>
    </row>
    <row r="44" spans="1:8" ht="15">
      <c r="A44" s="111" t="s">
        <v>63</v>
      </c>
      <c r="B44" s="1319" t="s">
        <v>64</v>
      </c>
      <c r="C44" s="1320"/>
      <c r="D44" s="1320"/>
      <c r="E44" s="1320"/>
      <c r="F44" s="1320"/>
      <c r="G44" s="1320"/>
      <c r="H44" s="1321"/>
    </row>
    <row r="45" spans="1:8" ht="15">
      <c r="A45" s="111" t="s">
        <v>65</v>
      </c>
      <c r="B45" s="1319" t="s">
        <v>66</v>
      </c>
      <c r="C45" s="1320"/>
      <c r="D45" s="1320"/>
      <c r="E45" s="1320"/>
      <c r="F45" s="1320"/>
      <c r="G45" s="1320"/>
      <c r="H45" s="1321"/>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B23" sqref="B2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485</v>
      </c>
      <c r="B2" s="834"/>
      <c r="C2" s="834"/>
      <c r="D2" s="834"/>
      <c r="E2" s="834"/>
      <c r="F2" s="106"/>
      <c r="G2" s="106"/>
      <c r="H2" s="106"/>
    </row>
    <row r="3" spans="1:8" ht="30.75" customHeight="1">
      <c r="A3" s="1322" t="s">
        <v>139</v>
      </c>
      <c r="B3" s="1324" t="s">
        <v>140</v>
      </c>
      <c r="C3" s="1325"/>
      <c r="D3" s="1326" t="s">
        <v>314</v>
      </c>
      <c r="E3" s="1327"/>
    </row>
    <row r="4" spans="1:8" ht="16.5" thickBot="1">
      <c r="A4" s="1323"/>
      <c r="B4" s="876" t="s">
        <v>141</v>
      </c>
      <c r="C4" s="1130" t="s">
        <v>142</v>
      </c>
      <c r="D4" s="1124" t="s">
        <v>141</v>
      </c>
      <c r="E4" s="877" t="s">
        <v>142</v>
      </c>
      <c r="G4" s="115" t="s">
        <v>143</v>
      </c>
      <c r="H4" s="116"/>
    </row>
    <row r="5" spans="1:8" ht="17.25" customHeight="1" thickBot="1">
      <c r="A5" s="871" t="s">
        <v>144</v>
      </c>
      <c r="B5" s="872">
        <v>26516.334999999999</v>
      </c>
      <c r="C5" s="1131">
        <v>22817.011999999999</v>
      </c>
      <c r="D5" s="1125">
        <v>-2.7553346181280833</v>
      </c>
      <c r="E5" s="873">
        <v>4.003463468033468</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v>27326.65</v>
      </c>
      <c r="C7" s="1133">
        <v>24132.306</v>
      </c>
      <c r="D7" s="1127">
        <v>-4.0471436638455867</v>
      </c>
      <c r="E7" s="1090">
        <v>5.7875238147132153</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531" t="s">
        <v>100</v>
      </c>
      <c r="C9" s="1133" t="s">
        <v>254</v>
      </c>
      <c r="D9" s="1127" t="s">
        <v>100</v>
      </c>
      <c r="E9" s="1090" t="s">
        <v>100</v>
      </c>
      <c r="G9" s="121" t="s">
        <v>155</v>
      </c>
      <c r="H9" s="122" t="s">
        <v>156</v>
      </c>
    </row>
    <row r="10" spans="1:8" ht="18" customHeight="1">
      <c r="A10" s="616" t="s">
        <v>157</v>
      </c>
      <c r="B10" s="617" t="s">
        <v>254</v>
      </c>
      <c r="C10" s="1133">
        <v>20221.602999999999</v>
      </c>
      <c r="D10" s="1128" t="s">
        <v>100</v>
      </c>
      <c r="E10" s="1090">
        <v>4.9049010257661623</v>
      </c>
      <c r="G10" s="121" t="s">
        <v>158</v>
      </c>
      <c r="H10" s="122" t="s">
        <v>159</v>
      </c>
    </row>
    <row r="11" spans="1:8" ht="18" customHeight="1">
      <c r="A11" s="616" t="s">
        <v>160</v>
      </c>
      <c r="B11" s="617" t="s">
        <v>100</v>
      </c>
      <c r="C11" s="1535" t="s">
        <v>100</v>
      </c>
      <c r="D11" s="1127" t="s">
        <v>100</v>
      </c>
      <c r="E11" s="1090" t="s">
        <v>100</v>
      </c>
      <c r="G11" s="121" t="s">
        <v>161</v>
      </c>
      <c r="H11" s="122" t="s">
        <v>162</v>
      </c>
    </row>
    <row r="12" spans="1:8" ht="18" customHeight="1">
      <c r="A12" s="616" t="s">
        <v>163</v>
      </c>
      <c r="B12" s="617" t="s">
        <v>254</v>
      </c>
      <c r="C12" s="1133">
        <v>21947.741000000002</v>
      </c>
      <c r="D12" s="1127" t="s">
        <v>100</v>
      </c>
      <c r="E12" s="1090">
        <v>0.93453383749689878</v>
      </c>
      <c r="G12" s="121" t="s">
        <v>164</v>
      </c>
      <c r="H12" s="122" t="s">
        <v>165</v>
      </c>
    </row>
    <row r="13" spans="1:8" ht="18" customHeight="1" thickBot="1">
      <c r="A13" s="618" t="s">
        <v>166</v>
      </c>
      <c r="B13" s="1047" t="s">
        <v>254</v>
      </c>
      <c r="C13" s="1134">
        <v>19492.223000000002</v>
      </c>
      <c r="D13" s="1129" t="s">
        <v>100</v>
      </c>
      <c r="E13" s="1091">
        <v>-2.3839243607264273</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B20" sqref="B20"/>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32" t="s">
        <v>426</v>
      </c>
      <c r="B1" s="1332"/>
      <c r="C1" s="1332"/>
      <c r="D1" s="1332"/>
      <c r="E1" s="1332"/>
      <c r="F1" s="1332"/>
      <c r="G1" s="625"/>
      <c r="H1" s="625"/>
    </row>
    <row r="2" spans="1:8" ht="13.5" customHeight="1" thickBot="1"/>
    <row r="3" spans="1:8" ht="27" customHeight="1">
      <c r="A3" s="1328" t="s">
        <v>73</v>
      </c>
      <c r="B3" s="1328" t="s">
        <v>118</v>
      </c>
      <c r="C3" s="1333" t="s">
        <v>82</v>
      </c>
      <c r="D3" s="1334"/>
      <c r="E3" s="1335"/>
      <c r="F3" s="1330" t="s">
        <v>119</v>
      </c>
      <c r="G3" s="1331"/>
      <c r="H3" s="106"/>
    </row>
    <row r="4" spans="1:8" ht="32.25" customHeight="1" thickBot="1">
      <c r="A4" s="1329"/>
      <c r="B4" s="1329"/>
      <c r="C4" s="1141" t="s">
        <v>482</v>
      </c>
      <c r="D4" s="1142">
        <v>44010</v>
      </c>
      <c r="E4" s="1143">
        <v>43653</v>
      </c>
      <c r="F4" s="867" t="s">
        <v>344</v>
      </c>
      <c r="G4" s="868" t="s">
        <v>120</v>
      </c>
      <c r="H4" s="106"/>
    </row>
    <row r="5" spans="1:8" ht="29.25" customHeight="1">
      <c r="A5" s="915" t="s">
        <v>124</v>
      </c>
      <c r="B5" s="1027" t="s">
        <v>324</v>
      </c>
      <c r="C5" s="869">
        <v>608.71299999999997</v>
      </c>
      <c r="D5" s="1097">
        <v>563.91</v>
      </c>
      <c r="E5" s="1078">
        <v>600.96</v>
      </c>
      <c r="F5" s="1217">
        <v>7.9450621553084719</v>
      </c>
      <c r="G5" s="1218">
        <v>1.2901025026623949</v>
      </c>
      <c r="H5" s="106"/>
    </row>
    <row r="6" spans="1:8" ht="28.5" customHeight="1" thickBot="1">
      <c r="A6" s="916" t="s">
        <v>125</v>
      </c>
      <c r="B6" s="1026" t="s">
        <v>324</v>
      </c>
      <c r="C6" s="1079">
        <v>878.50400000000002</v>
      </c>
      <c r="D6" s="1098">
        <v>722.57</v>
      </c>
      <c r="E6" s="1080">
        <v>831.79</v>
      </c>
      <c r="F6" s="1219">
        <v>21.580469712277008</v>
      </c>
      <c r="G6" s="1220">
        <v>5.616080981978631</v>
      </c>
      <c r="H6" s="106"/>
    </row>
    <row r="7" spans="1:8" ht="32.25" customHeight="1" thickBot="1">
      <c r="A7" s="917" t="s">
        <v>121</v>
      </c>
      <c r="B7" s="1028" t="s">
        <v>122</v>
      </c>
      <c r="C7" s="1079" t="s">
        <v>100</v>
      </c>
      <c r="D7" s="1137" t="s">
        <v>100</v>
      </c>
      <c r="E7" s="1138" t="s">
        <v>100</v>
      </c>
      <c r="F7" s="1139" t="s">
        <v>100</v>
      </c>
      <c r="G7" s="1140" t="s">
        <v>100</v>
      </c>
      <c r="H7" s="106"/>
    </row>
    <row r="8" spans="1:8" s="106" customFormat="1" ht="15.75">
      <c r="A8" s="907" t="s">
        <v>438</v>
      </c>
      <c r="B8" s="908"/>
      <c r="D8" s="883"/>
      <c r="E8" s="884"/>
      <c r="F8" s="885"/>
      <c r="G8" s="885"/>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D49" sqref="D49"/>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39" t="s">
        <v>89</v>
      </c>
      <c r="C1" s="1339"/>
      <c r="D1" s="1339"/>
      <c r="E1" s="1339"/>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337"/>
    </row>
    <row r="4" spans="2:17" ht="34.5" customHeight="1" thickBot="1">
      <c r="B4" s="1184" t="s">
        <v>43</v>
      </c>
      <c r="C4" s="1164">
        <v>44015</v>
      </c>
      <c r="D4" s="1164">
        <v>44008</v>
      </c>
      <c r="E4" s="1070" t="s">
        <v>311</v>
      </c>
      <c r="F4" s="1338"/>
      <c r="G4" s="637" t="s">
        <v>42</v>
      </c>
      <c r="H4" s="105"/>
      <c r="I4" s="105"/>
      <c r="J4" s="105"/>
      <c r="K4" s="105"/>
      <c r="L4" s="105"/>
      <c r="M4" s="105"/>
      <c r="N4" s="105"/>
      <c r="O4" s="105"/>
      <c r="P4" s="105"/>
      <c r="Q4" s="105"/>
    </row>
    <row r="5" spans="2:17" ht="29.25" customHeight="1">
      <c r="B5" s="1533" t="s">
        <v>316</v>
      </c>
      <c r="C5" s="1071"/>
      <c r="D5" s="1071"/>
      <c r="E5" s="1072"/>
      <c r="F5" s="10"/>
      <c r="G5" s="1336" t="s">
        <v>343</v>
      </c>
      <c r="H5" s="1336"/>
      <c r="I5" s="1336"/>
      <c r="J5" s="1336"/>
      <c r="K5" s="1336"/>
      <c r="L5" s="1336"/>
      <c r="M5" s="1336"/>
      <c r="N5" s="1336"/>
      <c r="O5" s="1336"/>
      <c r="P5" s="1336"/>
      <c r="Q5" s="1336"/>
    </row>
    <row r="6" spans="2:17" ht="18" customHeight="1">
      <c r="B6" s="619" t="s">
        <v>44</v>
      </c>
      <c r="C6" s="1073">
        <v>11.75</v>
      </c>
      <c r="D6" s="1073" t="s">
        <v>100</v>
      </c>
      <c r="E6" s="1022" t="s">
        <v>100</v>
      </c>
      <c r="F6" s="10"/>
      <c r="G6" s="1336"/>
      <c r="H6" s="1336"/>
      <c r="I6" s="1336"/>
      <c r="J6" s="1336"/>
      <c r="K6" s="1336"/>
      <c r="L6" s="1336"/>
      <c r="M6" s="1336"/>
      <c r="N6" s="1336"/>
      <c r="O6" s="1336"/>
      <c r="P6" s="1336"/>
      <c r="Q6" s="1336"/>
    </row>
    <row r="7" spans="2:17" ht="15.75">
      <c r="B7" s="619" t="s">
        <v>45</v>
      </c>
      <c r="C7" s="620">
        <v>11.75</v>
      </c>
      <c r="D7" s="620" t="s">
        <v>100</v>
      </c>
      <c r="E7" s="865" t="s">
        <v>100</v>
      </c>
      <c r="F7" s="16"/>
      <c r="G7" s="15"/>
      <c r="H7" s="15"/>
      <c r="I7" s="6"/>
      <c r="J7" s="9"/>
      <c r="K7" s="9"/>
      <c r="L7" s="9"/>
      <c r="M7" s="9"/>
      <c r="N7" s="9"/>
    </row>
    <row r="8" spans="2:17" ht="15.75">
      <c r="B8" s="638" t="s">
        <v>46</v>
      </c>
      <c r="C8" s="626">
        <v>11.75</v>
      </c>
      <c r="D8" s="626" t="s">
        <v>100</v>
      </c>
      <c r="E8" s="954" t="s">
        <v>100</v>
      </c>
      <c r="F8" s="10"/>
      <c r="G8" s="17"/>
      <c r="H8" s="17"/>
      <c r="I8" s="18"/>
      <c r="J8" s="9"/>
      <c r="K8" s="9"/>
      <c r="L8" s="9"/>
      <c r="M8" s="9"/>
      <c r="N8" s="9"/>
    </row>
    <row r="9" spans="2:17" ht="15.75">
      <c r="B9" s="639" t="s">
        <v>256</v>
      </c>
      <c r="C9" s="627">
        <v>50</v>
      </c>
      <c r="D9" s="627" t="s">
        <v>100</v>
      </c>
      <c r="E9" s="866" t="s">
        <v>100</v>
      </c>
      <c r="F9" s="10"/>
      <c r="G9" s="19"/>
      <c r="H9" s="19"/>
      <c r="I9" s="20"/>
      <c r="J9" s="13"/>
      <c r="K9" s="12"/>
      <c r="L9" s="14"/>
    </row>
    <row r="10" spans="2:17" ht="15.75">
      <c r="B10" s="639" t="s">
        <v>257</v>
      </c>
      <c r="C10" s="627">
        <v>40</v>
      </c>
      <c r="D10" s="627" t="s">
        <v>100</v>
      </c>
      <c r="E10" s="866" t="s">
        <v>100</v>
      </c>
      <c r="F10" s="16"/>
      <c r="G10" s="19"/>
      <c r="H10" s="19"/>
      <c r="I10" s="20"/>
      <c r="J10" s="21"/>
      <c r="K10" s="11"/>
      <c r="L10" s="22"/>
    </row>
    <row r="11" spans="2:17" ht="15.75">
      <c r="B11" s="639" t="s">
        <v>351</v>
      </c>
      <c r="C11" s="1074">
        <v>3</v>
      </c>
      <c r="D11" s="1074" t="s">
        <v>100</v>
      </c>
      <c r="E11" s="866" t="s">
        <v>100</v>
      </c>
      <c r="F11" s="10"/>
      <c r="G11" s="23"/>
      <c r="H11" s="23"/>
      <c r="I11" s="20"/>
      <c r="J11" s="13"/>
      <c r="K11" s="12"/>
      <c r="L11" s="14"/>
    </row>
    <row r="12" spans="2:17" ht="22.5" customHeight="1">
      <c r="B12" s="1534" t="s">
        <v>317</v>
      </c>
      <c r="C12" s="620"/>
      <c r="D12" s="620"/>
      <c r="E12" s="865"/>
      <c r="F12" s="10"/>
      <c r="G12" s="23"/>
      <c r="H12" s="23"/>
      <c r="I12" s="24"/>
      <c r="J12" s="13"/>
      <c r="K12" s="12"/>
      <c r="L12" s="14"/>
    </row>
    <row r="13" spans="2:17" ht="15.75">
      <c r="B13" s="619" t="s">
        <v>44</v>
      </c>
      <c r="C13" s="1075">
        <v>6.9</v>
      </c>
      <c r="D13" s="1075" t="s">
        <v>100</v>
      </c>
      <c r="E13" s="1022" t="s">
        <v>100</v>
      </c>
      <c r="F13" s="16"/>
      <c r="G13" s="23"/>
      <c r="H13" s="23"/>
      <c r="I13" s="20"/>
      <c r="J13" s="21"/>
      <c r="K13" s="11"/>
      <c r="L13" s="22"/>
    </row>
    <row r="14" spans="2:17" ht="15.75">
      <c r="B14" s="619" t="s">
        <v>45</v>
      </c>
      <c r="C14" s="1075">
        <v>6.92</v>
      </c>
      <c r="D14" s="1075" t="s">
        <v>100</v>
      </c>
      <c r="E14" s="1022" t="s">
        <v>100</v>
      </c>
      <c r="F14" s="16"/>
      <c r="G14" s="23"/>
      <c r="H14" s="23"/>
      <c r="I14" s="20"/>
      <c r="J14" s="21"/>
      <c r="K14" s="11"/>
      <c r="L14" s="22"/>
    </row>
    <row r="15" spans="2:17" ht="15.75">
      <c r="B15" s="638" t="s">
        <v>46</v>
      </c>
      <c r="C15" s="626">
        <v>6.91</v>
      </c>
      <c r="D15" s="626" t="s">
        <v>100</v>
      </c>
      <c r="E15" s="954" t="s">
        <v>100</v>
      </c>
      <c r="F15" s="16"/>
      <c r="G15" s="25"/>
      <c r="H15" s="25"/>
      <c r="I15" s="26"/>
      <c r="J15" s="21"/>
      <c r="K15" s="11"/>
      <c r="L15" s="22"/>
    </row>
    <row r="16" spans="2:17" ht="15.75">
      <c r="B16" s="639" t="s">
        <v>256</v>
      </c>
      <c r="C16" s="627">
        <v>85</v>
      </c>
      <c r="D16" s="627" t="s">
        <v>100</v>
      </c>
      <c r="E16" s="1023" t="s">
        <v>100</v>
      </c>
      <c r="F16" s="16"/>
      <c r="G16" s="19"/>
      <c r="H16" s="19"/>
      <c r="I16" s="20"/>
      <c r="J16" s="21"/>
      <c r="K16" s="11"/>
      <c r="L16" s="22"/>
    </row>
    <row r="17" spans="2:15" ht="15.75">
      <c r="B17" s="639" t="s">
        <v>257</v>
      </c>
      <c r="C17" s="627">
        <v>68</v>
      </c>
      <c r="D17" s="627" t="s">
        <v>100</v>
      </c>
      <c r="E17" s="1023" t="s">
        <v>100</v>
      </c>
      <c r="F17" s="16"/>
      <c r="G17" s="19"/>
      <c r="H17" s="19"/>
      <c r="I17" s="20"/>
      <c r="J17" s="21"/>
      <c r="K17" s="11"/>
      <c r="L17" s="22"/>
    </row>
    <row r="18" spans="2:15" ht="15.75">
      <c r="B18" s="639" t="s">
        <v>351</v>
      </c>
      <c r="C18" s="1074">
        <v>3</v>
      </c>
      <c r="D18" s="1074" t="s">
        <v>100</v>
      </c>
      <c r="E18" s="1023" t="s">
        <v>100</v>
      </c>
      <c r="F18" s="16"/>
      <c r="G18" s="23"/>
      <c r="H18" s="23"/>
      <c r="I18" s="20"/>
      <c r="J18" s="21"/>
      <c r="K18" s="11"/>
      <c r="L18" s="22"/>
    </row>
    <row r="19" spans="2:15" ht="20.25" customHeight="1">
      <c r="B19" s="1534" t="s">
        <v>318</v>
      </c>
      <c r="C19" s="620"/>
      <c r="D19" s="620"/>
      <c r="E19" s="865"/>
      <c r="F19" s="16"/>
      <c r="G19" s="23"/>
      <c r="H19" s="23"/>
      <c r="I19" s="24"/>
      <c r="J19" s="21"/>
      <c r="K19" s="11"/>
      <c r="L19" s="22"/>
      <c r="O19" t="s">
        <v>123</v>
      </c>
    </row>
    <row r="20" spans="2:15" ht="15.75">
      <c r="B20" s="619" t="s">
        <v>44</v>
      </c>
      <c r="C20" s="1075">
        <v>4.25</v>
      </c>
      <c r="D20" s="1075" t="s">
        <v>100</v>
      </c>
      <c r="E20" s="1022" t="s">
        <v>100</v>
      </c>
      <c r="F20" s="16"/>
      <c r="G20" s="23"/>
      <c r="H20" s="23"/>
      <c r="I20" s="20"/>
      <c r="J20" s="21"/>
      <c r="K20" s="11"/>
      <c r="L20" s="22"/>
    </row>
    <row r="21" spans="2:15" ht="15.75">
      <c r="B21" s="619" t="s">
        <v>45</v>
      </c>
      <c r="C21" s="1075">
        <v>4.25</v>
      </c>
      <c r="D21" s="1075" t="s">
        <v>100</v>
      </c>
      <c r="E21" s="1022" t="s">
        <v>100</v>
      </c>
      <c r="F21" s="16"/>
      <c r="G21" s="23"/>
      <c r="H21" s="23"/>
      <c r="I21" s="20"/>
      <c r="J21" s="21"/>
      <c r="K21" s="11"/>
      <c r="L21" s="22"/>
    </row>
    <row r="22" spans="2:15" ht="15.75">
      <c r="B22" s="638" t="s">
        <v>46</v>
      </c>
      <c r="C22" s="626">
        <v>4.25</v>
      </c>
      <c r="D22" s="626" t="s">
        <v>100</v>
      </c>
      <c r="E22" s="954" t="s">
        <v>100</v>
      </c>
      <c r="F22" s="16"/>
      <c r="G22" s="25"/>
      <c r="H22" s="25"/>
      <c r="I22" s="26"/>
      <c r="J22" s="21"/>
      <c r="K22" s="11"/>
      <c r="L22" s="22"/>
      <c r="O22" s="58"/>
    </row>
    <row r="23" spans="2:15" ht="15.75">
      <c r="B23" s="639" t="s">
        <v>256</v>
      </c>
      <c r="C23" s="627">
        <v>50</v>
      </c>
      <c r="D23" s="627" t="s">
        <v>100</v>
      </c>
      <c r="E23" s="1023" t="s">
        <v>100</v>
      </c>
      <c r="F23" s="16"/>
      <c r="G23" s="19"/>
      <c r="H23" s="19"/>
      <c r="I23" s="20"/>
      <c r="J23" s="21"/>
      <c r="K23" s="11"/>
      <c r="L23" s="22"/>
    </row>
    <row r="24" spans="2:15" ht="15.75">
      <c r="B24" s="639" t="s">
        <v>257</v>
      </c>
      <c r="C24" s="627">
        <v>40</v>
      </c>
      <c r="D24" s="627" t="s">
        <v>100</v>
      </c>
      <c r="E24" s="1023" t="s">
        <v>100</v>
      </c>
      <c r="F24" s="16"/>
      <c r="G24" s="19"/>
      <c r="H24" s="19"/>
      <c r="I24" s="20"/>
      <c r="J24" s="21"/>
      <c r="K24" s="11"/>
      <c r="L24" s="22"/>
    </row>
    <row r="25" spans="2:15" ht="16.5" thickBot="1">
      <c r="B25" s="640" t="s">
        <v>351</v>
      </c>
      <c r="C25" s="636">
        <v>3</v>
      </c>
      <c r="D25" s="636" t="s">
        <v>100</v>
      </c>
      <c r="E25" s="1024"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I-IV_2020</vt:lpstr>
      <vt:lpstr>Eksport I-IV_2020</vt:lpstr>
      <vt:lpstr>Import_I-IV_2020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2020-07-09T11:17:38Z</dcterms:modified>
</cp:coreProperties>
</file>