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miesięczn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28" i="1" l="1"/>
  <c r="K242" i="1" l="1"/>
  <c r="H242" i="1"/>
  <c r="T153" i="1" l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S153" i="1"/>
  <c r="T154" i="1" l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U153" i="1" l="1"/>
  <c r="U145" i="1"/>
  <c r="V145" i="1" s="1"/>
  <c r="U141" i="1"/>
  <c r="V141" i="1" s="1"/>
  <c r="U149" i="1"/>
  <c r="V149" i="1" s="1"/>
  <c r="U152" i="1"/>
  <c r="V152" i="1" s="1"/>
  <c r="U148" i="1"/>
  <c r="V148" i="1" s="1"/>
  <c r="U144" i="1"/>
  <c r="V144" i="1" s="1"/>
  <c r="U140" i="1"/>
  <c r="V140" i="1" s="1"/>
  <c r="U143" i="1"/>
  <c r="V143" i="1" s="1"/>
  <c r="U151" i="1"/>
  <c r="V151" i="1" s="1"/>
  <c r="U147" i="1"/>
  <c r="V147" i="1" s="1"/>
  <c r="U139" i="1"/>
  <c r="U150" i="1"/>
  <c r="V150" i="1" s="1"/>
  <c r="U146" i="1"/>
  <c r="V146" i="1" s="1"/>
  <c r="U142" i="1"/>
  <c r="V142" i="1" s="1"/>
  <c r="V153" i="1"/>
  <c r="J432" i="1"/>
  <c r="V433" i="1" l="1"/>
  <c r="S433" i="1"/>
  <c r="P433" i="1"/>
  <c r="M433" i="1"/>
  <c r="J433" i="1"/>
  <c r="O297" i="1" l="1"/>
  <c r="S297" i="1" s="1"/>
  <c r="I295" i="1" l="1"/>
  <c r="M295" i="1" s="1"/>
  <c r="O294" i="1"/>
  <c r="S294" i="1" s="1"/>
  <c r="T373" i="1" l="1"/>
  <c r="T374" i="1"/>
  <c r="T375" i="1"/>
  <c r="T376" i="1"/>
  <c r="T377" i="1"/>
  <c r="T372" i="1"/>
  <c r="R373" i="1"/>
  <c r="R374" i="1"/>
  <c r="R375" i="1"/>
  <c r="R376" i="1"/>
  <c r="R377" i="1"/>
  <c r="R372" i="1"/>
  <c r="P373" i="1"/>
  <c r="P374" i="1"/>
  <c r="P375" i="1"/>
  <c r="P376" i="1"/>
  <c r="P377" i="1"/>
  <c r="P372" i="1"/>
  <c r="M373" i="1"/>
  <c r="M374" i="1"/>
  <c r="M375" i="1"/>
  <c r="M376" i="1"/>
  <c r="M377" i="1"/>
  <c r="M372" i="1"/>
  <c r="H373" i="1"/>
  <c r="H374" i="1"/>
  <c r="H375" i="1"/>
  <c r="H376" i="1"/>
  <c r="H377" i="1"/>
  <c r="F373" i="1"/>
  <c r="F374" i="1"/>
  <c r="F375" i="1"/>
  <c r="F376" i="1"/>
  <c r="F377" i="1"/>
  <c r="D373" i="1"/>
  <c r="D374" i="1"/>
  <c r="D375" i="1"/>
  <c r="D376" i="1"/>
  <c r="D377" i="1"/>
  <c r="A373" i="1"/>
  <c r="A374" i="1"/>
  <c r="A375" i="1"/>
  <c r="A376" i="1"/>
  <c r="A377" i="1"/>
  <c r="R378" i="1" l="1"/>
  <c r="T378" i="1"/>
  <c r="P378" i="1"/>
  <c r="G275" i="1"/>
  <c r="G267" i="1"/>
  <c r="M53" i="1"/>
  <c r="L137" i="1"/>
  <c r="M20" i="1"/>
  <c r="G392" i="1"/>
  <c r="G291" i="1"/>
  <c r="G404" i="1"/>
  <c r="M369" i="1"/>
  <c r="A369" i="1"/>
  <c r="G322" i="1"/>
  <c r="E9" i="1"/>
  <c r="P279" i="1"/>
  <c r="M279" i="1"/>
  <c r="J279" i="1"/>
  <c r="G279" i="1"/>
  <c r="P278" i="1"/>
  <c r="M278" i="1"/>
  <c r="J278" i="1"/>
  <c r="G278" i="1"/>
  <c r="P277" i="1"/>
  <c r="M277" i="1"/>
  <c r="J277" i="1"/>
  <c r="G277" i="1"/>
  <c r="P271" i="1"/>
  <c r="M271" i="1"/>
  <c r="J271" i="1"/>
  <c r="G271" i="1"/>
  <c r="J270" i="1"/>
  <c r="M270" i="1"/>
  <c r="P270" i="1"/>
  <c r="G270" i="1"/>
  <c r="P269" i="1"/>
  <c r="M269" i="1"/>
  <c r="M272" i="1" s="1"/>
  <c r="J269" i="1"/>
  <c r="G269" i="1"/>
  <c r="Q181" i="1"/>
  <c r="N181" i="1"/>
  <c r="L181" i="1"/>
  <c r="L139" i="1"/>
  <c r="Q88" i="1"/>
  <c r="O88" i="1"/>
  <c r="Q87" i="1"/>
  <c r="O87" i="1"/>
  <c r="Q86" i="1"/>
  <c r="O86" i="1"/>
  <c r="Q85" i="1"/>
  <c r="O85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32" i="1"/>
  <c r="S432" i="1"/>
  <c r="P432" i="1"/>
  <c r="M432" i="1"/>
  <c r="V431" i="1"/>
  <c r="S431" i="1"/>
  <c r="P431" i="1"/>
  <c r="M431" i="1"/>
  <c r="J431" i="1"/>
  <c r="V430" i="1"/>
  <c r="S430" i="1"/>
  <c r="P430" i="1"/>
  <c r="M430" i="1"/>
  <c r="J430" i="1"/>
  <c r="V429" i="1"/>
  <c r="S429" i="1"/>
  <c r="P429" i="1"/>
  <c r="M429" i="1"/>
  <c r="J429" i="1"/>
  <c r="V428" i="1"/>
  <c r="S428" i="1"/>
  <c r="P428" i="1"/>
  <c r="M428" i="1"/>
  <c r="J428" i="1"/>
  <c r="S407" i="1"/>
  <c r="S408" i="1"/>
  <c r="S409" i="1"/>
  <c r="S410" i="1"/>
  <c r="S411" i="1"/>
  <c r="S406" i="1"/>
  <c r="P407" i="1"/>
  <c r="P408" i="1"/>
  <c r="P409" i="1"/>
  <c r="P410" i="1"/>
  <c r="P411" i="1"/>
  <c r="P406" i="1"/>
  <c r="M407" i="1"/>
  <c r="M408" i="1"/>
  <c r="M409" i="1"/>
  <c r="M410" i="1"/>
  <c r="M411" i="1"/>
  <c r="M406" i="1"/>
  <c r="J407" i="1"/>
  <c r="J408" i="1"/>
  <c r="J409" i="1"/>
  <c r="J410" i="1"/>
  <c r="J411" i="1"/>
  <c r="J406" i="1"/>
  <c r="G407" i="1"/>
  <c r="G408" i="1"/>
  <c r="G409" i="1"/>
  <c r="G410" i="1"/>
  <c r="G411" i="1"/>
  <c r="G406" i="1"/>
  <c r="C407" i="1"/>
  <c r="C408" i="1"/>
  <c r="C409" i="1"/>
  <c r="C410" i="1"/>
  <c r="C411" i="1"/>
  <c r="C406" i="1"/>
  <c r="S395" i="1"/>
  <c r="S396" i="1"/>
  <c r="S397" i="1"/>
  <c r="S398" i="1"/>
  <c r="S399" i="1"/>
  <c r="S394" i="1"/>
  <c r="P395" i="1"/>
  <c r="P396" i="1"/>
  <c r="P397" i="1"/>
  <c r="P398" i="1"/>
  <c r="P399" i="1"/>
  <c r="P394" i="1"/>
  <c r="M395" i="1"/>
  <c r="M396" i="1"/>
  <c r="M397" i="1"/>
  <c r="M398" i="1"/>
  <c r="M399" i="1"/>
  <c r="M394" i="1"/>
  <c r="J395" i="1"/>
  <c r="J396" i="1"/>
  <c r="J397" i="1"/>
  <c r="J398" i="1"/>
  <c r="J399" i="1"/>
  <c r="J394" i="1"/>
  <c r="G395" i="1"/>
  <c r="G396" i="1"/>
  <c r="G397" i="1"/>
  <c r="G398" i="1"/>
  <c r="G399" i="1"/>
  <c r="G394" i="1"/>
  <c r="C395" i="1"/>
  <c r="C396" i="1"/>
  <c r="C397" i="1"/>
  <c r="C398" i="1"/>
  <c r="C399" i="1"/>
  <c r="C394" i="1"/>
  <c r="H372" i="1"/>
  <c r="F372" i="1"/>
  <c r="D372" i="1"/>
  <c r="A372" i="1"/>
  <c r="Q326" i="1"/>
  <c r="U326" i="1" s="1"/>
  <c r="Q327" i="1"/>
  <c r="U327" i="1" s="1"/>
  <c r="Q328" i="1"/>
  <c r="U328" i="1" s="1"/>
  <c r="Q329" i="1"/>
  <c r="U329" i="1" s="1"/>
  <c r="Q330" i="1"/>
  <c r="U330" i="1" s="1"/>
  <c r="Q325" i="1"/>
  <c r="U325" i="1" s="1"/>
  <c r="O326" i="1"/>
  <c r="S326" i="1" s="1"/>
  <c r="O327" i="1"/>
  <c r="S327" i="1" s="1"/>
  <c r="O328" i="1"/>
  <c r="S328" i="1" s="1"/>
  <c r="O329" i="1"/>
  <c r="S329" i="1" s="1"/>
  <c r="O330" i="1"/>
  <c r="S330" i="1" s="1"/>
  <c r="O325" i="1"/>
  <c r="S325" i="1" s="1"/>
  <c r="I326" i="1"/>
  <c r="M326" i="1" s="1"/>
  <c r="I327" i="1"/>
  <c r="M327" i="1" s="1"/>
  <c r="I328" i="1"/>
  <c r="M328" i="1" s="1"/>
  <c r="I329" i="1"/>
  <c r="M329" i="1" s="1"/>
  <c r="I330" i="1"/>
  <c r="M330" i="1" s="1"/>
  <c r="I325" i="1"/>
  <c r="M325" i="1" s="1"/>
  <c r="G325" i="1"/>
  <c r="K325" i="1" s="1"/>
  <c r="G326" i="1"/>
  <c r="K326" i="1" s="1"/>
  <c r="G327" i="1"/>
  <c r="K327" i="1" s="1"/>
  <c r="G328" i="1"/>
  <c r="K328" i="1" s="1"/>
  <c r="G329" i="1"/>
  <c r="K329" i="1" s="1"/>
  <c r="G330" i="1"/>
  <c r="K330" i="1" s="1"/>
  <c r="C326" i="1"/>
  <c r="C327" i="1"/>
  <c r="C328" i="1"/>
  <c r="C329" i="1"/>
  <c r="C330" i="1"/>
  <c r="C325" i="1"/>
  <c r="Q295" i="1"/>
  <c r="U295" i="1" s="1"/>
  <c r="Q296" i="1"/>
  <c r="U296" i="1" s="1"/>
  <c r="Q297" i="1"/>
  <c r="U297" i="1" s="1"/>
  <c r="Q298" i="1"/>
  <c r="U298" i="1" s="1"/>
  <c r="Q299" i="1"/>
  <c r="U299" i="1" s="1"/>
  <c r="Q294" i="1"/>
  <c r="U294" i="1" s="1"/>
  <c r="O295" i="1"/>
  <c r="S295" i="1" s="1"/>
  <c r="O296" i="1"/>
  <c r="S296" i="1" s="1"/>
  <c r="O298" i="1"/>
  <c r="S298" i="1" s="1"/>
  <c r="O299" i="1"/>
  <c r="S299" i="1" s="1"/>
  <c r="C295" i="1"/>
  <c r="C296" i="1"/>
  <c r="C297" i="1"/>
  <c r="C298" i="1"/>
  <c r="C299" i="1"/>
  <c r="I296" i="1"/>
  <c r="M296" i="1" s="1"/>
  <c r="I297" i="1"/>
  <c r="M297" i="1" s="1"/>
  <c r="I298" i="1"/>
  <c r="M298" i="1" s="1"/>
  <c r="I299" i="1"/>
  <c r="M299" i="1" s="1"/>
  <c r="I294" i="1"/>
  <c r="M294" i="1" s="1"/>
  <c r="G295" i="1"/>
  <c r="K295" i="1" s="1"/>
  <c r="G296" i="1"/>
  <c r="K296" i="1" s="1"/>
  <c r="G297" i="1"/>
  <c r="K297" i="1" s="1"/>
  <c r="G298" i="1"/>
  <c r="K298" i="1" s="1"/>
  <c r="G299" i="1"/>
  <c r="K299" i="1" s="1"/>
  <c r="G294" i="1"/>
  <c r="K294" i="1" s="1"/>
  <c r="C294" i="1"/>
  <c r="Q58" i="1" l="1"/>
  <c r="G280" i="1"/>
  <c r="J280" i="1"/>
  <c r="M280" i="1"/>
  <c r="P280" i="1"/>
  <c r="M300" i="1"/>
  <c r="K58" i="1"/>
  <c r="J434" i="1"/>
  <c r="V434" i="1"/>
  <c r="S434" i="1"/>
  <c r="V139" i="1"/>
  <c r="P434" i="1"/>
  <c r="M434" i="1"/>
  <c r="O58" i="1"/>
  <c r="G272" i="1"/>
  <c r="J272" i="1"/>
  <c r="Q89" i="1"/>
  <c r="S412" i="1"/>
  <c r="P272" i="1"/>
  <c r="G400" i="1"/>
  <c r="M400" i="1"/>
  <c r="S400" i="1"/>
  <c r="F378" i="1"/>
  <c r="O89" i="1"/>
  <c r="J412" i="1"/>
  <c r="P412" i="1"/>
  <c r="G412" i="1"/>
  <c r="M412" i="1"/>
  <c r="P400" i="1"/>
  <c r="J400" i="1"/>
  <c r="D378" i="1"/>
  <c r="H378" i="1"/>
  <c r="S154" i="1"/>
  <c r="R154" i="1"/>
  <c r="Q154" i="1"/>
  <c r="P154" i="1"/>
  <c r="O154" i="1"/>
  <c r="N154" i="1"/>
  <c r="L154" i="1"/>
  <c r="Q50" i="1"/>
  <c r="O50" i="1"/>
  <c r="Q25" i="1"/>
  <c r="O25" i="1"/>
  <c r="M25" i="1"/>
  <c r="K25" i="1"/>
  <c r="Q331" i="1"/>
  <c r="O331" i="1"/>
  <c r="M331" i="1"/>
  <c r="K331" i="1"/>
  <c r="I331" i="1"/>
  <c r="G331" i="1"/>
  <c r="Q300" i="1"/>
  <c r="O300" i="1"/>
  <c r="I300" i="1"/>
  <c r="G300" i="1"/>
  <c r="U154" i="1" l="1"/>
  <c r="V154" i="1"/>
  <c r="S300" i="1"/>
  <c r="U300" i="1"/>
  <c r="S331" i="1"/>
  <c r="U331" i="1"/>
  <c r="K300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<sst xmlns="http://schemas.openxmlformats.org/spreadsheetml/2006/main" count="1003" uniqueCount="180">
  <si>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</si>
  <si>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</si>
  <si>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</si>
  <si>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</si>
  <si>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</si>
  <si>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</si>
  <si>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</si>
  <si>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</si>
  <si>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</si>
  <si>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</si>
  <si>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</si>
  <si>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</si>
  <si>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</si>
  <si>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</si>
  <si>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</si>
  <si>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</si>
  <si>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</si>
  <si>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</si>
  <si>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</si>
  <si>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</si>
  <si>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</si>
  <si>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</si>
  <si>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</si>
  <si>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</si>
  <si>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</si>
  <si>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</si>
  <si>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</si>
  <si>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</si>
  <si>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</si>
  <si>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</si>
  <si>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</si>
  <si>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</si>
  <si>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</si>
  <si>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</si>
  <si>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</si>
  <si>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</si>
  <si>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</si>
  <si>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</si>
  <si>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</si>
  <si>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</si>
  <si>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</si>
  <si>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</si>
  <si>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</si>
  <si>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</si>
  <si>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</si>
  <si>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</si>
  <si>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</si>
  <si>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</si>
  <si>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</si>
  <si>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</si>
  <si>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</si>
  <si>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</si>
  <si>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</si>
  <si>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</si>
  <si>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</si>
  <si>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</si>
  <si>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</si>
  <si>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</si>
  <si>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</si>
  <si>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</si>
  <si>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</si>
  <si>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</si>
  <si>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</si>
  <si>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</si>
  <si>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</si>
  <si>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</si>
  <si>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</si>
  <si>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</si>
  <si>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</si>
  <si>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</si>
  <si>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</si>
  <si>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</si>
  <si>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</si>
  <si>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</si>
  <si>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</si>
  <si>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</si>
  <si>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</si>
  <si>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</si>
  <si>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</si>
  <si>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</si>
  <si>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</si>
  <si>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</si>
  <si>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</si>
  <si>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</si>
  <si>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</si>
  <si>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</si>
  <si>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</si>
  <si>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</si>
  <si>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</si>
  <si>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</si>
  <si>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</si>
  <si>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</si>
  <si>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</si>
  <si>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</si>
  <si>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</si>
  <si>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</si>
  <si>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</si>
  <si>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</si>
  <si>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</si>
  <si>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</si>
  <si>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</si>
  <si>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</si>
  <si>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</si>
  <si>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</si>
  <si>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</si>
  <si>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</si>
  <si>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</si>
  <si>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</si>
  <si>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</si>
  <si>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</si>
  <si>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</si>
  <si>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</si>
  <si>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</si>
  <si>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</si>
  <si>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</si>
  <si>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</si>
  <si>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</si>
  <si>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</si>
  <si>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</si>
  <si>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</si>
  <si>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</si>
  <si>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</si>
  <si>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</si>
  <si>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</si>
  <si>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</si>
  <si>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</si>
  <si>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</si>
  <si>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</si>
  <si>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</si>
  <si>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</si>
  <si>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</si>
  <si>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</si>
  <si>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</si>
  <si>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</si>
  <si>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</si>
  <si>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</si>
  <si>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</si>
  <si>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</si>
  <si>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</si>
  <si>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</si>
  <si>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</si>
  <si>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</si>
  <si>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</si>
  <si>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</si>
  <si>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</si>
  <si>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</si>
  <si>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</si>
  <si>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</si>
  <si>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</si>
  <si>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</si>
  <si>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</si>
  <si>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01.03.2020</t>
  </si>
  <si>
    <t>31.03.2020</t>
  </si>
  <si>
    <t>01.01.2020</t>
  </si>
  <si>
    <t>ARMENIA</t>
  </si>
  <si>
    <t>TURCJA</t>
  </si>
  <si>
    <t>NIDERLANDY</t>
  </si>
  <si>
    <t>FINLANDIA</t>
  </si>
  <si>
    <t>KAZACHSTAN</t>
  </si>
  <si>
    <t>25.03.2020 - 31.03.2020</t>
  </si>
  <si>
    <t>18.03.2020 - 24.03.2020</t>
  </si>
  <si>
    <t>11.03.2020 - 17.03.2020</t>
  </si>
  <si>
    <t>04.03.2020 - 10.03.2020</t>
  </si>
  <si>
    <t>26.02.2020 - 03.03.2020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</si>
  <si>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</si>
  <si>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</si>
  <si>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</si>
  <si>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Warszawa, 2 kwietnia 2020 r.</t>
  </si>
  <si>
    <t>Informacja kwartalna</t>
  </si>
  <si>
    <r>
      <rPr>
        <b/>
        <sz val="11"/>
        <color theme="1"/>
        <rFont val="Roboto"/>
        <charset val="238"/>
      </rPr>
      <t>Informacja kwartalna</t>
    </r>
    <r>
      <rPr>
        <sz val="11"/>
        <color theme="1"/>
        <rFont val="Roboto"/>
        <charset val="238"/>
      </rPr>
      <t xml:space="preserve">
Konsekwencją dużego napływu cudzoziemców starających się zalegalizować swój pobyt jest zwiększona liczba odwołań od decyzji wydawanych w I instancji. W pierwszym kwartale 2020 r. cudzoziemcy złożyli ponad 5,5 tys. odwołań (87% - pobyt czasowy, 8% - zobowiązanie do powrotu, 4% - pobyt stały) i uzyskali w tym samym czasie blisko 5,8 tys. Szefa UdSC w sprawach o legalizację pobytu na terytorium RP (19% - utrzymanie decyzji, od której się odwołano, 11% - uchylenie decyzji organu pierwszej instancji i udzielenie zezwolenia,  11% - uchylenie i przekazanie do ponownego rozpatrzenia, 34% (2 tys.) - rozstrzygnięcia wydawane w sprawach ponagleń - ujęte w kategorii inne). 
Odwołania składali głównie obywatele Ukrainy (49%), Indii (12%), Gruzji (5%) i Rosji (5%), najczęściej od decyzji wojewodów (87% ogółu), a w szczególności do decyzji wydawanych przez Wojewodę Mazowieckiego (</t>
    </r>
    <r>
      <rPr>
        <sz val="11"/>
        <rFont val="Roboto"/>
        <charset val="238"/>
      </rPr>
      <t>77</t>
    </r>
    <r>
      <rPr>
        <sz val="11"/>
        <color theme="1"/>
        <rFont val="Roboto"/>
        <charset val="238"/>
      </rPr>
      <t xml:space="preserve">% ogółu złożonych odwołań, a 89% wśród odwołań złożonych do wojewodów). 
W II instancji liczba spraw w toku  to 29 tys., średni czas trwania postępowania w sprawach o zalegaliwowanie pobytu to  393 dni (obie wartości obejmują dane w sprawach: pobyt czasowy, stały, rezydenta długoterminowego UE).
</t>
    </r>
    <r>
      <rPr>
        <b/>
        <sz val="11"/>
        <color theme="1"/>
        <rFont val="Roboto"/>
        <charset val="238"/>
      </rPr>
      <t>Informacja miesięczna</t>
    </r>
    <r>
      <rPr>
        <sz val="11"/>
        <color theme="1"/>
        <rFont val="Roboto"/>
        <charset val="238"/>
      </rPr>
      <t xml:space="preserve">
W podziale miesięcznym, na przestrzeni ostatniego kwartału nie widać tendencji spadkowej w liczbie odwołań składanych miesięcznie.</t>
    </r>
  </si>
  <si>
    <t>alerty SIS</t>
  </si>
  <si>
    <t>W dalszym ciągu widoczne jest bardzo wysokie obciążenie w zakresie prowadzenia Wykazu osób, których pobyt na terytorium RP jest  niepożądany. W styczniu Szef UdSC zrealizował blisko 8,1 tys. spraw dotyczących wykazu, spośród których do najliczniejszych  zaliczały się wpisy do Wykazu i wpisy SIS oraz alerty SIS i alerty pobytowe (stanowiły 90% wszystkich zadań realizowanych w tym obszarze).</t>
  </si>
  <si>
    <t>W marcu 2020 do Wydziału Konsultacji wizowych wpłynęło blisko 29 tys. wniosków o konsultacje, z czego 27 tys. (92%) z innego państwa członkowskiego. Dalsze 2,4 tys. (8%) stanowiły sprawy przekazane przez konsula: obowiązkowe (4%) i fakultatywne (4%). Z kolei w Urzędzie wydano ponad 44 tys. decyzji, 40 tys. w odpowiedzi na wnioski z innych państw (91%), a 3,8 tys. 9% - na wnioski z konsulatów (4% - obligatoryjne, 5% - fakultatywne).</t>
  </si>
  <si>
    <t>W I kwartale 2020  r. wydano 2,8 tys. zezwoleń MRG, z czego 74% w placówce we Lwowie, a 23% - w Łucku. Wydania zezwolenia odmówiono 21 osobom, 15 zezwoleń zostały cofnięte, a 13 - unieważniono.</t>
  </si>
  <si>
    <t>W obszarze procedur o określenie państwa odpowiedzialnego za rozpatrzenie wniosku o udzielenie ochrony międzynarodowej zdecydowaną większość stanowiły wnioski kierowane do Polski (tzw. IN) - 928. Z kolei Polska skierowała do pozostałych państw UE wnioski (tzw. OUT) dotyczące 37 cudzoziemców. 81% wniosków OUT i 74% wniosków IN zostało rozpatrzonych pozytywnie.
W przypadku procedur IN najczęstsza współpraca odbywała się z Niemcami (53%) i Francją (27%), a w przypadku procedur OUT - z Francją (24%) i Niemcami (41%).</t>
  </si>
  <si>
    <t>Pod opieką Szefa Urzędu znajduje się aktualnie 3 116 osób, (głównie obywatele Rosji: 1,8 tys., 58%; Ukrainy: 0,5 tys., 15% i Tadżykistanu: 0,2 tys., 5%), z czego 89% z nich to wnioskodawcy oczekujący na decyzję w swojej sprawie.
42% cudzoziemców przebywa w jednym z 10 ośrodków dla cudzoziemców, pozostałe 58%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</si>
  <si>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(67%) i  sprawami rodzinnymi (14%).
Czterokrotny w porównaniu z 2014 r. wzrost liczby wniosków w sprawach o legalizację pobytu nie jest powiązany  z proporcjonalnym wzrostem kadr i infrastruktury do obsługi cudzoziemców. W związku z tym średni czas trwania postępowania u wojewodów przekracza obecnie 7 miesięcy. Wg stanu na dzień 1 kwietnia 2020 r. ważne zezwolenia na pobyt na terytorium RP posiadało 440 tys. cudzoziemców, w tym najliczniejsze: 256 tys. (58%) na pobyt czasowy, 83 tys. (19%) dokumentów poświadczających prawo pobytu lub stałego pobytu obywateli UE, 80 tys. (16%) na pobyt stały. Wszystkie formy ochrony (międzynarodowej i krajowej) posiadało 5,2 tys. cudzoziemców (1%).
Najliczniejsze obywatelstwa cudzoziemców w Polsce to: Ukraina – 228 tys. (52%), Białoruś - 27 tys. (6%), Niemcy - 21 tys. (5%),  Rosja - 13 tys. (3%), Wietnam -12 tys. (3%), Indie - 10 tys. (2%), Włochy – 8,5 tys. (2%), Chiny – 8,3 tys. (2%),  Wielka Brytania – 6,3 tys. (1%) i Gruzja – 6,3 tys. (1%). </t>
  </si>
  <si>
    <t>W 2020 r. do Urzędu wpłynęło 438 wniosków o udzielenie ochrony obejmujących 899 cudzoziemców, z czego 63% stanowiły wnioski pierwsze, a 37% - wznowienia. 66% wniosków zostało złożonych przez obywateli Rosji (63% jako wnioski pierwsze, 37% - jako kolejne), 7%- Ukrainy (47% jako wnioski wnioski pierwsze, 53% - jako kolejne), a kolejne 6%- Tadżykistanu (57%- wnioski pierwsze, 43% - kolejne).
W ujęciu miesięcznym w porównaniu do lutego 2020 r. liczba osób objętych wnioskami w marcu 2020 r. spadła o ponad połowę (luty: 361, marzec: 166).</t>
  </si>
  <si>
    <t>Od początku roku Szef Urzędu wydał 1 199 decyzji, z czego 74 (6%) nadawało jedną z form ochrony. Dalsze 551 decyzji (46%) stanowiły rozstrzygnięcia negatywne, w tym 290 dla ob. Rosji. Pozostałe 574 rozstrzygnięcia (45%) umarzało procedurę, w tym dla 453 ob. Rosji.
Od początku roku w podziale na obywatelstwo najwięcej decyzji nadających ochronę otrzymali obywatele Rosji (28 os., 38% ogółu, uznawalność 8%), Tadżykistanu (12 os., 16% ogółu, uznawalność 32%) i Turcji (12 os., 16% ogółu, uznawalność 88%). 
Ogólna uznawalność wynosiła w pierwszym kwartale 12%.</t>
  </si>
  <si>
    <r>
      <t xml:space="preserve">Rosnąca systematycznie od 2014 r. liczba wniosków o zezwolenie na pobyt kształtuje ogólną sytuację migracyjną w Polsce. W I kwartale  2020 cudzoziemcy z krajów trzecich złożyli tyle samo wniosków legalizacyjnych, ile w całym 2014 r.  W porównaniu do IV kwartału 2019 liczba złożonych wniosków pozostała bez zmian, w stosunku do pierwszego kwartału 2019 r.  odsetek przyjętych wniosków wzrósł o 8%.
Zdecydowanie najwięskzym zainteresowaniem cieszyło się zezwolenie na pobyt czasowy, o które ubiegało się 93% cudzoziemców z krajów trzecich.
Najwięcej wniosków zostało złożonych przez obywateli Ukrainy (46 tys., 67%), Gruzji (3,6 tys., 5%), Białorusi (3,4 tys., 5%), Indii (2 tys., 3%) i Rosji (1,4 tys., 2%). Głównym powodem wniosków na pobyt czasowy była praca (66%), a w dalszej kolejności:  rodzina (14%), inne powody (11%) oraz edukacja (9%).
Najwięcej wniosków przyjął Wojewoda Mazowiecki (22%), Wielkopolski (13%), Dolnośląski (11%), Śląski (10%) oraz  Małopolski i  (9%).
</t>
    </r>
    <r>
      <rPr>
        <sz val="11"/>
        <rFont val="Roboto"/>
        <charset val="238"/>
      </rPr>
      <t>W odpowiedzi na złożone wnioski urzędy wojewódzkie wydały blisko 60 tys. decyzji, czyli o 35% więcej w stosunku do analogicznego okresu zeszłego roku. 77% decyzji stanowiło udzielenie zezwolenia na pobyt, 18% - decyzje negatywne, a 5% - umorzenia postępowania.
W skali kraju ostatnich trzech miesiącach najwięcej decyzji negatywnych wydał Wojewoda Mazowiecki (73%). W podziale na poszczególne urzędy wojewódzki, największy odsetek postępowań zakończonych decyzją negatywną notuje się w Mazowieckim Urzędzie Wojewódzkim (43%).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Średni czas trwania postępowania z zakresu legalizacji pobytu wynosił w 2020 r. 230 dni.
</t>
    </r>
    <r>
      <rPr>
        <b/>
        <sz val="11"/>
        <rFont val="Roboto"/>
        <charset val="238"/>
      </rPr>
      <t xml:space="preserve">Informacja miesięczna
</t>
    </r>
    <r>
      <rPr>
        <sz val="11"/>
        <rFont val="Roboto"/>
        <charset val="238"/>
      </rPr>
      <t>W marcu 2020 r. cudzoziemcy z krajów trzecich złożyli ponad 23 tys. wniosków o udzielenie zezwolenia na pobyt, a urzędy wojewódzkie wydały blisko 20 tys. decyzji. Jak dotąd pory nie jest widoczna tendencja spadkowa.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</si>
</sst>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b/>
      <sz val="1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36" fillId="35" borderId="0" xfId="10" applyNumberFormat="1" applyFont="1" applyFill="1" applyBorder="1" applyAlignment="1" applyProtection="1">
      <alignment horizontal="center" vertical="center"/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9" fontId="21" fillId="0" borderId="0" xfId="46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3" fontId="29" fillId="0" borderId="43" xfId="24" applyNumberFormat="1" applyFont="1" applyFill="1" applyBorder="1" applyAlignment="1" applyProtection="1">
      <alignment horizontal="right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0" borderId="32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36" fillId="35" borderId="50" xfId="10" applyNumberFormat="1" applyFont="1" applyFill="1" applyBorder="1" applyAlignment="1" applyProtection="1">
      <alignment horizontal="center" vertical="center"/>
      <protection locked="0"/>
    </xf>
    <xf numFmtId="0" fontId="36" fillId="35" borderId="50" xfId="10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3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miesięczny'!$C$325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miesięczny'!$G$323:$J$324,'Meldunek miesięczny'!$K$323:$N$324,'Meldunek miesięczny'!$O$323:$R$324)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miesięczny'!$G$325:$R$325</c:f>
              <c:numCache>
                <c:formatCode>General</c:formatCode>
                <c:ptCount val="12"/>
                <c:pt idx="0">
                  <c:v>130</c:v>
                </c:pt>
                <c:pt idx="2">
                  <c:v>373</c:v>
                </c:pt>
                <c:pt idx="4">
                  <c:v>80</c:v>
                </c:pt>
                <c:pt idx="6">
                  <c:v>185</c:v>
                </c:pt>
                <c:pt idx="8">
                  <c:v>16</c:v>
                </c:pt>
                <c:pt idx="1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9-4C51-81AB-69E3A42BBDBA}"/>
            </c:ext>
          </c:extLst>
        </c:ser>
        <c:ser>
          <c:idx val="1"/>
          <c:order val="1"/>
          <c:tx>
            <c:strRef>
              <c:f>'Meldunek miesięczny'!$C$326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miesięczny'!$G$323:$J$324,'Meldunek miesięczny'!$K$323:$N$324,'Meldunek miesięczny'!$O$323:$R$324)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miesięczny'!$G$326:$R$326</c:f>
              <c:numCache>
                <c:formatCode>General</c:formatCode>
                <c:ptCount val="12"/>
                <c:pt idx="0">
                  <c:v>29</c:v>
                </c:pt>
                <c:pt idx="2">
                  <c:v>31</c:v>
                </c:pt>
                <c:pt idx="4">
                  <c:v>22</c:v>
                </c:pt>
                <c:pt idx="6">
                  <c:v>28</c:v>
                </c:pt>
                <c:pt idx="8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19-4C51-81AB-69E3A42BBDBA}"/>
            </c:ext>
          </c:extLst>
        </c:ser>
        <c:ser>
          <c:idx val="2"/>
          <c:order val="2"/>
          <c:tx>
            <c:strRef>
              <c:f>'Meldunek miesięczny'!$C$327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miesięczny'!$G$323:$J$324,'Meldunek miesięczny'!$K$323:$N$324,'Meldunek miesięczny'!$O$323:$R$324)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miesięczny'!$G$327:$R$327</c:f>
              <c:numCache>
                <c:formatCode>General</c:formatCode>
                <c:ptCount val="12"/>
                <c:pt idx="0">
                  <c:v>10</c:v>
                </c:pt>
                <c:pt idx="2">
                  <c:v>30</c:v>
                </c:pt>
                <c:pt idx="4">
                  <c:v>7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19-4C51-81AB-69E3A42BBDBA}"/>
            </c:ext>
          </c:extLst>
        </c:ser>
        <c:ser>
          <c:idx val="3"/>
          <c:order val="3"/>
          <c:tx>
            <c:strRef>
              <c:f>'Meldunek miesięczny'!$C$328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miesięczny'!$G$323:$J$324,'Meldunek miesięczny'!$K$323:$N$324,'Meldunek miesięczny'!$O$323:$R$324)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miesięczny'!$G$328:$R$328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6</c:v>
                </c:pt>
                <c:pt idx="6">
                  <c:v>13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19-4C51-81AB-69E3A42BBDBA}"/>
            </c:ext>
          </c:extLst>
        </c:ser>
        <c:ser>
          <c:idx val="5"/>
          <c:order val="4"/>
          <c:tx>
            <c:strRef>
              <c:f>'Meldunek miesięczny'!$C$329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miesięczny'!$G$329:$R$329</c:f>
              <c:numCache>
                <c:formatCode>General</c:formatCode>
                <c:ptCount val="12"/>
                <c:pt idx="0">
                  <c:v>14</c:v>
                </c:pt>
                <c:pt idx="2">
                  <c:v>23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19-4C51-81AB-69E3A42BBDBA}"/>
            </c:ext>
          </c:extLst>
        </c:ser>
        <c:ser>
          <c:idx val="4"/>
          <c:order val="5"/>
          <c:tx>
            <c:strRef>
              <c:f>'Meldunek miesięczny'!$C$330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19-4C51-81AB-69E3A42BBD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miesięczny'!$G$323:$J$324,'Meldunek miesięczny'!$K$323:$N$324,'Meldunek miesięczny'!$O$323:$R$324)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miesięczny'!$G$330:$R$330</c:f>
              <c:numCache>
                <c:formatCode>General</c:formatCode>
                <c:ptCount val="12"/>
                <c:pt idx="0">
                  <c:v>80</c:v>
                </c:pt>
                <c:pt idx="2">
                  <c:v>101</c:v>
                </c:pt>
                <c:pt idx="4">
                  <c:v>22</c:v>
                </c:pt>
                <c:pt idx="6">
                  <c:v>27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19-4C51-81AB-69E3A42B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7141840"/>
        <c:axId val="687141448"/>
        <c:axId val="0"/>
      </c:bar3DChart>
      <c:catAx>
        <c:axId val="68714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687141448"/>
        <c:crosses val="autoZero"/>
        <c:auto val="1"/>
        <c:lblAlgn val="ctr"/>
        <c:lblOffset val="100"/>
        <c:noMultiLvlLbl val="0"/>
      </c:catAx>
      <c:valAx>
        <c:axId val="687141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71418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miesięczny'!$B$429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miesięczny'!$J$428,'Meldunek miesięczny'!$M$428,'Meldunek miesięczny'!$P$428,'Meldunek miesięczny'!$S$428,'Meldunek miesięczny'!$V$428)</c:f>
              <c:strCache>
                <c:ptCount val="5"/>
                <c:pt idx="0">
                  <c:v>26.02.2020 - 03.03.2020</c:v>
                </c:pt>
                <c:pt idx="1">
                  <c:v>04.03.2020 - 10.03.2020</c:v>
                </c:pt>
                <c:pt idx="2">
                  <c:v>11.03.2020 - 17.03.2020</c:v>
                </c:pt>
                <c:pt idx="3">
                  <c:v>18.03.2020 - 24.03.2020</c:v>
                </c:pt>
                <c:pt idx="4">
                  <c:v>25.03.2020 - 31.03.2020</c:v>
                </c:pt>
              </c:strCache>
            </c:strRef>
          </c:cat>
          <c:val>
            <c:numRef>
              <c:f>('Meldunek miesięczny'!$J$429,'Meldunek miesięczny'!$M$429,'Meldunek miesięczny'!$P$429,'Meldunek miesięczny'!$S$429,'Meldunek miesięczny'!$V$429)</c:f>
              <c:numCache>
                <c:formatCode>#,##0</c:formatCode>
                <c:ptCount val="5"/>
                <c:pt idx="0">
                  <c:v>1342</c:v>
                </c:pt>
                <c:pt idx="1">
                  <c:v>1337</c:v>
                </c:pt>
                <c:pt idx="2">
                  <c:v>1295</c:v>
                </c:pt>
                <c:pt idx="3">
                  <c:v>1295</c:v>
                </c:pt>
                <c:pt idx="4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9-4336-A8FE-E95D5B4E2FC2}"/>
            </c:ext>
          </c:extLst>
        </c:ser>
        <c:ser>
          <c:idx val="1"/>
          <c:order val="1"/>
          <c:tx>
            <c:strRef>
              <c:f>'Meldunek miesięczny'!$B$430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miesięczny'!$J$428,'Meldunek miesięczny'!$M$428,'Meldunek miesięczny'!$P$428,'Meldunek miesięczny'!$S$428,'Meldunek miesięczny'!$V$428)</c:f>
              <c:strCache>
                <c:ptCount val="5"/>
                <c:pt idx="0">
                  <c:v>26.02.2020 - 03.03.2020</c:v>
                </c:pt>
                <c:pt idx="1">
                  <c:v>04.03.2020 - 10.03.2020</c:v>
                </c:pt>
                <c:pt idx="2">
                  <c:v>11.03.2020 - 17.03.2020</c:v>
                </c:pt>
                <c:pt idx="3">
                  <c:v>18.03.2020 - 24.03.2020</c:v>
                </c:pt>
                <c:pt idx="4">
                  <c:v>25.03.2020 - 31.03.2020</c:v>
                </c:pt>
              </c:strCache>
            </c:strRef>
          </c:cat>
          <c:val>
            <c:numRef>
              <c:f>('Meldunek miesięczny'!$J$430,'Meldunek miesięczny'!$M$430,'Meldunek miesięczny'!$P$430,'Meldunek miesięczny'!$S$430,'Meldunek miesięczny'!$V$430)</c:f>
              <c:numCache>
                <c:formatCode>#,##0</c:formatCode>
                <c:ptCount val="5"/>
                <c:pt idx="0">
                  <c:v>1802</c:v>
                </c:pt>
                <c:pt idx="1">
                  <c:v>1816</c:v>
                </c:pt>
                <c:pt idx="2">
                  <c:v>1836</c:v>
                </c:pt>
                <c:pt idx="3">
                  <c:v>1828</c:v>
                </c:pt>
                <c:pt idx="4">
                  <c:v>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9-4336-A8FE-E95D5B4E2FC2}"/>
            </c:ext>
          </c:extLst>
        </c:ser>
        <c:ser>
          <c:idx val="5"/>
          <c:order val="2"/>
          <c:tx>
            <c:strRef>
              <c:f>'Meldunek miesięczny'!$B$433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miesięczny'!$J$428,'Meldunek miesięczny'!$M$428,'Meldunek miesięczny'!$P$428,'Meldunek miesięczny'!$S$428,'Meldunek miesięczny'!$V$428)</c:f>
              <c:strCache>
                <c:ptCount val="5"/>
                <c:pt idx="0">
                  <c:v>26.02.2020 - 03.03.2020</c:v>
                </c:pt>
                <c:pt idx="1">
                  <c:v>04.03.2020 - 10.03.2020</c:v>
                </c:pt>
                <c:pt idx="2">
                  <c:v>11.03.2020 - 17.03.2020</c:v>
                </c:pt>
                <c:pt idx="3">
                  <c:v>18.03.2020 - 24.03.2020</c:v>
                </c:pt>
                <c:pt idx="4">
                  <c:v>25.03.2020 - 31.03.2020</c:v>
                </c:pt>
              </c:strCache>
            </c:strRef>
          </c:cat>
          <c:val>
            <c:numRef>
              <c:f>('Meldunek miesięczny'!$J$433,'Meldunek miesięczny'!$M$433,'Meldunek miesięczny'!$P$433,'Meldunek miesięczny'!$S$433,'Meldunek miesięczny'!$V$433)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39-4336-A8FE-E95D5B4E2F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87142232"/>
        <c:axId val="687140664"/>
        <c:axId val="0"/>
      </c:bar3DChart>
      <c:catAx>
        <c:axId val="6871422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87140664"/>
        <c:crosses val="autoZero"/>
        <c:auto val="1"/>
        <c:lblAlgn val="ctr"/>
        <c:lblOffset val="100"/>
        <c:noMultiLvlLbl val="0"/>
      </c:catAx>
      <c:valAx>
        <c:axId val="6871406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87142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miesięczny'!$C$139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miesięczny'!$L$139:$U$139</c:f>
              <c:numCache>
                <c:formatCode>#,##0</c:formatCode>
                <c:ptCount val="10"/>
                <c:pt idx="0">
                  <c:v>4783</c:v>
                </c:pt>
                <c:pt idx="2">
                  <c:v>876</c:v>
                </c:pt>
                <c:pt idx="3">
                  <c:v>563</c:v>
                </c:pt>
                <c:pt idx="4">
                  <c:v>556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5-4048-AD98-AC0AF4893AF1}"/>
            </c:ext>
          </c:extLst>
        </c:ser>
        <c:ser>
          <c:idx val="0"/>
          <c:order val="1"/>
          <c:tx>
            <c:strRef>
              <c:f>'Meldunek miesięczny'!$C$140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miesięczny'!$L$140:$U$140</c:f>
              <c:numCache>
                <c:formatCode>#,##0</c:formatCode>
                <c:ptCount val="10"/>
                <c:pt idx="0">
                  <c:v>212</c:v>
                </c:pt>
                <c:pt idx="2">
                  <c:v>27</c:v>
                </c:pt>
                <c:pt idx="3">
                  <c:v>20</c:v>
                </c:pt>
                <c:pt idx="4">
                  <c:v>32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5-4048-AD98-AC0AF4893AF1}"/>
            </c:ext>
          </c:extLst>
        </c:ser>
        <c:ser>
          <c:idx val="1"/>
          <c:order val="2"/>
          <c:tx>
            <c:strRef>
              <c:f>'Meldunek miesięczny'!$C$141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miesięczny'!$L$141:$U$141</c:f>
              <c:numCache>
                <c:formatCode>#,##0</c:formatCode>
                <c:ptCount val="10"/>
                <c:pt idx="0">
                  <c:v>72</c:v>
                </c:pt>
                <c:pt idx="2">
                  <c:v>14</c:v>
                </c:pt>
                <c:pt idx="3">
                  <c:v>32</c:v>
                </c:pt>
                <c:pt idx="4">
                  <c:v>13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5-4048-AD98-AC0AF4893AF1}"/>
            </c:ext>
          </c:extLst>
        </c:ser>
        <c:ser>
          <c:idx val="2"/>
          <c:order val="3"/>
          <c:tx>
            <c:strRef>
              <c:f>'Meldunek miesięczny'!$C$142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miesięczny'!$L$142:$U$142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75-4048-AD98-AC0AF4893AF1}"/>
            </c:ext>
          </c:extLst>
        </c:ser>
        <c:ser>
          <c:idx val="3"/>
          <c:order val="4"/>
          <c:tx>
            <c:strRef>
              <c:f>'Meldunek miesięczny'!$C$143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75-4048-AD98-AC0AF4893AF1}"/>
            </c:ext>
          </c:extLst>
        </c:ser>
        <c:ser>
          <c:idx val="4"/>
          <c:order val="5"/>
          <c:tx>
            <c:strRef>
              <c:f>'Meldunek miesięczny'!$C$144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miesięczny'!$L$144:$U$144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5-4048-AD98-AC0AF4893AF1}"/>
            </c:ext>
          </c:extLst>
        </c:ser>
        <c:ser>
          <c:idx val="5"/>
          <c:order val="6"/>
          <c:tx>
            <c:strRef>
              <c:f>'Meldunek miesięczny'!$C$145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miesięczny'!$L$145:$U$145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75-4048-AD98-AC0AF4893AF1}"/>
            </c:ext>
          </c:extLst>
        </c:ser>
        <c:ser>
          <c:idx val="6"/>
          <c:order val="7"/>
          <c:tx>
            <c:strRef>
              <c:f>'Meldunek miesięczny'!$C$146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miesięczny'!$L$146:$U$146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75-4048-AD98-AC0AF4893AF1}"/>
            </c:ext>
          </c:extLst>
        </c:ser>
        <c:ser>
          <c:idx val="7"/>
          <c:order val="8"/>
          <c:tx>
            <c:strRef>
              <c:f>'Meldunek miesięczny'!$C$147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miesięczny'!$L$147:$U$147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75-4048-AD98-AC0AF4893AF1}"/>
            </c:ext>
          </c:extLst>
        </c:ser>
        <c:ser>
          <c:idx val="9"/>
          <c:order val="9"/>
          <c:tx>
            <c:strRef>
              <c:f>'Meldunek miesięczny'!$C$148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miesięczny'!$L$148:$U$148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75-4048-AD98-AC0AF4893AF1}"/>
            </c:ext>
          </c:extLst>
        </c:ser>
        <c:ser>
          <c:idx val="10"/>
          <c:order val="10"/>
          <c:tx>
            <c:strRef>
              <c:f>'Meldunek miesięczny'!$C$149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miesięczny'!$L$149:$U$149</c:f>
              <c:numCache>
                <c:formatCode>#,##0</c:formatCode>
                <c:ptCount val="10"/>
                <c:pt idx="0">
                  <c:v>453</c:v>
                </c:pt>
                <c:pt idx="2">
                  <c:v>182</c:v>
                </c:pt>
                <c:pt idx="3">
                  <c:v>2</c:v>
                </c:pt>
                <c:pt idx="4">
                  <c:v>9</c:v>
                </c:pt>
                <c:pt idx="5">
                  <c:v>44</c:v>
                </c:pt>
                <c:pt idx="6">
                  <c:v>33</c:v>
                </c:pt>
                <c:pt idx="7">
                  <c:v>0</c:v>
                </c:pt>
                <c:pt idx="8">
                  <c:v>22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75-4048-AD98-AC0AF4893AF1}"/>
            </c:ext>
          </c:extLst>
        </c:ser>
        <c:ser>
          <c:idx val="11"/>
          <c:order val="11"/>
          <c:tx>
            <c:strRef>
              <c:f>'Meldunek miesięczny'!$C$150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miesięczny'!$L$150:$U$150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75-4048-AD98-AC0AF4893AF1}"/>
            </c:ext>
          </c:extLst>
        </c:ser>
        <c:ser>
          <c:idx val="12"/>
          <c:order val="12"/>
          <c:tx>
            <c:strRef>
              <c:f>'Meldunek miesięczny'!$C$151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miesięczny'!$L$151:$U$151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75-4048-AD98-AC0AF4893AF1}"/>
            </c:ext>
          </c:extLst>
        </c:ser>
        <c:ser>
          <c:idx val="13"/>
          <c:order val="13"/>
          <c:tx>
            <c:strRef>
              <c:f>'Meldunek miesięczny'!$C$152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miesięczny'!$L$152:$U$152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75-4048-AD98-AC0AF4893AF1}"/>
            </c:ext>
          </c:extLst>
        </c:ser>
        <c:ser>
          <c:idx val="14"/>
          <c:order val="14"/>
          <c:tx>
            <c:strRef>
              <c:f>'Meldunek miesięczny'!$C$153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miesięczny'!$L$138:$U$138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miesięczny'!$L$153:$U$153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D75-4048-AD98-AC0AF489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7147720"/>
        <c:axId val="687148112"/>
        <c:axId val="0"/>
      </c:bar3DChart>
      <c:catAx>
        <c:axId val="6871477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7148112"/>
        <c:crosses val="autoZero"/>
        <c:auto val="1"/>
        <c:lblAlgn val="ctr"/>
        <c:lblOffset val="100"/>
        <c:noMultiLvlLbl val="0"/>
      </c:catAx>
      <c:valAx>
        <c:axId val="687148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7147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miesięczny'!$C$294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miesięczny'!$G$292:$J$293,'Meldunek miesięczny'!$K$292:$N$293,'Meldunek miesięczny'!$O$292:$R$293)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miesięczny'!$G$294:$R$294</c:f>
              <c:numCache>
                <c:formatCode>General</c:formatCode>
                <c:ptCount val="12"/>
                <c:pt idx="0">
                  <c:v>21</c:v>
                </c:pt>
                <c:pt idx="2">
                  <c:v>60</c:v>
                </c:pt>
                <c:pt idx="4">
                  <c:v>20</c:v>
                </c:pt>
                <c:pt idx="6">
                  <c:v>55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4-4073-AA7F-58E182A7969D}"/>
            </c:ext>
          </c:extLst>
        </c:ser>
        <c:ser>
          <c:idx val="1"/>
          <c:order val="1"/>
          <c:tx>
            <c:strRef>
              <c:f>'Meldunek miesięczny'!$C$295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miesięczny'!$G$292:$J$293,'Meldunek miesięczny'!$K$292:$N$293,'Meldunek miesięczny'!$O$292:$R$293)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miesięczny'!$G$295:$R$295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6</c:v>
                </c:pt>
                <c:pt idx="6">
                  <c:v>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4-4073-AA7F-58E182A7969D}"/>
            </c:ext>
          </c:extLst>
        </c:ser>
        <c:ser>
          <c:idx val="2"/>
          <c:order val="2"/>
          <c:tx>
            <c:strRef>
              <c:f>'Meldunek miesięczny'!$C$296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miesięczny'!$G$292:$J$293,'Meldunek miesięczny'!$K$292:$N$293,'Meldunek miesięczny'!$O$292:$R$293)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miesięczny'!$G$296:$R$296</c:f>
              <c:numCache>
                <c:formatCode>General</c:formatCode>
                <c:ptCount val="12"/>
                <c:pt idx="0">
                  <c:v>2</c:v>
                </c:pt>
                <c:pt idx="2">
                  <c:v>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4-4073-AA7F-58E182A7969D}"/>
            </c:ext>
          </c:extLst>
        </c:ser>
        <c:ser>
          <c:idx val="3"/>
          <c:order val="3"/>
          <c:tx>
            <c:strRef>
              <c:f>'Meldunek miesięczny'!$C$297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miesięczny'!$G$292:$J$293,'Meldunek miesięczny'!$K$292:$N$293,'Meldunek miesięczny'!$O$292:$R$293)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miesięczny'!$G$297:$R$297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4-4073-AA7F-58E182A7969D}"/>
            </c:ext>
          </c:extLst>
        </c:ser>
        <c:ser>
          <c:idx val="5"/>
          <c:order val="4"/>
          <c:tx>
            <c:strRef>
              <c:f>'Meldunek miesięczny'!$C$298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miesięczny'!$G$298:$R$298</c:f>
              <c:numCache>
                <c:formatCode>General</c:formatCode>
                <c:ptCount val="12"/>
                <c:pt idx="0">
                  <c:v>4</c:v>
                </c:pt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04-4073-AA7F-58E182A7969D}"/>
            </c:ext>
          </c:extLst>
        </c:ser>
        <c:ser>
          <c:idx val="4"/>
          <c:order val="5"/>
          <c:tx>
            <c:strRef>
              <c:f>'Meldunek miesięczny'!$C$299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miesięczny'!$G$292:$J$293,'Meldunek miesięczny'!$K$292:$N$293,'Meldunek miesięczny'!$O$292:$R$293)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miesięczny'!$G$299:$R$299</c:f>
              <c:numCache>
                <c:formatCode>General</c:formatCode>
                <c:ptCount val="12"/>
                <c:pt idx="0">
                  <c:v>11</c:v>
                </c:pt>
                <c:pt idx="2">
                  <c:v>13</c:v>
                </c:pt>
                <c:pt idx="4">
                  <c:v>4</c:v>
                </c:pt>
                <c:pt idx="6">
                  <c:v>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4-4073-AA7F-58E182A7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7149288"/>
        <c:axId val="687149680"/>
        <c:axId val="0"/>
      </c:bar3DChart>
      <c:catAx>
        <c:axId val="687149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7149680"/>
        <c:crosses val="autoZero"/>
        <c:auto val="1"/>
        <c:lblAlgn val="ctr"/>
        <c:lblOffset val="100"/>
        <c:noMultiLvlLbl val="0"/>
      </c:catAx>
      <c:valAx>
        <c:axId val="6871496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7149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209444025344329"/>
          <c:y val="0.93692810803747695"/>
          <c:w val="0.49710796374900579"/>
          <c:h val="6.307189196252309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miesięczny'!$G$22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miesięczny'!$K$20:$K$21,'Meldunek miesięczny'!$M$20:$M$21,'Meldunek miesięczny'!$O$20:$O$21,'Meldunek miesięczny'!$Q$20:$Q$21)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01.03.2020 - 31.03.2020 r.</c:v>
                  </c:pt>
                </c:lvl>
              </c:multiLvlStrCache>
            </c:multiLvlStrRef>
          </c:cat>
          <c:val>
            <c:numRef>
              <c:f>('Meldunek miesięczny'!$K$22,'Meldunek miesięczny'!$M$22,'Meldunek miesięczny'!$O$22,'Meldunek miesięczny'!$Q$22)</c:f>
              <c:numCache>
                <c:formatCode>#,##0</c:formatCode>
                <c:ptCount val="4"/>
                <c:pt idx="0">
                  <c:v>22046</c:v>
                </c:pt>
                <c:pt idx="1">
                  <c:v>14139</c:v>
                </c:pt>
                <c:pt idx="2">
                  <c:v>3351</c:v>
                </c:pt>
                <c:pt idx="3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3-4B36-A2B2-AD02B9EBB69C}"/>
            </c:ext>
          </c:extLst>
        </c:ser>
        <c:ser>
          <c:idx val="2"/>
          <c:order val="1"/>
          <c:tx>
            <c:strRef>
              <c:f>'Meldunek miesięczny'!$G$23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miesięczny'!$K$20:$K$21,'Meldunek miesięczny'!$M$20:$M$21,'Meldunek miesięczny'!$O$20:$O$21,'Meldunek miesięczny'!$Q$20:$Q$21)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01.03.2020 - 31.03.2020 r.</c:v>
                  </c:pt>
                </c:lvl>
              </c:multiLvlStrCache>
            </c:multiLvlStrRef>
          </c:cat>
          <c:val>
            <c:numRef>
              <c:f>('Meldunek miesięczny'!$K$23,'Meldunek miesięczny'!$M$23,'Meldunek miesięczny'!$O$23,'Meldunek miesięczny'!$Q$23)</c:f>
              <c:numCache>
                <c:formatCode>#,##0</c:formatCode>
                <c:ptCount val="4"/>
                <c:pt idx="0">
                  <c:v>1034</c:v>
                </c:pt>
                <c:pt idx="1">
                  <c:v>1113</c:v>
                </c:pt>
                <c:pt idx="2">
                  <c:v>218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3-4B36-A2B2-AD02B9EBB69C}"/>
            </c:ext>
          </c:extLst>
        </c:ser>
        <c:ser>
          <c:idx val="4"/>
          <c:order val="2"/>
          <c:tx>
            <c:strRef>
              <c:f>'Meldunek miesięczny'!$G$24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miesięczny'!$K$20:$K$21,'Meldunek miesięczny'!$M$20:$M$21,'Meldunek miesięczny'!$O$20:$O$21,'Meldunek miesięczny'!$Q$20:$Q$21)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01.03.2020 - 31.03.2020 r.</c:v>
                  </c:pt>
                </c:lvl>
              </c:multiLvlStrCache>
            </c:multiLvlStrRef>
          </c:cat>
          <c:val>
            <c:numRef>
              <c:f>('Meldunek miesięczny'!$K$24,'Meldunek miesięczny'!$M$24,'Meldunek miesięczny'!$O$24,'Meldunek miesięczny'!$Q$24)</c:f>
              <c:numCache>
                <c:formatCode>#,##0</c:formatCode>
                <c:ptCount val="4"/>
                <c:pt idx="0">
                  <c:v>284</c:v>
                </c:pt>
                <c:pt idx="1">
                  <c:v>175</c:v>
                </c:pt>
                <c:pt idx="2">
                  <c:v>60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3-4B36-A2B2-AD02B9E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7151640"/>
        <c:axId val="687143800"/>
        <c:axId val="0"/>
      </c:bar3DChart>
      <c:catAx>
        <c:axId val="687151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7143800"/>
        <c:crosses val="autoZero"/>
        <c:auto val="1"/>
        <c:lblAlgn val="ctr"/>
        <c:lblOffset val="100"/>
        <c:noMultiLvlLbl val="0"/>
      </c:catAx>
      <c:valAx>
        <c:axId val="687143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87151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miesięczny'!$D$239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miesięczny'!$H$238:$K$238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miesięczny'!$H$239:$K$239</c:f>
              <c:numCache>
                <c:formatCode>#,##0</c:formatCode>
                <c:ptCount val="4"/>
                <c:pt idx="0">
                  <c:v>26584</c:v>
                </c:pt>
                <c:pt idx="3">
                  <c:v>40431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D-4404-9425-F1AF38A1EFF0}"/>
            </c:ext>
          </c:extLst>
        </c:ser>
        <c:ser>
          <c:idx val="1"/>
          <c:order val="1"/>
          <c:tx>
            <c:strRef>
              <c:f>'Meldunek miesięczny'!$D$240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miesięczny'!$H$238:$K$238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miesięczny'!$H$240:$K$240</c:f>
              <c:numCache>
                <c:formatCode>#,##0</c:formatCode>
                <c:ptCount val="4"/>
                <c:pt idx="0">
                  <c:v>1095</c:v>
                </c:pt>
                <c:pt idx="3">
                  <c:v>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D-4404-9425-F1AF38A1EFF0}"/>
            </c:ext>
          </c:extLst>
        </c:ser>
        <c:ser>
          <c:idx val="0"/>
          <c:order val="2"/>
          <c:tx>
            <c:strRef>
              <c:f>'Meldunek miesięczny'!$D$241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miesięczny'!$H$238:$K$238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miesięczny'!$H$241:$K$241</c:f>
              <c:numCache>
                <c:formatCode>#,##0</c:formatCode>
                <c:ptCount val="4"/>
                <c:pt idx="0">
                  <c:v>1300</c:v>
                </c:pt>
                <c:pt idx="3">
                  <c:v>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D-4404-9425-F1AF38A1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7150464"/>
        <c:axId val="687152424"/>
        <c:axId val="683601928"/>
      </c:bar3DChart>
      <c:catAx>
        <c:axId val="68715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7152424"/>
        <c:crosses val="autoZero"/>
        <c:auto val="1"/>
        <c:lblAlgn val="ctr"/>
        <c:lblOffset val="100"/>
        <c:noMultiLvlLbl val="0"/>
      </c:catAx>
      <c:valAx>
        <c:axId val="6871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7150464"/>
        <c:crosses val="autoZero"/>
        <c:crossBetween val="between"/>
      </c:valAx>
      <c:serAx>
        <c:axId val="683601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8715242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miesięczny'!$G$55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miesięczny'!$K$53:$K$54,'Meldunek miesięczny'!$M$53:$M$54,'Meldunek miesięczny'!$O$53:$O$54,'Meldunek miesięczny'!$Q$53:$Q$54)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01.01.2020 - 31.03.2020 r.</c:v>
                  </c:pt>
                </c:lvl>
              </c:multiLvlStrCache>
            </c:multiLvlStrRef>
          </c:cat>
          <c:val>
            <c:numRef>
              <c:f>('Meldunek miesięczny'!$K$55,'Meldunek miesięczny'!$M$55,'Meldunek miesięczny'!$O$55,'Meldunek miesięczny'!$Q$55)</c:f>
              <c:numCache>
                <c:formatCode>#,##0</c:formatCode>
                <c:ptCount val="4"/>
                <c:pt idx="0">
                  <c:v>63751</c:v>
                </c:pt>
                <c:pt idx="1">
                  <c:v>41800</c:v>
                </c:pt>
                <c:pt idx="2">
                  <c:v>10159</c:v>
                </c:pt>
                <c:pt idx="3">
                  <c:v>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9-41E6-A76E-665F23044BC1}"/>
            </c:ext>
          </c:extLst>
        </c:ser>
        <c:ser>
          <c:idx val="2"/>
          <c:order val="1"/>
          <c:tx>
            <c:strRef>
              <c:f>'Meldunek miesięczny'!$G$56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miesięczny'!$K$53:$K$54,'Meldunek miesięczny'!$M$53:$M$54,'Meldunek miesięczny'!$O$53:$O$54,'Meldunek miesięczny'!$Q$53:$Q$54)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01.01.2020 - 31.03.2020 r.</c:v>
                  </c:pt>
                </c:lvl>
              </c:multiLvlStrCache>
            </c:multiLvlStrRef>
          </c:cat>
          <c:val>
            <c:numRef>
              <c:f>('Meldunek miesięczny'!$K$56,'Meldunek miesięczny'!$M$56,'Meldunek miesięczny'!$O$56,'Meldunek miesięczny'!$Q$56)</c:f>
              <c:numCache>
                <c:formatCode>#,##0</c:formatCode>
                <c:ptCount val="4"/>
                <c:pt idx="0">
                  <c:v>4165</c:v>
                </c:pt>
                <c:pt idx="1">
                  <c:v>3529</c:v>
                </c:pt>
                <c:pt idx="2">
                  <c:v>673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9-41E6-A76E-665F23044BC1}"/>
            </c:ext>
          </c:extLst>
        </c:ser>
        <c:ser>
          <c:idx val="4"/>
          <c:order val="2"/>
          <c:tx>
            <c:strRef>
              <c:f>'Meldunek miesięczny'!$G$57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miesięczny'!$K$53:$K$54,'Meldunek miesięczny'!$M$53:$M$54,'Meldunek miesięczny'!$O$53:$O$54,'Meldunek miesięczny'!$Q$53:$Q$54)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01.01.2020 - 31.03.2020 r.</c:v>
                  </c:pt>
                </c:lvl>
              </c:multiLvlStrCache>
            </c:multiLvlStrRef>
          </c:cat>
          <c:val>
            <c:numRef>
              <c:f>('Meldunek miesięczny'!$K$57,'Meldunek miesięczny'!$M$57,'Meldunek miesięczny'!$O$57,'Meldunek miesięczny'!$Q$57)</c:f>
              <c:numCache>
                <c:formatCode>#,##0</c:formatCode>
                <c:ptCount val="4"/>
                <c:pt idx="0">
                  <c:v>894</c:v>
                </c:pt>
                <c:pt idx="1">
                  <c:v>510</c:v>
                </c:pt>
                <c:pt idx="2">
                  <c:v>157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9-41E6-A76E-665F2304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7144976"/>
        <c:axId val="687150072"/>
        <c:axId val="0"/>
      </c:bar3DChart>
      <c:catAx>
        <c:axId val="68714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7150072"/>
        <c:crosses val="autoZero"/>
        <c:auto val="1"/>
        <c:lblAlgn val="ctr"/>
        <c:lblOffset val="100"/>
        <c:noMultiLvlLbl val="0"/>
      </c:catAx>
      <c:valAx>
        <c:axId val="687150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87144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334</xdr:row>
      <xdr:rowOff>52389</xdr:rowOff>
    </xdr:from>
    <xdr:to>
      <xdr:col>24</xdr:col>
      <xdr:colOff>19051</xdr:colOff>
      <xdr:row>355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440</xdr:row>
      <xdr:rowOff>65086</xdr:rowOff>
    </xdr:from>
    <xdr:to>
      <xdr:col>23</xdr:col>
      <xdr:colOff>9525</xdr:colOff>
      <xdr:row>454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155</xdr:row>
      <xdr:rowOff>69397</xdr:rowOff>
    </xdr:from>
    <xdr:to>
      <xdr:col>23</xdr:col>
      <xdr:colOff>1</xdr:colOff>
      <xdr:row>177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300</xdr:row>
      <xdr:rowOff>142193</xdr:rowOff>
    </xdr:from>
    <xdr:to>
      <xdr:col>23</xdr:col>
      <xdr:colOff>238126</xdr:colOff>
      <xdr:row>319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257174</xdr:colOff>
      <xdr:row>243</xdr:row>
      <xdr:rowOff>1</xdr:rowOff>
    </xdr:from>
    <xdr:to>
      <xdr:col>21</xdr:col>
      <xdr:colOff>279399</xdr:colOff>
      <xdr:row>254</xdr:row>
      <xdr:rowOff>152400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385</xdr:row>
      <xdr:rowOff>0</xdr:rowOff>
    </xdr:from>
    <xdr:to>
      <xdr:col>20</xdr:col>
      <xdr:colOff>234084</xdr:colOff>
      <xdr:row>385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327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356</xdr:row>
      <xdr:rowOff>123191</xdr:rowOff>
    </xdr:from>
    <xdr:to>
      <xdr:col>25</xdr:col>
      <xdr:colOff>10584</xdr:colOff>
      <xdr:row>364</xdr:row>
      <xdr:rowOff>0</xdr:rowOff>
    </xdr:to>
    <xdr:sp macro="" textlink="">
      <xdr:nvSpPr>
        <xdr:cNvPr id="6" name="Prostokąt 5"/>
        <xdr:cNvSpPr/>
      </xdr:nvSpPr>
      <xdr:spPr>
        <a:xfrm>
          <a:off x="0" y="67034411"/>
          <a:ext cx="8567844" cy="18182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378</xdr:row>
      <xdr:rowOff>144780</xdr:rowOff>
    </xdr:from>
    <xdr:to>
      <xdr:col>25</xdr:col>
      <xdr:colOff>10584</xdr:colOff>
      <xdr:row>385</xdr:row>
      <xdr:rowOff>0</xdr:rowOff>
    </xdr:to>
    <xdr:sp macro="" textlink="">
      <xdr:nvSpPr>
        <xdr:cNvPr id="22" name="Prostokąt 21"/>
        <xdr:cNvSpPr/>
      </xdr:nvSpPr>
      <xdr:spPr>
        <a:xfrm>
          <a:off x="0" y="72130920"/>
          <a:ext cx="8567844" cy="146304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413</xdr:row>
      <xdr:rowOff>167639</xdr:rowOff>
    </xdr:from>
    <xdr:to>
      <xdr:col>25</xdr:col>
      <xdr:colOff>10584</xdr:colOff>
      <xdr:row>420</xdr:row>
      <xdr:rowOff>0</xdr:rowOff>
    </xdr:to>
    <xdr:sp macro="" textlink="">
      <xdr:nvSpPr>
        <xdr:cNvPr id="23" name="Prostokąt 22"/>
        <xdr:cNvSpPr/>
      </xdr:nvSpPr>
      <xdr:spPr>
        <a:xfrm>
          <a:off x="0" y="80429099"/>
          <a:ext cx="8567844" cy="19981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458</xdr:row>
      <xdr:rowOff>0</xdr:rowOff>
    </xdr:from>
    <xdr:to>
      <xdr:col>25</xdr:col>
      <xdr:colOff>10584</xdr:colOff>
      <xdr:row>465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93</xdr:row>
      <xdr:rowOff>190499</xdr:rowOff>
    </xdr:from>
    <xdr:to>
      <xdr:col>25</xdr:col>
      <xdr:colOff>10584</xdr:colOff>
      <xdr:row>119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193</xdr:row>
      <xdr:rowOff>0</xdr:rowOff>
    </xdr:from>
    <xdr:to>
      <xdr:col>25</xdr:col>
      <xdr:colOff>10584</xdr:colOff>
      <xdr:row>211</xdr:row>
      <xdr:rowOff>15240</xdr:rowOff>
    </xdr:to>
    <xdr:sp macro="" textlink="">
      <xdr:nvSpPr>
        <xdr:cNvPr id="26" name="Prostokąt 25"/>
        <xdr:cNvSpPr/>
      </xdr:nvSpPr>
      <xdr:spPr>
        <a:xfrm>
          <a:off x="0" y="30998160"/>
          <a:ext cx="8567844" cy="330708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228</xdr:row>
      <xdr:rowOff>106680</xdr:rowOff>
    </xdr:from>
    <xdr:to>
      <xdr:col>25</xdr:col>
      <xdr:colOff>10584</xdr:colOff>
      <xdr:row>232</xdr:row>
      <xdr:rowOff>175260</xdr:rowOff>
    </xdr:to>
    <xdr:sp macro="" textlink="">
      <xdr:nvSpPr>
        <xdr:cNvPr id="27" name="Prostokąt 26"/>
        <xdr:cNvSpPr/>
      </xdr:nvSpPr>
      <xdr:spPr>
        <a:xfrm>
          <a:off x="0" y="37528500"/>
          <a:ext cx="8567844" cy="8001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257</xdr:row>
      <xdr:rowOff>121920</xdr:rowOff>
    </xdr:from>
    <xdr:to>
      <xdr:col>25</xdr:col>
      <xdr:colOff>10584</xdr:colOff>
      <xdr:row>263</xdr:row>
      <xdr:rowOff>15240</xdr:rowOff>
    </xdr:to>
    <xdr:sp macro="" textlink="">
      <xdr:nvSpPr>
        <xdr:cNvPr id="30" name="Prostokąt 29"/>
        <xdr:cNvSpPr/>
      </xdr:nvSpPr>
      <xdr:spPr>
        <a:xfrm>
          <a:off x="0" y="43235880"/>
          <a:ext cx="8567844" cy="9906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282</xdr:row>
      <xdr:rowOff>0</xdr:rowOff>
    </xdr:from>
    <xdr:to>
      <xdr:col>25</xdr:col>
      <xdr:colOff>10584</xdr:colOff>
      <xdr:row>285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470</xdr:row>
      <xdr:rowOff>190499</xdr:rowOff>
    </xdr:from>
    <xdr:to>
      <xdr:col>25</xdr:col>
      <xdr:colOff>10584</xdr:colOff>
      <xdr:row>486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6"/>
  <sheetViews>
    <sheetView showGridLines="0" tabSelected="1" topLeftCell="A347" zoomScaleNormal="100" zoomScalePageLayoutView="70" workbookViewId="0">
      <selection activeCell="F365" sqref="F365"/>
    </sheetView>
  </sheetViews>
  <sheetFormatPr defaultColWidth="4.140625" defaultRowHeight="15" x14ac:dyDescent="0.25"/>
  <cols>
    <col min="1" max="13" width="5" style="3" customWidth="1"/>
    <col min="14" max="14" width="5.42578125" style="3" bestFit="1" customWidth="1"/>
    <col min="15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28" width="4.140625" style="3"/>
    <col min="29" max="29" width="4.7109375" style="3" bestFit="1" customWidth="1"/>
    <col min="30" max="16384" width="4.140625" style="3"/>
  </cols>
  <sheetData>
    <row r="1" spans="1:26" x14ac:dyDescent="0.25">
      <c r="T1" s="50"/>
      <c r="U1" s="51"/>
      <c r="V1" s="51"/>
      <c r="W1" s="51"/>
      <c r="X1" s="51"/>
      <c r="Y1" s="51"/>
      <c r="Z1" s="51"/>
    </row>
    <row r="2" spans="1:26" x14ac:dyDescent="0.25">
      <c r="Q2" s="5"/>
      <c r="T2" s="51"/>
      <c r="U2" s="51"/>
      <c r="V2" s="51"/>
      <c r="W2" s="51"/>
      <c r="X2" s="51"/>
      <c r="Y2" s="51"/>
      <c r="Z2" s="51"/>
    </row>
    <row r="3" spans="1:26" x14ac:dyDescent="0.25">
      <c r="T3" s="51"/>
      <c r="U3" s="51"/>
      <c r="V3" s="51"/>
      <c r="W3" s="51"/>
      <c r="X3" s="51"/>
      <c r="Y3" s="51"/>
      <c r="Z3" s="51"/>
    </row>
    <row r="4" spans="1:26" x14ac:dyDescent="0.25">
      <c r="T4" s="51"/>
      <c r="U4" s="51"/>
      <c r="V4" s="51"/>
      <c r="W4" s="51"/>
      <c r="X4" s="51"/>
      <c r="Y4" s="51"/>
      <c r="Z4" s="51"/>
    </row>
    <row r="5" spans="1:26" x14ac:dyDescent="0.25">
      <c r="E5" s="86" t="s">
        <v>66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T5" s="51"/>
      <c r="U5" s="51"/>
      <c r="V5" s="51"/>
      <c r="W5" s="51"/>
      <c r="X5" s="51"/>
      <c r="Y5" s="51"/>
      <c r="Z5" s="51"/>
    </row>
    <row r="6" spans="1:26" x14ac:dyDescent="0.25"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T6" s="51"/>
      <c r="U6" s="51"/>
      <c r="V6" s="51"/>
      <c r="W6" s="51"/>
      <c r="X6" s="51"/>
      <c r="Y6" s="51"/>
      <c r="Z6" s="51"/>
    </row>
    <row r="7" spans="1:26" x14ac:dyDescent="0.25"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T7" s="51"/>
      <c r="U7" s="51"/>
      <c r="V7" s="51"/>
      <c r="W7" s="51"/>
      <c r="X7" s="51"/>
      <c r="Y7" s="51"/>
      <c r="Z7" s="51"/>
    </row>
    <row r="8" spans="1:26" x14ac:dyDescent="0.25"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T8" s="51"/>
      <c r="U8" s="51"/>
      <c r="V8" s="51"/>
      <c r="W8" s="51"/>
      <c r="X8" s="51"/>
      <c r="Y8" s="51"/>
      <c r="Z8" s="51"/>
    </row>
    <row r="9" spans="1:26" ht="19.5" x14ac:dyDescent="0.3">
      <c r="E9" s="87" t="str">
        <f>CONCATENATE("w okresie ",Arkusz18!A2," - ",Arkusz18!B2," r.")</f>
        <v>w okresie 01.03.2020 - 31.03.2020 r.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T9" s="51"/>
      <c r="U9" s="51"/>
      <c r="V9" s="51"/>
      <c r="W9" s="51"/>
      <c r="X9" s="51"/>
      <c r="Y9" s="51"/>
      <c r="Z9" s="51"/>
    </row>
    <row r="10" spans="1:26" x14ac:dyDescent="0.25">
      <c r="T10" s="51"/>
      <c r="U10" s="51"/>
      <c r="V10" s="51"/>
      <c r="W10" s="51"/>
      <c r="X10" s="51"/>
      <c r="Y10" s="51"/>
      <c r="Z10" s="51"/>
    </row>
    <row r="11" spans="1:26" x14ac:dyDescent="0.25">
      <c r="T11" s="51"/>
      <c r="U11" s="51"/>
      <c r="V11" s="51"/>
      <c r="W11" s="51"/>
      <c r="X11" s="51"/>
      <c r="Y11" s="51"/>
      <c r="Z11" s="51"/>
    </row>
    <row r="12" spans="1:26" x14ac:dyDescent="0.25">
      <c r="T12" s="51"/>
      <c r="U12" s="51"/>
      <c r="V12" s="51"/>
      <c r="W12" s="51"/>
      <c r="X12" s="51"/>
      <c r="Y12" s="51"/>
      <c r="Z12" s="51"/>
    </row>
    <row r="13" spans="1:26" ht="18.75" x14ac:dyDescent="0.25">
      <c r="A13" s="8" t="s">
        <v>70</v>
      </c>
      <c r="T13" s="51"/>
      <c r="U13" s="51"/>
      <c r="V13" s="51"/>
      <c r="W13" s="51"/>
      <c r="X13" s="51"/>
      <c r="Y13" s="51"/>
      <c r="Z13" s="51"/>
    </row>
    <row r="14" spans="1:26" ht="18.75" x14ac:dyDescent="0.25">
      <c r="A14" s="8"/>
    </row>
    <row r="16" spans="1:26" x14ac:dyDescent="0.25">
      <c r="A16" s="67" t="s">
        <v>142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spans="1:26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6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6" ht="15.75" thickBo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6" ht="28.5" customHeight="1" x14ac:dyDescent="0.25">
      <c r="G20" s="168" t="s">
        <v>2</v>
      </c>
      <c r="H20" s="90"/>
      <c r="I20" s="90"/>
      <c r="J20" s="90"/>
      <c r="K20" s="90" t="s">
        <v>3</v>
      </c>
      <c r="L20" s="90"/>
      <c r="M20" s="102" t="str">
        <f>CONCATENATE("decyzje ",Arkusz18!A2," - ",Arkusz18!B2," r.")</f>
        <v>decyzje 01.03.2020 - 31.03.2020 r.</v>
      </c>
      <c r="N20" s="102"/>
      <c r="O20" s="102"/>
      <c r="P20" s="102"/>
      <c r="Q20" s="102"/>
      <c r="R20" s="103"/>
    </row>
    <row r="21" spans="1:26" ht="60" customHeight="1" x14ac:dyDescent="0.25">
      <c r="G21" s="169"/>
      <c r="H21" s="91"/>
      <c r="I21" s="91"/>
      <c r="J21" s="91"/>
      <c r="K21" s="91"/>
      <c r="L21" s="91"/>
      <c r="M21" s="88" t="s">
        <v>25</v>
      </c>
      <c r="N21" s="88"/>
      <c r="O21" s="88" t="s">
        <v>26</v>
      </c>
      <c r="P21" s="88"/>
      <c r="Q21" s="88" t="s">
        <v>27</v>
      </c>
      <c r="R21" s="89"/>
    </row>
    <row r="22" spans="1:26" x14ac:dyDescent="0.25">
      <c r="G22" s="166" t="s">
        <v>34</v>
      </c>
      <c r="H22" s="167"/>
      <c r="I22" s="167"/>
      <c r="J22" s="167"/>
      <c r="K22" s="68">
        <f>Arkusz9!B5</f>
        <v>22046</v>
      </c>
      <c r="L22" s="68"/>
      <c r="M22" s="64">
        <f>Arkusz9!B3</f>
        <v>14139</v>
      </c>
      <c r="N22" s="64"/>
      <c r="O22" s="64">
        <f>Arkusz9!B2</f>
        <v>3351</v>
      </c>
      <c r="P22" s="64"/>
      <c r="Q22" s="64">
        <f>Arkusz9!B4</f>
        <v>722</v>
      </c>
      <c r="R22" s="83"/>
    </row>
    <row r="23" spans="1:26" x14ac:dyDescent="0.25">
      <c r="G23" s="164" t="s">
        <v>35</v>
      </c>
      <c r="H23" s="165"/>
      <c r="I23" s="165"/>
      <c r="J23" s="165"/>
      <c r="K23" s="163">
        <f>Arkusz9!B13</f>
        <v>1034</v>
      </c>
      <c r="L23" s="163"/>
      <c r="M23" s="84">
        <f>Arkusz9!B11</f>
        <v>1113</v>
      </c>
      <c r="N23" s="84"/>
      <c r="O23" s="84">
        <f>Arkusz9!B10</f>
        <v>218</v>
      </c>
      <c r="P23" s="84"/>
      <c r="Q23" s="84">
        <f>Arkusz9!B12</f>
        <v>54</v>
      </c>
      <c r="R23" s="85"/>
    </row>
    <row r="24" spans="1:26" ht="15.75" thickBot="1" x14ac:dyDescent="0.3">
      <c r="G24" s="170" t="s">
        <v>24</v>
      </c>
      <c r="H24" s="171"/>
      <c r="I24" s="171"/>
      <c r="J24" s="171"/>
      <c r="K24" s="172">
        <f>Arkusz9!B9</f>
        <v>284</v>
      </c>
      <c r="L24" s="172"/>
      <c r="M24" s="173">
        <f>Arkusz9!B7</f>
        <v>175</v>
      </c>
      <c r="N24" s="173"/>
      <c r="O24" s="173">
        <f>Arkusz9!B6</f>
        <v>60</v>
      </c>
      <c r="P24" s="173"/>
      <c r="Q24" s="173">
        <f>Arkusz9!B8</f>
        <v>32</v>
      </c>
      <c r="R24" s="174"/>
    </row>
    <row r="25" spans="1:26" ht="15.75" thickBot="1" x14ac:dyDescent="0.3">
      <c r="G25" s="92" t="s">
        <v>72</v>
      </c>
      <c r="H25" s="93"/>
      <c r="I25" s="93"/>
      <c r="J25" s="93"/>
      <c r="K25" s="94">
        <f>SUM(K22:K24)</f>
        <v>23364</v>
      </c>
      <c r="L25" s="94"/>
      <c r="M25" s="94">
        <f>SUM(M22:M24)</f>
        <v>15427</v>
      </c>
      <c r="N25" s="94"/>
      <c r="O25" s="94">
        <f>SUM(O22:O24)</f>
        <v>3629</v>
      </c>
      <c r="P25" s="94"/>
      <c r="Q25" s="94">
        <f>SUM(Q22:Q24)</f>
        <v>808</v>
      </c>
      <c r="R25" s="95"/>
    </row>
    <row r="29" spans="1:26" x14ac:dyDescent="0.25">
      <c r="V29" s="11"/>
      <c r="W29" s="11"/>
      <c r="Z29" s="11"/>
    </row>
    <row r="35" spans="7:26" x14ac:dyDescent="0.25">
      <c r="V35" s="24"/>
      <c r="W35" s="24"/>
      <c r="X35" s="24"/>
      <c r="Y35" s="25"/>
      <c r="Z35" s="24"/>
    </row>
    <row r="36" spans="7:26" x14ac:dyDescent="0.25">
      <c r="V36" s="24"/>
      <c r="W36" s="24"/>
      <c r="X36" s="24"/>
      <c r="Y36" s="25"/>
      <c r="Z36" s="24"/>
    </row>
    <row r="37" spans="7:26" x14ac:dyDescent="0.25">
      <c r="V37" s="24"/>
      <c r="W37" s="24"/>
      <c r="X37" s="24"/>
      <c r="Y37" s="25"/>
      <c r="Z37" s="24"/>
    </row>
    <row r="38" spans="7:26" x14ac:dyDescent="0.25">
      <c r="V38" s="24"/>
      <c r="W38" s="24"/>
      <c r="X38" s="24"/>
      <c r="Y38" s="25"/>
      <c r="Z38" s="24"/>
    </row>
    <row r="39" spans="7:26" x14ac:dyDescent="0.25">
      <c r="V39" s="24"/>
      <c r="W39" s="24"/>
      <c r="X39" s="24"/>
      <c r="Y39" s="25"/>
      <c r="Z39" s="24"/>
    </row>
    <row r="40" spans="7:26" x14ac:dyDescent="0.25">
      <c r="V40" s="24"/>
      <c r="W40" s="24"/>
      <c r="X40" s="24"/>
      <c r="Y40" s="25"/>
      <c r="Z40" s="24"/>
    </row>
    <row r="41" spans="7:26" x14ac:dyDescent="0.25">
      <c r="V41" s="24"/>
      <c r="W41" s="24"/>
      <c r="X41" s="24"/>
      <c r="Y41" s="25"/>
      <c r="Z41" s="24"/>
    </row>
    <row r="42" spans="7:26" x14ac:dyDescent="0.25">
      <c r="V42" s="24"/>
      <c r="W42" s="24"/>
      <c r="X42" s="24"/>
      <c r="Y42" s="25"/>
      <c r="Z42" s="24"/>
    </row>
    <row r="43" spans="7:26" ht="15.75" thickBot="1" x14ac:dyDescent="0.3">
      <c r="V43" s="24"/>
      <c r="W43" s="24"/>
      <c r="X43" s="24"/>
      <c r="Y43" s="25"/>
      <c r="Z43" s="24"/>
    </row>
    <row r="44" spans="7:26" ht="63.75" customHeight="1" x14ac:dyDescent="0.25">
      <c r="G44" s="96" t="s">
        <v>2</v>
      </c>
      <c r="H44" s="97"/>
      <c r="I44" s="97"/>
      <c r="J44" s="97"/>
      <c r="K44" s="97"/>
      <c r="L44" s="97"/>
      <c r="M44" s="97"/>
      <c r="N44" s="97"/>
      <c r="O44" s="100" t="s">
        <v>3</v>
      </c>
      <c r="P44" s="100"/>
      <c r="Q44" s="295" t="s">
        <v>77</v>
      </c>
      <c r="R44" s="296"/>
      <c r="U44" s="24"/>
      <c r="V44" s="24"/>
      <c r="W44" s="24"/>
      <c r="X44" s="24"/>
      <c r="Y44" s="25"/>
    </row>
    <row r="45" spans="7:26" x14ac:dyDescent="0.25">
      <c r="G45" s="98"/>
      <c r="H45" s="99"/>
      <c r="I45" s="99"/>
      <c r="J45" s="99"/>
      <c r="K45" s="99"/>
      <c r="L45" s="99"/>
      <c r="M45" s="99"/>
      <c r="N45" s="99"/>
      <c r="O45" s="101"/>
      <c r="P45" s="101"/>
      <c r="Q45" s="297"/>
      <c r="R45" s="298"/>
      <c r="U45" s="24"/>
      <c r="V45" s="24"/>
      <c r="W45" s="24"/>
      <c r="X45" s="24"/>
      <c r="Y45" s="25"/>
    </row>
    <row r="46" spans="7:26" x14ac:dyDescent="0.25">
      <c r="G46" s="254" t="s">
        <v>73</v>
      </c>
      <c r="H46" s="255"/>
      <c r="I46" s="255"/>
      <c r="J46" s="255"/>
      <c r="K46" s="255"/>
      <c r="L46" s="255"/>
      <c r="M46" s="255"/>
      <c r="N46" s="255"/>
      <c r="O46" s="308">
        <f>Arkusz10!A2</f>
        <v>332</v>
      </c>
      <c r="P46" s="308"/>
      <c r="Q46" s="299">
        <f>Arkusz10!A3</f>
        <v>552</v>
      </c>
      <c r="R46" s="300"/>
      <c r="U46" s="24"/>
      <c r="V46" s="24"/>
      <c r="W46" s="24"/>
      <c r="X46" s="24"/>
      <c r="Y46" s="25"/>
    </row>
    <row r="47" spans="7:26" x14ac:dyDescent="0.25">
      <c r="G47" s="306" t="s">
        <v>74</v>
      </c>
      <c r="H47" s="307"/>
      <c r="I47" s="307"/>
      <c r="J47" s="307"/>
      <c r="K47" s="307"/>
      <c r="L47" s="307"/>
      <c r="M47" s="307"/>
      <c r="N47" s="307"/>
      <c r="O47" s="309">
        <f>Arkusz10!A4</f>
        <v>48</v>
      </c>
      <c r="P47" s="309"/>
      <c r="Q47" s="301">
        <f>Arkusz10!A5</f>
        <v>132</v>
      </c>
      <c r="R47" s="302"/>
      <c r="U47" s="24"/>
      <c r="V47" s="24"/>
      <c r="W47" s="24"/>
      <c r="X47" s="24"/>
      <c r="Y47" s="25"/>
    </row>
    <row r="48" spans="7:26" x14ac:dyDescent="0.25">
      <c r="G48" s="254" t="s">
        <v>75</v>
      </c>
      <c r="H48" s="255"/>
      <c r="I48" s="255"/>
      <c r="J48" s="255"/>
      <c r="K48" s="255"/>
      <c r="L48" s="255"/>
      <c r="M48" s="255"/>
      <c r="N48" s="255"/>
      <c r="O48" s="308">
        <f>Arkusz10!A6</f>
        <v>18</v>
      </c>
      <c r="P48" s="308"/>
      <c r="Q48" s="299">
        <f>Arkusz10!A7</f>
        <v>33</v>
      </c>
      <c r="R48" s="300"/>
      <c r="U48" s="24"/>
      <c r="V48" s="24"/>
      <c r="W48" s="24"/>
      <c r="X48" s="24"/>
      <c r="Y48" s="25"/>
    </row>
    <row r="49" spans="7:26" ht="15.75" thickBot="1" x14ac:dyDescent="0.3">
      <c r="G49" s="228" t="s">
        <v>76</v>
      </c>
      <c r="H49" s="229"/>
      <c r="I49" s="229"/>
      <c r="J49" s="229"/>
      <c r="K49" s="229"/>
      <c r="L49" s="229"/>
      <c r="M49" s="229"/>
      <c r="N49" s="229"/>
      <c r="O49" s="230">
        <f>Arkusz10!A8</f>
        <v>1</v>
      </c>
      <c r="P49" s="230"/>
      <c r="Q49" s="311">
        <f>Arkusz10!A9</f>
        <v>1</v>
      </c>
      <c r="R49" s="312"/>
      <c r="U49" s="24"/>
      <c r="V49" s="24"/>
      <c r="W49" s="24"/>
      <c r="X49" s="24"/>
      <c r="Y49" s="25"/>
    </row>
    <row r="50" spans="7:26" ht="15.75" thickBot="1" x14ac:dyDescent="0.3">
      <c r="G50" s="226" t="s">
        <v>72</v>
      </c>
      <c r="H50" s="227"/>
      <c r="I50" s="227"/>
      <c r="J50" s="227"/>
      <c r="K50" s="227"/>
      <c r="L50" s="227"/>
      <c r="M50" s="227"/>
      <c r="N50" s="227"/>
      <c r="O50" s="305">
        <f>SUM(O46:O49)</f>
        <v>399</v>
      </c>
      <c r="P50" s="305"/>
      <c r="Q50" s="313">
        <f>SUM(Q46:Q49)</f>
        <v>718</v>
      </c>
      <c r="R50" s="314"/>
      <c r="U50" s="24"/>
      <c r="V50" s="24"/>
      <c r="W50" s="24"/>
      <c r="X50" s="24"/>
      <c r="Y50" s="25"/>
    </row>
    <row r="51" spans="7:26" x14ac:dyDescent="0.25">
      <c r="V51" s="24"/>
      <c r="W51" s="24"/>
      <c r="X51" s="24"/>
      <c r="Y51" s="25"/>
      <c r="Z51" s="24"/>
    </row>
    <row r="52" spans="7:26" ht="15.75" thickBot="1" x14ac:dyDescent="0.3">
      <c r="V52" s="24"/>
      <c r="W52" s="24"/>
      <c r="X52" s="24"/>
      <c r="Y52" s="25"/>
      <c r="Z52" s="24"/>
    </row>
    <row r="53" spans="7:26" ht="33" customHeight="1" x14ac:dyDescent="0.25">
      <c r="G53" s="168" t="s">
        <v>2</v>
      </c>
      <c r="H53" s="90"/>
      <c r="I53" s="90"/>
      <c r="J53" s="90"/>
      <c r="K53" s="90" t="s">
        <v>3</v>
      </c>
      <c r="L53" s="90"/>
      <c r="M53" s="102" t="str">
        <f>CONCATENATE("decyzje ",Arkusz18!C2," - ",Arkusz18!B2," r.")</f>
        <v>decyzje 01.01.2020 - 31.03.2020 r.</v>
      </c>
      <c r="N53" s="102"/>
      <c r="O53" s="102"/>
      <c r="P53" s="102"/>
      <c r="Q53" s="102"/>
      <c r="R53" s="103"/>
      <c r="V53" s="24"/>
      <c r="W53" s="24"/>
      <c r="X53" s="24"/>
      <c r="Y53" s="25"/>
      <c r="Z53" s="24"/>
    </row>
    <row r="54" spans="7:26" ht="63.75" customHeight="1" x14ac:dyDescent="0.25">
      <c r="G54" s="169"/>
      <c r="H54" s="91"/>
      <c r="I54" s="91"/>
      <c r="J54" s="91"/>
      <c r="K54" s="91"/>
      <c r="L54" s="91"/>
      <c r="M54" s="88" t="s">
        <v>25</v>
      </c>
      <c r="N54" s="88"/>
      <c r="O54" s="88" t="s">
        <v>26</v>
      </c>
      <c r="P54" s="88"/>
      <c r="Q54" s="88" t="s">
        <v>27</v>
      </c>
      <c r="R54" s="89"/>
      <c r="V54" s="24"/>
      <c r="W54" s="24"/>
      <c r="X54" s="24"/>
      <c r="Y54" s="25"/>
      <c r="Z54" s="24"/>
    </row>
    <row r="55" spans="7:26" x14ac:dyDescent="0.25">
      <c r="G55" s="166" t="s">
        <v>34</v>
      </c>
      <c r="H55" s="167"/>
      <c r="I55" s="167"/>
      <c r="J55" s="167"/>
      <c r="K55" s="68">
        <f>Arkusz11!B5</f>
        <v>63751</v>
      </c>
      <c r="L55" s="68"/>
      <c r="M55" s="64">
        <f>Arkusz11!B3</f>
        <v>41800</v>
      </c>
      <c r="N55" s="64"/>
      <c r="O55" s="64">
        <f>Arkusz11!B2</f>
        <v>10159</v>
      </c>
      <c r="P55" s="64"/>
      <c r="Q55" s="64">
        <f>Arkusz11!B4</f>
        <v>2396</v>
      </c>
      <c r="R55" s="83"/>
      <c r="V55" s="24"/>
      <c r="W55" s="24"/>
      <c r="X55" s="24"/>
      <c r="Y55" s="25"/>
      <c r="Z55" s="24"/>
    </row>
    <row r="56" spans="7:26" x14ac:dyDescent="0.25">
      <c r="G56" s="164" t="s">
        <v>35</v>
      </c>
      <c r="H56" s="165"/>
      <c r="I56" s="165"/>
      <c r="J56" s="165"/>
      <c r="K56" s="163">
        <f>Arkusz11!B13</f>
        <v>4165</v>
      </c>
      <c r="L56" s="163"/>
      <c r="M56" s="84">
        <f>Arkusz11!B11</f>
        <v>3529</v>
      </c>
      <c r="N56" s="84"/>
      <c r="O56" s="84">
        <f>Arkusz11!B10</f>
        <v>673</v>
      </c>
      <c r="P56" s="84"/>
      <c r="Q56" s="84">
        <f>Arkusz11!B12</f>
        <v>218</v>
      </c>
      <c r="R56" s="85"/>
      <c r="V56" s="24"/>
      <c r="W56" s="24"/>
      <c r="X56" s="24"/>
      <c r="Y56" s="25"/>
      <c r="Z56" s="24"/>
    </row>
    <row r="57" spans="7:26" ht="15.75" thickBot="1" x14ac:dyDescent="0.3">
      <c r="G57" s="170" t="s">
        <v>24</v>
      </c>
      <c r="H57" s="171"/>
      <c r="I57" s="171"/>
      <c r="J57" s="171"/>
      <c r="K57" s="172">
        <f>Arkusz11!B9</f>
        <v>894</v>
      </c>
      <c r="L57" s="172"/>
      <c r="M57" s="173">
        <f>Arkusz11!B7</f>
        <v>510</v>
      </c>
      <c r="N57" s="173"/>
      <c r="O57" s="173">
        <f>Arkusz11!B6</f>
        <v>157</v>
      </c>
      <c r="P57" s="173"/>
      <c r="Q57" s="173">
        <f>Arkusz11!B8</f>
        <v>115</v>
      </c>
      <c r="R57" s="174"/>
      <c r="V57" s="24"/>
      <c r="W57" s="24"/>
      <c r="X57" s="24"/>
      <c r="Y57" s="25"/>
      <c r="Z57" s="24"/>
    </row>
    <row r="58" spans="7:26" ht="15.75" thickBot="1" x14ac:dyDescent="0.3">
      <c r="G58" s="92" t="s">
        <v>72</v>
      </c>
      <c r="H58" s="93"/>
      <c r="I58" s="93"/>
      <c r="J58" s="93"/>
      <c r="K58" s="94">
        <f>SUM(K55:L57)</f>
        <v>68810</v>
      </c>
      <c r="L58" s="94"/>
      <c r="M58" s="94">
        <f t="shared" ref="M58" si="0">SUM(M55:N57)</f>
        <v>45839</v>
      </c>
      <c r="N58" s="94"/>
      <c r="O58" s="94">
        <f t="shared" ref="O58" si="1">SUM(O55:P57)</f>
        <v>10989</v>
      </c>
      <c r="P58" s="94"/>
      <c r="Q58" s="94">
        <f t="shared" ref="Q58" si="2">SUM(Q55:R57)</f>
        <v>2729</v>
      </c>
      <c r="R58" s="95"/>
      <c r="V58" s="24"/>
      <c r="W58" s="24"/>
      <c r="X58" s="24"/>
      <c r="Y58" s="25"/>
      <c r="Z58" s="24"/>
    </row>
    <row r="59" spans="7:26" x14ac:dyDescent="0.25">
      <c r="V59" s="24"/>
      <c r="W59" s="24"/>
      <c r="X59" s="24"/>
      <c r="Y59" s="25"/>
      <c r="Z59" s="24"/>
    </row>
    <row r="60" spans="7:26" x14ac:dyDescent="0.25">
      <c r="V60" s="24"/>
      <c r="W60" s="24"/>
      <c r="X60" s="24"/>
      <c r="Y60" s="25"/>
      <c r="Z60" s="24"/>
    </row>
    <row r="61" spans="7:26" x14ac:dyDescent="0.25">
      <c r="V61" s="24"/>
      <c r="W61" s="24"/>
      <c r="X61" s="24"/>
      <c r="Y61" s="25"/>
      <c r="Z61" s="24"/>
    </row>
    <row r="63" spans="7:26" x14ac:dyDescent="0.2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  <c r="Z63" s="28"/>
    </row>
    <row r="78" spans="25:25" s="52" customFormat="1" x14ac:dyDescent="0.25">
      <c r="Y78" s="6"/>
    </row>
    <row r="79" spans="25:25" s="52" customFormat="1" x14ac:dyDescent="0.25">
      <c r="Y79" s="6"/>
    </row>
    <row r="80" spans="25:25" s="52" customFormat="1" x14ac:dyDescent="0.25">
      <c r="Y80" s="6"/>
    </row>
    <row r="81" spans="1:25" s="52" customFormat="1" x14ac:dyDescent="0.25">
      <c r="Y81" s="6"/>
    </row>
    <row r="82" spans="1:25" ht="15.75" thickBot="1" x14ac:dyDescent="0.3"/>
    <row r="83" spans="1:25" ht="57.75" customHeight="1" x14ac:dyDescent="0.25">
      <c r="G83" s="96" t="s">
        <v>2</v>
      </c>
      <c r="H83" s="97"/>
      <c r="I83" s="97"/>
      <c r="J83" s="97"/>
      <c r="K83" s="97"/>
      <c r="L83" s="97"/>
      <c r="M83" s="97"/>
      <c r="N83" s="97"/>
      <c r="O83" s="100" t="s">
        <v>3</v>
      </c>
      <c r="P83" s="100"/>
      <c r="Q83" s="295" t="s">
        <v>77</v>
      </c>
      <c r="R83" s="296"/>
    </row>
    <row r="84" spans="1:25" x14ac:dyDescent="0.25">
      <c r="G84" s="98"/>
      <c r="H84" s="99"/>
      <c r="I84" s="99"/>
      <c r="J84" s="99"/>
      <c r="K84" s="99"/>
      <c r="L84" s="99"/>
      <c r="M84" s="99"/>
      <c r="N84" s="99"/>
      <c r="O84" s="101"/>
      <c r="P84" s="101"/>
      <c r="Q84" s="297"/>
      <c r="R84" s="298"/>
    </row>
    <row r="85" spans="1:25" x14ac:dyDescent="0.25">
      <c r="G85" s="254" t="s">
        <v>73</v>
      </c>
      <c r="H85" s="255"/>
      <c r="I85" s="255"/>
      <c r="J85" s="255"/>
      <c r="K85" s="255"/>
      <c r="L85" s="255"/>
      <c r="M85" s="255"/>
      <c r="N85" s="255"/>
      <c r="O85" s="308">
        <f>Arkusz12!A2</f>
        <v>1564</v>
      </c>
      <c r="P85" s="308"/>
      <c r="Q85" s="299">
        <f>Arkusz12!A3</f>
        <v>1783</v>
      </c>
      <c r="R85" s="300"/>
    </row>
    <row r="86" spans="1:25" x14ac:dyDescent="0.25">
      <c r="G86" s="306" t="s">
        <v>74</v>
      </c>
      <c r="H86" s="307"/>
      <c r="I86" s="307"/>
      <c r="J86" s="307"/>
      <c r="K86" s="307"/>
      <c r="L86" s="307"/>
      <c r="M86" s="307"/>
      <c r="N86" s="307"/>
      <c r="O86" s="309">
        <f>Arkusz12!A4</f>
        <v>201</v>
      </c>
      <c r="P86" s="309"/>
      <c r="Q86" s="301">
        <f>Arkusz12!A5</f>
        <v>474</v>
      </c>
      <c r="R86" s="302"/>
    </row>
    <row r="87" spans="1:25" x14ac:dyDescent="0.25">
      <c r="G87" s="254" t="s">
        <v>75</v>
      </c>
      <c r="H87" s="255"/>
      <c r="I87" s="255"/>
      <c r="J87" s="255"/>
      <c r="K87" s="255"/>
      <c r="L87" s="255"/>
      <c r="M87" s="255"/>
      <c r="N87" s="255"/>
      <c r="O87" s="308">
        <f>Arkusz12!A6</f>
        <v>75</v>
      </c>
      <c r="P87" s="308"/>
      <c r="Q87" s="299">
        <f>Arkusz12!A7</f>
        <v>127</v>
      </c>
      <c r="R87" s="300"/>
    </row>
    <row r="88" spans="1:25" ht="15.75" thickBot="1" x14ac:dyDescent="0.3">
      <c r="G88" s="228" t="s">
        <v>76</v>
      </c>
      <c r="H88" s="229"/>
      <c r="I88" s="229"/>
      <c r="J88" s="229"/>
      <c r="K88" s="229"/>
      <c r="L88" s="229"/>
      <c r="M88" s="229"/>
      <c r="N88" s="229"/>
      <c r="O88" s="230">
        <f>Arkusz12!A8</f>
        <v>5</v>
      </c>
      <c r="P88" s="230"/>
      <c r="Q88" s="311">
        <f>Arkusz12!A9</f>
        <v>5</v>
      </c>
      <c r="R88" s="312"/>
    </row>
    <row r="89" spans="1:25" ht="15.75" thickBot="1" x14ac:dyDescent="0.3">
      <c r="G89" s="226" t="s">
        <v>72</v>
      </c>
      <c r="H89" s="227"/>
      <c r="I89" s="227"/>
      <c r="J89" s="227"/>
      <c r="K89" s="227"/>
      <c r="L89" s="227"/>
      <c r="M89" s="227"/>
      <c r="N89" s="227"/>
      <c r="O89" s="305">
        <f>SUM(O85:P88)</f>
        <v>1845</v>
      </c>
      <c r="P89" s="305"/>
      <c r="Q89" s="305">
        <f>SUM(Q85:R88)</f>
        <v>2389</v>
      </c>
      <c r="R89" s="315"/>
    </row>
    <row r="91" spans="1:25" s="52" customFormat="1" x14ac:dyDescent="0.25">
      <c r="Y91" s="6"/>
    </row>
    <row r="92" spans="1:25" s="52" customFormat="1" x14ac:dyDescent="0.25">
      <c r="Y92" s="6"/>
    </row>
    <row r="93" spans="1:25" s="52" customFormat="1" x14ac:dyDescent="0.25">
      <c r="Y93" s="6"/>
    </row>
    <row r="95" spans="1:25" s="52" customFormat="1" x14ac:dyDescent="0.25">
      <c r="A95" s="53" t="s">
        <v>168</v>
      </c>
      <c r="Y95" s="6"/>
    </row>
    <row r="96" spans="1:25" x14ac:dyDescent="0.25">
      <c r="A96" s="60" t="s">
        <v>179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</row>
    <row r="97" spans="1:25" x14ac:dyDescent="0.2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</row>
    <row r="99" spans="1:25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</row>
    <row r="100" spans="1:25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1:25" x14ac:dyDescent="0.2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</row>
    <row r="103" spans="1:25" s="52" customFormat="1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</row>
    <row r="104" spans="1:25" s="52" customFormat="1" x14ac:dyDescent="0.2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</row>
    <row r="105" spans="1:25" s="52" customForma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1:25" s="52" customFormat="1" x14ac:dyDescent="0.2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</row>
    <row r="107" spans="1:25" s="52" customFormat="1" x14ac:dyDescent="0.2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</row>
    <row r="108" spans="1:25" s="52" customFormat="1" x14ac:dyDescent="0.2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</row>
    <row r="109" spans="1:25" s="52" customFormat="1" x14ac:dyDescent="0.2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 spans="1:25" s="52" customFormat="1" x14ac:dyDescent="0.2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s="52" customFormat="1" x14ac:dyDescent="0.2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spans="1:25" s="52" customForma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spans="1:25" s="56" customFormat="1" x14ac:dyDescent="0.2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1:25" s="58" customFormat="1" x14ac:dyDescent="0.2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</row>
    <row r="115" spans="1:25" s="58" customFormat="1" x14ac:dyDescent="0.2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</row>
    <row r="116" spans="1:25" s="58" customForma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</row>
    <row r="117" spans="1:25" s="58" customFormat="1" x14ac:dyDescent="0.2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1:25" s="58" customFormat="1" x14ac:dyDescent="0.2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</row>
    <row r="119" spans="1:25" s="52" customFormat="1" x14ac:dyDescent="0.2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</row>
    <row r="123" spans="1:25" s="52" customFormat="1" x14ac:dyDescent="0.25">
      <c r="Y123" s="6"/>
    </row>
    <row r="124" spans="1:25" s="52" customFormat="1" x14ac:dyDescent="0.25">
      <c r="Y124" s="6"/>
    </row>
    <row r="125" spans="1:25" s="52" customFormat="1" x14ac:dyDescent="0.25">
      <c r="Y125" s="6"/>
    </row>
    <row r="126" spans="1:25" s="52" customFormat="1" x14ac:dyDescent="0.25">
      <c r="Y126" s="6"/>
    </row>
    <row r="127" spans="1:25" s="52" customFormat="1" x14ac:dyDescent="0.25">
      <c r="Y127" s="6"/>
    </row>
    <row r="128" spans="1:25" s="52" customFormat="1" x14ac:dyDescent="0.25">
      <c r="Y128" s="6"/>
    </row>
    <row r="129" spans="1:26" s="52" customFormat="1" x14ac:dyDescent="0.25">
      <c r="Y129" s="6"/>
    </row>
    <row r="130" spans="1:26" s="52" customFormat="1" x14ac:dyDescent="0.25">
      <c r="Y130" s="6"/>
    </row>
    <row r="131" spans="1:26" s="52" customFormat="1" x14ac:dyDescent="0.25">
      <c r="Y131" s="6"/>
    </row>
    <row r="132" spans="1:26" s="52" customFormat="1" x14ac:dyDescent="0.25">
      <c r="Y132" s="6"/>
    </row>
    <row r="133" spans="1:26" s="52" customFormat="1" x14ac:dyDescent="0.25">
      <c r="Y133" s="6"/>
    </row>
    <row r="134" spans="1:26" s="52" customFormat="1" x14ac:dyDescent="0.25">
      <c r="Y134" s="6"/>
    </row>
    <row r="135" spans="1:26" ht="36" customHeight="1" x14ac:dyDescent="0.25">
      <c r="A135" s="67" t="s">
        <v>143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</row>
    <row r="136" spans="1:26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</row>
    <row r="137" spans="1:26" ht="15.75" thickBo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316" t="str">
        <f>CONCATENATE(Arkusz18!C2," - ",Arkusz18!B2," r.")</f>
        <v>01.01.2020 - 31.03.2020 r.</v>
      </c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</row>
    <row r="138" spans="1:26" ht="187.5" x14ac:dyDescent="0.25">
      <c r="C138" s="224" t="s">
        <v>2</v>
      </c>
      <c r="D138" s="225"/>
      <c r="E138" s="225"/>
      <c r="F138" s="225"/>
      <c r="G138" s="225"/>
      <c r="H138" s="225"/>
      <c r="I138" s="225"/>
      <c r="J138" s="225"/>
      <c r="K138" s="225"/>
      <c r="L138" s="65" t="s">
        <v>79</v>
      </c>
      <c r="M138" s="65"/>
      <c r="N138" s="30" t="s">
        <v>12</v>
      </c>
      <c r="O138" s="30" t="s">
        <v>94</v>
      </c>
      <c r="P138" s="30" t="s">
        <v>84</v>
      </c>
      <c r="Q138" s="30" t="s">
        <v>53</v>
      </c>
      <c r="R138" s="30" t="s">
        <v>39</v>
      </c>
      <c r="S138" s="30" t="s">
        <v>4</v>
      </c>
      <c r="T138" s="30" t="s">
        <v>42</v>
      </c>
      <c r="U138" s="30" t="s">
        <v>83</v>
      </c>
      <c r="V138" s="65" t="s">
        <v>78</v>
      </c>
      <c r="W138" s="66"/>
      <c r="Y138" s="3"/>
      <c r="Z138" s="6"/>
    </row>
    <row r="139" spans="1:26" x14ac:dyDescent="0.25">
      <c r="C139" s="70" t="s">
        <v>34</v>
      </c>
      <c r="D139" s="71"/>
      <c r="E139" s="71"/>
      <c r="F139" s="71"/>
      <c r="G139" s="71"/>
      <c r="H139" s="71"/>
      <c r="I139" s="71"/>
      <c r="J139" s="71"/>
      <c r="K139" s="71"/>
      <c r="L139" s="64">
        <f>Arkusz13!C2</f>
        <v>4783</v>
      </c>
      <c r="M139" s="64"/>
      <c r="N139" s="31">
        <f>Arkusz13!C18</f>
        <v>876</v>
      </c>
      <c r="O139" s="31">
        <f>Arkusz13!C34</f>
        <v>563</v>
      </c>
      <c r="P139" s="31">
        <f>Arkusz13!C50</f>
        <v>556</v>
      </c>
      <c r="Q139" s="31">
        <f>Arkusz13!C66</f>
        <v>100</v>
      </c>
      <c r="R139" s="31">
        <f>Arkusz13!C82</f>
        <v>0</v>
      </c>
      <c r="S139" s="31">
        <f>Arkusz13!C98</f>
        <v>0</v>
      </c>
      <c r="T139" s="31">
        <f>Arkusz13!C114</f>
        <v>0</v>
      </c>
      <c r="U139" s="31">
        <f>Arkusz13!C130-SUM(N139:T139)</f>
        <v>3009</v>
      </c>
      <c r="V139" s="68">
        <f t="shared" ref="V139:V153" si="3">SUM(N139:U139)</f>
        <v>5104</v>
      </c>
      <c r="W139" s="69"/>
      <c r="Y139" s="3"/>
      <c r="Z139" s="6"/>
    </row>
    <row r="140" spans="1:26" x14ac:dyDescent="0.25">
      <c r="C140" s="75" t="s">
        <v>35</v>
      </c>
      <c r="D140" s="76"/>
      <c r="E140" s="76"/>
      <c r="F140" s="76"/>
      <c r="G140" s="76"/>
      <c r="H140" s="76"/>
      <c r="I140" s="76"/>
      <c r="J140" s="76"/>
      <c r="K140" s="76"/>
      <c r="L140" s="64">
        <f>Arkusz13!C3</f>
        <v>212</v>
      </c>
      <c r="M140" s="64"/>
      <c r="N140" s="31">
        <f>Arkusz13!C19</f>
        <v>27</v>
      </c>
      <c r="O140" s="31">
        <f>Arkusz13!C35</f>
        <v>20</v>
      </c>
      <c r="P140" s="31">
        <f>Arkusz13!C51</f>
        <v>32</v>
      </c>
      <c r="Q140" s="31">
        <f>Arkusz13!C67</f>
        <v>12</v>
      </c>
      <c r="R140" s="31">
        <f>Arkusz13!C83</f>
        <v>0</v>
      </c>
      <c r="S140" s="31">
        <f>Arkusz13!C99</f>
        <v>0</v>
      </c>
      <c r="T140" s="31">
        <f>Arkusz13!C115</f>
        <v>0</v>
      </c>
      <c r="U140" s="31">
        <f>Arkusz13!C131-SUM(N140:T140)</f>
        <v>63</v>
      </c>
      <c r="V140" s="68">
        <f t="shared" si="3"/>
        <v>154</v>
      </c>
      <c r="W140" s="69"/>
      <c r="Y140" s="3"/>
      <c r="Z140" s="6"/>
    </row>
    <row r="141" spans="1:26" x14ac:dyDescent="0.25">
      <c r="C141" s="70" t="s">
        <v>36</v>
      </c>
      <c r="D141" s="71"/>
      <c r="E141" s="71"/>
      <c r="F141" s="71"/>
      <c r="G141" s="71"/>
      <c r="H141" s="71"/>
      <c r="I141" s="71"/>
      <c r="J141" s="71"/>
      <c r="K141" s="71"/>
      <c r="L141" s="64">
        <f>Arkusz13!C4</f>
        <v>72</v>
      </c>
      <c r="M141" s="64"/>
      <c r="N141" s="31">
        <f>Arkusz13!C20</f>
        <v>14</v>
      </c>
      <c r="O141" s="31">
        <f>Arkusz13!C36</f>
        <v>32</v>
      </c>
      <c r="P141" s="31">
        <f>Arkusz13!C52</f>
        <v>13</v>
      </c>
      <c r="Q141" s="31">
        <f>Arkusz13!C68</f>
        <v>10</v>
      </c>
      <c r="R141" s="31">
        <f>Arkusz13!C84</f>
        <v>0</v>
      </c>
      <c r="S141" s="31">
        <f>Arkusz13!C100</f>
        <v>0</v>
      </c>
      <c r="T141" s="31">
        <f>Arkusz13!C116</f>
        <v>0</v>
      </c>
      <c r="U141" s="31">
        <f>Arkusz13!C132-SUM(N141:T141)</f>
        <v>40</v>
      </c>
      <c r="V141" s="68">
        <f t="shared" si="3"/>
        <v>109</v>
      </c>
      <c r="W141" s="69"/>
      <c r="Y141" s="3"/>
      <c r="Z141" s="6"/>
    </row>
    <row r="142" spans="1:26" x14ac:dyDescent="0.25">
      <c r="C142" s="75" t="s">
        <v>37</v>
      </c>
      <c r="D142" s="76"/>
      <c r="E142" s="76"/>
      <c r="F142" s="76"/>
      <c r="G142" s="76"/>
      <c r="H142" s="76"/>
      <c r="I142" s="76"/>
      <c r="J142" s="76"/>
      <c r="K142" s="76"/>
      <c r="L142" s="64">
        <f>Arkusz13!C5</f>
        <v>2</v>
      </c>
      <c r="M142" s="64"/>
      <c r="N142" s="31">
        <f>Arkusz13!C21</f>
        <v>0</v>
      </c>
      <c r="O142" s="31">
        <f>Arkusz13!C37</f>
        <v>0</v>
      </c>
      <c r="P142" s="31">
        <f>Arkusz13!C53</f>
        <v>0</v>
      </c>
      <c r="Q142" s="31">
        <f>Arkusz13!C69</f>
        <v>0</v>
      </c>
      <c r="R142" s="31">
        <f>Arkusz13!C85</f>
        <v>0</v>
      </c>
      <c r="S142" s="31">
        <f>Arkusz13!C101</f>
        <v>0</v>
      </c>
      <c r="T142" s="31">
        <f>Arkusz13!C117</f>
        <v>0</v>
      </c>
      <c r="U142" s="31">
        <f>Arkusz13!C133-SUM(N142:T142)</f>
        <v>2</v>
      </c>
      <c r="V142" s="68">
        <f t="shared" si="3"/>
        <v>2</v>
      </c>
      <c r="W142" s="69"/>
      <c r="Y142" s="3"/>
      <c r="Z142" s="6"/>
    </row>
    <row r="143" spans="1:26" x14ac:dyDescent="0.25">
      <c r="C143" s="70" t="s">
        <v>38</v>
      </c>
      <c r="D143" s="71"/>
      <c r="E143" s="71"/>
      <c r="F143" s="71"/>
      <c r="G143" s="71"/>
      <c r="H143" s="71"/>
      <c r="I143" s="71"/>
      <c r="J143" s="71"/>
      <c r="K143" s="71"/>
      <c r="L143" s="64">
        <f>Arkusz13!C6</f>
        <v>1</v>
      </c>
      <c r="M143" s="64"/>
      <c r="N143" s="31">
        <f>Arkusz13!C22</f>
        <v>0</v>
      </c>
      <c r="O143" s="31">
        <f>Arkusz13!C38</f>
        <v>0</v>
      </c>
      <c r="P143" s="31">
        <f>Arkusz13!C54</f>
        <v>0</v>
      </c>
      <c r="Q143" s="31">
        <f>Arkusz13!C70</f>
        <v>0</v>
      </c>
      <c r="R143" s="31">
        <f>Arkusz13!C86</f>
        <v>0</v>
      </c>
      <c r="S143" s="31">
        <f>Arkusz13!C102</f>
        <v>0</v>
      </c>
      <c r="T143" s="31">
        <f>Arkusz13!C118</f>
        <v>0</v>
      </c>
      <c r="U143" s="31">
        <f>Arkusz13!C134-SUM(N143:T143)</f>
        <v>1</v>
      </c>
      <c r="V143" s="68">
        <f t="shared" si="3"/>
        <v>1</v>
      </c>
      <c r="W143" s="69"/>
      <c r="Y143" s="3"/>
      <c r="Z143" s="6"/>
    </row>
    <row r="144" spans="1:26" x14ac:dyDescent="0.25">
      <c r="C144" s="75" t="s">
        <v>46</v>
      </c>
      <c r="D144" s="76"/>
      <c r="E144" s="76"/>
      <c r="F144" s="76"/>
      <c r="G144" s="76"/>
      <c r="H144" s="76"/>
      <c r="I144" s="76"/>
      <c r="J144" s="76"/>
      <c r="K144" s="76"/>
      <c r="L144" s="64">
        <f>Arkusz13!C7</f>
        <v>1</v>
      </c>
      <c r="M144" s="64"/>
      <c r="N144" s="31">
        <f>Arkusz13!C23</f>
        <v>0</v>
      </c>
      <c r="O144" s="31">
        <f>Arkusz13!C39</f>
        <v>0</v>
      </c>
      <c r="P144" s="31">
        <f>Arkusz13!C55</f>
        <v>0</v>
      </c>
      <c r="Q144" s="31">
        <f>Arkusz13!C71</f>
        <v>0</v>
      </c>
      <c r="R144" s="31">
        <f>Arkusz13!C87</f>
        <v>0</v>
      </c>
      <c r="S144" s="31">
        <f>Arkusz13!C103</f>
        <v>0</v>
      </c>
      <c r="T144" s="31">
        <f>Arkusz13!C119</f>
        <v>0</v>
      </c>
      <c r="U144" s="31">
        <f>Arkusz13!C135-SUM(N144:T144)</f>
        <v>0</v>
      </c>
      <c r="V144" s="68">
        <f t="shared" si="3"/>
        <v>0</v>
      </c>
      <c r="W144" s="69"/>
      <c r="Y144" s="3"/>
      <c r="Z144" s="6"/>
    </row>
    <row r="145" spans="1:26" x14ac:dyDescent="0.25">
      <c r="C145" s="70" t="s">
        <v>47</v>
      </c>
      <c r="D145" s="71"/>
      <c r="E145" s="71"/>
      <c r="F145" s="71"/>
      <c r="G145" s="71"/>
      <c r="H145" s="71"/>
      <c r="I145" s="71"/>
      <c r="J145" s="71"/>
      <c r="K145" s="71"/>
      <c r="L145" s="64">
        <f>Arkusz13!C8</f>
        <v>0</v>
      </c>
      <c r="M145" s="64"/>
      <c r="N145" s="31">
        <f>Arkusz13!C24</f>
        <v>0</v>
      </c>
      <c r="O145" s="31">
        <f>Arkusz13!C40</f>
        <v>0</v>
      </c>
      <c r="P145" s="31">
        <f>Arkusz13!C56</f>
        <v>0</v>
      </c>
      <c r="Q145" s="31">
        <f>Arkusz13!C72</f>
        <v>0</v>
      </c>
      <c r="R145" s="31">
        <f>Arkusz13!C88</f>
        <v>0</v>
      </c>
      <c r="S145" s="31">
        <f>Arkusz13!C104</f>
        <v>0</v>
      </c>
      <c r="T145" s="31">
        <f>Arkusz13!C120</f>
        <v>0</v>
      </c>
      <c r="U145" s="31">
        <f>Arkusz13!C136-SUM(N145:T145)</f>
        <v>0</v>
      </c>
      <c r="V145" s="68">
        <f t="shared" si="3"/>
        <v>0</v>
      </c>
      <c r="W145" s="69"/>
      <c r="Y145" s="3"/>
      <c r="Z145" s="6"/>
    </row>
    <row r="146" spans="1:26" x14ac:dyDescent="0.25">
      <c r="C146" s="75" t="s">
        <v>4</v>
      </c>
      <c r="D146" s="76"/>
      <c r="E146" s="76"/>
      <c r="F146" s="76"/>
      <c r="G146" s="76"/>
      <c r="H146" s="76"/>
      <c r="I146" s="76"/>
      <c r="J146" s="76"/>
      <c r="K146" s="76"/>
      <c r="L146" s="64">
        <f>Arkusz13!C9</f>
        <v>0</v>
      </c>
      <c r="M146" s="64"/>
      <c r="N146" s="31">
        <f>Arkusz13!C25</f>
        <v>0</v>
      </c>
      <c r="O146" s="31">
        <f>Arkusz13!C41</f>
        <v>0</v>
      </c>
      <c r="P146" s="31">
        <f>Arkusz13!C57</f>
        <v>0</v>
      </c>
      <c r="Q146" s="31">
        <f>Arkusz13!C73</f>
        <v>0</v>
      </c>
      <c r="R146" s="31">
        <f>Arkusz13!C89</f>
        <v>0</v>
      </c>
      <c r="S146" s="31">
        <f>Arkusz13!C105</f>
        <v>0</v>
      </c>
      <c r="T146" s="31">
        <f>Arkusz13!C121</f>
        <v>0</v>
      </c>
      <c r="U146" s="31">
        <f>Arkusz13!C137-SUM(N146:T146)</f>
        <v>0</v>
      </c>
      <c r="V146" s="68">
        <f t="shared" si="3"/>
        <v>0</v>
      </c>
      <c r="W146" s="69"/>
      <c r="Y146" s="3"/>
      <c r="Z146" s="6"/>
    </row>
    <row r="147" spans="1:26" x14ac:dyDescent="0.25">
      <c r="C147" s="70" t="s">
        <v>39</v>
      </c>
      <c r="D147" s="71"/>
      <c r="E147" s="71"/>
      <c r="F147" s="71"/>
      <c r="G147" s="71"/>
      <c r="H147" s="71"/>
      <c r="I147" s="71"/>
      <c r="J147" s="71"/>
      <c r="K147" s="71"/>
      <c r="L147" s="64">
        <f>Arkusz13!C10</f>
        <v>0</v>
      </c>
      <c r="M147" s="64"/>
      <c r="N147" s="31">
        <f>Arkusz13!C26</f>
        <v>1</v>
      </c>
      <c r="O147" s="31">
        <f>Arkusz13!C42</f>
        <v>0</v>
      </c>
      <c r="P147" s="31">
        <f>Arkusz13!C58</f>
        <v>4</v>
      </c>
      <c r="Q147" s="31">
        <f>Arkusz13!C74</f>
        <v>0</v>
      </c>
      <c r="R147" s="31">
        <f>Arkusz13!C90</f>
        <v>0</v>
      </c>
      <c r="S147" s="31">
        <f>Arkusz13!C106</f>
        <v>0</v>
      </c>
      <c r="T147" s="31">
        <f>Arkusz13!C122</f>
        <v>0</v>
      </c>
      <c r="U147" s="31">
        <f>Arkusz13!C138-SUM(N147:T147)</f>
        <v>0</v>
      </c>
      <c r="V147" s="68">
        <f t="shared" si="3"/>
        <v>5</v>
      </c>
      <c r="W147" s="69"/>
      <c r="Y147" s="3"/>
      <c r="Z147" s="6"/>
    </row>
    <row r="148" spans="1:26" x14ac:dyDescent="0.25">
      <c r="C148" s="75" t="s">
        <v>40</v>
      </c>
      <c r="D148" s="76"/>
      <c r="E148" s="76"/>
      <c r="F148" s="76"/>
      <c r="G148" s="76"/>
      <c r="H148" s="76"/>
      <c r="I148" s="76"/>
      <c r="J148" s="76"/>
      <c r="K148" s="76"/>
      <c r="L148" s="64">
        <f>Arkusz13!C11</f>
        <v>0</v>
      </c>
      <c r="M148" s="64"/>
      <c r="N148" s="31">
        <f>Arkusz13!C27</f>
        <v>0</v>
      </c>
      <c r="O148" s="31">
        <f>Arkusz13!C43</f>
        <v>0</v>
      </c>
      <c r="P148" s="31">
        <f>Arkusz13!C59</f>
        <v>0</v>
      </c>
      <c r="Q148" s="31">
        <f>Arkusz13!C75</f>
        <v>0</v>
      </c>
      <c r="R148" s="31">
        <f>Arkusz13!C91</f>
        <v>0</v>
      </c>
      <c r="S148" s="31">
        <f>Arkusz13!C107</f>
        <v>0</v>
      </c>
      <c r="T148" s="31">
        <f>Arkusz13!C123</f>
        <v>0</v>
      </c>
      <c r="U148" s="31">
        <f>Arkusz13!C139-SUM(N148:T148)</f>
        <v>0</v>
      </c>
      <c r="V148" s="68">
        <f t="shared" si="3"/>
        <v>0</v>
      </c>
      <c r="W148" s="69"/>
      <c r="Y148" s="3"/>
      <c r="Z148" s="6"/>
    </row>
    <row r="149" spans="1:26" x14ac:dyDescent="0.25">
      <c r="C149" s="70" t="s">
        <v>41</v>
      </c>
      <c r="D149" s="71"/>
      <c r="E149" s="71"/>
      <c r="F149" s="71"/>
      <c r="G149" s="71"/>
      <c r="H149" s="71"/>
      <c r="I149" s="71"/>
      <c r="J149" s="71"/>
      <c r="K149" s="71"/>
      <c r="L149" s="64">
        <f>Arkusz13!C12</f>
        <v>453</v>
      </c>
      <c r="M149" s="64"/>
      <c r="N149" s="31">
        <f>Arkusz13!C28</f>
        <v>182</v>
      </c>
      <c r="O149" s="31">
        <f>Arkusz13!C44</f>
        <v>2</v>
      </c>
      <c r="P149" s="31">
        <f>Arkusz13!C60</f>
        <v>9</v>
      </c>
      <c r="Q149" s="31">
        <f>Arkusz13!C76</f>
        <v>44</v>
      </c>
      <c r="R149" s="31">
        <f>Arkusz13!C92</f>
        <v>33</v>
      </c>
      <c r="S149" s="31">
        <f>Arkusz13!C108</f>
        <v>0</v>
      </c>
      <c r="T149" s="31">
        <f>Arkusz13!C124</f>
        <v>22</v>
      </c>
      <c r="U149" s="31">
        <f>Arkusz13!C140-SUM(N149:T149)</f>
        <v>98</v>
      </c>
      <c r="V149" s="68">
        <f t="shared" si="3"/>
        <v>390</v>
      </c>
      <c r="W149" s="69"/>
      <c r="Y149" s="3"/>
      <c r="Z149" s="6"/>
    </row>
    <row r="150" spans="1:26" x14ac:dyDescent="0.25">
      <c r="C150" s="70" t="s">
        <v>11</v>
      </c>
      <c r="D150" s="71"/>
      <c r="E150" s="71"/>
      <c r="F150" s="71"/>
      <c r="G150" s="71"/>
      <c r="H150" s="71"/>
      <c r="I150" s="71"/>
      <c r="J150" s="71"/>
      <c r="K150" s="71"/>
      <c r="L150" s="64">
        <f>Arkusz13!C14</f>
        <v>1</v>
      </c>
      <c r="M150" s="64"/>
      <c r="N150" s="31">
        <f>Arkusz13!C30</f>
        <v>0</v>
      </c>
      <c r="O150" s="31">
        <f>Arkusz13!C46</f>
        <v>0</v>
      </c>
      <c r="P150" s="31">
        <f>Arkusz13!C62</f>
        <v>0</v>
      </c>
      <c r="Q150" s="31">
        <f>Arkusz13!C78</f>
        <v>0</v>
      </c>
      <c r="R150" s="31">
        <f>Arkusz13!C94</f>
        <v>0</v>
      </c>
      <c r="S150" s="31">
        <f>Arkusz13!C110</f>
        <v>0</v>
      </c>
      <c r="T150" s="31">
        <f>Arkusz13!C126</f>
        <v>0</v>
      </c>
      <c r="U150" s="31">
        <f>Arkusz13!C142-SUM(N150:T150)</f>
        <v>0</v>
      </c>
      <c r="V150" s="68">
        <f t="shared" si="3"/>
        <v>0</v>
      </c>
      <c r="W150" s="69"/>
      <c r="Y150" s="3"/>
      <c r="Z150" s="6"/>
    </row>
    <row r="151" spans="1:26" x14ac:dyDescent="0.25">
      <c r="C151" s="75" t="s">
        <v>43</v>
      </c>
      <c r="D151" s="76"/>
      <c r="E151" s="76"/>
      <c r="F151" s="76"/>
      <c r="G151" s="76"/>
      <c r="H151" s="76"/>
      <c r="I151" s="76"/>
      <c r="J151" s="76"/>
      <c r="K151" s="76"/>
      <c r="L151" s="64">
        <f>Arkusz13!C15</f>
        <v>4</v>
      </c>
      <c r="M151" s="64"/>
      <c r="N151" s="31">
        <f>Arkusz13!C31</f>
        <v>0</v>
      </c>
      <c r="O151" s="31">
        <f>Arkusz13!C47</f>
        <v>0</v>
      </c>
      <c r="P151" s="31">
        <f>Arkusz13!C63</f>
        <v>0</v>
      </c>
      <c r="Q151" s="31">
        <f>Arkusz13!C79</f>
        <v>0</v>
      </c>
      <c r="R151" s="31">
        <f>Arkusz13!C95</f>
        <v>0</v>
      </c>
      <c r="S151" s="31">
        <f>Arkusz13!C111</f>
        <v>0</v>
      </c>
      <c r="T151" s="31">
        <f>Arkusz13!C127</f>
        <v>0</v>
      </c>
      <c r="U151" s="31">
        <f>Arkusz13!C143-SUM(N151:T151)</f>
        <v>0</v>
      </c>
      <c r="V151" s="68">
        <f t="shared" si="3"/>
        <v>0</v>
      </c>
      <c r="W151" s="69"/>
      <c r="Y151" s="3"/>
      <c r="Z151" s="6"/>
    </row>
    <row r="152" spans="1:26" x14ac:dyDescent="0.25">
      <c r="C152" s="70" t="s">
        <v>44</v>
      </c>
      <c r="D152" s="71"/>
      <c r="E152" s="71"/>
      <c r="F152" s="71"/>
      <c r="G152" s="71"/>
      <c r="H152" s="71"/>
      <c r="I152" s="71"/>
      <c r="J152" s="71"/>
      <c r="K152" s="71"/>
      <c r="L152" s="64">
        <f>Arkusz13!C16</f>
        <v>0</v>
      </c>
      <c r="M152" s="64"/>
      <c r="N152" s="31">
        <f>Arkusz13!C32</f>
        <v>0</v>
      </c>
      <c r="O152" s="31">
        <f>Arkusz13!C48</f>
        <v>0</v>
      </c>
      <c r="P152" s="31">
        <f>Arkusz13!C64</f>
        <v>0</v>
      </c>
      <c r="Q152" s="31">
        <f>Arkusz13!C80</f>
        <v>0</v>
      </c>
      <c r="R152" s="31">
        <f>Arkusz13!C96</f>
        <v>0</v>
      </c>
      <c r="S152" s="31">
        <f>Arkusz13!C112</f>
        <v>0</v>
      </c>
      <c r="T152" s="31">
        <f>Arkusz13!C128</f>
        <v>0</v>
      </c>
      <c r="U152" s="31">
        <f>Arkusz13!C144-SUM(N152:T152)</f>
        <v>0</v>
      </c>
      <c r="V152" s="68">
        <f t="shared" si="3"/>
        <v>0</v>
      </c>
      <c r="W152" s="69"/>
      <c r="Y152" s="3"/>
      <c r="Z152" s="6"/>
    </row>
    <row r="153" spans="1:26" ht="15.75" thickBot="1" x14ac:dyDescent="0.3">
      <c r="C153" s="62" t="s">
        <v>45</v>
      </c>
      <c r="D153" s="63"/>
      <c r="E153" s="63"/>
      <c r="F153" s="63"/>
      <c r="G153" s="63"/>
      <c r="H153" s="63"/>
      <c r="I153" s="63"/>
      <c r="J153" s="63"/>
      <c r="K153" s="63"/>
      <c r="L153" s="64">
        <f>Arkusz13!C17</f>
        <v>0</v>
      </c>
      <c r="M153" s="64"/>
      <c r="N153" s="31">
        <f>Arkusz13!C33</f>
        <v>0</v>
      </c>
      <c r="O153" s="31">
        <f>Arkusz13!C49</f>
        <v>0</v>
      </c>
      <c r="P153" s="31">
        <f>Arkusz13!C65</f>
        <v>0</v>
      </c>
      <c r="Q153" s="31">
        <f>Arkusz13!C81</f>
        <v>0</v>
      </c>
      <c r="R153" s="31">
        <f>Arkusz13!C97</f>
        <v>0</v>
      </c>
      <c r="S153" s="31">
        <f>Arkusz13!C113</f>
        <v>0</v>
      </c>
      <c r="T153" s="31">
        <f>Arkusz13!C129</f>
        <v>0</v>
      </c>
      <c r="U153" s="31">
        <f>Arkusz13!C145-SUM(N153:T153)</f>
        <v>0</v>
      </c>
      <c r="V153" s="68">
        <f t="shared" si="3"/>
        <v>0</v>
      </c>
      <c r="W153" s="69"/>
      <c r="Y153" s="3"/>
      <c r="Z153" s="6"/>
    </row>
    <row r="154" spans="1:26" ht="15.75" thickBot="1" x14ac:dyDescent="0.3">
      <c r="C154" s="104" t="s">
        <v>1</v>
      </c>
      <c r="D154" s="105"/>
      <c r="E154" s="105"/>
      <c r="F154" s="105"/>
      <c r="G154" s="105"/>
      <c r="H154" s="105"/>
      <c r="I154" s="105"/>
      <c r="J154" s="105"/>
      <c r="K154" s="105"/>
      <c r="L154" s="77">
        <f>SUM(L139:L153)</f>
        <v>5529</v>
      </c>
      <c r="M154" s="77"/>
      <c r="N154" s="32">
        <f t="shared" ref="N154:V154" si="4">SUM(N139:N153)</f>
        <v>1100</v>
      </c>
      <c r="O154" s="32">
        <f t="shared" si="4"/>
        <v>617</v>
      </c>
      <c r="P154" s="32">
        <f t="shared" si="4"/>
        <v>614</v>
      </c>
      <c r="Q154" s="32">
        <f t="shared" si="4"/>
        <v>166</v>
      </c>
      <c r="R154" s="32">
        <f t="shared" si="4"/>
        <v>33</v>
      </c>
      <c r="S154" s="32">
        <f t="shared" si="4"/>
        <v>0</v>
      </c>
      <c r="T154" s="32">
        <f t="shared" si="4"/>
        <v>22</v>
      </c>
      <c r="U154" s="32">
        <f t="shared" si="4"/>
        <v>3213</v>
      </c>
      <c r="V154" s="77">
        <f t="shared" si="4"/>
        <v>5765</v>
      </c>
      <c r="W154" s="78"/>
      <c r="Y154" s="3"/>
      <c r="Z154" s="6"/>
    </row>
    <row r="155" spans="1:26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4"/>
      <c r="K155" s="34"/>
      <c r="L155" s="34"/>
      <c r="M155" s="34"/>
      <c r="N155" s="54"/>
      <c r="O155" s="303"/>
      <c r="P155" s="304"/>
      <c r="Q155" s="34"/>
      <c r="R155" s="34"/>
      <c r="S155" s="34"/>
      <c r="T155" s="34"/>
    </row>
    <row r="179" spans="1:25" ht="15.75" thickBot="1" x14ac:dyDescent="0.3"/>
    <row r="180" spans="1:25" ht="31.5" customHeight="1" x14ac:dyDescent="0.25">
      <c r="D180" s="158" t="s">
        <v>2</v>
      </c>
      <c r="E180" s="106"/>
      <c r="F180" s="106"/>
      <c r="G180" s="106"/>
      <c r="H180" s="106"/>
      <c r="I180" s="106"/>
      <c r="J180" s="106"/>
      <c r="K180" s="106"/>
      <c r="L180" s="106" t="s">
        <v>3</v>
      </c>
      <c r="M180" s="106"/>
      <c r="N180" s="231" t="s">
        <v>86</v>
      </c>
      <c r="O180" s="231"/>
      <c r="P180" s="231"/>
      <c r="Q180" s="72" t="s">
        <v>87</v>
      </c>
      <c r="R180" s="73"/>
      <c r="S180" s="74"/>
    </row>
    <row r="181" spans="1:25" ht="15.75" thickBot="1" x14ac:dyDescent="0.3">
      <c r="D181" s="233" t="s">
        <v>85</v>
      </c>
      <c r="E181" s="234"/>
      <c r="F181" s="234"/>
      <c r="G181" s="234"/>
      <c r="H181" s="234"/>
      <c r="I181" s="234"/>
      <c r="J181" s="234"/>
      <c r="K181" s="234"/>
      <c r="L181" s="232">
        <f>Arkusz14!B2</f>
        <v>4</v>
      </c>
      <c r="M181" s="232"/>
      <c r="N181" s="232">
        <f>Arkusz14!B3</f>
        <v>9</v>
      </c>
      <c r="O181" s="232"/>
      <c r="P181" s="232"/>
      <c r="Q181" s="108">
        <f>Arkusz14!B4</f>
        <v>0</v>
      </c>
      <c r="R181" s="109"/>
      <c r="S181" s="110"/>
    </row>
    <row r="182" spans="1:2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</row>
    <row r="183" spans="1:25" s="52" customForma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Y183" s="6"/>
    </row>
    <row r="184" spans="1:25" s="52" customForma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Y184" s="6"/>
    </row>
    <row r="185" spans="1:25" s="52" customForma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Y185" s="6"/>
    </row>
    <row r="186" spans="1:25" s="52" customForma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Y186" s="6"/>
    </row>
    <row r="187" spans="1:25" s="52" customForma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Y187" s="6"/>
    </row>
    <row r="188" spans="1:25" s="52" customForma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Y188" s="6"/>
    </row>
    <row r="189" spans="1:25" s="52" customForma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Y189" s="6"/>
    </row>
    <row r="190" spans="1:25" s="52" customForma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Y190" s="6"/>
    </row>
    <row r="191" spans="1:25" s="52" customForma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Y191" s="6"/>
    </row>
    <row r="192" spans="1:25" s="52" customForma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Y192" s="6"/>
    </row>
    <row r="193" spans="1:25" s="52" customForma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Y193" s="6"/>
    </row>
    <row r="194" spans="1:25" x14ac:dyDescent="0.25">
      <c r="A194" s="60" t="s">
        <v>169</v>
      </c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</row>
    <row r="195" spans="1:25" s="52" customFormat="1" x14ac:dyDescent="0.25">
      <c r="A195" s="60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</row>
    <row r="196" spans="1:25" s="52" customFormat="1" x14ac:dyDescent="0.25">
      <c r="A196" s="60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</row>
    <row r="197" spans="1:25" s="52" customFormat="1" x14ac:dyDescent="0.25">
      <c r="A197" s="60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</row>
    <row r="198" spans="1:25" s="52" customFormat="1" x14ac:dyDescent="0.25">
      <c r="A198" s="60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</row>
    <row r="199" spans="1:25" s="52" customFormat="1" x14ac:dyDescent="0.25">
      <c r="A199" s="60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</row>
    <row r="200" spans="1:25" s="52" customFormat="1" x14ac:dyDescent="0.25">
      <c r="A200" s="60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</row>
    <row r="201" spans="1:25" x14ac:dyDescent="0.25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</row>
    <row r="202" spans="1:25" x14ac:dyDescent="0.25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</row>
    <row r="203" spans="1:25" x14ac:dyDescent="0.25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</row>
    <row r="204" spans="1:25" x14ac:dyDescent="0.25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</row>
    <row r="205" spans="1:25" s="52" customFormat="1" x14ac:dyDescent="0.2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</row>
    <row r="206" spans="1:25" s="52" customFormat="1" x14ac:dyDescent="0.25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</row>
    <row r="207" spans="1:25" s="52" customFormat="1" x14ac:dyDescent="0.25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</row>
    <row r="208" spans="1:25" s="52" customFormat="1" x14ac:dyDescent="0.25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</row>
    <row r="209" spans="1:25" s="52" customFormat="1" x14ac:dyDescent="0.25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</row>
    <row r="210" spans="1:25" s="52" customFormat="1" x14ac:dyDescent="0.25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</row>
    <row r="211" spans="1:25" x14ac:dyDescent="0.25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3" spans="1:25" x14ac:dyDescent="0.25">
      <c r="A213" s="67" t="s">
        <v>144</v>
      </c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</row>
    <row r="214" spans="1:25" ht="15.75" thickBot="1" x14ac:dyDescent="0.3"/>
    <row r="215" spans="1:25" x14ac:dyDescent="0.25">
      <c r="G215" s="224" t="s">
        <v>23</v>
      </c>
      <c r="H215" s="225"/>
      <c r="I215" s="225"/>
      <c r="J215" s="225"/>
      <c r="K215" s="90" t="s">
        <v>8</v>
      </c>
      <c r="L215" s="107"/>
    </row>
    <row r="216" spans="1:25" x14ac:dyDescent="0.25">
      <c r="G216" s="129" t="s">
        <v>13</v>
      </c>
      <c r="H216" s="130"/>
      <c r="I216" s="130"/>
      <c r="J216" s="130"/>
      <c r="K216" s="68">
        <v>1801</v>
      </c>
      <c r="L216" s="69"/>
    </row>
    <row r="217" spans="1:25" x14ac:dyDescent="0.25">
      <c r="G217" s="131" t="s">
        <v>14</v>
      </c>
      <c r="H217" s="132"/>
      <c r="I217" s="132"/>
      <c r="J217" s="132"/>
      <c r="K217" s="68">
        <v>1257</v>
      </c>
      <c r="L217" s="69"/>
    </row>
    <row r="218" spans="1:25" x14ac:dyDescent="0.25">
      <c r="G218" s="129" t="s">
        <v>15</v>
      </c>
      <c r="H218" s="130"/>
      <c r="I218" s="130"/>
      <c r="J218" s="130"/>
      <c r="K218" s="68">
        <v>247</v>
      </c>
      <c r="L218" s="69"/>
    </row>
    <row r="219" spans="1:25" x14ac:dyDescent="0.25">
      <c r="G219" s="131" t="s">
        <v>80</v>
      </c>
      <c r="H219" s="132"/>
      <c r="I219" s="132"/>
      <c r="J219" s="132"/>
      <c r="K219" s="68">
        <v>153</v>
      </c>
      <c r="L219" s="69"/>
    </row>
    <row r="220" spans="1:25" x14ac:dyDescent="0.25">
      <c r="G220" s="129" t="s">
        <v>81</v>
      </c>
      <c r="H220" s="130"/>
      <c r="I220" s="130"/>
      <c r="J220" s="130"/>
      <c r="K220" s="68">
        <v>0</v>
      </c>
      <c r="L220" s="69"/>
    </row>
    <row r="221" spans="1:25" x14ac:dyDescent="0.25">
      <c r="G221" s="111" t="s">
        <v>91</v>
      </c>
      <c r="H221" s="112"/>
      <c r="I221" s="112"/>
      <c r="J221" s="112"/>
      <c r="K221" s="68">
        <v>0</v>
      </c>
      <c r="L221" s="69"/>
    </row>
    <row r="222" spans="1:25" x14ac:dyDescent="0.25">
      <c r="G222" s="81" t="s">
        <v>16</v>
      </c>
      <c r="H222" s="82"/>
      <c r="I222" s="82"/>
      <c r="J222" s="82"/>
      <c r="K222" s="68">
        <v>237</v>
      </c>
      <c r="L222" s="69"/>
    </row>
    <row r="223" spans="1:25" x14ac:dyDescent="0.25">
      <c r="G223" s="111" t="s">
        <v>17</v>
      </c>
      <c r="H223" s="112"/>
      <c r="I223" s="112"/>
      <c r="J223" s="112"/>
      <c r="K223" s="68">
        <v>139</v>
      </c>
      <c r="L223" s="69"/>
    </row>
    <row r="224" spans="1:25" x14ac:dyDescent="0.25">
      <c r="G224" s="81" t="s">
        <v>18</v>
      </c>
      <c r="H224" s="82"/>
      <c r="I224" s="82"/>
      <c r="J224" s="82"/>
      <c r="K224" s="68">
        <v>27</v>
      </c>
      <c r="L224" s="69"/>
    </row>
    <row r="225" spans="1:25" x14ac:dyDescent="0.25">
      <c r="G225" s="111" t="s">
        <v>19</v>
      </c>
      <c r="H225" s="112"/>
      <c r="I225" s="112"/>
      <c r="J225" s="112"/>
      <c r="K225" s="68">
        <v>14</v>
      </c>
      <c r="L225" s="69"/>
    </row>
    <row r="226" spans="1:25" x14ac:dyDescent="0.25">
      <c r="G226" s="114" t="s">
        <v>82</v>
      </c>
      <c r="H226" s="115"/>
      <c r="I226" s="115"/>
      <c r="J226" s="115"/>
      <c r="K226" s="68">
        <v>1949</v>
      </c>
      <c r="L226" s="69"/>
    </row>
    <row r="227" spans="1:25" s="52" customFormat="1" ht="15.75" thickBot="1" x14ac:dyDescent="0.3">
      <c r="G227" s="111" t="s">
        <v>170</v>
      </c>
      <c r="H227" s="112"/>
      <c r="I227" s="112"/>
      <c r="J227" s="112"/>
      <c r="K227" s="68">
        <v>2249</v>
      </c>
      <c r="L227" s="69"/>
      <c r="Y227" s="6"/>
    </row>
    <row r="228" spans="1:25" ht="15.75" thickBot="1" x14ac:dyDescent="0.3">
      <c r="G228" s="79" t="s">
        <v>1</v>
      </c>
      <c r="H228" s="80"/>
      <c r="I228" s="80"/>
      <c r="J228" s="80"/>
      <c r="K228" s="118">
        <f>SUM(K216:L227)</f>
        <v>8073</v>
      </c>
      <c r="L228" s="119"/>
    </row>
    <row r="230" spans="1:25" x14ac:dyDescent="0.25">
      <c r="A230" s="60" t="s">
        <v>171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</row>
    <row r="231" spans="1:25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</row>
    <row r="232" spans="1:25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</row>
    <row r="233" spans="1:25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</row>
    <row r="236" spans="1:25" x14ac:dyDescent="0.25">
      <c r="A236" s="10" t="s">
        <v>145</v>
      </c>
      <c r="B236" s="10"/>
      <c r="C236" s="10"/>
      <c r="D236" s="10"/>
      <c r="E236" s="10"/>
      <c r="F236" s="10"/>
    </row>
    <row r="237" spans="1:25" ht="15.75" thickBot="1" x14ac:dyDescent="0.3"/>
    <row r="238" spans="1:25" x14ac:dyDescent="0.25">
      <c r="D238" s="168" t="s">
        <v>28</v>
      </c>
      <c r="E238" s="90"/>
      <c r="F238" s="90"/>
      <c r="G238" s="90"/>
      <c r="H238" s="90" t="s">
        <v>3</v>
      </c>
      <c r="I238" s="90"/>
      <c r="J238" s="90"/>
      <c r="K238" s="90" t="s">
        <v>22</v>
      </c>
      <c r="L238" s="90"/>
      <c r="M238" s="107"/>
    </row>
    <row r="239" spans="1:25" x14ac:dyDescent="0.25">
      <c r="D239" s="270" t="s">
        <v>20</v>
      </c>
      <c r="E239" s="271"/>
      <c r="F239" s="271"/>
      <c r="G239" s="271"/>
      <c r="H239" s="68">
        <v>26584</v>
      </c>
      <c r="I239" s="68"/>
      <c r="J239" s="68"/>
      <c r="K239" s="68">
        <v>40431</v>
      </c>
      <c r="L239" s="68"/>
      <c r="M239" s="69"/>
    </row>
    <row r="240" spans="1:25" x14ac:dyDescent="0.25">
      <c r="D240" s="272" t="s">
        <v>141</v>
      </c>
      <c r="E240" s="273"/>
      <c r="F240" s="273"/>
      <c r="G240" s="273"/>
      <c r="H240" s="68">
        <v>1095</v>
      </c>
      <c r="I240" s="68"/>
      <c r="J240" s="68"/>
      <c r="K240" s="68">
        <v>1726</v>
      </c>
      <c r="L240" s="68"/>
      <c r="M240" s="69"/>
    </row>
    <row r="241" spans="4:13" ht="15.75" thickBot="1" x14ac:dyDescent="0.3">
      <c r="D241" s="127" t="s">
        <v>21</v>
      </c>
      <c r="E241" s="128"/>
      <c r="F241" s="128"/>
      <c r="G241" s="128"/>
      <c r="H241" s="68">
        <v>1300</v>
      </c>
      <c r="I241" s="68"/>
      <c r="J241" s="68"/>
      <c r="K241" s="68">
        <v>2052</v>
      </c>
      <c r="L241" s="68"/>
      <c r="M241" s="69"/>
    </row>
    <row r="242" spans="4:13" ht="15.75" thickBot="1" x14ac:dyDescent="0.3">
      <c r="D242" s="116" t="s">
        <v>1</v>
      </c>
      <c r="E242" s="117"/>
      <c r="F242" s="117"/>
      <c r="G242" s="117"/>
      <c r="H242" s="118">
        <f>SUM(H239:J241)</f>
        <v>28979</v>
      </c>
      <c r="I242" s="118"/>
      <c r="J242" s="118"/>
      <c r="K242" s="118">
        <f>SUM(K239:M241)</f>
        <v>44209</v>
      </c>
      <c r="L242" s="118"/>
      <c r="M242" s="119"/>
    </row>
    <row r="243" spans="4:13" x14ac:dyDescent="0.25">
      <c r="D243" s="14"/>
      <c r="E243" s="14"/>
      <c r="F243" s="14"/>
      <c r="G243" s="14"/>
      <c r="H243" s="55"/>
      <c r="I243" s="55"/>
      <c r="J243" s="55"/>
      <c r="K243" s="55"/>
      <c r="L243" s="55"/>
      <c r="M243" s="55"/>
    </row>
    <row r="244" spans="4:13" x14ac:dyDescent="0.25">
      <c r="D244" s="14"/>
      <c r="E244" s="14"/>
      <c r="F244" s="14"/>
      <c r="G244" s="14"/>
      <c r="H244" s="55"/>
      <c r="I244" s="55"/>
      <c r="J244" s="55"/>
      <c r="K244" s="55"/>
      <c r="L244" s="55"/>
      <c r="M244" s="55"/>
    </row>
    <row r="245" spans="4:13" x14ac:dyDescent="0.25">
      <c r="D245" s="35"/>
      <c r="E245" s="35"/>
      <c r="F245" s="35"/>
      <c r="G245" s="35"/>
      <c r="H245" s="36"/>
      <c r="I245" s="36"/>
      <c r="J245" s="36"/>
      <c r="K245" s="36"/>
      <c r="L245" s="36"/>
      <c r="M245" s="36"/>
    </row>
    <row r="246" spans="4:13" x14ac:dyDescent="0.25"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 spans="4:13" x14ac:dyDescent="0.25"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 spans="4:13" x14ac:dyDescent="0.25">
      <c r="D248" s="37"/>
      <c r="E248" s="37"/>
      <c r="F248" s="37"/>
      <c r="G248" s="37"/>
      <c r="H248" s="37"/>
      <c r="I248" s="37"/>
      <c r="J248" s="37"/>
      <c r="K248" s="37"/>
      <c r="L248" s="37"/>
      <c r="M248" s="37"/>
    </row>
    <row r="249" spans="4:13" x14ac:dyDescent="0.25">
      <c r="D249" s="37"/>
      <c r="E249" s="37"/>
      <c r="F249" s="37"/>
      <c r="G249" s="37"/>
      <c r="H249" s="37"/>
      <c r="I249" s="37"/>
      <c r="J249" s="37"/>
      <c r="K249" s="37"/>
      <c r="L249" s="37"/>
      <c r="M249" s="37"/>
    </row>
    <row r="250" spans="4:13" x14ac:dyDescent="0.25"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 spans="4:13" x14ac:dyDescent="0.25">
      <c r="D251" s="37"/>
      <c r="E251" s="37"/>
      <c r="F251" s="37"/>
      <c r="G251" s="37"/>
      <c r="H251" s="37"/>
      <c r="I251" s="37"/>
      <c r="J251" s="37"/>
      <c r="K251" s="37"/>
      <c r="L251" s="37"/>
      <c r="M251" s="37"/>
    </row>
    <row r="252" spans="4:13" x14ac:dyDescent="0.25">
      <c r="D252" s="37"/>
      <c r="E252" s="37"/>
      <c r="F252" s="37"/>
      <c r="G252" s="37"/>
      <c r="H252" s="37"/>
      <c r="I252" s="37"/>
      <c r="J252" s="37"/>
      <c r="K252" s="37"/>
      <c r="L252" s="37"/>
      <c r="M252" s="37"/>
    </row>
    <row r="253" spans="4:13" x14ac:dyDescent="0.25">
      <c r="D253" s="37"/>
      <c r="E253" s="37"/>
      <c r="F253" s="37"/>
      <c r="G253" s="37"/>
      <c r="H253" s="37"/>
      <c r="I253" s="37"/>
      <c r="J253" s="37"/>
      <c r="K253" s="37"/>
      <c r="L253" s="37"/>
      <c r="M253" s="37"/>
    </row>
    <row r="254" spans="4:13" x14ac:dyDescent="0.25">
      <c r="D254" s="37"/>
      <c r="E254" s="37"/>
      <c r="F254" s="37"/>
      <c r="G254" s="37"/>
      <c r="H254" s="37"/>
      <c r="I254" s="37"/>
      <c r="J254" s="37"/>
      <c r="K254" s="37"/>
      <c r="L254" s="37"/>
      <c r="M254" s="37"/>
    </row>
    <row r="255" spans="4:13" x14ac:dyDescent="0.25"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 spans="4:13" x14ac:dyDescent="0.25">
      <c r="D256" s="37"/>
      <c r="E256" s="37"/>
      <c r="F256" s="37"/>
      <c r="G256" s="37"/>
      <c r="H256" s="37"/>
      <c r="I256" s="37"/>
      <c r="J256" s="37"/>
      <c r="K256" s="37"/>
      <c r="L256" s="37"/>
      <c r="M256" s="37"/>
    </row>
    <row r="259" spans="1:25" x14ac:dyDescent="0.25">
      <c r="A259" s="60" t="s">
        <v>172</v>
      </c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</row>
    <row r="260" spans="1:25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</row>
    <row r="261" spans="1:25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</row>
    <row r="262" spans="1:25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</row>
    <row r="263" spans="1:25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5" spans="1:25" x14ac:dyDescent="0.25">
      <c r="A265" s="10" t="s">
        <v>146</v>
      </c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25" ht="15.75" thickBo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25" x14ac:dyDescent="0.25">
      <c r="D267" s="120" t="s">
        <v>49</v>
      </c>
      <c r="E267" s="121"/>
      <c r="F267" s="121"/>
      <c r="G267" s="124" t="str">
        <f>CONCATENATE(Arkusz18!A2," - ",Arkusz18!B2," r.")</f>
        <v>01.03.2020 - 31.03.2020 r.</v>
      </c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5"/>
    </row>
    <row r="268" spans="1:25" ht="31.5" customHeight="1" x14ac:dyDescent="0.25">
      <c r="D268" s="122"/>
      <c r="E268" s="123"/>
      <c r="F268" s="123"/>
      <c r="G268" s="113" t="s">
        <v>65</v>
      </c>
      <c r="H268" s="113"/>
      <c r="I268" s="113"/>
      <c r="J268" s="113" t="s">
        <v>90</v>
      </c>
      <c r="K268" s="113"/>
      <c r="L268" s="113"/>
      <c r="M268" s="113" t="s">
        <v>64</v>
      </c>
      <c r="N268" s="113"/>
      <c r="O268" s="113"/>
      <c r="P268" s="113" t="s">
        <v>89</v>
      </c>
      <c r="Q268" s="113"/>
      <c r="R268" s="126"/>
    </row>
    <row r="269" spans="1:25" x14ac:dyDescent="0.25">
      <c r="D269" s="274" t="s">
        <v>88</v>
      </c>
      <c r="E269" s="275"/>
      <c r="F269" s="275"/>
      <c r="G269" s="287">
        <f>Arkusz16!A2</f>
        <v>0</v>
      </c>
      <c r="H269" s="287"/>
      <c r="I269" s="287"/>
      <c r="J269" s="287">
        <f>Arkusz16!A3</f>
        <v>0</v>
      </c>
      <c r="K269" s="287"/>
      <c r="L269" s="287"/>
      <c r="M269" s="287">
        <f>Arkusz16!A4</f>
        <v>0</v>
      </c>
      <c r="N269" s="287"/>
      <c r="O269" s="287"/>
      <c r="P269" s="287">
        <f>Arkusz16!A5</f>
        <v>0</v>
      </c>
      <c r="Q269" s="287"/>
      <c r="R269" s="288"/>
    </row>
    <row r="270" spans="1:25" x14ac:dyDescent="0.25">
      <c r="D270" s="276" t="s">
        <v>51</v>
      </c>
      <c r="E270" s="277"/>
      <c r="F270" s="277"/>
      <c r="G270" s="278">
        <f>Arkusz16!A6</f>
        <v>576</v>
      </c>
      <c r="H270" s="278"/>
      <c r="I270" s="278"/>
      <c r="J270" s="283">
        <f>Arkusz16!A7</f>
        <v>3</v>
      </c>
      <c r="K270" s="284"/>
      <c r="L270" s="285"/>
      <c r="M270" s="283">
        <f>Arkusz16!A8</f>
        <v>0</v>
      </c>
      <c r="N270" s="284"/>
      <c r="O270" s="285"/>
      <c r="P270" s="283">
        <f>Arkusz16!A9</f>
        <v>0</v>
      </c>
      <c r="Q270" s="284"/>
      <c r="R270" s="286"/>
    </row>
    <row r="271" spans="1:25" ht="15.75" thickBot="1" x14ac:dyDescent="0.3">
      <c r="D271" s="134" t="s">
        <v>52</v>
      </c>
      <c r="E271" s="135"/>
      <c r="F271" s="135"/>
      <c r="G271" s="136">
        <f>Arkusz16!A10</f>
        <v>212</v>
      </c>
      <c r="H271" s="136"/>
      <c r="I271" s="136"/>
      <c r="J271" s="136">
        <f>Arkusz16!A11</f>
        <v>2</v>
      </c>
      <c r="K271" s="136"/>
      <c r="L271" s="136"/>
      <c r="M271" s="136">
        <f>Arkusz16!A12</f>
        <v>5</v>
      </c>
      <c r="N271" s="136"/>
      <c r="O271" s="136"/>
      <c r="P271" s="136">
        <f>Arkusz16!A13</f>
        <v>9</v>
      </c>
      <c r="Q271" s="136"/>
      <c r="R271" s="147"/>
    </row>
    <row r="272" spans="1:25" ht="15.75" thickBot="1" x14ac:dyDescent="0.3">
      <c r="D272" s="280" t="s">
        <v>50</v>
      </c>
      <c r="E272" s="281"/>
      <c r="F272" s="281"/>
      <c r="G272" s="152">
        <f>SUM(G269:I271)</f>
        <v>788</v>
      </c>
      <c r="H272" s="152"/>
      <c r="I272" s="152"/>
      <c r="J272" s="152">
        <f t="shared" ref="J272" si="5">SUM(J269:L271)</f>
        <v>5</v>
      </c>
      <c r="K272" s="152"/>
      <c r="L272" s="152"/>
      <c r="M272" s="152">
        <f t="shared" ref="M272" si="6">SUM(M269:O271)</f>
        <v>5</v>
      </c>
      <c r="N272" s="152"/>
      <c r="O272" s="152"/>
      <c r="P272" s="152">
        <f t="shared" ref="P272" si="7">SUM(P269:R271)</f>
        <v>9</v>
      </c>
      <c r="Q272" s="152"/>
      <c r="R272" s="153"/>
    </row>
    <row r="273" spans="1:25" x14ac:dyDescent="0.25">
      <c r="A273" s="38"/>
      <c r="B273" s="38"/>
      <c r="C273" s="38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25" ht="15.75" thickBot="1" x14ac:dyDescent="0.3"/>
    <row r="275" spans="1:25" x14ac:dyDescent="0.25">
      <c r="D275" s="120" t="s">
        <v>49</v>
      </c>
      <c r="E275" s="121"/>
      <c r="F275" s="121"/>
      <c r="G275" s="124" t="str">
        <f>CONCATENATE(Arkusz18!C2," - ",Arkusz18!B2," r.")</f>
        <v>01.01.2020 - 31.03.2020 r.</v>
      </c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5"/>
    </row>
    <row r="276" spans="1:25" ht="32.25" customHeight="1" x14ac:dyDescent="0.25">
      <c r="D276" s="122"/>
      <c r="E276" s="123"/>
      <c r="F276" s="123"/>
      <c r="G276" s="113" t="s">
        <v>65</v>
      </c>
      <c r="H276" s="113"/>
      <c r="I276" s="113"/>
      <c r="J276" s="113" t="s">
        <v>90</v>
      </c>
      <c r="K276" s="113"/>
      <c r="L276" s="113"/>
      <c r="M276" s="113" t="s">
        <v>64</v>
      </c>
      <c r="N276" s="113"/>
      <c r="O276" s="113"/>
      <c r="P276" s="113" t="s">
        <v>89</v>
      </c>
      <c r="Q276" s="113"/>
      <c r="R276" s="126"/>
    </row>
    <row r="277" spans="1:25" x14ac:dyDescent="0.25">
      <c r="D277" s="274" t="s">
        <v>88</v>
      </c>
      <c r="E277" s="275"/>
      <c r="F277" s="275"/>
      <c r="G277" s="287">
        <f>Arkusz17!A2</f>
        <v>0</v>
      </c>
      <c r="H277" s="287"/>
      <c r="I277" s="287"/>
      <c r="J277" s="287">
        <f>Arkusz17!A3</f>
        <v>0</v>
      </c>
      <c r="K277" s="287"/>
      <c r="L277" s="287"/>
      <c r="M277" s="287">
        <f>Arkusz17!A4</f>
        <v>0</v>
      </c>
      <c r="N277" s="287"/>
      <c r="O277" s="287"/>
      <c r="P277" s="287">
        <f>Arkusz17!A5</f>
        <v>0</v>
      </c>
      <c r="Q277" s="287"/>
      <c r="R277" s="288"/>
    </row>
    <row r="278" spans="1:25" x14ac:dyDescent="0.25">
      <c r="D278" s="276" t="s">
        <v>51</v>
      </c>
      <c r="E278" s="277"/>
      <c r="F278" s="277"/>
      <c r="G278" s="278">
        <f>Arkusz17!A6</f>
        <v>2657</v>
      </c>
      <c r="H278" s="278"/>
      <c r="I278" s="278"/>
      <c r="J278" s="278">
        <f>Arkusz17!A7</f>
        <v>17</v>
      </c>
      <c r="K278" s="278"/>
      <c r="L278" s="278"/>
      <c r="M278" s="278">
        <f>Arkusz17!A8</f>
        <v>0</v>
      </c>
      <c r="N278" s="278"/>
      <c r="O278" s="278"/>
      <c r="P278" s="278">
        <f>Arkusz17!A9</f>
        <v>3</v>
      </c>
      <c r="Q278" s="278"/>
      <c r="R278" s="279"/>
    </row>
    <row r="279" spans="1:25" ht="15.75" thickBot="1" x14ac:dyDescent="0.3">
      <c r="D279" s="134" t="s">
        <v>52</v>
      </c>
      <c r="E279" s="135"/>
      <c r="F279" s="135"/>
      <c r="G279" s="136">
        <f>Arkusz17!A10</f>
        <v>943</v>
      </c>
      <c r="H279" s="136"/>
      <c r="I279" s="136"/>
      <c r="J279" s="136">
        <f>Arkusz17!A11</f>
        <v>4</v>
      </c>
      <c r="K279" s="136"/>
      <c r="L279" s="136"/>
      <c r="M279" s="136">
        <f>Arkusz17!A12</f>
        <v>15</v>
      </c>
      <c r="N279" s="136"/>
      <c r="O279" s="136"/>
      <c r="P279" s="136">
        <f>Arkusz17!A13</f>
        <v>10</v>
      </c>
      <c r="Q279" s="136"/>
      <c r="R279" s="147"/>
    </row>
    <row r="280" spans="1:25" ht="15.75" thickBot="1" x14ac:dyDescent="0.3">
      <c r="D280" s="280" t="s">
        <v>50</v>
      </c>
      <c r="E280" s="281"/>
      <c r="F280" s="281"/>
      <c r="G280" s="152">
        <f>SUM(G277:I279)</f>
        <v>3600</v>
      </c>
      <c r="H280" s="152"/>
      <c r="I280" s="152"/>
      <c r="J280" s="152">
        <f t="shared" ref="J280" si="8">SUM(J277:L279)</f>
        <v>21</v>
      </c>
      <c r="K280" s="152"/>
      <c r="L280" s="152"/>
      <c r="M280" s="152">
        <f t="shared" ref="M280" si="9">SUM(M277:O279)</f>
        <v>15</v>
      </c>
      <c r="N280" s="152"/>
      <c r="O280" s="152"/>
      <c r="P280" s="152">
        <f t="shared" ref="P280" si="10">SUM(P277:R279)</f>
        <v>13</v>
      </c>
      <c r="Q280" s="152"/>
      <c r="R280" s="153"/>
    </row>
    <row r="283" spans="1:25" x14ac:dyDescent="0.25">
      <c r="A283" s="60" t="s">
        <v>173</v>
      </c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7" spans="1:25" ht="18.75" x14ac:dyDescent="0.25">
      <c r="A287" s="8" t="s">
        <v>67</v>
      </c>
      <c r="F287" s="9"/>
    </row>
    <row r="288" spans="1:25" x14ac:dyDescent="0.25">
      <c r="F288" s="9"/>
    </row>
    <row r="289" spans="1:22" x14ac:dyDescent="0.25">
      <c r="A289" s="194" t="s">
        <v>147</v>
      </c>
      <c r="B289" s="194"/>
      <c r="C289" s="194"/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</row>
    <row r="290" spans="1:22" ht="15.75" thickBo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2" x14ac:dyDescent="0.25">
      <c r="C291" s="221" t="s">
        <v>0</v>
      </c>
      <c r="D291" s="222"/>
      <c r="E291" s="222"/>
      <c r="F291" s="222"/>
      <c r="G291" s="289" t="str">
        <f>CONCATENATE(Arkusz18!A2," - ",Arkusz18!B2," r.")</f>
        <v>01.03.2020 - 31.03.2020 r.</v>
      </c>
      <c r="H291" s="290"/>
      <c r="I291" s="290"/>
      <c r="J291" s="290"/>
      <c r="K291" s="290"/>
      <c r="L291" s="290"/>
      <c r="M291" s="290"/>
      <c r="N291" s="290"/>
      <c r="O291" s="290"/>
      <c r="P291" s="290"/>
      <c r="Q291" s="290"/>
      <c r="R291" s="290"/>
      <c r="S291" s="290"/>
      <c r="T291" s="290"/>
      <c r="U291" s="290"/>
      <c r="V291" s="291"/>
    </row>
    <row r="292" spans="1:22" x14ac:dyDescent="0.25">
      <c r="C292" s="223"/>
      <c r="D292" s="197"/>
      <c r="E292" s="197"/>
      <c r="F292" s="197"/>
      <c r="G292" s="200" t="s">
        <v>31</v>
      </c>
      <c r="H292" s="201"/>
      <c r="I292" s="201"/>
      <c r="J292" s="202"/>
      <c r="K292" s="200" t="s">
        <v>32</v>
      </c>
      <c r="L292" s="201"/>
      <c r="M292" s="201"/>
      <c r="N292" s="202"/>
      <c r="O292" s="200" t="s">
        <v>103</v>
      </c>
      <c r="P292" s="201"/>
      <c r="Q292" s="201"/>
      <c r="R292" s="202"/>
      <c r="S292" s="200" t="s">
        <v>55</v>
      </c>
      <c r="T292" s="201"/>
      <c r="U292" s="201"/>
      <c r="V292" s="293"/>
    </row>
    <row r="293" spans="1:22" x14ac:dyDescent="0.25">
      <c r="C293" s="223"/>
      <c r="D293" s="197"/>
      <c r="E293" s="197"/>
      <c r="F293" s="197"/>
      <c r="G293" s="268" t="s">
        <v>30</v>
      </c>
      <c r="H293" s="269"/>
      <c r="I293" s="200" t="s">
        <v>10</v>
      </c>
      <c r="J293" s="202"/>
      <c r="K293" s="268" t="s">
        <v>33</v>
      </c>
      <c r="L293" s="269"/>
      <c r="M293" s="200" t="s">
        <v>10</v>
      </c>
      <c r="N293" s="202"/>
      <c r="O293" s="268" t="s">
        <v>30</v>
      </c>
      <c r="P293" s="269"/>
      <c r="Q293" s="200" t="s">
        <v>10</v>
      </c>
      <c r="R293" s="202"/>
      <c r="S293" s="268" t="s">
        <v>30</v>
      </c>
      <c r="T293" s="269"/>
      <c r="U293" s="200" t="s">
        <v>10</v>
      </c>
      <c r="V293" s="293"/>
    </row>
    <row r="294" spans="1:22" x14ac:dyDescent="0.25">
      <c r="C294" s="159" t="str">
        <f>Arkusz2!B2</f>
        <v>ROSJA</v>
      </c>
      <c r="D294" s="160"/>
      <c r="E294" s="160"/>
      <c r="F294" s="160"/>
      <c r="G294" s="217">
        <f>Arkusz2!F2</f>
        <v>21</v>
      </c>
      <c r="H294" s="218"/>
      <c r="I294" s="217">
        <f>Arkusz2!F8</f>
        <v>60</v>
      </c>
      <c r="J294" s="218"/>
      <c r="K294" s="217">
        <f>SUM(Arkusz2!F14,-G294)</f>
        <v>20</v>
      </c>
      <c r="L294" s="218"/>
      <c r="M294" s="217">
        <f>SUM(Arkusz2!F20,-I294)</f>
        <v>55</v>
      </c>
      <c r="N294" s="218"/>
      <c r="O294" s="217">
        <f>Arkusz2!F26</f>
        <v>1</v>
      </c>
      <c r="P294" s="218"/>
      <c r="Q294" s="217">
        <f>Arkusz2!F32</f>
        <v>5</v>
      </c>
      <c r="R294" s="218"/>
      <c r="S294" s="217">
        <f>SUM(Arkusz2!F14,O294)</f>
        <v>42</v>
      </c>
      <c r="T294" s="218"/>
      <c r="U294" s="217">
        <f>SUM(Arkusz2!F20,Q294)</f>
        <v>120</v>
      </c>
      <c r="V294" s="282"/>
    </row>
    <row r="295" spans="1:22" x14ac:dyDescent="0.25">
      <c r="C295" s="254" t="str">
        <f>Arkusz2!B3</f>
        <v>UKRAINA</v>
      </c>
      <c r="D295" s="255"/>
      <c r="E295" s="255"/>
      <c r="F295" s="255"/>
      <c r="G295" s="206">
        <f>Arkusz2!F3</f>
        <v>2</v>
      </c>
      <c r="H295" s="207"/>
      <c r="I295" s="206">
        <f>Arkusz2!F9</f>
        <v>2</v>
      </c>
      <c r="J295" s="207"/>
      <c r="K295" s="206">
        <f>SUM(Arkusz2!F15,-G295)</f>
        <v>6</v>
      </c>
      <c r="L295" s="207"/>
      <c r="M295" s="206">
        <f>SUM(Arkusz2!F21,-I295)</f>
        <v>7</v>
      </c>
      <c r="N295" s="207"/>
      <c r="O295" s="206">
        <f>Arkusz2!F27</f>
        <v>2</v>
      </c>
      <c r="P295" s="207"/>
      <c r="Q295" s="206">
        <f>Arkusz2!F33</f>
        <v>2</v>
      </c>
      <c r="R295" s="207"/>
      <c r="S295" s="206">
        <f>SUM(Arkusz2!F15,O295)</f>
        <v>10</v>
      </c>
      <c r="T295" s="207"/>
      <c r="U295" s="206">
        <f>SUM(Arkusz2!F21,Q295)</f>
        <v>11</v>
      </c>
      <c r="V295" s="294"/>
    </row>
    <row r="296" spans="1:22" x14ac:dyDescent="0.25">
      <c r="C296" s="159" t="str">
        <f>Arkusz2!B4</f>
        <v>TADŻYKISTAN</v>
      </c>
      <c r="D296" s="160"/>
      <c r="E296" s="160"/>
      <c r="F296" s="160"/>
      <c r="G296" s="217">
        <f>Arkusz2!F4</f>
        <v>2</v>
      </c>
      <c r="H296" s="218"/>
      <c r="I296" s="217">
        <f>Arkusz2!F10</f>
        <v>7</v>
      </c>
      <c r="J296" s="218"/>
      <c r="K296" s="217">
        <f>SUM(Arkusz2!F16,-G296)</f>
        <v>0</v>
      </c>
      <c r="L296" s="218"/>
      <c r="M296" s="217">
        <f>SUM(Arkusz2!F22,-I296)</f>
        <v>0</v>
      </c>
      <c r="N296" s="218"/>
      <c r="O296" s="217">
        <f>Arkusz2!F28</f>
        <v>0</v>
      </c>
      <c r="P296" s="218"/>
      <c r="Q296" s="217">
        <f>Arkusz2!F34</f>
        <v>0</v>
      </c>
      <c r="R296" s="218"/>
      <c r="S296" s="217">
        <f>SUM(Arkusz2!F16,O296)</f>
        <v>2</v>
      </c>
      <c r="T296" s="218"/>
      <c r="U296" s="217">
        <f>SUM(Arkusz2!F22,Q296)</f>
        <v>7</v>
      </c>
      <c r="V296" s="282"/>
    </row>
    <row r="297" spans="1:22" x14ac:dyDescent="0.25">
      <c r="C297" s="254" t="str">
        <f>Arkusz2!B5</f>
        <v>ARMENIA</v>
      </c>
      <c r="D297" s="255"/>
      <c r="E297" s="255"/>
      <c r="F297" s="255"/>
      <c r="G297" s="206">
        <f>Arkusz2!F5</f>
        <v>1</v>
      </c>
      <c r="H297" s="207"/>
      <c r="I297" s="206">
        <f>Arkusz2!F11</f>
        <v>1</v>
      </c>
      <c r="J297" s="207"/>
      <c r="K297" s="206">
        <f>SUM(Arkusz2!F17,-G297)</f>
        <v>4</v>
      </c>
      <c r="L297" s="207"/>
      <c r="M297" s="206">
        <f>SUM(Arkusz2!F23,-I297)</f>
        <v>4</v>
      </c>
      <c r="N297" s="207"/>
      <c r="O297" s="206">
        <f>Arkusz2!F29</f>
        <v>0</v>
      </c>
      <c r="P297" s="207"/>
      <c r="Q297" s="206">
        <f>Arkusz2!F35</f>
        <v>0</v>
      </c>
      <c r="R297" s="207"/>
      <c r="S297" s="206">
        <f>SUM(Arkusz2!F17,O297)</f>
        <v>5</v>
      </c>
      <c r="T297" s="207"/>
      <c r="U297" s="206">
        <f>SUM(Arkusz2!F23,Q297)</f>
        <v>5</v>
      </c>
      <c r="V297" s="294"/>
    </row>
    <row r="298" spans="1:22" x14ac:dyDescent="0.25">
      <c r="C298" s="159" t="str">
        <f>Arkusz2!B6</f>
        <v>GRUZJA</v>
      </c>
      <c r="D298" s="160"/>
      <c r="E298" s="160"/>
      <c r="F298" s="160"/>
      <c r="G298" s="217">
        <f>Arkusz2!F6</f>
        <v>4</v>
      </c>
      <c r="H298" s="218"/>
      <c r="I298" s="217">
        <f>Arkusz2!F12</f>
        <v>4</v>
      </c>
      <c r="J298" s="218"/>
      <c r="K298" s="217">
        <f>SUM(Arkusz2!F18,-G298)</f>
        <v>1</v>
      </c>
      <c r="L298" s="218"/>
      <c r="M298" s="217">
        <f>SUM(Arkusz2!F24,-I298)</f>
        <v>1</v>
      </c>
      <c r="N298" s="218"/>
      <c r="O298" s="217">
        <f>Arkusz2!F30</f>
        <v>0</v>
      </c>
      <c r="P298" s="218"/>
      <c r="Q298" s="217">
        <f>Arkusz2!F36</f>
        <v>0</v>
      </c>
      <c r="R298" s="218"/>
      <c r="S298" s="217">
        <f>SUM(Arkusz2!F18,O298)</f>
        <v>5</v>
      </c>
      <c r="T298" s="218"/>
      <c r="U298" s="217">
        <f>SUM(Arkusz2!F24,Q298)</f>
        <v>5</v>
      </c>
      <c r="V298" s="282"/>
    </row>
    <row r="299" spans="1:22" ht="15.75" thickBot="1" x14ac:dyDescent="0.3">
      <c r="C299" s="256" t="str">
        <f>Arkusz2!B7</f>
        <v>Pozostałe</v>
      </c>
      <c r="D299" s="257"/>
      <c r="E299" s="257"/>
      <c r="F299" s="257"/>
      <c r="G299" s="156">
        <f>Arkusz2!F7</f>
        <v>11</v>
      </c>
      <c r="H299" s="157"/>
      <c r="I299" s="156">
        <f>Arkusz2!F13</f>
        <v>13</v>
      </c>
      <c r="J299" s="157"/>
      <c r="K299" s="156">
        <f>SUM(Arkusz2!F19,-G299)</f>
        <v>4</v>
      </c>
      <c r="L299" s="157"/>
      <c r="M299" s="156">
        <f>SUM(Arkusz2!F25,-I299)</f>
        <v>4</v>
      </c>
      <c r="N299" s="157"/>
      <c r="O299" s="156">
        <f>Arkusz2!F31</f>
        <v>1</v>
      </c>
      <c r="P299" s="157"/>
      <c r="Q299" s="156">
        <f>Arkusz2!F37</f>
        <v>1</v>
      </c>
      <c r="R299" s="157"/>
      <c r="S299" s="156">
        <f>SUM(Arkusz2!F19,O299)</f>
        <v>16</v>
      </c>
      <c r="T299" s="157"/>
      <c r="U299" s="156">
        <f>SUM(Arkusz2!F25,Q299)</f>
        <v>18</v>
      </c>
      <c r="V299" s="205"/>
    </row>
    <row r="300" spans="1:22" ht="15.75" thickBot="1" x14ac:dyDescent="0.3">
      <c r="C300" s="266" t="s">
        <v>1</v>
      </c>
      <c r="D300" s="267"/>
      <c r="E300" s="267"/>
      <c r="F300" s="267"/>
      <c r="G300" s="154">
        <f>SUM(G294:G299)</f>
        <v>41</v>
      </c>
      <c r="H300" s="155"/>
      <c r="I300" s="154">
        <f>SUM(I294:I299)</f>
        <v>87</v>
      </c>
      <c r="J300" s="155"/>
      <c r="K300" s="154">
        <f>SUM(K294:K299)</f>
        <v>35</v>
      </c>
      <c r="L300" s="155"/>
      <c r="M300" s="154">
        <f>SUM(M294:M299)</f>
        <v>71</v>
      </c>
      <c r="N300" s="155"/>
      <c r="O300" s="154">
        <f>SUM(O294:O299)</f>
        <v>4</v>
      </c>
      <c r="P300" s="155"/>
      <c r="Q300" s="154">
        <f>SUM(Q294:Q299)</f>
        <v>8</v>
      </c>
      <c r="R300" s="155"/>
      <c r="S300" s="154">
        <f>SUM(S294:S299)</f>
        <v>80</v>
      </c>
      <c r="T300" s="155"/>
      <c r="U300" s="154">
        <f>SUM(U294:U299)</f>
        <v>166</v>
      </c>
      <c r="V300" s="203"/>
    </row>
    <row r="304" spans="1:22" x14ac:dyDescent="0.25">
      <c r="M304" s="11"/>
      <c r="N304" s="11"/>
      <c r="O304" s="11"/>
      <c r="P304" s="11"/>
      <c r="Q304" s="11"/>
      <c r="R304" s="11"/>
      <c r="S304" s="11"/>
    </row>
    <row r="305" spans="1:19" x14ac:dyDescent="0.25">
      <c r="M305" s="11"/>
      <c r="N305" s="11"/>
      <c r="O305" s="11"/>
      <c r="P305" s="11"/>
      <c r="Q305" s="11"/>
      <c r="R305" s="11"/>
      <c r="S305" s="11"/>
    </row>
    <row r="306" spans="1:19" x14ac:dyDescent="0.25">
      <c r="M306" s="11"/>
      <c r="N306" s="11"/>
      <c r="O306" s="11"/>
      <c r="P306" s="11"/>
      <c r="Q306" s="11"/>
      <c r="R306" s="11"/>
      <c r="S306" s="11"/>
    </row>
    <row r="307" spans="1:19" x14ac:dyDescent="0.25">
      <c r="M307" s="11"/>
      <c r="N307" s="11"/>
      <c r="O307" s="11"/>
      <c r="P307" s="11"/>
      <c r="Q307" s="11"/>
      <c r="R307" s="11"/>
      <c r="S307" s="11"/>
    </row>
    <row r="308" spans="1:19" x14ac:dyDescent="0.25">
      <c r="M308" s="11"/>
      <c r="N308" s="11"/>
      <c r="O308" s="11"/>
      <c r="P308" s="11"/>
      <c r="Q308" s="11"/>
      <c r="R308" s="11"/>
      <c r="S308" s="11"/>
    </row>
    <row r="309" spans="1:19" x14ac:dyDescent="0.25">
      <c r="M309" s="11"/>
      <c r="N309" s="11"/>
      <c r="O309" s="11"/>
      <c r="P309" s="11"/>
      <c r="Q309" s="11"/>
      <c r="R309" s="11"/>
      <c r="S309" s="11"/>
    </row>
    <row r="310" spans="1:19" x14ac:dyDescent="0.25">
      <c r="M310" s="11"/>
      <c r="N310" s="11"/>
      <c r="O310" s="11"/>
      <c r="P310" s="11"/>
      <c r="Q310" s="11"/>
      <c r="R310" s="11"/>
      <c r="S310" s="11"/>
    </row>
    <row r="311" spans="1:19" x14ac:dyDescent="0.25">
      <c r="M311" s="11"/>
      <c r="N311" s="11"/>
      <c r="O311" s="11"/>
      <c r="P311" s="11"/>
      <c r="Q311" s="11"/>
      <c r="R311" s="11"/>
      <c r="S311" s="11"/>
    </row>
    <row r="312" spans="1:19" x14ac:dyDescent="0.25">
      <c r="D312" s="204"/>
      <c r="E312" s="204"/>
    </row>
    <row r="316" spans="1:19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21" spans="1:26" ht="15.75" thickBot="1" x14ac:dyDescent="0.3"/>
    <row r="322" spans="1:26" x14ac:dyDescent="0.25">
      <c r="C322" s="221" t="s">
        <v>0</v>
      </c>
      <c r="D322" s="222"/>
      <c r="E322" s="222"/>
      <c r="F322" s="222"/>
      <c r="G322" s="195" t="str">
        <f>CONCATENATE(Arkusz18!C2," - ",Arkusz18!B2," r.")</f>
        <v>01.01.2020 - 31.03.2020 r.</v>
      </c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  <c r="R322" s="195"/>
      <c r="S322" s="195"/>
      <c r="T322" s="195"/>
      <c r="U322" s="195"/>
      <c r="V322" s="196"/>
    </row>
    <row r="323" spans="1:26" x14ac:dyDescent="0.25">
      <c r="C323" s="223"/>
      <c r="D323" s="197"/>
      <c r="E323" s="197"/>
      <c r="F323" s="197"/>
      <c r="G323" s="197" t="s">
        <v>31</v>
      </c>
      <c r="H323" s="197"/>
      <c r="I323" s="197"/>
      <c r="J323" s="197"/>
      <c r="K323" s="197" t="s">
        <v>32</v>
      </c>
      <c r="L323" s="197"/>
      <c r="M323" s="197"/>
      <c r="N323" s="197"/>
      <c r="O323" s="197" t="s">
        <v>137</v>
      </c>
      <c r="P323" s="197"/>
      <c r="Q323" s="197"/>
      <c r="R323" s="197"/>
      <c r="S323" s="197" t="s">
        <v>55</v>
      </c>
      <c r="T323" s="197"/>
      <c r="U323" s="197"/>
      <c r="V323" s="198"/>
    </row>
    <row r="324" spans="1:26" x14ac:dyDescent="0.25">
      <c r="C324" s="223"/>
      <c r="D324" s="197"/>
      <c r="E324" s="197"/>
      <c r="F324" s="197"/>
      <c r="G324" s="199" t="s">
        <v>30</v>
      </c>
      <c r="H324" s="199"/>
      <c r="I324" s="197" t="s">
        <v>10</v>
      </c>
      <c r="J324" s="197"/>
      <c r="K324" s="199" t="s">
        <v>33</v>
      </c>
      <c r="L324" s="199"/>
      <c r="M324" s="197" t="s">
        <v>10</v>
      </c>
      <c r="N324" s="197"/>
      <c r="O324" s="199" t="s">
        <v>30</v>
      </c>
      <c r="P324" s="199"/>
      <c r="Q324" s="197" t="s">
        <v>10</v>
      </c>
      <c r="R324" s="197"/>
      <c r="S324" s="199" t="s">
        <v>30</v>
      </c>
      <c r="T324" s="199"/>
      <c r="U324" s="197" t="s">
        <v>10</v>
      </c>
      <c r="V324" s="198"/>
    </row>
    <row r="325" spans="1:26" x14ac:dyDescent="0.25">
      <c r="C325" s="159" t="str">
        <f>Arkusz3!B2</f>
        <v>ROSJA</v>
      </c>
      <c r="D325" s="160"/>
      <c r="E325" s="160"/>
      <c r="F325" s="160"/>
      <c r="G325" s="148">
        <f>Arkusz3!F2</f>
        <v>130</v>
      </c>
      <c r="H325" s="148"/>
      <c r="I325" s="148">
        <f>Arkusz3!F8</f>
        <v>373</v>
      </c>
      <c r="J325" s="148"/>
      <c r="K325" s="148">
        <f>SUM(Arkusz3!F14,-G325)</f>
        <v>80</v>
      </c>
      <c r="L325" s="148"/>
      <c r="M325" s="148">
        <f>SUM(Arkusz3!F20,-I325)</f>
        <v>185</v>
      </c>
      <c r="N325" s="148"/>
      <c r="O325" s="148">
        <f>Arkusz3!F26</f>
        <v>16</v>
      </c>
      <c r="P325" s="148"/>
      <c r="Q325" s="148">
        <f>Arkusz3!F32</f>
        <v>36</v>
      </c>
      <c r="R325" s="148"/>
      <c r="S325" s="148">
        <f>SUM(Arkusz3!F14,O325)</f>
        <v>226</v>
      </c>
      <c r="T325" s="148"/>
      <c r="U325" s="148">
        <f>SUM(Arkusz3!F20,Q325)</f>
        <v>594</v>
      </c>
      <c r="V325" s="179"/>
    </row>
    <row r="326" spans="1:26" x14ac:dyDescent="0.25">
      <c r="C326" s="254" t="str">
        <f>Arkusz3!B3</f>
        <v>UKRAINA</v>
      </c>
      <c r="D326" s="255"/>
      <c r="E326" s="255"/>
      <c r="F326" s="255"/>
      <c r="G326" s="150">
        <f>Arkusz3!F3</f>
        <v>29</v>
      </c>
      <c r="H326" s="150"/>
      <c r="I326" s="150">
        <f>Arkusz3!F9</f>
        <v>31</v>
      </c>
      <c r="J326" s="150"/>
      <c r="K326" s="150">
        <f>SUM(Arkusz3!F15,-G326)</f>
        <v>22</v>
      </c>
      <c r="L326" s="150"/>
      <c r="M326" s="150">
        <f>SUM(Arkusz3!F21,-I326)</f>
        <v>28</v>
      </c>
      <c r="N326" s="150"/>
      <c r="O326" s="150">
        <f>Arkusz3!F27</f>
        <v>7</v>
      </c>
      <c r="P326" s="150"/>
      <c r="Q326" s="150">
        <f>Arkusz3!F33</f>
        <v>7</v>
      </c>
      <c r="R326" s="150"/>
      <c r="S326" s="150">
        <f>SUM(Arkusz3!F15,O326)</f>
        <v>58</v>
      </c>
      <c r="T326" s="150"/>
      <c r="U326" s="150">
        <f>SUM(Arkusz3!F21,Q326)</f>
        <v>66</v>
      </c>
      <c r="V326" s="180"/>
    </row>
    <row r="327" spans="1:26" x14ac:dyDescent="0.25">
      <c r="C327" s="159" t="str">
        <f>Arkusz3!B4</f>
        <v>TADŻYKISTAN</v>
      </c>
      <c r="D327" s="160"/>
      <c r="E327" s="160"/>
      <c r="F327" s="160"/>
      <c r="G327" s="148">
        <f>Arkusz3!F4</f>
        <v>10</v>
      </c>
      <c r="H327" s="148"/>
      <c r="I327" s="148">
        <f>Arkusz3!F10</f>
        <v>30</v>
      </c>
      <c r="J327" s="148"/>
      <c r="K327" s="148">
        <f>SUM(Arkusz3!F16,-G327)</f>
        <v>7</v>
      </c>
      <c r="L327" s="148"/>
      <c r="M327" s="148">
        <f>SUM(Arkusz3!F22,-I327)</f>
        <v>23</v>
      </c>
      <c r="N327" s="148"/>
      <c r="O327" s="148">
        <f>Arkusz3!F28</f>
        <v>0</v>
      </c>
      <c r="P327" s="148"/>
      <c r="Q327" s="148">
        <f>Arkusz3!F34</f>
        <v>0</v>
      </c>
      <c r="R327" s="148"/>
      <c r="S327" s="148">
        <f>SUM(Arkusz3!F16,O327)</f>
        <v>17</v>
      </c>
      <c r="T327" s="148"/>
      <c r="U327" s="148">
        <f>SUM(Arkusz3!F22,Q327)</f>
        <v>53</v>
      </c>
      <c r="V327" s="179"/>
    </row>
    <row r="328" spans="1:26" x14ac:dyDescent="0.25">
      <c r="C328" s="254" t="str">
        <f>Arkusz3!B5</f>
        <v>GRUZJA</v>
      </c>
      <c r="D328" s="255"/>
      <c r="E328" s="255"/>
      <c r="F328" s="255"/>
      <c r="G328" s="150">
        <f>Arkusz3!F5</f>
        <v>6</v>
      </c>
      <c r="H328" s="150"/>
      <c r="I328" s="150">
        <f>Arkusz3!F11</f>
        <v>9</v>
      </c>
      <c r="J328" s="150"/>
      <c r="K328" s="150">
        <f>SUM(Arkusz3!F17,-G328)</f>
        <v>6</v>
      </c>
      <c r="L328" s="150"/>
      <c r="M328" s="150">
        <f>SUM(Arkusz3!F23,-I328)</f>
        <v>13</v>
      </c>
      <c r="N328" s="150"/>
      <c r="O328" s="150">
        <f>Arkusz3!F29</f>
        <v>3</v>
      </c>
      <c r="P328" s="150"/>
      <c r="Q328" s="150">
        <f>Arkusz3!F35</f>
        <v>5</v>
      </c>
      <c r="R328" s="150"/>
      <c r="S328" s="150">
        <f>SUM(Arkusz3!F17,O328)</f>
        <v>15</v>
      </c>
      <c r="T328" s="150"/>
      <c r="U328" s="150">
        <f>SUM(Arkusz3!F23,Q328)</f>
        <v>27</v>
      </c>
      <c r="V328" s="180"/>
    </row>
    <row r="329" spans="1:26" x14ac:dyDescent="0.25">
      <c r="C329" s="159" t="str">
        <f>Arkusz3!B6</f>
        <v>TURCJA</v>
      </c>
      <c r="D329" s="160"/>
      <c r="E329" s="160"/>
      <c r="F329" s="160"/>
      <c r="G329" s="148">
        <f>Arkusz3!F6</f>
        <v>14</v>
      </c>
      <c r="H329" s="148"/>
      <c r="I329" s="148">
        <f>Arkusz3!F12</f>
        <v>23</v>
      </c>
      <c r="J329" s="148"/>
      <c r="K329" s="148">
        <f>SUM(Arkusz3!F18,-G329)</f>
        <v>0</v>
      </c>
      <c r="L329" s="148"/>
      <c r="M329" s="148">
        <f>SUM(Arkusz3!F24,-I329)</f>
        <v>1</v>
      </c>
      <c r="N329" s="148"/>
      <c r="O329" s="148">
        <f>Arkusz3!F30</f>
        <v>0</v>
      </c>
      <c r="P329" s="148"/>
      <c r="Q329" s="148">
        <f>Arkusz3!F36</f>
        <v>0</v>
      </c>
      <c r="R329" s="148"/>
      <c r="S329" s="148">
        <f>SUM(Arkusz3!F18,O329)</f>
        <v>14</v>
      </c>
      <c r="T329" s="148"/>
      <c r="U329" s="148">
        <f>SUM(Arkusz3!F24,Q329)</f>
        <v>24</v>
      </c>
      <c r="V329" s="179"/>
    </row>
    <row r="330" spans="1:26" ht="15.75" thickBot="1" x14ac:dyDescent="0.3">
      <c r="C330" s="256" t="str">
        <f>Arkusz3!B7</f>
        <v>Pozostałe</v>
      </c>
      <c r="D330" s="257"/>
      <c r="E330" s="257"/>
      <c r="F330" s="257"/>
      <c r="G330" s="151">
        <f>Arkusz3!F7</f>
        <v>80</v>
      </c>
      <c r="H330" s="151"/>
      <c r="I330" s="151">
        <f>Arkusz3!F13</f>
        <v>101</v>
      </c>
      <c r="J330" s="151"/>
      <c r="K330" s="151">
        <f>SUM(Arkusz3!F19,-G330)</f>
        <v>22</v>
      </c>
      <c r="L330" s="151"/>
      <c r="M330" s="151">
        <f>SUM(Arkusz3!F25,-I330)</f>
        <v>27</v>
      </c>
      <c r="N330" s="151"/>
      <c r="O330" s="151">
        <f>Arkusz3!F31</f>
        <v>6</v>
      </c>
      <c r="P330" s="151"/>
      <c r="Q330" s="151">
        <f>Arkusz3!F37</f>
        <v>7</v>
      </c>
      <c r="R330" s="151"/>
      <c r="S330" s="151">
        <f>SUM(Arkusz3!F19,O330)</f>
        <v>108</v>
      </c>
      <c r="T330" s="151"/>
      <c r="U330" s="151">
        <f>SUM(Arkusz3!F25,Q330)</f>
        <v>135</v>
      </c>
      <c r="V330" s="183"/>
    </row>
    <row r="331" spans="1:26" ht="15.75" thickBot="1" x14ac:dyDescent="0.3">
      <c r="C331" s="258" t="s">
        <v>1</v>
      </c>
      <c r="D331" s="259"/>
      <c r="E331" s="259"/>
      <c r="F331" s="259"/>
      <c r="G331" s="149">
        <f>SUM(G325:G330)</f>
        <v>269</v>
      </c>
      <c r="H331" s="149"/>
      <c r="I331" s="149">
        <f>SUM(I325:I330)</f>
        <v>567</v>
      </c>
      <c r="J331" s="149"/>
      <c r="K331" s="149">
        <f>SUM(K325:K330)</f>
        <v>137</v>
      </c>
      <c r="L331" s="149"/>
      <c r="M331" s="149">
        <f>SUM(M325:M330)</f>
        <v>277</v>
      </c>
      <c r="N331" s="149"/>
      <c r="O331" s="149">
        <f>SUM(O325:O330)</f>
        <v>32</v>
      </c>
      <c r="P331" s="149"/>
      <c r="Q331" s="149">
        <f>SUM(Q325:Q330)</f>
        <v>55</v>
      </c>
      <c r="R331" s="149"/>
      <c r="S331" s="149">
        <f>SUM(S325:S330)</f>
        <v>438</v>
      </c>
      <c r="T331" s="149"/>
      <c r="U331" s="149">
        <f>SUM(U325:U330)</f>
        <v>899</v>
      </c>
      <c r="V331" s="214"/>
    </row>
    <row r="332" spans="1:26" x14ac:dyDescent="0.25">
      <c r="A332" s="4"/>
      <c r="B332" s="12"/>
      <c r="C332" s="13"/>
      <c r="D332" s="13"/>
      <c r="E332" s="13"/>
      <c r="F332" s="13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2"/>
    </row>
    <row r="333" spans="1:26" x14ac:dyDescent="0.25">
      <c r="A333" s="260" t="s">
        <v>140</v>
      </c>
      <c r="B333" s="260"/>
      <c r="C333" s="260"/>
      <c r="D333" s="260"/>
      <c r="E333" s="260"/>
      <c r="F333" s="260"/>
      <c r="G333" s="260"/>
      <c r="H333" s="260"/>
      <c r="I333" s="260"/>
      <c r="J333" s="260"/>
      <c r="K333" s="260"/>
      <c r="L333" s="260"/>
      <c r="M333" s="260"/>
      <c r="N333" s="260"/>
      <c r="O333" s="260"/>
      <c r="P333" s="260"/>
      <c r="Q333" s="260"/>
      <c r="R333" s="260"/>
      <c r="S333" s="260"/>
      <c r="T333" s="260"/>
      <c r="U333" s="260"/>
      <c r="V333" s="260"/>
      <c r="W333" s="260"/>
      <c r="X333" s="260"/>
      <c r="Y333" s="260"/>
      <c r="Z333" s="260"/>
    </row>
    <row r="334" spans="1:26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6"/>
      <c r="Z334" s="15"/>
    </row>
    <row r="338" spans="4:26" x14ac:dyDescent="0.25">
      <c r="M338" s="11"/>
      <c r="N338" s="11"/>
      <c r="O338" s="11"/>
      <c r="P338" s="11"/>
      <c r="Q338" s="11"/>
      <c r="R338" s="11"/>
      <c r="S338" s="11"/>
    </row>
    <row r="339" spans="4:26" x14ac:dyDescent="0.25">
      <c r="M339" s="11"/>
      <c r="N339" s="11"/>
      <c r="O339" s="11"/>
      <c r="P339" s="11"/>
      <c r="Q339" s="11"/>
      <c r="R339" s="11"/>
      <c r="S339" s="11"/>
    </row>
    <row r="340" spans="4:26" x14ac:dyDescent="0.25">
      <c r="M340" s="11"/>
      <c r="N340" s="11"/>
      <c r="O340" s="11"/>
      <c r="P340" s="11"/>
      <c r="Q340" s="11"/>
      <c r="R340" s="11"/>
      <c r="S340" s="11"/>
    </row>
    <row r="341" spans="4:26" x14ac:dyDescent="0.25">
      <c r="M341" s="11"/>
      <c r="N341" s="11"/>
      <c r="O341" s="11"/>
      <c r="P341" s="11"/>
      <c r="Q341" s="11"/>
      <c r="R341" s="11"/>
      <c r="S341" s="11"/>
    </row>
    <row r="342" spans="4:26" x14ac:dyDescent="0.25">
      <c r="M342" s="11"/>
      <c r="N342" s="11"/>
      <c r="O342" s="11"/>
      <c r="P342" s="11"/>
      <c r="Q342" s="11"/>
      <c r="R342" s="11"/>
      <c r="S342" s="11"/>
    </row>
    <row r="343" spans="4:26" x14ac:dyDescent="0.25">
      <c r="M343" s="11"/>
      <c r="N343" s="11"/>
      <c r="O343" s="11"/>
      <c r="P343" s="11"/>
      <c r="Q343" s="11"/>
      <c r="R343" s="11"/>
      <c r="S343" s="11"/>
    </row>
    <row r="344" spans="4:26" x14ac:dyDescent="0.25">
      <c r="M344" s="11"/>
      <c r="N344" s="11"/>
      <c r="O344" s="11"/>
      <c r="P344" s="11"/>
      <c r="Q344" s="11"/>
      <c r="R344" s="11"/>
      <c r="S344" s="11"/>
    </row>
    <row r="345" spans="4:26" x14ac:dyDescent="0.25">
      <c r="M345" s="11"/>
      <c r="N345" s="11"/>
      <c r="O345" s="11"/>
      <c r="P345" s="11"/>
      <c r="Q345" s="11"/>
      <c r="R345" s="11"/>
      <c r="S345" s="11"/>
    </row>
    <row r="346" spans="4:26" x14ac:dyDescent="0.25">
      <c r="D346" s="204"/>
      <c r="E346" s="204"/>
    </row>
    <row r="351" spans="4:26" x14ac:dyDescent="0.25">
      <c r="V351" s="17"/>
      <c r="W351" s="17"/>
      <c r="X351" s="17"/>
      <c r="Y351" s="18"/>
      <c r="Z351" s="17"/>
    </row>
    <row r="352" spans="4:26" x14ac:dyDescent="0.25">
      <c r="V352" s="17"/>
      <c r="W352" s="17"/>
      <c r="X352" s="17"/>
      <c r="Y352" s="18"/>
      <c r="Z352" s="17"/>
    </row>
    <row r="353" spans="1:29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7"/>
      <c r="W353" s="17"/>
      <c r="X353" s="17"/>
      <c r="Y353" s="18"/>
      <c r="Z353" s="17"/>
    </row>
    <row r="354" spans="1:29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7"/>
      <c r="W354" s="17"/>
      <c r="X354" s="17"/>
      <c r="Y354" s="18"/>
      <c r="Z354" s="17"/>
    </row>
    <row r="355" spans="1:29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7"/>
      <c r="W355" s="17"/>
      <c r="X355" s="17"/>
      <c r="Y355" s="18"/>
      <c r="Z355" s="17"/>
    </row>
    <row r="356" spans="1:29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7"/>
      <c r="W356" s="17"/>
      <c r="X356" s="17"/>
      <c r="Y356" s="18"/>
      <c r="Z356" s="17"/>
    </row>
    <row r="357" spans="1:29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7"/>
      <c r="W357" s="17"/>
      <c r="X357" s="17"/>
      <c r="Y357" s="18"/>
      <c r="Z357" s="17"/>
    </row>
    <row r="358" spans="1:29" x14ac:dyDescent="0.25">
      <c r="A358" s="60" t="s">
        <v>177</v>
      </c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9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9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9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9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AC362" s="57"/>
    </row>
    <row r="363" spans="1:29" s="59" customForma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AC363" s="57"/>
    </row>
    <row r="364" spans="1:29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7" spans="1:29" x14ac:dyDescent="0.25">
      <c r="A367" s="67" t="s">
        <v>148</v>
      </c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</row>
    <row r="368" spans="1:29" ht="15.75" thickBo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 spans="1:25" x14ac:dyDescent="0.25">
      <c r="A369" s="184" t="str">
        <f>CONCATENATE(Arkusz18!C2," - ",Arkusz18!B2," r.")</f>
        <v>01.01.2020 - 31.03.2020 r.</v>
      </c>
      <c r="B369" s="185"/>
      <c r="C369" s="185"/>
      <c r="D369" s="185"/>
      <c r="E369" s="185"/>
      <c r="F369" s="185"/>
      <c r="G369" s="185"/>
      <c r="H369" s="185"/>
      <c r="I369" s="186"/>
      <c r="M369" s="184" t="str">
        <f>CONCATENATE(Arkusz18!C2," - ",Arkusz18!B2," r.")</f>
        <v>01.01.2020 - 31.03.2020 r.</v>
      </c>
      <c r="N369" s="185"/>
      <c r="O369" s="185"/>
      <c r="P369" s="185"/>
      <c r="Q369" s="185"/>
      <c r="R369" s="185"/>
      <c r="S369" s="185"/>
      <c r="T369" s="185"/>
      <c r="U369" s="186"/>
    </row>
    <row r="370" spans="1:25" ht="52.5" customHeight="1" x14ac:dyDescent="0.25">
      <c r="A370" s="208" t="s">
        <v>56</v>
      </c>
      <c r="B370" s="209"/>
      <c r="C370" s="210"/>
      <c r="D370" s="187" t="s">
        <v>57</v>
      </c>
      <c r="E370" s="191"/>
      <c r="F370" s="187" t="s">
        <v>58</v>
      </c>
      <c r="G370" s="191"/>
      <c r="H370" s="187" t="s">
        <v>54</v>
      </c>
      <c r="I370" s="188"/>
      <c r="M370" s="208" t="s">
        <v>56</v>
      </c>
      <c r="N370" s="209"/>
      <c r="O370" s="210"/>
      <c r="P370" s="187" t="s">
        <v>59</v>
      </c>
      <c r="Q370" s="191"/>
      <c r="R370" s="187" t="s">
        <v>58</v>
      </c>
      <c r="S370" s="191"/>
      <c r="T370" s="187" t="s">
        <v>54</v>
      </c>
      <c r="U370" s="188"/>
    </row>
    <row r="371" spans="1:25" x14ac:dyDescent="0.25">
      <c r="A371" s="211"/>
      <c r="B371" s="212"/>
      <c r="C371" s="213"/>
      <c r="D371" s="189"/>
      <c r="E371" s="192"/>
      <c r="F371" s="189"/>
      <c r="G371" s="192"/>
      <c r="H371" s="189"/>
      <c r="I371" s="190"/>
      <c r="M371" s="211"/>
      <c r="N371" s="212"/>
      <c r="O371" s="213"/>
      <c r="P371" s="189"/>
      <c r="Q371" s="192"/>
      <c r="R371" s="189"/>
      <c r="S371" s="192"/>
      <c r="T371" s="189"/>
      <c r="U371" s="190"/>
    </row>
    <row r="372" spans="1:25" x14ac:dyDescent="0.25">
      <c r="A372" s="237" t="str">
        <f>Arkusz4!B2</f>
        <v>NIEMCY</v>
      </c>
      <c r="B372" s="238"/>
      <c r="C372" s="238"/>
      <c r="D372" s="193">
        <f>Arkusz4!C2</f>
        <v>489</v>
      </c>
      <c r="E372" s="193"/>
      <c r="F372" s="193">
        <f>Arkusz4!D2</f>
        <v>453</v>
      </c>
      <c r="G372" s="193"/>
      <c r="H372" s="193">
        <f>Arkusz4!E2</f>
        <v>66</v>
      </c>
      <c r="I372" s="193"/>
      <c r="M372" s="237" t="str">
        <f>Arkusz5!B2</f>
        <v>NIEMCY</v>
      </c>
      <c r="N372" s="238"/>
      <c r="O372" s="238"/>
      <c r="P372" s="193">
        <f>Arkusz5!C2</f>
        <v>15</v>
      </c>
      <c r="Q372" s="193"/>
      <c r="R372" s="193">
        <f>Arkusz5!D2</f>
        <v>12</v>
      </c>
      <c r="S372" s="193"/>
      <c r="T372" s="193">
        <f>Arkusz5!E2</f>
        <v>2</v>
      </c>
      <c r="U372" s="250"/>
    </row>
    <row r="373" spans="1:25" x14ac:dyDescent="0.25">
      <c r="A373" s="239" t="str">
        <f>Arkusz4!B3</f>
        <v>FRANCJA</v>
      </c>
      <c r="B373" s="240"/>
      <c r="C373" s="240"/>
      <c r="D373" s="219">
        <f>Arkusz4!C3</f>
        <v>253</v>
      </c>
      <c r="E373" s="219"/>
      <c r="F373" s="219">
        <f>Arkusz4!D3</f>
        <v>219</v>
      </c>
      <c r="G373" s="219"/>
      <c r="H373" s="219">
        <f>Arkusz4!E3</f>
        <v>13</v>
      </c>
      <c r="I373" s="219"/>
      <c r="M373" s="239" t="str">
        <f>Arkusz5!B3</f>
        <v>FRANCJA</v>
      </c>
      <c r="N373" s="240"/>
      <c r="O373" s="240"/>
      <c r="P373" s="219">
        <f>Arkusz5!C3</f>
        <v>9</v>
      </c>
      <c r="Q373" s="219"/>
      <c r="R373" s="219">
        <f>Arkusz5!D3</f>
        <v>8</v>
      </c>
      <c r="S373" s="219"/>
      <c r="T373" s="219">
        <f>Arkusz5!E3</f>
        <v>4</v>
      </c>
      <c r="U373" s="261"/>
    </row>
    <row r="374" spans="1:25" x14ac:dyDescent="0.25">
      <c r="A374" s="237" t="str">
        <f>Arkusz4!B4</f>
        <v>BELGIA</v>
      </c>
      <c r="B374" s="238"/>
      <c r="C374" s="238"/>
      <c r="D374" s="193">
        <f>Arkusz4!C4</f>
        <v>62</v>
      </c>
      <c r="E374" s="193"/>
      <c r="F374" s="193">
        <f>Arkusz4!D4</f>
        <v>40</v>
      </c>
      <c r="G374" s="193"/>
      <c r="H374" s="193">
        <f>Arkusz4!E4</f>
        <v>3</v>
      </c>
      <c r="I374" s="193"/>
      <c r="M374" s="237" t="str">
        <f>Arkusz5!B4</f>
        <v>FINLANDIA</v>
      </c>
      <c r="N374" s="238"/>
      <c r="O374" s="238"/>
      <c r="P374" s="193">
        <f>Arkusz5!C4</f>
        <v>3</v>
      </c>
      <c r="Q374" s="193"/>
      <c r="R374" s="193">
        <f>Arkusz5!D4</f>
        <v>1</v>
      </c>
      <c r="S374" s="193"/>
      <c r="T374" s="193">
        <f>Arkusz5!E4</f>
        <v>0</v>
      </c>
      <c r="U374" s="250"/>
    </row>
    <row r="375" spans="1:25" x14ac:dyDescent="0.25">
      <c r="A375" s="239" t="str">
        <f>Arkusz4!B5</f>
        <v>NIDERLANDY</v>
      </c>
      <c r="B375" s="240"/>
      <c r="C375" s="240"/>
      <c r="D375" s="219">
        <f>Arkusz4!C5</f>
        <v>37</v>
      </c>
      <c r="E375" s="219"/>
      <c r="F375" s="219">
        <f>Arkusz4!D5</f>
        <v>36</v>
      </c>
      <c r="G375" s="219"/>
      <c r="H375" s="219">
        <f>Arkusz4!E5</f>
        <v>8</v>
      </c>
      <c r="I375" s="219"/>
      <c r="M375" s="239" t="str">
        <f>Arkusz5!B5</f>
        <v>NIDERLANDY</v>
      </c>
      <c r="N375" s="240"/>
      <c r="O375" s="240"/>
      <c r="P375" s="219">
        <f>Arkusz5!C5</f>
        <v>2</v>
      </c>
      <c r="Q375" s="219"/>
      <c r="R375" s="219">
        <f>Arkusz5!D5</f>
        <v>0</v>
      </c>
      <c r="S375" s="219"/>
      <c r="T375" s="219">
        <f>Arkusz5!E5</f>
        <v>0</v>
      </c>
      <c r="U375" s="261"/>
    </row>
    <row r="376" spans="1:25" x14ac:dyDescent="0.25">
      <c r="A376" s="237" t="str">
        <f>Arkusz4!B6</f>
        <v>SZWECJA</v>
      </c>
      <c r="B376" s="238"/>
      <c r="C376" s="238"/>
      <c r="D376" s="193">
        <f>Arkusz4!C6</f>
        <v>31</v>
      </c>
      <c r="E376" s="193"/>
      <c r="F376" s="193">
        <f>Arkusz4!D6</f>
        <v>23</v>
      </c>
      <c r="G376" s="193"/>
      <c r="H376" s="193">
        <f>Arkusz4!E6</f>
        <v>6</v>
      </c>
      <c r="I376" s="193"/>
      <c r="M376" s="237" t="str">
        <f>Arkusz5!B6</f>
        <v>AUSTRIA</v>
      </c>
      <c r="N376" s="238"/>
      <c r="O376" s="238"/>
      <c r="P376" s="193">
        <f>Arkusz5!C6</f>
        <v>1</v>
      </c>
      <c r="Q376" s="193"/>
      <c r="R376" s="193">
        <f>Arkusz5!D6</f>
        <v>0</v>
      </c>
      <c r="S376" s="193"/>
      <c r="T376" s="193">
        <f>Arkusz5!E6</f>
        <v>0</v>
      </c>
      <c r="U376" s="250"/>
    </row>
    <row r="377" spans="1:25" ht="15.75" thickBot="1" x14ac:dyDescent="0.3">
      <c r="A377" s="241" t="str">
        <f>Arkusz4!B7</f>
        <v>Pozostałe</v>
      </c>
      <c r="B377" s="242"/>
      <c r="C377" s="242"/>
      <c r="D377" s="220">
        <f>Arkusz4!C7</f>
        <v>56</v>
      </c>
      <c r="E377" s="220"/>
      <c r="F377" s="220">
        <f>Arkusz4!D7</f>
        <v>33</v>
      </c>
      <c r="G377" s="220"/>
      <c r="H377" s="220">
        <f>Arkusz4!E7</f>
        <v>6</v>
      </c>
      <c r="I377" s="220"/>
      <c r="M377" s="241" t="str">
        <f>Arkusz5!B7</f>
        <v>Pozostałe</v>
      </c>
      <c r="N377" s="242"/>
      <c r="O377" s="242"/>
      <c r="P377" s="220">
        <f>Arkusz5!C7</f>
        <v>7</v>
      </c>
      <c r="Q377" s="220"/>
      <c r="R377" s="220">
        <f>Arkusz5!D7</f>
        <v>5</v>
      </c>
      <c r="S377" s="220"/>
      <c r="T377" s="220">
        <f>Arkusz5!E7</f>
        <v>2</v>
      </c>
      <c r="U377" s="292"/>
    </row>
    <row r="378" spans="1:25" ht="15.75" thickBot="1" x14ac:dyDescent="0.3">
      <c r="A378" s="215" t="s">
        <v>69</v>
      </c>
      <c r="B378" s="216"/>
      <c r="C378" s="216"/>
      <c r="D378" s="149">
        <f>SUM(D372:E377)</f>
        <v>928</v>
      </c>
      <c r="E378" s="149"/>
      <c r="F378" s="149">
        <f>SUM(F372:G377)</f>
        <v>804</v>
      </c>
      <c r="G378" s="149"/>
      <c r="H378" s="149">
        <f>SUM(H372:I377)</f>
        <v>102</v>
      </c>
      <c r="I378" s="214"/>
      <c r="M378" s="215" t="s">
        <v>69</v>
      </c>
      <c r="N378" s="216"/>
      <c r="O378" s="216"/>
      <c r="P378" s="149">
        <f>SUM(P372:Q377)</f>
        <v>37</v>
      </c>
      <c r="Q378" s="149"/>
      <c r="R378" s="149">
        <f t="shared" ref="R378" si="11">SUM(R372:S377)</f>
        <v>26</v>
      </c>
      <c r="S378" s="149"/>
      <c r="T378" s="149">
        <f>SUM(T372:U377)</f>
        <v>8</v>
      </c>
      <c r="U378" s="214"/>
    </row>
    <row r="380" spans="1:25" x14ac:dyDescent="0.25">
      <c r="A380" s="60" t="s">
        <v>174</v>
      </c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</row>
    <row r="381" spans="1:25" x14ac:dyDescent="0.25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</row>
    <row r="382" spans="1:25" x14ac:dyDescent="0.25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</row>
    <row r="383" spans="1:25" x14ac:dyDescent="0.25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</row>
    <row r="384" spans="1:25" x14ac:dyDescent="0.25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</row>
    <row r="385" spans="1:26" x14ac:dyDescent="0.2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</row>
    <row r="387" spans="1:26" x14ac:dyDescent="0.25">
      <c r="A387" s="260" t="s">
        <v>68</v>
      </c>
      <c r="B387" s="260"/>
      <c r="C387" s="260"/>
      <c r="D387" s="260"/>
      <c r="E387" s="260"/>
      <c r="F387" s="260"/>
      <c r="G387" s="260"/>
      <c r="H387" s="260"/>
      <c r="I387" s="260"/>
      <c r="J387" s="260"/>
      <c r="K387" s="260"/>
      <c r="L387" s="260"/>
      <c r="M387" s="260"/>
      <c r="N387" s="260"/>
      <c r="O387" s="260"/>
      <c r="P387" s="260"/>
      <c r="Q387" s="260"/>
      <c r="R387" s="260"/>
      <c r="S387" s="260"/>
      <c r="T387" s="260"/>
      <c r="U387" s="260"/>
      <c r="V387" s="260"/>
      <c r="W387" s="260"/>
      <c r="X387" s="260"/>
      <c r="Y387" s="260"/>
      <c r="Z387" s="260"/>
    </row>
    <row r="388" spans="1:26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1:26" x14ac:dyDescent="0.25">
      <c r="A389" s="67" t="s">
        <v>149</v>
      </c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</row>
    <row r="390" spans="1:26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1" spans="1:26" ht="15.75" thickBo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</row>
    <row r="392" spans="1:26" x14ac:dyDescent="0.25">
      <c r="C392" s="251" t="s">
        <v>0</v>
      </c>
      <c r="D392" s="231"/>
      <c r="E392" s="231"/>
      <c r="F392" s="231"/>
      <c r="G392" s="195" t="str">
        <f>CONCATENATE(Arkusz18!A2," - ",Arkusz18!B2," r.")</f>
        <v>01.03.2020 - 31.03.2020 r.</v>
      </c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6"/>
    </row>
    <row r="393" spans="1:26" ht="73.5" customHeight="1" x14ac:dyDescent="0.25">
      <c r="C393" s="252"/>
      <c r="D393" s="253"/>
      <c r="E393" s="253"/>
      <c r="F393" s="253"/>
      <c r="G393" s="246" t="s">
        <v>60</v>
      </c>
      <c r="H393" s="247"/>
      <c r="I393" s="248"/>
      <c r="J393" s="246" t="s">
        <v>61</v>
      </c>
      <c r="K393" s="247"/>
      <c r="L393" s="248"/>
      <c r="M393" s="246" t="s">
        <v>62</v>
      </c>
      <c r="N393" s="247"/>
      <c r="O393" s="248"/>
      <c r="P393" s="246" t="s">
        <v>71</v>
      </c>
      <c r="Q393" s="247"/>
      <c r="R393" s="248"/>
      <c r="S393" s="246" t="s">
        <v>63</v>
      </c>
      <c r="T393" s="247"/>
      <c r="U393" s="249"/>
    </row>
    <row r="394" spans="1:26" x14ac:dyDescent="0.25">
      <c r="C394" s="244" t="str">
        <f>Arkusz6!B2</f>
        <v>ROSJA</v>
      </c>
      <c r="D394" s="245"/>
      <c r="E394" s="245"/>
      <c r="F394" s="245"/>
      <c r="G394" s="139">
        <f>Arkusz6!C2</f>
        <v>4</v>
      </c>
      <c r="H394" s="139"/>
      <c r="I394" s="139"/>
      <c r="J394" s="139">
        <f>Arkusz6!D2</f>
        <v>8</v>
      </c>
      <c r="K394" s="139"/>
      <c r="L394" s="139"/>
      <c r="M394" s="139">
        <f>Arkusz6!E2</f>
        <v>0</v>
      </c>
      <c r="N394" s="139"/>
      <c r="O394" s="139"/>
      <c r="P394" s="139">
        <f>Arkusz6!F2</f>
        <v>130</v>
      </c>
      <c r="Q394" s="139"/>
      <c r="R394" s="139"/>
      <c r="S394" s="139">
        <f>Arkusz6!G2</f>
        <v>118</v>
      </c>
      <c r="T394" s="139"/>
      <c r="U394" s="139"/>
    </row>
    <row r="395" spans="1:26" x14ac:dyDescent="0.25">
      <c r="C395" s="235" t="str">
        <f>Arkusz6!B3</f>
        <v>UKRAINA</v>
      </c>
      <c r="D395" s="236"/>
      <c r="E395" s="236"/>
      <c r="F395" s="236"/>
      <c r="G395" s="243">
        <f>Arkusz6!C3</f>
        <v>0</v>
      </c>
      <c r="H395" s="243"/>
      <c r="I395" s="243"/>
      <c r="J395" s="243">
        <f>Arkusz6!D3</f>
        <v>1</v>
      </c>
      <c r="K395" s="243"/>
      <c r="L395" s="243"/>
      <c r="M395" s="243">
        <f>Arkusz6!E3</f>
        <v>0</v>
      </c>
      <c r="N395" s="243"/>
      <c r="O395" s="243"/>
      <c r="P395" s="243">
        <f>Arkusz6!F3</f>
        <v>48</v>
      </c>
      <c r="Q395" s="243"/>
      <c r="R395" s="243"/>
      <c r="S395" s="243">
        <f>Arkusz6!G3</f>
        <v>7</v>
      </c>
      <c r="T395" s="243"/>
      <c r="U395" s="243"/>
    </row>
    <row r="396" spans="1:26" x14ac:dyDescent="0.25">
      <c r="C396" s="244" t="str">
        <f>Arkusz6!B4</f>
        <v>TADŻYKISTAN</v>
      </c>
      <c r="D396" s="245"/>
      <c r="E396" s="245"/>
      <c r="F396" s="245"/>
      <c r="G396" s="139">
        <f>Arkusz6!C4</f>
        <v>0</v>
      </c>
      <c r="H396" s="139"/>
      <c r="I396" s="139"/>
      <c r="J396" s="139">
        <f>Arkusz6!D4</f>
        <v>0</v>
      </c>
      <c r="K396" s="139"/>
      <c r="L396" s="139"/>
      <c r="M396" s="139">
        <f>Arkusz6!E4</f>
        <v>0</v>
      </c>
      <c r="N396" s="139"/>
      <c r="O396" s="139"/>
      <c r="P396" s="139">
        <f>Arkusz6!F4</f>
        <v>11</v>
      </c>
      <c r="Q396" s="139"/>
      <c r="R396" s="139"/>
      <c r="S396" s="139">
        <f>Arkusz6!G4</f>
        <v>8</v>
      </c>
      <c r="T396" s="139"/>
      <c r="U396" s="139"/>
    </row>
    <row r="397" spans="1:26" x14ac:dyDescent="0.25">
      <c r="C397" s="235" t="str">
        <f>Arkusz6!B5</f>
        <v>GRUZJA</v>
      </c>
      <c r="D397" s="236"/>
      <c r="E397" s="236"/>
      <c r="F397" s="236"/>
      <c r="G397" s="243">
        <f>Arkusz6!C5</f>
        <v>0</v>
      </c>
      <c r="H397" s="243"/>
      <c r="I397" s="243"/>
      <c r="J397" s="243">
        <f>Arkusz6!D5</f>
        <v>0</v>
      </c>
      <c r="K397" s="243"/>
      <c r="L397" s="243"/>
      <c r="M397" s="243">
        <f>Arkusz6!E5</f>
        <v>0</v>
      </c>
      <c r="N397" s="243"/>
      <c r="O397" s="243"/>
      <c r="P397" s="243">
        <f>Arkusz6!F5</f>
        <v>8</v>
      </c>
      <c r="Q397" s="243"/>
      <c r="R397" s="243"/>
      <c r="S397" s="243">
        <f>Arkusz6!G5</f>
        <v>11</v>
      </c>
      <c r="T397" s="243"/>
      <c r="U397" s="243"/>
    </row>
    <row r="398" spans="1:26" x14ac:dyDescent="0.25">
      <c r="C398" s="244" t="str">
        <f>Arkusz6!B6</f>
        <v>KAZACHSTAN</v>
      </c>
      <c r="D398" s="245"/>
      <c r="E398" s="245"/>
      <c r="F398" s="245"/>
      <c r="G398" s="139">
        <f>Arkusz6!C6</f>
        <v>0</v>
      </c>
      <c r="H398" s="139"/>
      <c r="I398" s="139"/>
      <c r="J398" s="139">
        <f>Arkusz6!D6</f>
        <v>2</v>
      </c>
      <c r="K398" s="139"/>
      <c r="L398" s="139"/>
      <c r="M398" s="139">
        <f>Arkusz6!E6</f>
        <v>0</v>
      </c>
      <c r="N398" s="139"/>
      <c r="O398" s="139"/>
      <c r="P398" s="139">
        <f>Arkusz6!F6</f>
        <v>10</v>
      </c>
      <c r="Q398" s="139"/>
      <c r="R398" s="139"/>
      <c r="S398" s="139">
        <f>Arkusz6!G6</f>
        <v>0</v>
      </c>
      <c r="T398" s="139"/>
      <c r="U398" s="139"/>
    </row>
    <row r="399" spans="1:26" ht="15.75" thickBot="1" x14ac:dyDescent="0.3">
      <c r="C399" s="141" t="str">
        <f>Arkusz6!B7</f>
        <v>Pozostałe</v>
      </c>
      <c r="D399" s="142"/>
      <c r="E399" s="142"/>
      <c r="F399" s="142"/>
      <c r="G399" s="140">
        <f>Arkusz6!C7</f>
        <v>8</v>
      </c>
      <c r="H399" s="140"/>
      <c r="I399" s="140"/>
      <c r="J399" s="140">
        <f>Arkusz6!D7</f>
        <v>0</v>
      </c>
      <c r="K399" s="140"/>
      <c r="L399" s="140"/>
      <c r="M399" s="140">
        <f>Arkusz6!E7</f>
        <v>0</v>
      </c>
      <c r="N399" s="140"/>
      <c r="O399" s="140"/>
      <c r="P399" s="140">
        <f>Arkusz6!F7</f>
        <v>25</v>
      </c>
      <c r="Q399" s="140"/>
      <c r="R399" s="140"/>
      <c r="S399" s="140">
        <f>Arkusz6!G7</f>
        <v>20</v>
      </c>
      <c r="T399" s="140"/>
      <c r="U399" s="140"/>
    </row>
    <row r="400" spans="1:26" ht="15.75" thickBot="1" x14ac:dyDescent="0.3">
      <c r="C400" s="143" t="s">
        <v>1</v>
      </c>
      <c r="D400" s="144"/>
      <c r="E400" s="144"/>
      <c r="F400" s="144"/>
      <c r="G400" s="118">
        <f>SUM(G394:I399)</f>
        <v>12</v>
      </c>
      <c r="H400" s="118"/>
      <c r="I400" s="118"/>
      <c r="J400" s="118">
        <f t="shared" ref="J400" si="12">SUM(J394:L399)</f>
        <v>11</v>
      </c>
      <c r="K400" s="118"/>
      <c r="L400" s="118"/>
      <c r="M400" s="118">
        <f t="shared" ref="M400" si="13">SUM(M394:O399)</f>
        <v>0</v>
      </c>
      <c r="N400" s="118"/>
      <c r="O400" s="118"/>
      <c r="P400" s="118">
        <f t="shared" ref="P400" si="14">SUM(P394:R399)</f>
        <v>232</v>
      </c>
      <c r="Q400" s="118"/>
      <c r="R400" s="118"/>
      <c r="S400" s="118">
        <f>SUM(S394:U399)</f>
        <v>164</v>
      </c>
      <c r="T400" s="118"/>
      <c r="U400" s="119"/>
    </row>
    <row r="403" spans="1:25" ht="15.75" thickBot="1" x14ac:dyDescent="0.3"/>
    <row r="404" spans="1:25" x14ac:dyDescent="0.25">
      <c r="C404" s="251" t="s">
        <v>0</v>
      </c>
      <c r="D404" s="231"/>
      <c r="E404" s="231"/>
      <c r="F404" s="231"/>
      <c r="G404" s="195" t="str">
        <f>CONCATENATE(Arkusz18!C2," - ",Arkusz18!B2," r.")</f>
        <v>01.01.2020 - 31.03.2020 r.</v>
      </c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6"/>
    </row>
    <row r="405" spans="1:25" ht="71.25" customHeight="1" x14ac:dyDescent="0.25">
      <c r="C405" s="252"/>
      <c r="D405" s="253"/>
      <c r="E405" s="253"/>
      <c r="F405" s="253"/>
      <c r="G405" s="246" t="s">
        <v>60</v>
      </c>
      <c r="H405" s="247"/>
      <c r="I405" s="248"/>
      <c r="J405" s="246" t="s">
        <v>61</v>
      </c>
      <c r="K405" s="247"/>
      <c r="L405" s="248"/>
      <c r="M405" s="246" t="s">
        <v>62</v>
      </c>
      <c r="N405" s="247"/>
      <c r="O405" s="248"/>
      <c r="P405" s="246" t="s">
        <v>71</v>
      </c>
      <c r="Q405" s="247"/>
      <c r="R405" s="248"/>
      <c r="S405" s="246" t="s">
        <v>63</v>
      </c>
      <c r="T405" s="247"/>
      <c r="U405" s="249"/>
    </row>
    <row r="406" spans="1:25" x14ac:dyDescent="0.25">
      <c r="C406" s="244" t="str">
        <f>Arkusz7!B2</f>
        <v>ROSJA</v>
      </c>
      <c r="D406" s="245"/>
      <c r="E406" s="245"/>
      <c r="F406" s="245"/>
      <c r="G406" s="139">
        <f>Arkusz7!C2</f>
        <v>11</v>
      </c>
      <c r="H406" s="139"/>
      <c r="I406" s="139"/>
      <c r="J406" s="139">
        <f>Arkusz7!D2</f>
        <v>17</v>
      </c>
      <c r="K406" s="139"/>
      <c r="L406" s="139"/>
      <c r="M406" s="139">
        <f>Arkusz7!E2</f>
        <v>0</v>
      </c>
      <c r="N406" s="139"/>
      <c r="O406" s="139"/>
      <c r="P406" s="139">
        <f>Arkusz7!F2</f>
        <v>290</v>
      </c>
      <c r="Q406" s="139"/>
      <c r="R406" s="139"/>
      <c r="S406" s="139">
        <f>Arkusz7!G2</f>
        <v>453</v>
      </c>
      <c r="T406" s="139"/>
      <c r="U406" s="139"/>
    </row>
    <row r="407" spans="1:25" x14ac:dyDescent="0.25">
      <c r="C407" s="235" t="str">
        <f>Arkusz7!B3</f>
        <v>UKRAINA</v>
      </c>
      <c r="D407" s="236"/>
      <c r="E407" s="236"/>
      <c r="F407" s="236"/>
      <c r="G407" s="243">
        <f>Arkusz7!C3</f>
        <v>0</v>
      </c>
      <c r="H407" s="243"/>
      <c r="I407" s="243"/>
      <c r="J407" s="243">
        <f>Arkusz7!D3</f>
        <v>5</v>
      </c>
      <c r="K407" s="243"/>
      <c r="L407" s="243"/>
      <c r="M407" s="243">
        <f>Arkusz7!E3</f>
        <v>0</v>
      </c>
      <c r="N407" s="243"/>
      <c r="O407" s="243"/>
      <c r="P407" s="243">
        <f>Arkusz7!F3</f>
        <v>128</v>
      </c>
      <c r="Q407" s="243"/>
      <c r="R407" s="243"/>
      <c r="S407" s="243">
        <f>Arkusz7!G3</f>
        <v>18</v>
      </c>
      <c r="T407" s="243"/>
      <c r="U407" s="243"/>
    </row>
    <row r="408" spans="1:25" x14ac:dyDescent="0.25">
      <c r="C408" s="244" t="str">
        <f>Arkusz7!B4</f>
        <v>TADŻYKISTAN</v>
      </c>
      <c r="D408" s="245"/>
      <c r="E408" s="245"/>
      <c r="F408" s="245"/>
      <c r="G408" s="139">
        <f>Arkusz7!C4</f>
        <v>1</v>
      </c>
      <c r="H408" s="139"/>
      <c r="I408" s="139"/>
      <c r="J408" s="139">
        <f>Arkusz7!D4</f>
        <v>11</v>
      </c>
      <c r="K408" s="139"/>
      <c r="L408" s="139"/>
      <c r="M408" s="139">
        <f>Arkusz7!E4</f>
        <v>0</v>
      </c>
      <c r="N408" s="139"/>
      <c r="O408" s="139"/>
      <c r="P408" s="139">
        <f>Arkusz7!F4</f>
        <v>16</v>
      </c>
      <c r="Q408" s="139"/>
      <c r="R408" s="139"/>
      <c r="S408" s="139">
        <f>Arkusz7!G4</f>
        <v>18</v>
      </c>
      <c r="T408" s="139"/>
      <c r="U408" s="139"/>
    </row>
    <row r="409" spans="1:25" x14ac:dyDescent="0.25">
      <c r="C409" s="235" t="str">
        <f>Arkusz7!B5</f>
        <v>TURCJA</v>
      </c>
      <c r="D409" s="236"/>
      <c r="E409" s="236"/>
      <c r="F409" s="236"/>
      <c r="G409" s="243">
        <f>Arkusz7!C5</f>
        <v>12</v>
      </c>
      <c r="H409" s="243"/>
      <c r="I409" s="243"/>
      <c r="J409" s="243">
        <f>Arkusz7!D5</f>
        <v>0</v>
      </c>
      <c r="K409" s="243"/>
      <c r="L409" s="243"/>
      <c r="M409" s="243">
        <f>Arkusz7!E5</f>
        <v>0</v>
      </c>
      <c r="N409" s="243"/>
      <c r="O409" s="243"/>
      <c r="P409" s="243">
        <f>Arkusz7!F5</f>
        <v>10</v>
      </c>
      <c r="Q409" s="243"/>
      <c r="R409" s="243"/>
      <c r="S409" s="243">
        <f>Arkusz7!G5</f>
        <v>10</v>
      </c>
      <c r="T409" s="243"/>
      <c r="U409" s="243"/>
    </row>
    <row r="410" spans="1:25" x14ac:dyDescent="0.25">
      <c r="C410" s="244" t="str">
        <f>Arkusz7!B6</f>
        <v>GRUZJA</v>
      </c>
      <c r="D410" s="245"/>
      <c r="E410" s="245"/>
      <c r="F410" s="245"/>
      <c r="G410" s="139">
        <f>Arkusz7!C6</f>
        <v>0</v>
      </c>
      <c r="H410" s="139"/>
      <c r="I410" s="139"/>
      <c r="J410" s="139">
        <f>Arkusz7!D6</f>
        <v>0</v>
      </c>
      <c r="K410" s="139"/>
      <c r="L410" s="139"/>
      <c r="M410" s="139">
        <f>Arkusz7!E6</f>
        <v>0</v>
      </c>
      <c r="N410" s="139"/>
      <c r="O410" s="139"/>
      <c r="P410" s="139">
        <f>Arkusz7!F6</f>
        <v>15</v>
      </c>
      <c r="Q410" s="139"/>
      <c r="R410" s="139"/>
      <c r="S410" s="139">
        <f>Arkusz7!G6</f>
        <v>17</v>
      </c>
      <c r="T410" s="139"/>
      <c r="U410" s="139"/>
    </row>
    <row r="411" spans="1:25" ht="15.75" thickBot="1" x14ac:dyDescent="0.3">
      <c r="C411" s="141" t="str">
        <f>Arkusz7!B7</f>
        <v>Pozostałe</v>
      </c>
      <c r="D411" s="142"/>
      <c r="E411" s="142"/>
      <c r="F411" s="142"/>
      <c r="G411" s="140">
        <f>Arkusz7!C7</f>
        <v>8</v>
      </c>
      <c r="H411" s="140"/>
      <c r="I411" s="140"/>
      <c r="J411" s="140">
        <f>Arkusz7!D7</f>
        <v>9</v>
      </c>
      <c r="K411" s="140"/>
      <c r="L411" s="140"/>
      <c r="M411" s="140">
        <f>Arkusz7!E7</f>
        <v>0</v>
      </c>
      <c r="N411" s="140"/>
      <c r="O411" s="140"/>
      <c r="P411" s="140">
        <f>Arkusz7!F7</f>
        <v>92</v>
      </c>
      <c r="Q411" s="140"/>
      <c r="R411" s="140"/>
      <c r="S411" s="140">
        <f>Arkusz7!G7</f>
        <v>58</v>
      </c>
      <c r="T411" s="140"/>
      <c r="U411" s="140"/>
    </row>
    <row r="412" spans="1:25" ht="15.75" thickBot="1" x14ac:dyDescent="0.3">
      <c r="C412" s="143" t="s">
        <v>1</v>
      </c>
      <c r="D412" s="144"/>
      <c r="E412" s="144"/>
      <c r="F412" s="144"/>
      <c r="G412" s="118">
        <f>SUM(G406:I411)</f>
        <v>32</v>
      </c>
      <c r="H412" s="118"/>
      <c r="I412" s="118"/>
      <c r="J412" s="118">
        <f t="shared" ref="J412" si="15">SUM(J406:L411)</f>
        <v>42</v>
      </c>
      <c r="K412" s="118"/>
      <c r="L412" s="118"/>
      <c r="M412" s="118">
        <f t="shared" ref="M412" si="16">SUM(M406:O411)</f>
        <v>0</v>
      </c>
      <c r="N412" s="118"/>
      <c r="O412" s="118"/>
      <c r="P412" s="118">
        <f t="shared" ref="P412" si="17">SUM(P406:R411)</f>
        <v>551</v>
      </c>
      <c r="Q412" s="118"/>
      <c r="R412" s="118"/>
      <c r="S412" s="118">
        <f>SUM(S406:U411)</f>
        <v>574</v>
      </c>
      <c r="T412" s="118"/>
      <c r="U412" s="119"/>
      <c r="X412" s="317"/>
      <c r="Y412" s="318"/>
    </row>
    <row r="415" spans="1:25" x14ac:dyDescent="0.25">
      <c r="A415" s="60" t="s">
        <v>178</v>
      </c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</row>
    <row r="416" spans="1:25" x14ac:dyDescent="0.25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</row>
    <row r="417" spans="1:25" x14ac:dyDescent="0.25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</row>
    <row r="418" spans="1:25" x14ac:dyDescent="0.25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</row>
    <row r="419" spans="1:25" x14ac:dyDescent="0.25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</row>
    <row r="420" spans="1:25" x14ac:dyDescent="0.25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</row>
    <row r="424" spans="1:25" x14ac:dyDescent="0.25">
      <c r="A424" s="67" t="s">
        <v>150</v>
      </c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</row>
    <row r="425" spans="1:25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</row>
    <row r="426" spans="1:25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</row>
    <row r="427" spans="1:25" ht="15.75" thickBot="1" x14ac:dyDescent="0.3"/>
    <row r="428" spans="1:25" ht="30" customHeight="1" x14ac:dyDescent="0.25">
      <c r="B428" s="251" t="s">
        <v>9</v>
      </c>
      <c r="C428" s="231"/>
      <c r="D428" s="231"/>
      <c r="E428" s="231"/>
      <c r="F428" s="231"/>
      <c r="G428" s="231"/>
      <c r="H428" s="231"/>
      <c r="I428" s="231"/>
      <c r="J428" s="176" t="str">
        <f>Arkusz8!C6</f>
        <v>26.02.2020 - 03.03.2020</v>
      </c>
      <c r="K428" s="176"/>
      <c r="L428" s="176"/>
      <c r="M428" s="176" t="str">
        <f>Arkusz8!C10</f>
        <v>04.03.2020 - 10.03.2020</v>
      </c>
      <c r="N428" s="176"/>
      <c r="O428" s="176"/>
      <c r="P428" s="176" t="str">
        <f>Arkusz8!C9</f>
        <v>11.03.2020 - 17.03.2020</v>
      </c>
      <c r="Q428" s="176"/>
      <c r="R428" s="176"/>
      <c r="S428" s="176" t="str">
        <f>Arkusz8!C8</f>
        <v>18.03.2020 - 24.03.2020</v>
      </c>
      <c r="T428" s="176"/>
      <c r="U428" s="176"/>
      <c r="V428" s="176" t="str">
        <f>Arkusz8!C7</f>
        <v>25.03.2020 - 31.03.2020</v>
      </c>
      <c r="W428" s="176"/>
      <c r="X428" s="178"/>
    </row>
    <row r="429" spans="1:25" x14ac:dyDescent="0.25">
      <c r="B429" s="264" t="s">
        <v>29</v>
      </c>
      <c r="C429" s="265"/>
      <c r="D429" s="265"/>
      <c r="E429" s="265"/>
      <c r="F429" s="265"/>
      <c r="G429" s="265"/>
      <c r="H429" s="265"/>
      <c r="I429" s="265"/>
      <c r="J429" s="177">
        <f>Arkusz8!A6</f>
        <v>1342</v>
      </c>
      <c r="K429" s="177"/>
      <c r="L429" s="177"/>
      <c r="M429" s="177">
        <f>Arkusz8!A5</f>
        <v>1337</v>
      </c>
      <c r="N429" s="177"/>
      <c r="O429" s="177"/>
      <c r="P429" s="177">
        <f>Arkusz8!A4</f>
        <v>1295</v>
      </c>
      <c r="Q429" s="177"/>
      <c r="R429" s="177"/>
      <c r="S429" s="177">
        <f>Arkusz8!A3</f>
        <v>1295</v>
      </c>
      <c r="T429" s="177"/>
      <c r="U429" s="177"/>
      <c r="V429" s="177">
        <f>Arkusz8!A2</f>
        <v>1293</v>
      </c>
      <c r="W429" s="177"/>
      <c r="X429" s="177"/>
    </row>
    <row r="430" spans="1:25" x14ac:dyDescent="0.25">
      <c r="B430" s="262" t="s">
        <v>5</v>
      </c>
      <c r="C430" s="263"/>
      <c r="D430" s="263"/>
      <c r="E430" s="263"/>
      <c r="F430" s="263"/>
      <c r="G430" s="263"/>
      <c r="H430" s="263"/>
      <c r="I430" s="263"/>
      <c r="J430" s="139">
        <f>Arkusz8!A11</f>
        <v>1802</v>
      </c>
      <c r="K430" s="139"/>
      <c r="L430" s="139"/>
      <c r="M430" s="139">
        <f>Arkusz8!A10</f>
        <v>1816</v>
      </c>
      <c r="N430" s="139"/>
      <c r="O430" s="139"/>
      <c r="P430" s="139">
        <f>Arkusz8!A9</f>
        <v>1836</v>
      </c>
      <c r="Q430" s="139"/>
      <c r="R430" s="139"/>
      <c r="S430" s="139">
        <f>Arkusz8!A8</f>
        <v>1828</v>
      </c>
      <c r="T430" s="139"/>
      <c r="U430" s="139"/>
      <c r="V430" s="139">
        <f>Arkusz8!A7</f>
        <v>1822</v>
      </c>
      <c r="W430" s="139"/>
      <c r="X430" s="139"/>
    </row>
    <row r="431" spans="1:25" x14ac:dyDescent="0.25">
      <c r="B431" s="264" t="s">
        <v>6</v>
      </c>
      <c r="C431" s="265"/>
      <c r="D431" s="265"/>
      <c r="E431" s="265"/>
      <c r="F431" s="265"/>
      <c r="G431" s="265"/>
      <c r="H431" s="265"/>
      <c r="I431" s="265"/>
      <c r="J431" s="177">
        <f>Arkusz8!A16</f>
        <v>58</v>
      </c>
      <c r="K431" s="177"/>
      <c r="L431" s="177"/>
      <c r="M431" s="177">
        <f>Arkusz8!A15</f>
        <v>54</v>
      </c>
      <c r="N431" s="177"/>
      <c r="O431" s="177"/>
      <c r="P431" s="177">
        <f>Arkusz8!A14</f>
        <v>29</v>
      </c>
      <c r="Q431" s="177"/>
      <c r="R431" s="177"/>
      <c r="S431" s="177">
        <f>Arkusz8!A13</f>
        <v>12</v>
      </c>
      <c r="T431" s="177"/>
      <c r="U431" s="177"/>
      <c r="V431" s="177">
        <f>Arkusz8!A12</f>
        <v>13</v>
      </c>
      <c r="W431" s="177"/>
      <c r="X431" s="177"/>
    </row>
    <row r="432" spans="1:25" x14ac:dyDescent="0.25">
      <c r="B432" s="181" t="s">
        <v>7</v>
      </c>
      <c r="C432" s="182"/>
      <c r="D432" s="182"/>
      <c r="E432" s="182"/>
      <c r="F432" s="182"/>
      <c r="G432" s="182"/>
      <c r="H432" s="182"/>
      <c r="I432" s="182"/>
      <c r="J432" s="139">
        <f>Arkusz8!A21</f>
        <v>86</v>
      </c>
      <c r="K432" s="139"/>
      <c r="L432" s="139"/>
      <c r="M432" s="139">
        <f>Arkusz8!A20</f>
        <v>66</v>
      </c>
      <c r="N432" s="139"/>
      <c r="O432" s="139"/>
      <c r="P432" s="139">
        <f>Arkusz8!A19</f>
        <v>14</v>
      </c>
      <c r="Q432" s="139"/>
      <c r="R432" s="139"/>
      <c r="S432" s="139">
        <f>Arkusz8!A18</f>
        <v>5</v>
      </c>
      <c r="T432" s="139"/>
      <c r="U432" s="139"/>
      <c r="V432" s="139">
        <f>Arkusz8!A17</f>
        <v>7</v>
      </c>
      <c r="W432" s="139"/>
      <c r="X432" s="139"/>
    </row>
    <row r="433" spans="2:24" ht="15.75" thickBot="1" x14ac:dyDescent="0.3">
      <c r="B433" s="145" t="s">
        <v>92</v>
      </c>
      <c r="C433" s="146"/>
      <c r="D433" s="146"/>
      <c r="E433" s="146"/>
      <c r="F433" s="146"/>
      <c r="G433" s="146"/>
      <c r="H433" s="146"/>
      <c r="I433" s="146"/>
      <c r="J433" s="175">
        <f>Arkusz8!A26</f>
        <v>1</v>
      </c>
      <c r="K433" s="175"/>
      <c r="L433" s="175"/>
      <c r="M433" s="175">
        <f>Arkusz8!A25</f>
        <v>1</v>
      </c>
      <c r="N433" s="175"/>
      <c r="O433" s="175"/>
      <c r="P433" s="175">
        <f>Arkusz8!A24</f>
        <v>1</v>
      </c>
      <c r="Q433" s="175"/>
      <c r="R433" s="175"/>
      <c r="S433" s="175">
        <f>Arkusz8!A23</f>
        <v>1</v>
      </c>
      <c r="T433" s="175"/>
      <c r="U433" s="175"/>
      <c r="V433" s="175">
        <f>Arkusz8!A22</f>
        <v>1</v>
      </c>
      <c r="W433" s="175"/>
      <c r="X433" s="175"/>
    </row>
    <row r="434" spans="2:24" ht="15.75" thickBot="1" x14ac:dyDescent="0.3">
      <c r="B434" s="161" t="s">
        <v>93</v>
      </c>
      <c r="C434" s="162"/>
      <c r="D434" s="162"/>
      <c r="E434" s="162"/>
      <c r="F434" s="162"/>
      <c r="G434" s="162"/>
      <c r="H434" s="162"/>
      <c r="I434" s="162"/>
      <c r="J434" s="137">
        <f>SUM(J429,J430,J433)</f>
        <v>3145</v>
      </c>
      <c r="K434" s="137"/>
      <c r="L434" s="137"/>
      <c r="M434" s="137">
        <f>SUM(M429,M430,M433)</f>
        <v>3154</v>
      </c>
      <c r="N434" s="137"/>
      <c r="O434" s="137"/>
      <c r="P434" s="137">
        <f>SUM(P429,P430,P433)</f>
        <v>3132</v>
      </c>
      <c r="Q434" s="137"/>
      <c r="R434" s="137"/>
      <c r="S434" s="137">
        <f>SUM(S429,S430,S433)</f>
        <v>3124</v>
      </c>
      <c r="T434" s="137"/>
      <c r="U434" s="137"/>
      <c r="V434" s="137">
        <f>SUM(V429,V430,V433)</f>
        <v>3116</v>
      </c>
      <c r="W434" s="137"/>
      <c r="X434" s="138"/>
    </row>
    <row r="435" spans="2:24" x14ac:dyDescent="0.25">
      <c r="B435" s="22"/>
      <c r="C435" s="22"/>
      <c r="D435" s="22"/>
      <c r="E435" s="22"/>
      <c r="F435" s="22"/>
      <c r="G435" s="22"/>
      <c r="H435" s="22"/>
      <c r="I435" s="22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2:24" x14ac:dyDescent="0.25">
      <c r="B436" s="22"/>
      <c r="C436" s="22"/>
      <c r="D436" s="22"/>
      <c r="E436" s="22"/>
      <c r="F436" s="22"/>
      <c r="G436" s="22"/>
      <c r="H436" s="22"/>
      <c r="I436" s="22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spans="2:24" x14ac:dyDescent="0.25">
      <c r="B437" s="22"/>
      <c r="C437" s="22"/>
      <c r="D437" s="22"/>
      <c r="E437" s="22"/>
      <c r="F437" s="22"/>
      <c r="G437" s="22"/>
      <c r="H437" s="22"/>
      <c r="I437" s="22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spans="2:24" x14ac:dyDescent="0.25">
      <c r="B438" s="22"/>
      <c r="C438" s="22"/>
      <c r="D438" s="22"/>
      <c r="E438" s="22"/>
      <c r="F438" s="22"/>
      <c r="G438" s="22"/>
      <c r="H438" s="22"/>
      <c r="I438" s="22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2:24" x14ac:dyDescent="0.25">
      <c r="B439" s="22"/>
      <c r="C439" s="22"/>
      <c r="D439" s="22"/>
      <c r="E439" s="22"/>
      <c r="F439" s="22"/>
      <c r="G439" s="22"/>
      <c r="H439" s="22"/>
      <c r="I439" s="22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spans="2:24" x14ac:dyDescent="0.25">
      <c r="B440" s="22"/>
      <c r="C440" s="22"/>
      <c r="D440" s="22"/>
      <c r="E440" s="22"/>
      <c r="F440" s="22"/>
      <c r="G440" s="22"/>
      <c r="H440" s="22"/>
      <c r="I440" s="22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55" spans="1:2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5" x14ac:dyDescent="0.25">
      <c r="A459" s="60" t="s">
        <v>175</v>
      </c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</row>
    <row r="460" spans="1:25" x14ac:dyDescent="0.25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</row>
    <row r="461" spans="1:25" x14ac:dyDescent="0.25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</row>
    <row r="462" spans="1:25" x14ac:dyDescent="0.25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</row>
    <row r="463" spans="1:25" x14ac:dyDescent="0.25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</row>
    <row r="464" spans="1:25" x14ac:dyDescent="0.25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</row>
    <row r="465" spans="1:25" x14ac:dyDescent="0.2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</row>
    <row r="468" spans="1:25" s="52" customFormat="1" x14ac:dyDescent="0.25">
      <c r="Y468" s="6"/>
    </row>
    <row r="469" spans="1:25" x14ac:dyDescent="0.25">
      <c r="A469" s="39" t="s">
        <v>48</v>
      </c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R469" s="40"/>
      <c r="S469" s="40"/>
      <c r="T469" s="40"/>
    </row>
    <row r="470" spans="1:25" x14ac:dyDescent="0.25">
      <c r="P470" s="41"/>
      <c r="Q470" s="41"/>
      <c r="R470" s="40"/>
      <c r="S470" s="40"/>
      <c r="T470" s="40"/>
      <c r="U470" s="41"/>
    </row>
    <row r="471" spans="1:25" x14ac:dyDescent="0.25"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5" x14ac:dyDescent="0.25">
      <c r="A472" s="60" t="s">
        <v>176</v>
      </c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</row>
    <row r="473" spans="1:25" x14ac:dyDescent="0.25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</row>
    <row r="474" spans="1:25" x14ac:dyDescent="0.25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</row>
    <row r="475" spans="1:25" x14ac:dyDescent="0.2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</row>
    <row r="476" spans="1:25" x14ac:dyDescent="0.25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</row>
    <row r="477" spans="1:25" x14ac:dyDescent="0.25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</row>
    <row r="478" spans="1:25" x14ac:dyDescent="0.25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</row>
    <row r="479" spans="1:25" x14ac:dyDescent="0.25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</row>
    <row r="480" spans="1:25" x14ac:dyDescent="0.25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</row>
    <row r="481" spans="1:25" x14ac:dyDescent="0.25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</row>
    <row r="482" spans="1:25" x14ac:dyDescent="0.25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</row>
    <row r="483" spans="1:25" x14ac:dyDescent="0.25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</row>
    <row r="484" spans="1:25" x14ac:dyDescent="0.25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</row>
    <row r="485" spans="1:25" x14ac:dyDescent="0.2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</row>
    <row r="486" spans="1:25" x14ac:dyDescent="0.25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</row>
    <row r="487" spans="1:25" x14ac:dyDescent="0.25">
      <c r="P487" s="43"/>
      <c r="Q487" s="43"/>
      <c r="R487" s="42"/>
      <c r="S487" s="42"/>
      <c r="T487" s="42"/>
      <c r="U487" s="43"/>
    </row>
    <row r="488" spans="1:25" x14ac:dyDescent="0.25">
      <c r="A488" s="44" t="s">
        <v>167</v>
      </c>
      <c r="B488" s="44"/>
      <c r="C488" s="44"/>
      <c r="D488" s="44"/>
      <c r="E488" s="44"/>
      <c r="F488" s="44"/>
      <c r="G488" s="44"/>
      <c r="H488" s="44"/>
      <c r="I488" s="44"/>
      <c r="N488" s="43"/>
      <c r="O488" s="43"/>
      <c r="P488" s="45"/>
      <c r="Q488" s="45"/>
      <c r="R488" s="42"/>
      <c r="S488" s="42"/>
      <c r="T488" s="42"/>
    </row>
    <row r="489" spans="1:25" x14ac:dyDescent="0.25">
      <c r="M489" s="46"/>
      <c r="N489" s="46"/>
      <c r="R489" s="42"/>
      <c r="S489" s="42"/>
      <c r="T489" s="42"/>
    </row>
    <row r="490" spans="1:25" x14ac:dyDescent="0.25">
      <c r="R490" s="42"/>
      <c r="S490" s="42"/>
      <c r="T490" s="42"/>
    </row>
    <row r="491" spans="1:25" x14ac:dyDescent="0.25">
      <c r="D491" s="7"/>
      <c r="E491" s="7"/>
      <c r="P491" s="46"/>
      <c r="Q491" s="46"/>
      <c r="R491" s="42"/>
      <c r="S491" s="42"/>
      <c r="T491" s="42"/>
      <c r="U491" s="46"/>
    </row>
    <row r="492" spans="1:25" x14ac:dyDescent="0.25">
      <c r="A492" s="47"/>
      <c r="B492" s="47"/>
      <c r="C492" s="47"/>
      <c r="D492" s="48"/>
      <c r="E492" s="48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U492" s="46"/>
    </row>
    <row r="493" spans="1:25" ht="17.25" customHeight="1" x14ac:dyDescent="0.25">
      <c r="A493" s="133"/>
      <c r="B493" s="133"/>
      <c r="C493" s="133"/>
      <c r="D493" s="48"/>
      <c r="E493" s="48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2"/>
      <c r="Q493" s="42"/>
      <c r="R493" s="49"/>
      <c r="U493" s="42"/>
    </row>
    <row r="494" spans="1:25" ht="120.75" customHeight="1" x14ac:dyDescent="0.25">
      <c r="A494" s="310"/>
      <c r="B494" s="310"/>
      <c r="C494" s="310"/>
      <c r="D494" s="310"/>
      <c r="E494" s="310"/>
      <c r="F494" s="310"/>
      <c r="G494" s="310"/>
      <c r="H494" s="310"/>
      <c r="I494" s="310"/>
      <c r="J494" s="310"/>
      <c r="K494" s="310"/>
      <c r="L494" s="310"/>
      <c r="M494" s="310"/>
      <c r="N494" s="310"/>
      <c r="O494" s="310"/>
      <c r="P494" s="310"/>
      <c r="Q494" s="310"/>
      <c r="R494" s="310"/>
      <c r="S494" s="310"/>
      <c r="T494" s="310"/>
      <c r="U494" s="310"/>
      <c r="V494" s="310"/>
      <c r="W494" s="310"/>
      <c r="X494" s="310"/>
    </row>
    <row r="495" spans="1:25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U495" s="42"/>
    </row>
    <row r="496" spans="1:25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U496" s="42"/>
    </row>
  </sheetData>
  <sheetProtection formatCells="0" insertColumns="0" insertRows="0" deleteColumns="0" deleteRows="0"/>
  <mergeCells count="630">
    <mergeCell ref="A494:X494"/>
    <mergeCell ref="Q48:R48"/>
    <mergeCell ref="Q49:R49"/>
    <mergeCell ref="Q50:R50"/>
    <mergeCell ref="Q86:R86"/>
    <mergeCell ref="Q87:R87"/>
    <mergeCell ref="Q88:R88"/>
    <mergeCell ref="Q89:R89"/>
    <mergeCell ref="Q83:R84"/>
    <mergeCell ref="Q85:R85"/>
    <mergeCell ref="L137:V137"/>
    <mergeCell ref="O89:P89"/>
    <mergeCell ref="G83:N84"/>
    <mergeCell ref="O83:P84"/>
    <mergeCell ref="G85:N85"/>
    <mergeCell ref="O85:P85"/>
    <mergeCell ref="G86:N86"/>
    <mergeCell ref="O86:P86"/>
    <mergeCell ref="G87:N87"/>
    <mergeCell ref="O87:P87"/>
    <mergeCell ref="G53:J54"/>
    <mergeCell ref="X412:Y412"/>
    <mergeCell ref="S412:U412"/>
    <mergeCell ref="P393:R393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M24:N24"/>
    <mergeCell ref="G227:J227"/>
    <mergeCell ref="K227:L227"/>
    <mergeCell ref="G407:I407"/>
    <mergeCell ref="I297:J297"/>
    <mergeCell ref="G297:H297"/>
    <mergeCell ref="P407:R407"/>
    <mergeCell ref="G269:I269"/>
    <mergeCell ref="J269:L269"/>
    <mergeCell ref="M269:O269"/>
    <mergeCell ref="G280:I280"/>
    <mergeCell ref="K295:L295"/>
    <mergeCell ref="I295:J295"/>
    <mergeCell ref="G295:H295"/>
    <mergeCell ref="P280:R280"/>
    <mergeCell ref="J407:L407"/>
    <mergeCell ref="Q295:R295"/>
    <mergeCell ref="O295:P295"/>
    <mergeCell ref="M295:N295"/>
    <mergeCell ref="M406:O406"/>
    <mergeCell ref="J406:L406"/>
    <mergeCell ref="P372:Q372"/>
    <mergeCell ref="M372:O372"/>
    <mergeCell ref="O324:P324"/>
    <mergeCell ref="Q324:R324"/>
    <mergeCell ref="S407:U407"/>
    <mergeCell ref="S409:U409"/>
    <mergeCell ref="P411:R411"/>
    <mergeCell ref="M410:O410"/>
    <mergeCell ref="M55:N55"/>
    <mergeCell ref="O55:P55"/>
    <mergeCell ref="Q55:R55"/>
    <mergeCell ref="U293:V293"/>
    <mergeCell ref="S293:T293"/>
    <mergeCell ref="P269:R269"/>
    <mergeCell ref="Q44:R45"/>
    <mergeCell ref="Q46:R46"/>
    <mergeCell ref="Q47:R47"/>
    <mergeCell ref="M412:O412"/>
    <mergeCell ref="O54:P54"/>
    <mergeCell ref="Q54:R54"/>
    <mergeCell ref="O155:P155"/>
    <mergeCell ref="M408:O408"/>
    <mergeCell ref="P408:R408"/>
    <mergeCell ref="P409:R409"/>
    <mergeCell ref="M407:O407"/>
    <mergeCell ref="P410:R410"/>
    <mergeCell ref="U331:V331"/>
    <mergeCell ref="M373:O373"/>
    <mergeCell ref="P373:Q373"/>
    <mergeCell ref="U297:V297"/>
    <mergeCell ref="S297:T297"/>
    <mergeCell ref="Q297:R297"/>
    <mergeCell ref="O297:P297"/>
    <mergeCell ref="M297:N297"/>
    <mergeCell ref="U295:V295"/>
    <mergeCell ref="S295:T295"/>
    <mergeCell ref="S298:T298"/>
    <mergeCell ref="Q298:R298"/>
    <mergeCell ref="S395:U395"/>
    <mergeCell ref="R376:S376"/>
    <mergeCell ref="P377:Q377"/>
    <mergeCell ref="R377:S377"/>
    <mergeCell ref="A380:Y385"/>
    <mergeCell ref="S397:U397"/>
    <mergeCell ref="A374:C374"/>
    <mergeCell ref="A389:U389"/>
    <mergeCell ref="T377:U377"/>
    <mergeCell ref="C395:F395"/>
    <mergeCell ref="J397:L397"/>
    <mergeCell ref="C394:F394"/>
    <mergeCell ref="F375:G375"/>
    <mergeCell ref="P395:R395"/>
    <mergeCell ref="J394:L394"/>
    <mergeCell ref="P376:Q376"/>
    <mergeCell ref="D374:E374"/>
    <mergeCell ref="M374:O374"/>
    <mergeCell ref="P374:Q374"/>
    <mergeCell ref="D270:F270"/>
    <mergeCell ref="G270:I270"/>
    <mergeCell ref="J270:L270"/>
    <mergeCell ref="M270:O270"/>
    <mergeCell ref="P270:R270"/>
    <mergeCell ref="C295:F295"/>
    <mergeCell ref="C296:F296"/>
    <mergeCell ref="J280:L280"/>
    <mergeCell ref="G275:R275"/>
    <mergeCell ref="D277:F277"/>
    <mergeCell ref="G277:I277"/>
    <mergeCell ref="J277:L277"/>
    <mergeCell ref="M277:O277"/>
    <mergeCell ref="P277:R277"/>
    <mergeCell ref="M276:O276"/>
    <mergeCell ref="D272:F272"/>
    <mergeCell ref="G272:I272"/>
    <mergeCell ref="J272:L272"/>
    <mergeCell ref="M272:O272"/>
    <mergeCell ref="K296:L296"/>
    <mergeCell ref="I296:J296"/>
    <mergeCell ref="G296:H296"/>
    <mergeCell ref="G292:J292"/>
    <mergeCell ref="G291:V291"/>
    <mergeCell ref="M280:O280"/>
    <mergeCell ref="M278:O278"/>
    <mergeCell ref="M279:O279"/>
    <mergeCell ref="P278:R278"/>
    <mergeCell ref="P279:R279"/>
    <mergeCell ref="D280:F280"/>
    <mergeCell ref="U294:V294"/>
    <mergeCell ref="S294:T294"/>
    <mergeCell ref="Q294:R294"/>
    <mergeCell ref="O294:P294"/>
    <mergeCell ref="M294:N294"/>
    <mergeCell ref="K294:L294"/>
    <mergeCell ref="C291:F293"/>
    <mergeCell ref="C294:F294"/>
    <mergeCell ref="O292:R292"/>
    <mergeCell ref="M293:N293"/>
    <mergeCell ref="O293:P293"/>
    <mergeCell ref="Q293:R293"/>
    <mergeCell ref="G294:H294"/>
    <mergeCell ref="I294:J294"/>
    <mergeCell ref="S292:V292"/>
    <mergeCell ref="K226:L226"/>
    <mergeCell ref="C144:K144"/>
    <mergeCell ref="C145:K145"/>
    <mergeCell ref="C146:K146"/>
    <mergeCell ref="C147:K147"/>
    <mergeCell ref="C148:K148"/>
    <mergeCell ref="C149:K149"/>
    <mergeCell ref="C150:K150"/>
    <mergeCell ref="I300:J300"/>
    <mergeCell ref="G293:H293"/>
    <mergeCell ref="I293:J293"/>
    <mergeCell ref="K293:L293"/>
    <mergeCell ref="D238:G238"/>
    <mergeCell ref="K238:M238"/>
    <mergeCell ref="D239:G239"/>
    <mergeCell ref="K239:M239"/>
    <mergeCell ref="D240:G240"/>
    <mergeCell ref="K240:M240"/>
    <mergeCell ref="H240:J240"/>
    <mergeCell ref="H239:J239"/>
    <mergeCell ref="D269:F269"/>
    <mergeCell ref="D278:F278"/>
    <mergeCell ref="G278:I278"/>
    <mergeCell ref="J278:L278"/>
    <mergeCell ref="B431:I431"/>
    <mergeCell ref="C410:F410"/>
    <mergeCell ref="G410:I410"/>
    <mergeCell ref="J410:L410"/>
    <mergeCell ref="M429:O429"/>
    <mergeCell ref="P429:R429"/>
    <mergeCell ref="A424:Y425"/>
    <mergeCell ref="J412:L412"/>
    <mergeCell ref="J411:L411"/>
    <mergeCell ref="B429:I429"/>
    <mergeCell ref="B428:I428"/>
    <mergeCell ref="G409:I409"/>
    <mergeCell ref="J409:L409"/>
    <mergeCell ref="M409:O409"/>
    <mergeCell ref="C412:F412"/>
    <mergeCell ref="C408:F408"/>
    <mergeCell ref="S410:U410"/>
    <mergeCell ref="S411:U411"/>
    <mergeCell ref="S430:U430"/>
    <mergeCell ref="C409:F409"/>
    <mergeCell ref="P412:R412"/>
    <mergeCell ref="M411:O411"/>
    <mergeCell ref="A415:Y420"/>
    <mergeCell ref="B430:I430"/>
    <mergeCell ref="G408:I408"/>
    <mergeCell ref="J408:L408"/>
    <mergeCell ref="A372:C372"/>
    <mergeCell ref="C392:F393"/>
    <mergeCell ref="D370:E371"/>
    <mergeCell ref="K299:L299"/>
    <mergeCell ref="D346:E346"/>
    <mergeCell ref="F370:G371"/>
    <mergeCell ref="A373:C373"/>
    <mergeCell ref="K300:L300"/>
    <mergeCell ref="C325:F325"/>
    <mergeCell ref="C326:F326"/>
    <mergeCell ref="C327:F327"/>
    <mergeCell ref="C328:F328"/>
    <mergeCell ref="C329:F329"/>
    <mergeCell ref="C330:F330"/>
    <mergeCell ref="C331:F331"/>
    <mergeCell ref="A333:Z333"/>
    <mergeCell ref="A387:Z387"/>
    <mergeCell ref="R374:S374"/>
    <mergeCell ref="T374:U374"/>
    <mergeCell ref="T375:U375"/>
    <mergeCell ref="T376:U376"/>
    <mergeCell ref="J393:L393"/>
    <mergeCell ref="T373:U373"/>
    <mergeCell ref="S393:U393"/>
    <mergeCell ref="S406:U406"/>
    <mergeCell ref="C396:F396"/>
    <mergeCell ref="G396:I396"/>
    <mergeCell ref="P405:R405"/>
    <mergeCell ref="C398:F398"/>
    <mergeCell ref="C399:F399"/>
    <mergeCell ref="G399:I399"/>
    <mergeCell ref="G395:I395"/>
    <mergeCell ref="M397:O397"/>
    <mergeCell ref="M395:O395"/>
    <mergeCell ref="J398:L398"/>
    <mergeCell ref="M398:O398"/>
    <mergeCell ref="P406:R406"/>
    <mergeCell ref="P399:R399"/>
    <mergeCell ref="P398:R398"/>
    <mergeCell ref="P397:R397"/>
    <mergeCell ref="G406:I406"/>
    <mergeCell ref="C404:F405"/>
    <mergeCell ref="S396:U396"/>
    <mergeCell ref="S400:U400"/>
    <mergeCell ref="S399:U399"/>
    <mergeCell ref="P396:R396"/>
    <mergeCell ref="P400:R400"/>
    <mergeCell ref="S398:U398"/>
    <mergeCell ref="T372:U372"/>
    <mergeCell ref="P378:Q378"/>
    <mergeCell ref="R378:S378"/>
    <mergeCell ref="T378:U378"/>
    <mergeCell ref="R372:S372"/>
    <mergeCell ref="G392:U392"/>
    <mergeCell ref="M394:O394"/>
    <mergeCell ref="P394:R394"/>
    <mergeCell ref="S394:U394"/>
    <mergeCell ref="G393:I393"/>
    <mergeCell ref="P375:Q375"/>
    <mergeCell ref="R375:S375"/>
    <mergeCell ref="M393:O393"/>
    <mergeCell ref="F377:G377"/>
    <mergeCell ref="R373:S373"/>
    <mergeCell ref="C407:F407"/>
    <mergeCell ref="M376:O376"/>
    <mergeCell ref="M375:O375"/>
    <mergeCell ref="A377:C377"/>
    <mergeCell ref="A376:C376"/>
    <mergeCell ref="A375:C375"/>
    <mergeCell ref="A378:C378"/>
    <mergeCell ref="G394:I394"/>
    <mergeCell ref="G398:I398"/>
    <mergeCell ref="J395:L395"/>
    <mergeCell ref="M396:O396"/>
    <mergeCell ref="G400:I400"/>
    <mergeCell ref="J400:L400"/>
    <mergeCell ref="M400:O400"/>
    <mergeCell ref="G397:I397"/>
    <mergeCell ref="M377:O377"/>
    <mergeCell ref="C406:F406"/>
    <mergeCell ref="G404:U404"/>
    <mergeCell ref="G405:I405"/>
    <mergeCell ref="J405:L405"/>
    <mergeCell ref="M405:O405"/>
    <mergeCell ref="J396:L396"/>
    <mergeCell ref="C397:F397"/>
    <mergeCell ref="S405:U405"/>
    <mergeCell ref="G215:J215"/>
    <mergeCell ref="O24:P24"/>
    <mergeCell ref="Q24:R24"/>
    <mergeCell ref="K24:L24"/>
    <mergeCell ref="A16:U18"/>
    <mergeCell ref="G55:J55"/>
    <mergeCell ref="K55:L55"/>
    <mergeCell ref="G89:N89"/>
    <mergeCell ref="G221:J221"/>
    <mergeCell ref="K221:L221"/>
    <mergeCell ref="G88:N88"/>
    <mergeCell ref="O88:P88"/>
    <mergeCell ref="C138:K138"/>
    <mergeCell ref="C139:K139"/>
    <mergeCell ref="C140:K140"/>
    <mergeCell ref="C141:K141"/>
    <mergeCell ref="C142:K142"/>
    <mergeCell ref="C143:K143"/>
    <mergeCell ref="N180:P180"/>
    <mergeCell ref="L181:M181"/>
    <mergeCell ref="N181:P181"/>
    <mergeCell ref="D181:K181"/>
    <mergeCell ref="G216:J216"/>
    <mergeCell ref="K218:L218"/>
    <mergeCell ref="M370:O371"/>
    <mergeCell ref="D378:E378"/>
    <mergeCell ref="F378:G378"/>
    <mergeCell ref="H378:I378"/>
    <mergeCell ref="M378:O378"/>
    <mergeCell ref="A370:C371"/>
    <mergeCell ref="G298:H298"/>
    <mergeCell ref="I298:J298"/>
    <mergeCell ref="K298:L298"/>
    <mergeCell ref="H373:I373"/>
    <mergeCell ref="H374:I374"/>
    <mergeCell ref="H375:I375"/>
    <mergeCell ref="H376:I376"/>
    <mergeCell ref="H377:I377"/>
    <mergeCell ref="A369:I369"/>
    <mergeCell ref="D375:E375"/>
    <mergeCell ref="D373:E373"/>
    <mergeCell ref="F373:G373"/>
    <mergeCell ref="D376:E376"/>
    <mergeCell ref="F376:G376"/>
    <mergeCell ref="F374:G374"/>
    <mergeCell ref="D377:E377"/>
    <mergeCell ref="C322:F324"/>
    <mergeCell ref="G326:H326"/>
    <mergeCell ref="A367:U367"/>
    <mergeCell ref="G323:J323"/>
    <mergeCell ref="K323:N323"/>
    <mergeCell ref="I330:J330"/>
    <mergeCell ref="K324:L324"/>
    <mergeCell ref="K325:L325"/>
    <mergeCell ref="K326:L326"/>
    <mergeCell ref="K328:L328"/>
    <mergeCell ref="I324:J324"/>
    <mergeCell ref="I326:J326"/>
    <mergeCell ref="S325:T325"/>
    <mergeCell ref="U325:V325"/>
    <mergeCell ref="I328:J328"/>
    <mergeCell ref="G324:H324"/>
    <mergeCell ref="G325:H325"/>
    <mergeCell ref="K329:L329"/>
    <mergeCell ref="S331:T331"/>
    <mergeCell ref="S326:T326"/>
    <mergeCell ref="A358:Y364"/>
    <mergeCell ref="M326:N326"/>
    <mergeCell ref="M327:N327"/>
    <mergeCell ref="O323:R323"/>
    <mergeCell ref="O325:P325"/>
    <mergeCell ref="O329:P329"/>
    <mergeCell ref="I329:J329"/>
    <mergeCell ref="I325:J325"/>
    <mergeCell ref="I327:J327"/>
    <mergeCell ref="U299:V299"/>
    <mergeCell ref="S299:T299"/>
    <mergeCell ref="G299:H299"/>
    <mergeCell ref="U326:V326"/>
    <mergeCell ref="S327:T327"/>
    <mergeCell ref="K297:L297"/>
    <mergeCell ref="O298:P298"/>
    <mergeCell ref="M298:N298"/>
    <mergeCell ref="U298:V298"/>
    <mergeCell ref="M329:N329"/>
    <mergeCell ref="S323:V323"/>
    <mergeCell ref="S324:T324"/>
    <mergeCell ref="U324:V324"/>
    <mergeCell ref="K292:N292"/>
    <mergeCell ref="M324:N324"/>
    <mergeCell ref="U300:V300"/>
    <mergeCell ref="S300:T300"/>
    <mergeCell ref="D312:E312"/>
    <mergeCell ref="G300:H300"/>
    <mergeCell ref="M300:N300"/>
    <mergeCell ref="C300:F300"/>
    <mergeCell ref="C297:F297"/>
    <mergeCell ref="C299:F299"/>
    <mergeCell ref="U296:V296"/>
    <mergeCell ref="S296:T296"/>
    <mergeCell ref="Q296:R296"/>
    <mergeCell ref="O296:P296"/>
    <mergeCell ref="M296:N296"/>
    <mergeCell ref="U327:V327"/>
    <mergeCell ref="U329:V329"/>
    <mergeCell ref="S329:T329"/>
    <mergeCell ref="U328:V328"/>
    <mergeCell ref="S328:T328"/>
    <mergeCell ref="V432:X432"/>
    <mergeCell ref="B432:I432"/>
    <mergeCell ref="S408:U408"/>
    <mergeCell ref="S429:U429"/>
    <mergeCell ref="U330:V330"/>
    <mergeCell ref="S330:T330"/>
    <mergeCell ref="Q331:R331"/>
    <mergeCell ref="G331:H331"/>
    <mergeCell ref="M369:U369"/>
    <mergeCell ref="T370:U371"/>
    <mergeCell ref="P370:Q371"/>
    <mergeCell ref="R370:S371"/>
    <mergeCell ref="D372:E372"/>
    <mergeCell ref="F372:G372"/>
    <mergeCell ref="H370:I371"/>
    <mergeCell ref="H372:I372"/>
    <mergeCell ref="K330:L330"/>
    <mergeCell ref="M330:N330"/>
    <mergeCell ref="G329:H329"/>
    <mergeCell ref="M433:O433"/>
    <mergeCell ref="P433:R433"/>
    <mergeCell ref="J428:L428"/>
    <mergeCell ref="V430:X430"/>
    <mergeCell ref="J431:L431"/>
    <mergeCell ref="S431:U431"/>
    <mergeCell ref="V433:X433"/>
    <mergeCell ref="J432:L432"/>
    <mergeCell ref="M432:O432"/>
    <mergeCell ref="P432:R432"/>
    <mergeCell ref="S432:U432"/>
    <mergeCell ref="M428:O428"/>
    <mergeCell ref="P430:R430"/>
    <mergeCell ref="M431:O431"/>
    <mergeCell ref="P431:R431"/>
    <mergeCell ref="V431:X431"/>
    <mergeCell ref="V428:X428"/>
    <mergeCell ref="J429:L429"/>
    <mergeCell ref="S428:U428"/>
    <mergeCell ref="V429:X429"/>
    <mergeCell ref="S433:U433"/>
    <mergeCell ref="J433:L433"/>
    <mergeCell ref="P428:R428"/>
    <mergeCell ref="C298:F298"/>
    <mergeCell ref="J434:L434"/>
    <mergeCell ref="M434:O434"/>
    <mergeCell ref="S434:U434"/>
    <mergeCell ref="B434:I434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D275:F276"/>
    <mergeCell ref="O300:P300"/>
    <mergeCell ref="Q300:R300"/>
    <mergeCell ref="I299:J299"/>
    <mergeCell ref="M299:N299"/>
    <mergeCell ref="O299:P299"/>
    <mergeCell ref="Q299:R299"/>
    <mergeCell ref="L147:M147"/>
    <mergeCell ref="L148:M148"/>
    <mergeCell ref="L149:M149"/>
    <mergeCell ref="L150:M150"/>
    <mergeCell ref="L151:M151"/>
    <mergeCell ref="L152:M152"/>
    <mergeCell ref="L153:M153"/>
    <mergeCell ref="K224:L224"/>
    <mergeCell ref="G225:J225"/>
    <mergeCell ref="K225:L225"/>
    <mergeCell ref="A213:U213"/>
    <mergeCell ref="K216:L216"/>
    <mergeCell ref="K217:L217"/>
    <mergeCell ref="D180:K180"/>
    <mergeCell ref="K220:L220"/>
    <mergeCell ref="K219:L219"/>
    <mergeCell ref="L154:M154"/>
    <mergeCell ref="P271:R271"/>
    <mergeCell ref="K327:L327"/>
    <mergeCell ref="I331:J331"/>
    <mergeCell ref="K331:L331"/>
    <mergeCell ref="M331:N331"/>
    <mergeCell ref="O331:P331"/>
    <mergeCell ref="Q329:R329"/>
    <mergeCell ref="M325:N325"/>
    <mergeCell ref="G327:H327"/>
    <mergeCell ref="G328:H328"/>
    <mergeCell ref="G330:H330"/>
    <mergeCell ref="Q326:R326"/>
    <mergeCell ref="O327:P327"/>
    <mergeCell ref="Q327:R327"/>
    <mergeCell ref="O328:P328"/>
    <mergeCell ref="Q328:R328"/>
    <mergeCell ref="O330:P330"/>
    <mergeCell ref="Q330:R330"/>
    <mergeCell ref="O326:P326"/>
    <mergeCell ref="M328:N328"/>
    <mergeCell ref="P272:R272"/>
    <mergeCell ref="Q325:R325"/>
    <mergeCell ref="A289:U289"/>
    <mergeCell ref="G322:V322"/>
    <mergeCell ref="G219:J219"/>
    <mergeCell ref="G218:J218"/>
    <mergeCell ref="G217:J217"/>
    <mergeCell ref="A493:C493"/>
    <mergeCell ref="D279:F279"/>
    <mergeCell ref="G279:I279"/>
    <mergeCell ref="J279:L279"/>
    <mergeCell ref="D271:F271"/>
    <mergeCell ref="G271:I271"/>
    <mergeCell ref="J271:L271"/>
    <mergeCell ref="A283:Y285"/>
    <mergeCell ref="A472:Y486"/>
    <mergeCell ref="V434:X434"/>
    <mergeCell ref="P434:R434"/>
    <mergeCell ref="J430:L430"/>
    <mergeCell ref="M430:O430"/>
    <mergeCell ref="J399:L399"/>
    <mergeCell ref="M399:O399"/>
    <mergeCell ref="C411:F411"/>
    <mergeCell ref="G411:I411"/>
    <mergeCell ref="G412:I412"/>
    <mergeCell ref="C400:F400"/>
    <mergeCell ref="B433:I433"/>
    <mergeCell ref="M271:O271"/>
    <mergeCell ref="K215:L215"/>
    <mergeCell ref="Q181:S181"/>
    <mergeCell ref="G223:J223"/>
    <mergeCell ref="G276:I276"/>
    <mergeCell ref="J276:L276"/>
    <mergeCell ref="H238:J238"/>
    <mergeCell ref="G226:J226"/>
    <mergeCell ref="D242:G242"/>
    <mergeCell ref="K242:M242"/>
    <mergeCell ref="H241:J241"/>
    <mergeCell ref="H242:J242"/>
    <mergeCell ref="D267:F268"/>
    <mergeCell ref="G267:R267"/>
    <mergeCell ref="G268:I268"/>
    <mergeCell ref="J268:L268"/>
    <mergeCell ref="M268:O268"/>
    <mergeCell ref="P268:R268"/>
    <mergeCell ref="D241:G241"/>
    <mergeCell ref="K241:M241"/>
    <mergeCell ref="A259:Y263"/>
    <mergeCell ref="P276:R276"/>
    <mergeCell ref="K228:L228"/>
    <mergeCell ref="G222:J222"/>
    <mergeCell ref="G220:J220"/>
    <mergeCell ref="C154:K154"/>
    <mergeCell ref="L180:M180"/>
    <mergeCell ref="V146:W146"/>
    <mergeCell ref="V139:W139"/>
    <mergeCell ref="V140:W140"/>
    <mergeCell ref="V141:W141"/>
    <mergeCell ref="V142:W142"/>
    <mergeCell ref="V143:W143"/>
    <mergeCell ref="V144:W144"/>
    <mergeCell ref="V145:W145"/>
    <mergeCell ref="L146:M146"/>
    <mergeCell ref="L140:M140"/>
    <mergeCell ref="L143:M143"/>
    <mergeCell ref="L144:M144"/>
    <mergeCell ref="L145:M145"/>
    <mergeCell ref="V152:W152"/>
    <mergeCell ref="V153:W153"/>
    <mergeCell ref="G58:J58"/>
    <mergeCell ref="K25:L25"/>
    <mergeCell ref="M25:N25"/>
    <mergeCell ref="O25:P25"/>
    <mergeCell ref="Q25:R25"/>
    <mergeCell ref="G25:J25"/>
    <mergeCell ref="G44:N45"/>
    <mergeCell ref="O44:P45"/>
    <mergeCell ref="K53:L54"/>
    <mergeCell ref="M53:R53"/>
    <mergeCell ref="M54:N54"/>
    <mergeCell ref="O57:P57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M23:N23"/>
    <mergeCell ref="O23:P23"/>
    <mergeCell ref="A459:Y465"/>
    <mergeCell ref="A96:Y119"/>
    <mergeCell ref="A194:Y211"/>
    <mergeCell ref="C153:K153"/>
    <mergeCell ref="L141:M141"/>
    <mergeCell ref="L142:M142"/>
    <mergeCell ref="V138:W138"/>
    <mergeCell ref="L138:M138"/>
    <mergeCell ref="L139:M139"/>
    <mergeCell ref="A135:U136"/>
    <mergeCell ref="V147:W147"/>
    <mergeCell ref="V148:W148"/>
    <mergeCell ref="V149:W149"/>
    <mergeCell ref="V150:W150"/>
    <mergeCell ref="C152:K152"/>
    <mergeCell ref="Q180:S180"/>
    <mergeCell ref="K223:L223"/>
    <mergeCell ref="K222:L222"/>
    <mergeCell ref="C151:K151"/>
    <mergeCell ref="V154:W154"/>
    <mergeCell ref="V151:W151"/>
    <mergeCell ref="A230:Y233"/>
    <mergeCell ref="G228:J228"/>
    <mergeCell ref="G224:J224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2657</v>
      </c>
      <c r="B6" t="s">
        <v>51</v>
      </c>
      <c r="C6" t="s">
        <v>65</v>
      </c>
      <c r="D6">
        <v>1</v>
      </c>
    </row>
    <row r="7" spans="1:4" x14ac:dyDescent="0.25">
      <c r="A7">
        <v>17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3</v>
      </c>
      <c r="B9" t="s">
        <v>51</v>
      </c>
      <c r="C9" t="s">
        <v>89</v>
      </c>
      <c r="D9">
        <v>4</v>
      </c>
    </row>
    <row r="10" spans="1:4" x14ac:dyDescent="0.25">
      <c r="A10">
        <v>943</v>
      </c>
      <c r="B10" t="s">
        <v>52</v>
      </c>
      <c r="C10" t="s">
        <v>65</v>
      </c>
      <c r="D10">
        <v>1</v>
      </c>
    </row>
    <row r="11" spans="1:4" x14ac:dyDescent="0.25">
      <c r="A11">
        <v>4</v>
      </c>
      <c r="B11" t="s">
        <v>52</v>
      </c>
      <c r="C11" t="s">
        <v>90</v>
      </c>
      <c r="D11">
        <v>2</v>
      </c>
    </row>
    <row r="12" spans="1:4" x14ac:dyDescent="0.25">
      <c r="A12">
        <v>15</v>
      </c>
      <c r="B12" t="s">
        <v>52</v>
      </c>
      <c r="C12" t="s">
        <v>64</v>
      </c>
      <c r="D12">
        <v>3</v>
      </c>
    </row>
    <row r="13" spans="1:4" x14ac:dyDescent="0.25">
      <c r="A13">
        <v>10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4</v>
      </c>
      <c r="D2">
        <v>8</v>
      </c>
      <c r="E2">
        <v>0</v>
      </c>
      <c r="F2">
        <v>130</v>
      </c>
      <c r="G2">
        <v>118</v>
      </c>
    </row>
    <row r="3" spans="1:7" x14ac:dyDescent="0.25">
      <c r="A3">
        <v>2</v>
      </c>
      <c r="B3" t="s">
        <v>122</v>
      </c>
      <c r="C3">
        <v>0</v>
      </c>
      <c r="D3">
        <v>1</v>
      </c>
      <c r="E3">
        <v>0</v>
      </c>
      <c r="F3">
        <v>48</v>
      </c>
      <c r="G3">
        <v>7</v>
      </c>
    </row>
    <row r="4" spans="1:7" x14ac:dyDescent="0.25">
      <c r="A4">
        <v>3</v>
      </c>
      <c r="B4" t="s">
        <v>136</v>
      </c>
      <c r="C4">
        <v>0</v>
      </c>
      <c r="D4">
        <v>0</v>
      </c>
      <c r="E4">
        <v>0</v>
      </c>
      <c r="F4">
        <v>11</v>
      </c>
      <c r="G4">
        <v>8</v>
      </c>
    </row>
    <row r="5" spans="1:7" x14ac:dyDescent="0.25">
      <c r="A5">
        <v>4</v>
      </c>
      <c r="B5" t="s">
        <v>135</v>
      </c>
      <c r="C5">
        <v>0</v>
      </c>
      <c r="D5">
        <v>0</v>
      </c>
      <c r="E5">
        <v>0</v>
      </c>
      <c r="F5">
        <v>8</v>
      </c>
      <c r="G5">
        <v>11</v>
      </c>
    </row>
    <row r="6" spans="1:7" x14ac:dyDescent="0.25">
      <c r="A6">
        <v>5</v>
      </c>
      <c r="B6" t="s">
        <v>158</v>
      </c>
      <c r="C6">
        <v>0</v>
      </c>
      <c r="D6">
        <v>2</v>
      </c>
      <c r="E6">
        <v>0</v>
      </c>
      <c r="F6">
        <v>10</v>
      </c>
      <c r="G6">
        <v>0</v>
      </c>
    </row>
    <row r="7" spans="1:7" x14ac:dyDescent="0.25">
      <c r="A7">
        <v>6</v>
      </c>
      <c r="B7" t="s">
        <v>102</v>
      </c>
      <c r="C7">
        <v>8</v>
      </c>
      <c r="D7">
        <v>0</v>
      </c>
      <c r="E7">
        <v>0</v>
      </c>
      <c r="F7">
        <v>25</v>
      </c>
      <c r="G7">
        <v>20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11</v>
      </c>
      <c r="D2">
        <v>17</v>
      </c>
      <c r="E2">
        <v>0</v>
      </c>
      <c r="F2">
        <v>290</v>
      </c>
      <c r="G2">
        <v>453</v>
      </c>
    </row>
    <row r="3" spans="1:7" x14ac:dyDescent="0.25">
      <c r="A3">
        <v>2</v>
      </c>
      <c r="B3" t="s">
        <v>122</v>
      </c>
      <c r="C3">
        <v>0</v>
      </c>
      <c r="D3">
        <v>5</v>
      </c>
      <c r="E3">
        <v>0</v>
      </c>
      <c r="F3">
        <v>128</v>
      </c>
      <c r="G3">
        <v>18</v>
      </c>
    </row>
    <row r="4" spans="1:7" x14ac:dyDescent="0.25">
      <c r="A4">
        <v>3</v>
      </c>
      <c r="B4" t="s">
        <v>136</v>
      </c>
      <c r="C4">
        <v>1</v>
      </c>
      <c r="D4">
        <v>11</v>
      </c>
      <c r="E4">
        <v>0</v>
      </c>
      <c r="F4">
        <v>16</v>
      </c>
      <c r="G4">
        <v>18</v>
      </c>
    </row>
    <row r="5" spans="1:7" x14ac:dyDescent="0.25">
      <c r="A5">
        <v>4</v>
      </c>
      <c r="B5" t="s">
        <v>155</v>
      </c>
      <c r="C5">
        <v>12</v>
      </c>
      <c r="D5">
        <v>0</v>
      </c>
      <c r="E5">
        <v>0</v>
      </c>
      <c r="F5">
        <v>10</v>
      </c>
      <c r="G5">
        <v>10</v>
      </c>
    </row>
    <row r="6" spans="1:7" x14ac:dyDescent="0.25">
      <c r="A6">
        <v>5</v>
      </c>
      <c r="B6" t="s">
        <v>135</v>
      </c>
      <c r="C6">
        <v>0</v>
      </c>
      <c r="D6">
        <v>0</v>
      </c>
      <c r="E6">
        <v>0</v>
      </c>
      <c r="F6">
        <v>15</v>
      </c>
      <c r="G6">
        <v>17</v>
      </c>
    </row>
    <row r="7" spans="1:7" x14ac:dyDescent="0.25">
      <c r="A7">
        <v>6</v>
      </c>
      <c r="B7" t="s">
        <v>102</v>
      </c>
      <c r="C7">
        <v>8</v>
      </c>
      <c r="D7">
        <v>9</v>
      </c>
      <c r="E7">
        <v>0</v>
      </c>
      <c r="F7">
        <v>92</v>
      </c>
      <c r="G7">
        <v>58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1293</v>
      </c>
      <c r="B2" t="s">
        <v>108</v>
      </c>
      <c r="C2" t="s">
        <v>159</v>
      </c>
    </row>
    <row r="3" spans="1:3" x14ac:dyDescent="0.25">
      <c r="A3">
        <v>1295</v>
      </c>
      <c r="B3" t="s">
        <v>108</v>
      </c>
      <c r="C3" t="s">
        <v>160</v>
      </c>
    </row>
    <row r="4" spans="1:3" x14ac:dyDescent="0.25">
      <c r="A4">
        <v>1295</v>
      </c>
      <c r="B4" t="s">
        <v>108</v>
      </c>
      <c r="C4" t="s">
        <v>161</v>
      </c>
    </row>
    <row r="5" spans="1:3" x14ac:dyDescent="0.25">
      <c r="A5">
        <v>1337</v>
      </c>
      <c r="B5" t="s">
        <v>108</v>
      </c>
      <c r="C5" t="s">
        <v>162</v>
      </c>
    </row>
    <row r="6" spans="1:3" x14ac:dyDescent="0.25">
      <c r="A6">
        <v>1342</v>
      </c>
      <c r="B6" t="s">
        <v>108</v>
      </c>
      <c r="C6" t="s">
        <v>163</v>
      </c>
    </row>
    <row r="7" spans="1:3" x14ac:dyDescent="0.25">
      <c r="A7">
        <v>1822</v>
      </c>
      <c r="B7" t="s">
        <v>5</v>
      </c>
      <c r="C7" t="s">
        <v>159</v>
      </c>
    </row>
    <row r="8" spans="1:3" x14ac:dyDescent="0.25">
      <c r="A8">
        <v>1828</v>
      </c>
      <c r="B8" t="s">
        <v>5</v>
      </c>
      <c r="C8" t="s">
        <v>160</v>
      </c>
    </row>
    <row r="9" spans="1:3" x14ac:dyDescent="0.25">
      <c r="A9">
        <v>1836</v>
      </c>
      <c r="B9" t="s">
        <v>5</v>
      </c>
      <c r="C9" t="s">
        <v>161</v>
      </c>
    </row>
    <row r="10" spans="1:3" x14ac:dyDescent="0.25">
      <c r="A10">
        <v>1816</v>
      </c>
      <c r="B10" t="s">
        <v>5</v>
      </c>
      <c r="C10" t="s">
        <v>162</v>
      </c>
    </row>
    <row r="11" spans="1:3" x14ac:dyDescent="0.25">
      <c r="A11">
        <v>1802</v>
      </c>
      <c r="B11" t="s">
        <v>5</v>
      </c>
      <c r="C11" t="s">
        <v>163</v>
      </c>
    </row>
    <row r="12" spans="1:3" x14ac:dyDescent="0.25">
      <c r="A12">
        <v>13</v>
      </c>
      <c r="B12" t="s">
        <v>6</v>
      </c>
      <c r="C12" t="s">
        <v>159</v>
      </c>
    </row>
    <row r="13" spans="1:3" x14ac:dyDescent="0.25">
      <c r="A13">
        <v>12</v>
      </c>
      <c r="B13" t="s">
        <v>6</v>
      </c>
      <c r="C13" t="s">
        <v>160</v>
      </c>
    </row>
    <row r="14" spans="1:3" x14ac:dyDescent="0.25">
      <c r="A14">
        <v>29</v>
      </c>
      <c r="B14" t="s">
        <v>6</v>
      </c>
      <c r="C14" t="s">
        <v>161</v>
      </c>
    </row>
    <row r="15" spans="1:3" x14ac:dyDescent="0.25">
      <c r="A15">
        <v>54</v>
      </c>
      <c r="B15" t="s">
        <v>6</v>
      </c>
      <c r="C15" t="s">
        <v>162</v>
      </c>
    </row>
    <row r="16" spans="1:3" x14ac:dyDescent="0.25">
      <c r="A16">
        <v>58</v>
      </c>
      <c r="B16" t="s">
        <v>6</v>
      </c>
      <c r="C16" t="s">
        <v>163</v>
      </c>
    </row>
    <row r="17" spans="1:3" x14ac:dyDescent="0.25">
      <c r="A17">
        <v>7</v>
      </c>
      <c r="B17" t="s">
        <v>7</v>
      </c>
      <c r="C17" t="s">
        <v>159</v>
      </c>
    </row>
    <row r="18" spans="1:3" x14ac:dyDescent="0.25">
      <c r="A18">
        <v>5</v>
      </c>
      <c r="B18" t="s">
        <v>7</v>
      </c>
      <c r="C18" t="s">
        <v>160</v>
      </c>
    </row>
    <row r="19" spans="1:3" x14ac:dyDescent="0.25">
      <c r="A19">
        <v>14</v>
      </c>
      <c r="B19" t="s">
        <v>7</v>
      </c>
      <c r="C19" t="s">
        <v>161</v>
      </c>
    </row>
    <row r="20" spans="1:3" x14ac:dyDescent="0.25">
      <c r="A20">
        <v>66</v>
      </c>
      <c r="B20" t="s">
        <v>7</v>
      </c>
      <c r="C20" t="s">
        <v>162</v>
      </c>
    </row>
    <row r="21" spans="1:3" x14ac:dyDescent="0.25">
      <c r="A21" s="2">
        <v>86</v>
      </c>
      <c r="B21" s="2" t="s">
        <v>7</v>
      </c>
      <c r="C21" s="2" t="s">
        <v>163</v>
      </c>
    </row>
    <row r="22" spans="1:3" x14ac:dyDescent="0.25">
      <c r="A22" s="2">
        <v>1</v>
      </c>
      <c r="B22" s="2" t="s">
        <v>133</v>
      </c>
      <c r="C22" s="2" t="s">
        <v>159</v>
      </c>
    </row>
    <row r="23" spans="1:3" x14ac:dyDescent="0.25">
      <c r="A23" s="2">
        <v>1</v>
      </c>
      <c r="B23" s="2" t="s">
        <v>133</v>
      </c>
      <c r="C23" s="2" t="s">
        <v>160</v>
      </c>
    </row>
    <row r="24" spans="1:3" x14ac:dyDescent="0.25">
      <c r="A24" s="2">
        <v>1</v>
      </c>
      <c r="B24" s="2" t="s">
        <v>133</v>
      </c>
      <c r="C24" s="2" t="s">
        <v>161</v>
      </c>
    </row>
    <row r="25" spans="1:3" x14ac:dyDescent="0.25">
      <c r="A25" s="2">
        <v>1</v>
      </c>
      <c r="B25" s="2" t="s">
        <v>133</v>
      </c>
      <c r="C25" s="2" t="s">
        <v>162</v>
      </c>
    </row>
    <row r="26" spans="1:3" x14ac:dyDescent="0.25">
      <c r="A26" s="2">
        <v>1</v>
      </c>
      <c r="B26" s="2" t="s">
        <v>133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3351</v>
      </c>
      <c r="C2" t="s">
        <v>34</v>
      </c>
    </row>
    <row r="3" spans="1:3" x14ac:dyDescent="0.25">
      <c r="A3" t="s">
        <v>112</v>
      </c>
      <c r="B3">
        <v>14139</v>
      </c>
      <c r="C3" t="s">
        <v>34</v>
      </c>
    </row>
    <row r="4" spans="1:3" x14ac:dyDescent="0.25">
      <c r="A4" t="s">
        <v>113</v>
      </c>
      <c r="B4">
        <v>722</v>
      </c>
      <c r="C4" t="s">
        <v>34</v>
      </c>
    </row>
    <row r="5" spans="1:3" x14ac:dyDescent="0.25">
      <c r="A5" t="s">
        <v>30</v>
      </c>
      <c r="B5">
        <v>22046</v>
      </c>
      <c r="C5" t="s">
        <v>34</v>
      </c>
    </row>
    <row r="6" spans="1:3" x14ac:dyDescent="0.25">
      <c r="A6" t="s">
        <v>111</v>
      </c>
      <c r="B6">
        <v>60</v>
      </c>
      <c r="C6" t="s">
        <v>24</v>
      </c>
    </row>
    <row r="7" spans="1:3" x14ac:dyDescent="0.25">
      <c r="A7" t="s">
        <v>112</v>
      </c>
      <c r="B7">
        <v>175</v>
      </c>
      <c r="C7" t="s">
        <v>24</v>
      </c>
    </row>
    <row r="8" spans="1:3" x14ac:dyDescent="0.25">
      <c r="A8" t="s">
        <v>113</v>
      </c>
      <c r="B8">
        <v>32</v>
      </c>
      <c r="C8" t="s">
        <v>24</v>
      </c>
    </row>
    <row r="9" spans="1:3" x14ac:dyDescent="0.25">
      <c r="A9" t="s">
        <v>30</v>
      </c>
      <c r="B9">
        <v>284</v>
      </c>
      <c r="C9" t="s">
        <v>24</v>
      </c>
    </row>
    <row r="10" spans="1:3" x14ac:dyDescent="0.25">
      <c r="A10" t="s">
        <v>111</v>
      </c>
      <c r="B10">
        <v>218</v>
      </c>
      <c r="C10" t="s">
        <v>35</v>
      </c>
    </row>
    <row r="11" spans="1:3" x14ac:dyDescent="0.25">
      <c r="A11" t="s">
        <v>112</v>
      </c>
      <c r="B11">
        <v>1113</v>
      </c>
      <c r="C11" t="s">
        <v>35</v>
      </c>
    </row>
    <row r="12" spans="1:3" x14ac:dyDescent="0.25">
      <c r="A12" t="s">
        <v>113</v>
      </c>
      <c r="B12">
        <v>54</v>
      </c>
      <c r="C12" t="s">
        <v>35</v>
      </c>
    </row>
    <row r="13" spans="1:3" x14ac:dyDescent="0.25">
      <c r="A13" t="s">
        <v>30</v>
      </c>
      <c r="B13">
        <v>1034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332</v>
      </c>
      <c r="B2" t="s">
        <v>134</v>
      </c>
      <c r="C2" t="s">
        <v>3</v>
      </c>
      <c r="D2">
        <v>1</v>
      </c>
    </row>
    <row r="3" spans="1:4" x14ac:dyDescent="0.25">
      <c r="A3">
        <v>552</v>
      </c>
      <c r="B3" t="s">
        <v>134</v>
      </c>
      <c r="C3" t="s">
        <v>77</v>
      </c>
      <c r="D3">
        <v>1</v>
      </c>
    </row>
    <row r="4" spans="1:4" x14ac:dyDescent="0.25">
      <c r="A4">
        <v>48</v>
      </c>
      <c r="B4" t="s">
        <v>164</v>
      </c>
      <c r="C4" t="s">
        <v>3</v>
      </c>
      <c r="D4">
        <v>2</v>
      </c>
    </row>
    <row r="5" spans="1:4" x14ac:dyDescent="0.25">
      <c r="A5">
        <v>132</v>
      </c>
      <c r="B5" t="s">
        <v>164</v>
      </c>
      <c r="C5" t="s">
        <v>77</v>
      </c>
      <c r="D5">
        <v>2</v>
      </c>
    </row>
    <row r="6" spans="1:4" x14ac:dyDescent="0.25">
      <c r="A6">
        <v>18</v>
      </c>
      <c r="B6" t="s">
        <v>165</v>
      </c>
      <c r="C6" t="s">
        <v>3</v>
      </c>
      <c r="D6">
        <v>3</v>
      </c>
    </row>
    <row r="7" spans="1:4" x14ac:dyDescent="0.25">
      <c r="A7">
        <v>33</v>
      </c>
      <c r="B7" t="s">
        <v>165</v>
      </c>
      <c r="C7" t="s">
        <v>77</v>
      </c>
      <c r="D7">
        <v>3</v>
      </c>
    </row>
    <row r="8" spans="1:4" x14ac:dyDescent="0.25">
      <c r="A8">
        <v>1</v>
      </c>
      <c r="B8" t="s">
        <v>166</v>
      </c>
      <c r="C8" t="s">
        <v>3</v>
      </c>
      <c r="D8">
        <v>4</v>
      </c>
    </row>
    <row r="9" spans="1:4" x14ac:dyDescent="0.25">
      <c r="A9">
        <v>1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10159</v>
      </c>
      <c r="C2" t="s">
        <v>34</v>
      </c>
    </row>
    <row r="3" spans="1:3" x14ac:dyDescent="0.25">
      <c r="A3" t="s">
        <v>112</v>
      </c>
      <c r="B3">
        <v>41800</v>
      </c>
      <c r="C3" t="s">
        <v>34</v>
      </c>
    </row>
    <row r="4" spans="1:3" x14ac:dyDescent="0.25">
      <c r="A4" t="s">
        <v>113</v>
      </c>
      <c r="B4">
        <v>2396</v>
      </c>
      <c r="C4" t="s">
        <v>34</v>
      </c>
    </row>
    <row r="5" spans="1:3" x14ac:dyDescent="0.25">
      <c r="A5" t="s">
        <v>30</v>
      </c>
      <c r="B5">
        <v>63751</v>
      </c>
      <c r="C5" t="s">
        <v>34</v>
      </c>
    </row>
    <row r="6" spans="1:3" x14ac:dyDescent="0.25">
      <c r="A6" t="s">
        <v>111</v>
      </c>
      <c r="B6">
        <v>157</v>
      </c>
      <c r="C6" t="s">
        <v>24</v>
      </c>
    </row>
    <row r="7" spans="1:3" x14ac:dyDescent="0.25">
      <c r="A7" t="s">
        <v>112</v>
      </c>
      <c r="B7">
        <v>510</v>
      </c>
      <c r="C7" t="s">
        <v>24</v>
      </c>
    </row>
    <row r="8" spans="1:3" x14ac:dyDescent="0.25">
      <c r="A8" t="s">
        <v>113</v>
      </c>
      <c r="B8">
        <v>115</v>
      </c>
      <c r="C8" t="s">
        <v>24</v>
      </c>
    </row>
    <row r="9" spans="1:3" x14ac:dyDescent="0.25">
      <c r="A9" t="s">
        <v>30</v>
      </c>
      <c r="B9">
        <v>894</v>
      </c>
      <c r="C9" t="s">
        <v>24</v>
      </c>
    </row>
    <row r="10" spans="1:3" x14ac:dyDescent="0.25">
      <c r="A10" t="s">
        <v>111</v>
      </c>
      <c r="B10">
        <v>673</v>
      </c>
      <c r="C10" t="s">
        <v>35</v>
      </c>
    </row>
    <row r="11" spans="1:3" x14ac:dyDescent="0.25">
      <c r="A11" t="s">
        <v>112</v>
      </c>
      <c r="B11">
        <v>3529</v>
      </c>
      <c r="C11" t="s">
        <v>35</v>
      </c>
    </row>
    <row r="12" spans="1:3" x14ac:dyDescent="0.25">
      <c r="A12" t="s">
        <v>113</v>
      </c>
      <c r="B12">
        <v>218</v>
      </c>
      <c r="C12" t="s">
        <v>35</v>
      </c>
    </row>
    <row r="13" spans="1:3" x14ac:dyDescent="0.25">
      <c r="A13" t="s">
        <v>30</v>
      </c>
      <c r="B13">
        <v>4165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1564</v>
      </c>
      <c r="B2" t="s">
        <v>134</v>
      </c>
      <c r="C2" t="s">
        <v>3</v>
      </c>
      <c r="D2">
        <v>1</v>
      </c>
    </row>
    <row r="3" spans="1:4" x14ac:dyDescent="0.25">
      <c r="A3">
        <v>1783</v>
      </c>
      <c r="B3" t="s">
        <v>134</v>
      </c>
      <c r="C3" t="s">
        <v>77</v>
      </c>
      <c r="D3">
        <v>1</v>
      </c>
    </row>
    <row r="4" spans="1:4" x14ac:dyDescent="0.25">
      <c r="A4">
        <v>201</v>
      </c>
      <c r="B4" t="s">
        <v>164</v>
      </c>
      <c r="C4" t="s">
        <v>3</v>
      </c>
      <c r="D4">
        <v>2</v>
      </c>
    </row>
    <row r="5" spans="1:4" x14ac:dyDescent="0.25">
      <c r="A5">
        <v>474</v>
      </c>
      <c r="B5" t="s">
        <v>164</v>
      </c>
      <c r="C5" t="s">
        <v>77</v>
      </c>
      <c r="D5">
        <v>2</v>
      </c>
    </row>
    <row r="6" spans="1:4" x14ac:dyDescent="0.25">
      <c r="A6">
        <v>75</v>
      </c>
      <c r="B6" t="s">
        <v>165</v>
      </c>
      <c r="C6" t="s">
        <v>3</v>
      </c>
      <c r="D6">
        <v>3</v>
      </c>
    </row>
    <row r="7" spans="1:4" x14ac:dyDescent="0.25">
      <c r="A7">
        <v>127</v>
      </c>
      <c r="B7" t="s">
        <v>165</v>
      </c>
      <c r="C7" t="s">
        <v>77</v>
      </c>
      <c r="D7">
        <v>3</v>
      </c>
    </row>
    <row r="8" spans="1:4" x14ac:dyDescent="0.25">
      <c r="A8">
        <v>5</v>
      </c>
      <c r="B8" t="s">
        <v>166</v>
      </c>
      <c r="C8" t="s">
        <v>3</v>
      </c>
      <c r="D8">
        <v>4</v>
      </c>
    </row>
    <row r="9" spans="1:4" x14ac:dyDescent="0.25">
      <c r="A9">
        <v>5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4783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212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72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2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453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876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27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14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1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182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563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20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32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2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556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32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13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9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100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10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33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22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5104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154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109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5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390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0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4</v>
      </c>
      <c r="C2" t="s">
        <v>85</v>
      </c>
      <c r="D2" t="s">
        <v>3</v>
      </c>
    </row>
    <row r="3" spans="1:4" x14ac:dyDescent="0.25">
      <c r="A3">
        <v>2</v>
      </c>
      <c r="B3">
        <v>9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topLeftCell="A22"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31</v>
      </c>
      <c r="D2" t="s">
        <v>30</v>
      </c>
      <c r="E2">
        <v>1</v>
      </c>
      <c r="F2">
        <v>21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2</v>
      </c>
      <c r="G3">
        <v>1</v>
      </c>
    </row>
    <row r="4" spans="1:7" x14ac:dyDescent="0.25">
      <c r="A4">
        <v>3</v>
      </c>
      <c r="B4" t="s">
        <v>136</v>
      </c>
      <c r="C4" t="s">
        <v>31</v>
      </c>
      <c r="D4" t="s">
        <v>30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135</v>
      </c>
      <c r="C6" t="s">
        <v>31</v>
      </c>
      <c r="D6" t="s">
        <v>30</v>
      </c>
      <c r="E6">
        <v>1</v>
      </c>
      <c r="F6">
        <v>4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</v>
      </c>
      <c r="G7">
        <v>1</v>
      </c>
    </row>
    <row r="8" spans="1:7" x14ac:dyDescent="0.25">
      <c r="A8">
        <v>1</v>
      </c>
      <c r="B8" t="s">
        <v>123</v>
      </c>
      <c r="C8" t="s">
        <v>31</v>
      </c>
      <c r="D8" t="s">
        <v>10</v>
      </c>
      <c r="E8">
        <v>2</v>
      </c>
      <c r="F8">
        <v>60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2</v>
      </c>
      <c r="G9">
        <v>1</v>
      </c>
    </row>
    <row r="10" spans="1:7" x14ac:dyDescent="0.25">
      <c r="A10">
        <v>3</v>
      </c>
      <c r="B10" t="s">
        <v>136</v>
      </c>
      <c r="C10" t="s">
        <v>31</v>
      </c>
      <c r="D10" t="s">
        <v>10</v>
      </c>
      <c r="E10">
        <v>2</v>
      </c>
      <c r="F10">
        <v>7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1</v>
      </c>
      <c r="G11">
        <v>1</v>
      </c>
    </row>
    <row r="12" spans="1:7" x14ac:dyDescent="0.2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13</v>
      </c>
      <c r="G13">
        <v>1</v>
      </c>
    </row>
    <row r="14" spans="1:7" x14ac:dyDescent="0.2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41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8</v>
      </c>
      <c r="G15">
        <v>2</v>
      </c>
    </row>
    <row r="16" spans="1:7" x14ac:dyDescent="0.25">
      <c r="A16">
        <v>3</v>
      </c>
      <c r="B16" t="s">
        <v>136</v>
      </c>
      <c r="C16" s="2" t="s">
        <v>55</v>
      </c>
      <c r="D16" t="s">
        <v>30</v>
      </c>
      <c r="E16">
        <v>1</v>
      </c>
      <c r="F16" s="2">
        <v>2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15</v>
      </c>
      <c r="G19">
        <v>2</v>
      </c>
    </row>
    <row r="20" spans="1:7" x14ac:dyDescent="0.2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115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9</v>
      </c>
      <c r="G21">
        <v>2</v>
      </c>
    </row>
    <row r="22" spans="1:7" x14ac:dyDescent="0.25">
      <c r="A22">
        <v>3</v>
      </c>
      <c r="B22" t="s">
        <v>136</v>
      </c>
      <c r="C22" s="2" t="s">
        <v>55</v>
      </c>
      <c r="D22" t="s">
        <v>10</v>
      </c>
      <c r="E22">
        <v>2</v>
      </c>
      <c r="F22" s="2">
        <v>7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5</v>
      </c>
      <c r="G23">
        <v>2</v>
      </c>
    </row>
    <row r="24" spans="1:7" x14ac:dyDescent="0.2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5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136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136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130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29</v>
      </c>
      <c r="G3">
        <v>1</v>
      </c>
    </row>
    <row r="4" spans="1:7" x14ac:dyDescent="0.25">
      <c r="A4">
        <v>3</v>
      </c>
      <c r="B4" t="s">
        <v>136</v>
      </c>
      <c r="C4" t="s">
        <v>31</v>
      </c>
      <c r="D4" t="s">
        <v>30</v>
      </c>
      <c r="E4">
        <v>1</v>
      </c>
      <c r="F4">
        <v>10</v>
      </c>
      <c r="G4">
        <v>1</v>
      </c>
    </row>
    <row r="5" spans="1:7" x14ac:dyDescent="0.25">
      <c r="A5">
        <v>4</v>
      </c>
      <c r="B5" t="s">
        <v>135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155</v>
      </c>
      <c r="C6" t="s">
        <v>31</v>
      </c>
      <c r="D6" t="s">
        <v>30</v>
      </c>
      <c r="E6">
        <v>1</v>
      </c>
      <c r="F6">
        <v>14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80</v>
      </c>
      <c r="G7">
        <v>1</v>
      </c>
    </row>
    <row r="8" spans="1:7" x14ac:dyDescent="0.25">
      <c r="A8">
        <v>1</v>
      </c>
      <c r="B8" t="s">
        <v>123</v>
      </c>
      <c r="C8" t="s">
        <v>31</v>
      </c>
      <c r="D8" t="s">
        <v>10</v>
      </c>
      <c r="E8">
        <v>2</v>
      </c>
      <c r="F8">
        <v>373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31</v>
      </c>
      <c r="G9">
        <v>1</v>
      </c>
    </row>
    <row r="10" spans="1:7" x14ac:dyDescent="0.25">
      <c r="A10">
        <v>3</v>
      </c>
      <c r="B10" t="s">
        <v>136</v>
      </c>
      <c r="C10" t="s">
        <v>31</v>
      </c>
      <c r="D10" t="s">
        <v>10</v>
      </c>
      <c r="E10">
        <v>2</v>
      </c>
      <c r="F10">
        <v>30</v>
      </c>
      <c r="G10">
        <v>1</v>
      </c>
    </row>
    <row r="11" spans="1:7" x14ac:dyDescent="0.2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9</v>
      </c>
      <c r="G11">
        <v>1</v>
      </c>
    </row>
    <row r="12" spans="1:7" x14ac:dyDescent="0.2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23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101</v>
      </c>
      <c r="G13">
        <v>1</v>
      </c>
    </row>
    <row r="14" spans="1:7" x14ac:dyDescent="0.2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210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51</v>
      </c>
      <c r="G15">
        <v>2</v>
      </c>
    </row>
    <row r="16" spans="1:7" x14ac:dyDescent="0.25">
      <c r="A16">
        <v>3</v>
      </c>
      <c r="B16" t="s">
        <v>136</v>
      </c>
      <c r="C16" s="2" t="s">
        <v>55</v>
      </c>
      <c r="D16" t="s">
        <v>30</v>
      </c>
      <c r="E16">
        <v>1</v>
      </c>
      <c r="F16" s="2">
        <v>17</v>
      </c>
      <c r="G16">
        <v>2</v>
      </c>
    </row>
    <row r="17" spans="1:7" x14ac:dyDescent="0.2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12</v>
      </c>
      <c r="G17">
        <v>2</v>
      </c>
    </row>
    <row r="18" spans="1:7" x14ac:dyDescent="0.2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14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102</v>
      </c>
      <c r="G19">
        <v>2</v>
      </c>
    </row>
    <row r="20" spans="1:7" x14ac:dyDescent="0.2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558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59</v>
      </c>
      <c r="G21">
        <v>2</v>
      </c>
    </row>
    <row r="22" spans="1:7" x14ac:dyDescent="0.25">
      <c r="A22">
        <v>3</v>
      </c>
      <c r="B22" t="s">
        <v>136</v>
      </c>
      <c r="C22" s="2" t="s">
        <v>55</v>
      </c>
      <c r="D22" t="s">
        <v>10</v>
      </c>
      <c r="E22">
        <v>2</v>
      </c>
      <c r="F22" s="2">
        <v>53</v>
      </c>
      <c r="G22">
        <v>2</v>
      </c>
    </row>
    <row r="23" spans="1:7" x14ac:dyDescent="0.2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22</v>
      </c>
      <c r="G23">
        <v>2</v>
      </c>
    </row>
    <row r="24" spans="1:7" x14ac:dyDescent="0.2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24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128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16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136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36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7</v>
      </c>
      <c r="G33">
        <v>3</v>
      </c>
    </row>
    <row r="34" spans="1:7" x14ac:dyDescent="0.25">
      <c r="A34">
        <v>3</v>
      </c>
      <c r="B34" t="s">
        <v>136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489</v>
      </c>
      <c r="D2">
        <v>453</v>
      </c>
      <c r="E2">
        <v>66</v>
      </c>
    </row>
    <row r="3" spans="1:5" x14ac:dyDescent="0.25">
      <c r="A3">
        <v>2</v>
      </c>
      <c r="B3" t="s">
        <v>125</v>
      </c>
      <c r="C3">
        <v>253</v>
      </c>
      <c r="D3">
        <v>219</v>
      </c>
      <c r="E3">
        <v>13</v>
      </c>
    </row>
    <row r="4" spans="1:5" x14ac:dyDescent="0.25">
      <c r="A4">
        <v>3</v>
      </c>
      <c r="B4" t="s">
        <v>138</v>
      </c>
      <c r="C4">
        <v>62</v>
      </c>
      <c r="D4">
        <v>40</v>
      </c>
      <c r="E4">
        <v>3</v>
      </c>
    </row>
    <row r="5" spans="1:5" x14ac:dyDescent="0.25">
      <c r="A5" s="2">
        <v>4</v>
      </c>
      <c r="B5" s="2" t="s">
        <v>156</v>
      </c>
      <c r="C5" s="2">
        <v>37</v>
      </c>
      <c r="D5" s="2">
        <v>36</v>
      </c>
      <c r="E5" s="2">
        <v>8</v>
      </c>
    </row>
    <row r="6" spans="1:5" x14ac:dyDescent="0.25">
      <c r="A6" s="2">
        <v>5</v>
      </c>
      <c r="B6" s="2" t="s">
        <v>139</v>
      </c>
      <c r="C6" s="2">
        <v>31</v>
      </c>
      <c r="D6" s="2">
        <v>23</v>
      </c>
      <c r="E6" s="2">
        <v>6</v>
      </c>
    </row>
    <row r="7" spans="1:5" x14ac:dyDescent="0.25">
      <c r="A7" s="2">
        <v>6</v>
      </c>
      <c r="B7" s="2" t="s">
        <v>102</v>
      </c>
      <c r="C7" s="2">
        <v>56</v>
      </c>
      <c r="D7" s="2">
        <v>33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15</v>
      </c>
      <c r="D2" s="2">
        <v>12</v>
      </c>
      <c r="E2" s="2">
        <v>2</v>
      </c>
    </row>
    <row r="3" spans="1:5" x14ac:dyDescent="0.25">
      <c r="A3" s="2">
        <v>2</v>
      </c>
      <c r="B3" s="2" t="s">
        <v>125</v>
      </c>
      <c r="C3" s="2">
        <v>9</v>
      </c>
      <c r="D3" s="2">
        <v>8</v>
      </c>
      <c r="E3" s="2">
        <v>4</v>
      </c>
    </row>
    <row r="4" spans="1:5" x14ac:dyDescent="0.25">
      <c r="A4" s="2">
        <v>3</v>
      </c>
      <c r="B4" s="2" t="s">
        <v>157</v>
      </c>
      <c r="C4" s="2">
        <v>3</v>
      </c>
      <c r="D4" s="2">
        <v>1</v>
      </c>
      <c r="E4" s="2">
        <v>0</v>
      </c>
    </row>
    <row r="5" spans="1:5" x14ac:dyDescent="0.25">
      <c r="A5" s="2">
        <v>4</v>
      </c>
      <c r="B5" s="2" t="s">
        <v>156</v>
      </c>
      <c r="C5" s="2">
        <v>2</v>
      </c>
      <c r="D5" s="2">
        <v>0</v>
      </c>
      <c r="E5" s="2">
        <v>0</v>
      </c>
    </row>
    <row r="6" spans="1:5" x14ac:dyDescent="0.25">
      <c r="A6" s="2">
        <v>5</v>
      </c>
      <c r="B6" s="2" t="s">
        <v>126</v>
      </c>
      <c r="C6" s="2">
        <v>1</v>
      </c>
      <c r="D6" s="2">
        <v>0</v>
      </c>
      <c r="E6" s="2">
        <v>0</v>
      </c>
    </row>
    <row r="7" spans="1:5" x14ac:dyDescent="0.25">
      <c r="A7" s="2">
        <v>6</v>
      </c>
      <c r="B7" s="2" t="s">
        <v>102</v>
      </c>
      <c r="C7" s="2">
        <v>7</v>
      </c>
      <c r="D7" s="2">
        <v>5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576</v>
      </c>
      <c r="B6" t="s">
        <v>51</v>
      </c>
      <c r="C6" t="s">
        <v>65</v>
      </c>
      <c r="D6">
        <v>1</v>
      </c>
    </row>
    <row r="7" spans="1:4" x14ac:dyDescent="0.25">
      <c r="A7">
        <v>3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212</v>
      </c>
      <c r="B10" t="s">
        <v>52</v>
      </c>
      <c r="C10" t="s">
        <v>65</v>
      </c>
      <c r="D10">
        <v>1</v>
      </c>
    </row>
    <row r="11" spans="1:4" x14ac:dyDescent="0.25">
      <c r="A11">
        <v>2</v>
      </c>
      <c r="B11" t="s">
        <v>52</v>
      </c>
      <c r="C11" t="s">
        <v>90</v>
      </c>
      <c r="D11">
        <v>2</v>
      </c>
    </row>
    <row r="12" spans="1:4" x14ac:dyDescent="0.25">
      <c r="A12">
        <v>5</v>
      </c>
      <c r="B12" t="s">
        <v>52</v>
      </c>
      <c r="C12" t="s">
        <v>64</v>
      </c>
      <c r="D12">
        <v>3</v>
      </c>
    </row>
    <row r="13" spans="1:4" x14ac:dyDescent="0.25">
      <c r="A13">
        <v>9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miesięczny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2020-07-08T08:43:54Z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