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/>
  <mc:AlternateContent xmlns:mc="http://schemas.openxmlformats.org/markup-compatibility/2006">
    <mc:Choice Requires="x15">
      <x15ac:absPath xmlns:x15ac="http://schemas.microsoft.com/office/spreadsheetml/2010/11/ac" url="H:\PUBLIKACJE\Miesięczna Informacja Statystyczna\2024 rok_ostateczne\"/>
    </mc:Choice>
  </mc:AlternateContent>
  <xr:revisionPtr revIDLastSave="0" documentId="13_ncr:1_{A3F818F2-37BC-4B4C-9615-9E6962776798}" xr6:coauthVersionLast="36" xr6:coauthVersionMax="36" xr10:uidLastSave="{00000000-0000-0000-0000-000000000000}"/>
  <bookViews>
    <workbookView xWindow="0" yWindow="0" windowWidth="13260" windowHeight="9105" xr2:uid="{00000000-000D-0000-FFFF-FFFF00000000}"/>
  </bookViews>
  <sheets>
    <sheet name="Marzec" sheetId="6" r:id="rId1"/>
  </sheets>
  <definedNames>
    <definedName name="_xlnm.Print_Area" localSheetId="0">Marzec!$A$1:$H$170</definedName>
  </definedNames>
  <calcPr calcId="191029"/>
</workbook>
</file>

<file path=xl/calcChain.xml><?xml version="1.0" encoding="utf-8"?>
<calcChain xmlns="http://schemas.openxmlformats.org/spreadsheetml/2006/main">
  <c r="G167" i="6" l="1"/>
  <c r="G166" i="6"/>
  <c r="G168" i="6" l="1"/>
  <c r="C128" i="6" l="1"/>
  <c r="D128" i="6" l="1"/>
  <c r="C164" i="6" l="1"/>
  <c r="D66" i="6" l="1"/>
  <c r="D75" i="6" s="1"/>
  <c r="D83" i="6" s="1"/>
  <c r="D91" i="6" s="1"/>
  <c r="D104" i="6" s="1"/>
  <c r="D114" i="6" s="1"/>
  <c r="C66" i="6"/>
  <c r="C75" i="6" s="1"/>
  <c r="C83" i="6" s="1"/>
  <c r="C91" i="6" s="1"/>
  <c r="C104" i="6" s="1"/>
  <c r="C114" i="6" s="1"/>
  <c r="H163" i="6" l="1"/>
  <c r="H162" i="6"/>
  <c r="H159" i="6"/>
  <c r="H158" i="6"/>
  <c r="H155" i="6"/>
  <c r="H154" i="6"/>
  <c r="H150" i="6"/>
  <c r="H147" i="6"/>
  <c r="H143" i="6"/>
  <c r="H138" i="6"/>
  <c r="H135" i="6"/>
  <c r="H131" i="6"/>
  <c r="H130" i="6"/>
  <c r="H126" i="6"/>
  <c r="H122" i="6"/>
  <c r="H119" i="6"/>
  <c r="H118" i="6"/>
  <c r="H110" i="6"/>
  <c r="H96" i="6"/>
  <c r="H95" i="6"/>
  <c r="H87" i="6"/>
  <c r="H86" i="6"/>
  <c r="G78" i="6"/>
  <c r="H70" i="6"/>
  <c r="H62" i="6"/>
  <c r="H61" i="6"/>
  <c r="H160" i="6"/>
  <c r="G160" i="6"/>
  <c r="C156" i="6"/>
  <c r="C152" i="6"/>
  <c r="C148" i="6"/>
  <c r="C144" i="6"/>
  <c r="C140" i="6"/>
  <c r="C136" i="6"/>
  <c r="C132" i="6"/>
  <c r="H124" i="6"/>
  <c r="C107" i="6"/>
  <c r="C101" i="6"/>
  <c r="C97" i="6"/>
  <c r="C88" i="6"/>
  <c r="C80" i="6"/>
  <c r="C71" i="6"/>
  <c r="H68" i="6"/>
  <c r="H77" i="6" s="1"/>
  <c r="H85" i="6" s="1"/>
  <c r="H93" i="6" s="1"/>
  <c r="H106" i="6" s="1"/>
  <c r="H116" i="6" s="1"/>
  <c r="G68" i="6"/>
  <c r="G77" i="6" s="1"/>
  <c r="G85" i="6" s="1"/>
  <c r="G93" i="6" s="1"/>
  <c r="G106" i="6" s="1"/>
  <c r="G116" i="6" s="1"/>
  <c r="F67" i="6"/>
  <c r="F76" i="6" s="1"/>
  <c r="F84" i="6" s="1"/>
  <c r="F92" i="6" s="1"/>
  <c r="F105" i="6" s="1"/>
  <c r="F115" i="6" s="1"/>
  <c r="E67" i="6"/>
  <c r="E76" i="6" s="1"/>
  <c r="E84" i="6" s="1"/>
  <c r="E92" i="6" s="1"/>
  <c r="E105" i="6" s="1"/>
  <c r="E115" i="6" s="1"/>
  <c r="D67" i="6"/>
  <c r="D76" i="6" s="1"/>
  <c r="D84" i="6" s="1"/>
  <c r="D92" i="6" s="1"/>
  <c r="D105" i="6" s="1"/>
  <c r="D115" i="6" s="1"/>
  <c r="C67" i="6"/>
  <c r="C76" i="6" s="1"/>
  <c r="C84" i="6" s="1"/>
  <c r="C92" i="6" s="1"/>
  <c r="C105" i="6" s="1"/>
  <c r="C115" i="6" s="1"/>
  <c r="G69" i="6" l="1"/>
  <c r="G134" i="6"/>
  <c r="G154" i="6"/>
  <c r="D132" i="6"/>
  <c r="D156" i="6"/>
  <c r="H140" i="6"/>
  <c r="G142" i="6"/>
  <c r="G100" i="6"/>
  <c r="G111" i="6"/>
  <c r="G123" i="6"/>
  <c r="G131" i="6"/>
  <c r="H123" i="6"/>
  <c r="H139" i="6"/>
  <c r="G158" i="6"/>
  <c r="E128" i="6"/>
  <c r="H128" i="6" s="1"/>
  <c r="E152" i="6"/>
  <c r="H152" i="6" s="1"/>
  <c r="G155" i="6"/>
  <c r="D88" i="6"/>
  <c r="D101" i="6"/>
  <c r="D148" i="6"/>
  <c r="D164" i="6"/>
  <c r="E71" i="6"/>
  <c r="H71" i="6" s="1"/>
  <c r="E132" i="6"/>
  <c r="H132" i="6" s="1"/>
  <c r="E148" i="6"/>
  <c r="H148" i="6" s="1"/>
  <c r="E156" i="6"/>
  <c r="E164" i="6"/>
  <c r="H164" i="6" s="1"/>
  <c r="G147" i="6"/>
  <c r="G163" i="6"/>
  <c r="G62" i="6"/>
  <c r="G79" i="6"/>
  <c r="G109" i="6"/>
  <c r="G127" i="6"/>
  <c r="H109" i="6"/>
  <c r="G99" i="6"/>
  <c r="H79" i="6"/>
  <c r="E97" i="6"/>
  <c r="H97" i="6" s="1"/>
  <c r="G135" i="6"/>
  <c r="G146" i="6"/>
  <c r="G151" i="6"/>
  <c r="G162" i="6"/>
  <c r="G110" i="6"/>
  <c r="H99" i="6"/>
  <c r="G119" i="6"/>
  <c r="G130" i="6"/>
  <c r="G159" i="6"/>
  <c r="G96" i="6"/>
  <c r="H151" i="6"/>
  <c r="G86" i="6"/>
  <c r="G122" i="6"/>
  <c r="G143" i="6"/>
  <c r="H146" i="6"/>
  <c r="H127" i="6"/>
  <c r="H69" i="6"/>
  <c r="D80" i="6"/>
  <c r="D97" i="6"/>
  <c r="D136" i="6"/>
  <c r="D144" i="6"/>
  <c r="D152" i="6"/>
  <c r="G61" i="6"/>
  <c r="E80" i="6"/>
  <c r="H80" i="6" s="1"/>
  <c r="E107" i="6"/>
  <c r="H107" i="6" s="1"/>
  <c r="H120" i="6"/>
  <c r="E136" i="6"/>
  <c r="H136" i="6" s="1"/>
  <c r="E144" i="6"/>
  <c r="H144" i="6" s="1"/>
  <c r="H78" i="6"/>
  <c r="H108" i="6"/>
  <c r="H134" i="6"/>
  <c r="H142" i="6"/>
  <c r="G95" i="6"/>
  <c r="G126" i="6"/>
  <c r="G150" i="6"/>
  <c r="G118" i="6"/>
  <c r="E101" i="6"/>
  <c r="H101" i="6" s="1"/>
  <c r="D71" i="6"/>
  <c r="G87" i="6"/>
  <c r="E88" i="6"/>
  <c r="H88" i="6" s="1"/>
  <c r="H100" i="6"/>
  <c r="D107" i="6"/>
  <c r="H111" i="6"/>
  <c r="G70" i="6"/>
  <c r="G108" i="6"/>
  <c r="G156" i="6" l="1"/>
  <c r="G152" i="6"/>
  <c r="H156" i="6"/>
  <c r="G128" i="6"/>
  <c r="G164" i="6"/>
  <c r="G71" i="6"/>
  <c r="G148" i="6"/>
  <c r="G107" i="6"/>
  <c r="G132" i="6"/>
  <c r="G97" i="6"/>
  <c r="G120" i="6"/>
  <c r="G144" i="6"/>
  <c r="G136" i="6"/>
  <c r="G80" i="6"/>
  <c r="G101" i="6"/>
  <c r="G88" i="6"/>
  <c r="G124" i="6" l="1"/>
  <c r="F71" i="6" l="1"/>
  <c r="F152" i="6"/>
  <c r="F136" i="6" l="1"/>
  <c r="F97" i="6"/>
  <c r="F144" i="6"/>
  <c r="F80" i="6"/>
  <c r="F164" i="6"/>
  <c r="F88" i="6"/>
  <c r="F107" i="6"/>
  <c r="F148" i="6"/>
  <c r="F128" i="6"/>
  <c r="F132" i="6"/>
  <c r="F101" i="6"/>
  <c r="F156" i="6"/>
</calcChain>
</file>

<file path=xl/sharedStrings.xml><?xml version="1.0" encoding="utf-8"?>
<sst xmlns="http://schemas.openxmlformats.org/spreadsheetml/2006/main" count="148" uniqueCount="91">
  <si>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</si>
  <si>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</si>
  <si>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</si>
  <si>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</si>
  <si>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</si>
  <si>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</si>
  <si>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</si>
  <si>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</si>
  <si>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</si>
  <si>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Przeciętny zasiłek za 1 dzień w zł </t>
  </si>
  <si>
    <t xml:space="preserve">Przeciętne świadczenie emerytalno-rentowe brutto w zł </t>
  </si>
  <si>
    <t>Liczba zasiłków</t>
  </si>
  <si>
    <t xml:space="preserve">Przeciętna wysokość zasiłku w zł 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</si>
  <si>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</si>
  <si>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</si>
  <si>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</si>
  <si>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</si>
  <si>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</si>
  <si>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DODATKI DLA WETERANA POSZKODOWANEGO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</si>
  <si>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</si>
  <si>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</si>
  <si>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</si>
  <si>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</si>
  <si>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</si>
  <si>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</si>
  <si>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</si>
  <si>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</si>
  <si>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</si>
  <si>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>Składka za rolników i domowników w zł</t>
  </si>
  <si>
    <t xml:space="preserve">Składka za pomocników rolnika w zł </t>
  </si>
  <si>
    <t>INFORMACJA O ŚWIADCZENIACH PIENIĘŻNYCH
 Z UBEZPIECZENIA SPOŁECZNEGO ROLNIKÓW</t>
  </si>
  <si>
    <t>OBJAŚNIENIA ZNAKÓW UMOWNYCH</t>
  </si>
  <si>
    <t>Kreska (-) - zjawisko nie wystąpiło</t>
  </si>
  <si>
    <t>Tablica 5. Świadczenia wypłacane z funduszu składkowego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</si>
  <si>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</si>
  <si>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</si>
  <si>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r>
      <t xml:space="preserve">Wysokość świadczenia w zł </t>
    </r>
    <r>
      <rPr>
        <vertAlign val="superscript"/>
        <sz val="11"/>
        <rFont val="Arial"/>
        <family val="2"/>
        <charset val="238"/>
      </rPr>
      <t>b)</t>
    </r>
  </si>
  <si>
    <t>ŚWIADCZENIA WYRÓWNAWCZE DLA DZIAŁACZY OPOZYCJI ANTYKOMUNISTYCZNEJ 
ORAZ OSÓB REPRESJONOWANYCH Z POWODÓW POLITYCZNYCH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</si>
  <si>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</si>
  <si>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</si>
  <si>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</si>
  <si>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</si>
  <si>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</si>
  <si>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</si>
  <si>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</si>
  <si>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Zasiłek macierzyński od 1 stycznia 2016 r. jest świadczeniem z ubezpieczenia emerytalno-rentowego.</t>
  </si>
  <si>
    <t xml:space="preserve">Informacja miesięczna zawiera wstępne dane statystyczne dotyczące wypłaty świadczeń pieniężnych z ubezpieczenia społecznego rolników oraz realizacji zadań zleconych do wypłaty Kasie Rolniczego Ubezpieczenia Społecznego przez budżet państwa. 
</t>
  </si>
  <si>
    <t>7.</t>
  </si>
  <si>
    <t>8.</t>
  </si>
  <si>
    <t>9.</t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</si>
  <si>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macierzyński. 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</si>
  <si>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</si>
  <si>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</si>
  <si>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</si>
  <si>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</si>
  <si>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</si>
  <si>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</si>
  <si>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</si>
  <si>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</si>
  <si>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</si>
  <si>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</si>
  <si>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</si>
  <si>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Dane dotyczące składki na ubezpieczenie zdrowotne obejmują informacje statystyczne dotyczące realizowanych przez KRUS zadań na podstawie ustawy z dnia 27 sierpnia 2004 r. o świadczeniach opieki zdrowotnej finansowanych ze środków publicznych.</t>
  </si>
  <si>
    <t>Świadczeniami z ubezpieczenia wypadkowego, chorobowego i macierzyńskiego, finansowanymi z Funduszu Składkowego, są:
- jednorazowe odszkodowanie z tytułu stałego lub długotrwałego uszczerbku na zdrowiu albo śmierci wskutek wypadku przy pracy
  rolniczej lub rolniczej choroby zawodowej;
- zasiłek chorobowy.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</si>
  <si>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Bez jednorazowych świadczeń pieniężnych wypłacanych zgodnie z ustawą z dnia 4 kwietnia 2019 r. o jednorazowym świadczeniu pieniężnym dla emerytów i rencistów w 2019 r.</t>
    </r>
  </si>
  <si>
    <t>TABELA 1. EMERYTURY I RENTY OGÓŁEM</t>
  </si>
  <si>
    <t>OGÓŁEM, z tego:</t>
  </si>
  <si>
    <t>luty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</si>
  <si>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</si>
  <si>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</si>
  <si>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marzec</t>
  </si>
  <si>
    <t>Składka od emerytów i rencistów w  zł</t>
  </si>
  <si>
    <t xml:space="preserve">                          KASA ROLNICZEGO UBEZPIECZENIA SPOŁECZNEGO</t>
  </si>
  <si>
    <t>TABELA 3. ZASIŁKI POGRZEBOWE WYPŁACANE Z FUNDUSZU EMERYTALNO- RENTOWEGO</t>
  </si>
  <si>
    <t>TABELA 6. PRZYPIS SKŁADEK NA UBEZPIECZENIE ZDROWOTNE</t>
  </si>
  <si>
    <t>Narastajaco styczeń-marzec</t>
  </si>
  <si>
    <t>Wysokość świadczenia w zł</t>
  </si>
  <si>
    <t>Działy specjalne produkcji rolnej w zł</t>
  </si>
  <si>
    <t>Liczba osób</t>
  </si>
  <si>
    <t>2023 rok</t>
  </si>
  <si>
    <t>TABELA 7. ŚWIADCZENIA ZLECONE DO WYPŁATY KASIE ROLNICZEGO UBEZPIECZENIA SPOŁECZNEGO</t>
  </si>
  <si>
    <t>Tablica 7. Świadczenia zlecone do wypłaty Kasie Rolniczego Ubepieczenia Społecznego</t>
  </si>
  <si>
    <t xml:space="preserve">Tablica 6. Przypis składek na ubezpieczenie zdrowotne </t>
  </si>
  <si>
    <t>2024 rok</t>
  </si>
  <si>
    <t>Warszawa 2024 rok</t>
  </si>
  <si>
    <t>MARZEC 2024 ROK</t>
  </si>
  <si>
    <t>Dane opracowane są na podstawie meldunków statystycznych opracowanych przez jednostki organizacyjne Kasy za marzec 2024 r.</t>
  </si>
  <si>
    <t>marca 
2024 r. 
z lutym
2024 r.</t>
  </si>
  <si>
    <t>marca 
2024 r. 
z marcem
2023 r.</t>
  </si>
  <si>
    <t>ŚWIADCZENIA PIENIĘŻNE Z TYTUŁU PEŁNIENIA FUNKCJI SOŁTYSA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</si>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</sst>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\ _z_ł_-;\-* #,##0\ _z_ł_-;_-* &quot;-&quot;\ _z_ł_-;_-@_-"/>
    <numFmt numFmtId="164" formatCode="#,##0.0"/>
    <numFmt numFmtId="165" formatCode="#,##0.00000"/>
    <numFmt numFmtId="166" formatCode="0.000"/>
  </numFmts>
  <fonts count="16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9" fillId="0" borderId="0"/>
    <xf numFmtId="0" fontId="13" fillId="0" borderId="0"/>
    <xf numFmtId="0" fontId="6" fillId="0" borderId="0"/>
  </cellStyleXfs>
  <cellXfs count="128">
    <xf numFmtId="0" fontId="0" fillId="0" borderId="0" xfId="0"/>
    <xf numFmtId="10" fontId="2" fillId="0" borderId="0" xfId="1" applyNumberFormat="1" applyFont="1"/>
    <xf numFmtId="10" fontId="5" fillId="0" borderId="6" xfId="1" applyNumberFormat="1" applyFont="1" applyBorder="1" applyAlignment="1">
      <alignment vertical="center"/>
    </xf>
    <xf numFmtId="10" fontId="5" fillId="0" borderId="10" xfId="1" applyNumberFormat="1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4"/>
    <xf numFmtId="0" fontId="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5" fillId="0" borderId="1" xfId="4" applyFont="1" applyBorder="1" applyAlignment="1">
      <alignment horizontal="center" vertical="center" wrapText="1"/>
    </xf>
    <xf numFmtId="3" fontId="5" fillId="0" borderId="5" xfId="4" applyNumberFormat="1" applyFont="1" applyBorder="1" applyAlignment="1">
      <alignment vertical="center"/>
    </xf>
    <xf numFmtId="3" fontId="5" fillId="0" borderId="4" xfId="4" applyNumberFormat="1" applyFont="1" applyBorder="1" applyAlignment="1">
      <alignment vertical="center"/>
    </xf>
    <xf numFmtId="10" fontId="5" fillId="0" borderId="4" xfId="4" applyNumberFormat="1" applyFont="1" applyBorder="1" applyAlignment="1">
      <alignment vertical="center"/>
    </xf>
    <xf numFmtId="3" fontId="2" fillId="0" borderId="0" xfId="4" applyNumberFormat="1" applyFont="1"/>
    <xf numFmtId="166" fontId="2" fillId="0" borderId="0" xfId="4" applyNumberFormat="1" applyFont="1"/>
    <xf numFmtId="4" fontId="5" fillId="0" borderId="5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2" fontId="2" fillId="0" borderId="0" xfId="4" applyNumberFormat="1" applyFont="1" applyAlignment="1">
      <alignment horizontal="left" indent="5"/>
    </xf>
    <xf numFmtId="4" fontId="5" fillId="0" borderId="12" xfId="4" applyNumberFormat="1" applyFont="1" applyBorder="1" applyAlignment="1">
      <alignment vertical="center"/>
    </xf>
    <xf numFmtId="4" fontId="5" fillId="0" borderId="7" xfId="4" applyNumberFormat="1" applyFont="1" applyBorder="1" applyAlignment="1">
      <alignment vertical="center"/>
    </xf>
    <xf numFmtId="10" fontId="5" fillId="0" borderId="7" xfId="4" applyNumberFormat="1" applyFont="1" applyBorder="1" applyAlignment="1">
      <alignment vertical="center"/>
    </xf>
    <xf numFmtId="0" fontId="2" fillId="0" borderId="0" xfId="4" applyFont="1" applyAlignment="1">
      <alignment horizontal="left" indent="1"/>
    </xf>
    <xf numFmtId="4" fontId="2" fillId="0" borderId="0" xfId="4" applyNumberFormat="1" applyFont="1"/>
    <xf numFmtId="4" fontId="5" fillId="0" borderId="12" xfId="4" applyNumberFormat="1" applyFont="1" applyBorder="1" applyAlignment="1">
      <alignment horizontal="right" vertical="center"/>
    </xf>
    <xf numFmtId="4" fontId="5" fillId="0" borderId="7" xfId="4" applyNumberFormat="1" applyFont="1" applyBorder="1" applyAlignment="1">
      <alignment horizontal="right" vertical="center"/>
    </xf>
    <xf numFmtId="4" fontId="5" fillId="0" borderId="10" xfId="4" applyNumberFormat="1" applyFont="1" applyBorder="1" applyAlignment="1">
      <alignment horizontal="right" vertical="center"/>
    </xf>
    <xf numFmtId="10" fontId="5" fillId="0" borderId="10" xfId="4" applyNumberFormat="1" applyFont="1" applyBorder="1" applyAlignment="1">
      <alignment vertical="center"/>
    </xf>
    <xf numFmtId="10" fontId="5" fillId="0" borderId="4" xfId="4" applyNumberFormat="1" applyFont="1" applyBorder="1" applyAlignment="1">
      <alignment horizontal="right" vertical="center"/>
    </xf>
    <xf numFmtId="10" fontId="5" fillId="0" borderId="6" xfId="4" applyNumberFormat="1" applyFont="1" applyBorder="1" applyAlignment="1">
      <alignment vertical="center"/>
    </xf>
    <xf numFmtId="10" fontId="5" fillId="0" borderId="7" xfId="4" applyNumberFormat="1" applyFont="1" applyBorder="1" applyAlignment="1">
      <alignment horizontal="right" vertical="center"/>
    </xf>
    <xf numFmtId="3" fontId="8" fillId="0" borderId="4" xfId="4" applyNumberFormat="1" applyFont="1" applyFill="1" applyBorder="1" applyAlignment="1">
      <alignment horizontal="right" vertical="center"/>
    </xf>
    <xf numFmtId="164" fontId="2" fillId="0" borderId="0" xfId="4" applyNumberFormat="1" applyFont="1"/>
    <xf numFmtId="4" fontId="8" fillId="0" borderId="7" xfId="4" applyNumberFormat="1" applyFont="1" applyFill="1" applyBorder="1" applyAlignment="1">
      <alignment horizontal="right" vertical="center"/>
    </xf>
    <xf numFmtId="164" fontId="15" fillId="0" borderId="0" xfId="4" applyNumberFormat="1" applyFont="1" applyBorder="1" applyAlignment="1">
      <alignment vertical="top"/>
    </xf>
    <xf numFmtId="4" fontId="15" fillId="0" borderId="0" xfId="4" applyNumberFormat="1" applyFont="1" applyBorder="1" applyAlignment="1">
      <alignment vertical="top"/>
    </xf>
    <xf numFmtId="4" fontId="5" fillId="0" borderId="6" xfId="4" applyNumberFormat="1" applyFont="1" applyBorder="1" applyAlignment="1">
      <alignment horizontal="right" vertical="center"/>
    </xf>
    <xf numFmtId="4" fontId="5" fillId="0" borderId="4" xfId="4" applyNumberFormat="1" applyFont="1" applyBorder="1" applyAlignment="1">
      <alignment horizontal="right" vertical="center"/>
    </xf>
    <xf numFmtId="2" fontId="2" fillId="0" borderId="0" xfId="4" applyNumberFormat="1" applyFont="1"/>
    <xf numFmtId="4" fontId="2" fillId="0" borderId="0" xfId="4" applyNumberFormat="1" applyFont="1" applyBorder="1"/>
    <xf numFmtId="0" fontId="2" fillId="0" borderId="0" xfId="4" applyFont="1" applyBorder="1"/>
    <xf numFmtId="0" fontId="2" fillId="0" borderId="0" xfId="4" applyFont="1" applyAlignment="1">
      <alignment wrapText="1"/>
    </xf>
    <xf numFmtId="0" fontId="2" fillId="0" borderId="0" xfId="4" applyFont="1" applyBorder="1" applyAlignment="1">
      <alignment wrapText="1"/>
    </xf>
    <xf numFmtId="3" fontId="5" fillId="0" borderId="4" xfId="4" quotePrefix="1" applyNumberFormat="1" applyFont="1" applyBorder="1" applyAlignment="1">
      <alignment horizontal="right" vertical="center"/>
    </xf>
    <xf numFmtId="4" fontId="5" fillId="0" borderId="4" xfId="4" quotePrefix="1" applyNumberFormat="1" applyFont="1" applyBorder="1" applyAlignment="1">
      <alignment horizontal="right" vertical="center"/>
    </xf>
    <xf numFmtId="0" fontId="5" fillId="0" borderId="4" xfId="4" applyFont="1" applyBorder="1" applyAlignment="1">
      <alignment vertical="center"/>
    </xf>
    <xf numFmtId="165" fontId="2" fillId="0" borderId="0" xfId="4" applyNumberFormat="1" applyFont="1"/>
    <xf numFmtId="4" fontId="5" fillId="0" borderId="4" xfId="4" applyNumberFormat="1" applyFont="1" applyFill="1" applyBorder="1" applyAlignment="1">
      <alignment vertical="center"/>
    </xf>
    <xf numFmtId="4" fontId="5" fillId="0" borderId="4" xfId="4" quotePrefix="1" applyNumberFormat="1" applyFont="1" applyFill="1" applyBorder="1" applyAlignment="1">
      <alignment horizontal="right" vertical="center"/>
    </xf>
    <xf numFmtId="10" fontId="5" fillId="0" borderId="0" xfId="4" applyNumberFormat="1" applyFont="1" applyBorder="1" applyAlignment="1">
      <alignment horizontal="right" vertical="center"/>
    </xf>
    <xf numFmtId="0" fontId="2" fillId="0" borderId="0" xfId="4" applyFont="1" applyAlignment="1">
      <alignment vertical="top"/>
    </xf>
    <xf numFmtId="0" fontId="2" fillId="0" borderId="0" xfId="4" applyFont="1" applyAlignment="1">
      <alignment horizontal="left" vertical="center"/>
    </xf>
    <xf numFmtId="0" fontId="15" fillId="0" borderId="0" xfId="4" applyFont="1" applyBorder="1" applyAlignment="1">
      <alignment horizontal="left" vertical="top"/>
    </xf>
    <xf numFmtId="0" fontId="14" fillId="0" borderId="0" xfId="4" applyFont="1" applyBorder="1" applyAlignment="1">
      <alignment horizontal="left" vertical="top" wrapText="1"/>
    </xf>
    <xf numFmtId="0" fontId="5" fillId="0" borderId="0" xfId="4" applyFont="1" applyBorder="1" applyAlignment="1">
      <alignment horizontal="left" vertical="center" wrapText="1"/>
    </xf>
    <xf numFmtId="4" fontId="5" fillId="0" borderId="0" xfId="4" applyNumberFormat="1" applyFont="1" applyBorder="1" applyAlignment="1">
      <alignment horizontal="right" vertical="center"/>
    </xf>
    <xf numFmtId="10" fontId="5" fillId="0" borderId="0" xfId="4" applyNumberFormat="1" applyFont="1" applyBorder="1" applyAlignment="1">
      <alignment vertical="center"/>
    </xf>
    <xf numFmtId="0" fontId="5" fillId="0" borderId="0" xfId="4" applyFont="1" applyBorder="1" applyAlignment="1">
      <alignment horizontal="left" wrapText="1"/>
    </xf>
    <xf numFmtId="4" fontId="5" fillId="0" borderId="0" xfId="4" applyNumberFormat="1" applyFont="1" applyBorder="1"/>
    <xf numFmtId="0" fontId="14" fillId="0" borderId="0" xfId="4" applyFont="1" applyAlignment="1">
      <alignment horizontal="left" vertical="top" wrapText="1"/>
    </xf>
    <xf numFmtId="0" fontId="7" fillId="2" borderId="1" xfId="4" applyFont="1" applyFill="1" applyBorder="1" applyAlignment="1">
      <alignment horizontal="center" vertical="center" wrapText="1"/>
    </xf>
    <xf numFmtId="4" fontId="5" fillId="0" borderId="0" xfId="4" applyNumberFormat="1" applyFont="1" applyBorder="1" applyAlignment="1">
      <alignment vertical="center"/>
    </xf>
    <xf numFmtId="4" fontId="5" fillId="0" borderId="6" xfId="4" applyNumberFormat="1" applyFont="1" applyBorder="1" applyAlignment="1">
      <alignment vertical="center"/>
    </xf>
    <xf numFmtId="4" fontId="5" fillId="0" borderId="10" xfId="4" applyNumberFormat="1" applyFont="1" applyBorder="1" applyAlignment="1">
      <alignment vertical="center"/>
    </xf>
    <xf numFmtId="10" fontId="5" fillId="0" borderId="6" xfId="4" applyNumberFormat="1" applyFont="1" applyBorder="1" applyAlignment="1">
      <alignment horizontal="right" vertical="center"/>
    </xf>
    <xf numFmtId="41" fontId="5" fillId="0" borderId="4" xfId="4" quotePrefix="1" applyNumberFormat="1" applyFont="1" applyFill="1" applyBorder="1" applyAlignment="1">
      <alignment horizontal="right" vertical="center"/>
    </xf>
    <xf numFmtId="41" fontId="5" fillId="0" borderId="4" xfId="4" applyNumberFormat="1" applyFont="1" applyBorder="1" applyAlignment="1">
      <alignment vertical="center"/>
    </xf>
    <xf numFmtId="41" fontId="5" fillId="0" borderId="7" xfId="4" applyNumberFormat="1" applyFont="1" applyBorder="1" applyAlignment="1">
      <alignment vertical="center"/>
    </xf>
    <xf numFmtId="2" fontId="2" fillId="0" borderId="0" xfId="4" applyNumberFormat="1" applyFont="1" applyAlignment="1">
      <alignment vertical="center"/>
    </xf>
    <xf numFmtId="4" fontId="2" fillId="0" borderId="0" xfId="4" applyNumberFormat="1" applyFont="1" applyBorder="1" applyAlignment="1">
      <alignment vertical="center"/>
    </xf>
    <xf numFmtId="4" fontId="2" fillId="0" borderId="0" xfId="4" applyNumberFormat="1" applyFont="1" applyAlignment="1">
      <alignment vertical="center"/>
    </xf>
    <xf numFmtId="10" fontId="2" fillId="0" borderId="0" xfId="4" applyNumberFormat="1" applyFont="1" applyBorder="1" applyAlignment="1">
      <alignment vertical="center"/>
    </xf>
    <xf numFmtId="4" fontId="2" fillId="0" borderId="0" xfId="4" applyNumberFormat="1" applyFont="1" applyBorder="1" applyAlignment="1">
      <alignment horizontal="right" vertical="center"/>
    </xf>
    <xf numFmtId="10" fontId="3" fillId="0" borderId="0" xfId="4" applyNumberFormat="1" applyFont="1" applyBorder="1" applyAlignment="1">
      <alignment horizontal="right" vertical="center"/>
    </xf>
    <xf numFmtId="4" fontId="3" fillId="0" borderId="0" xfId="4" applyNumberFormat="1" applyFont="1" applyBorder="1" applyAlignment="1">
      <alignment horizontal="right" vertical="center"/>
    </xf>
    <xf numFmtId="0" fontId="5" fillId="0" borderId="5" xfId="4" applyFont="1" applyBorder="1" applyAlignment="1">
      <alignment horizontal="left" vertical="center" wrapText="1"/>
    </xf>
    <xf numFmtId="0" fontId="5" fillId="0" borderId="6" xfId="4" applyFont="1" applyBorder="1" applyAlignment="1">
      <alignment horizontal="left" vertical="center" wrapText="1"/>
    </xf>
    <xf numFmtId="0" fontId="15" fillId="0" borderId="15" xfId="4" applyFont="1" applyBorder="1" applyAlignment="1">
      <alignment horizontal="left" vertical="center" wrapText="1"/>
    </xf>
    <xf numFmtId="0" fontId="15" fillId="0" borderId="0" xfId="4" applyFont="1" applyAlignment="1">
      <alignment horizontal="left" vertical="top"/>
    </xf>
    <xf numFmtId="0" fontId="7" fillId="0" borderId="5" xfId="4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/>
    </xf>
    <xf numFmtId="0" fontId="7" fillId="0" borderId="5" xfId="4" applyFont="1" applyBorder="1" applyAlignment="1">
      <alignment horizontal="center" vertical="center" wrapText="1"/>
    </xf>
    <xf numFmtId="0" fontId="7" fillId="0" borderId="0" xfId="4" applyFont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 wrapText="1"/>
    </xf>
    <xf numFmtId="4" fontId="7" fillId="0" borderId="5" xfId="4" applyNumberFormat="1" applyFont="1" applyBorder="1" applyAlignment="1">
      <alignment horizontal="center" vertical="center"/>
    </xf>
    <xf numFmtId="4" fontId="7" fillId="0" borderId="0" xfId="4" applyNumberFormat="1" applyFont="1" applyBorder="1" applyAlignment="1">
      <alignment horizontal="center" vertical="center"/>
    </xf>
    <xf numFmtId="4" fontId="7" fillId="0" borderId="6" xfId="4" applyNumberFormat="1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 wrapText="1"/>
    </xf>
    <xf numFmtId="0" fontId="5" fillId="0" borderId="7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0" fontId="5" fillId="0" borderId="8" xfId="4" applyFont="1" applyBorder="1" applyAlignment="1">
      <alignment horizontal="center" vertical="center" wrapText="1"/>
    </xf>
    <xf numFmtId="0" fontId="7" fillId="0" borderId="13" xfId="4" applyFont="1" applyBorder="1" applyAlignment="1">
      <alignment horizontal="center" vertical="center"/>
    </xf>
    <xf numFmtId="0" fontId="7" fillId="0" borderId="15" xfId="4" applyFont="1" applyBorder="1" applyAlignment="1">
      <alignment horizontal="center" vertical="center"/>
    </xf>
    <xf numFmtId="0" fontId="7" fillId="0" borderId="14" xfId="4" applyFont="1" applyBorder="1" applyAlignment="1">
      <alignment horizontal="center" vertical="center"/>
    </xf>
    <xf numFmtId="0" fontId="5" fillId="0" borderId="12" xfId="4" applyFont="1" applyBorder="1" applyAlignment="1">
      <alignment horizontal="left" vertical="center" wrapText="1"/>
    </xf>
    <xf numFmtId="0" fontId="5" fillId="0" borderId="10" xfId="4" applyFont="1" applyBorder="1" applyAlignment="1">
      <alignment horizontal="left" vertical="center" wrapText="1"/>
    </xf>
    <xf numFmtId="0" fontId="1" fillId="3" borderId="11" xfId="4" applyFont="1" applyFill="1" applyBorder="1" applyAlignment="1">
      <alignment horizontal="left" vertical="center"/>
    </xf>
    <xf numFmtId="0" fontId="7" fillId="2" borderId="13" xfId="4" applyFont="1" applyFill="1" applyBorder="1" applyAlignment="1">
      <alignment horizontal="center" vertical="center" wrapText="1"/>
    </xf>
    <xf numFmtId="0" fontId="7" fillId="2" borderId="14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7" fillId="2" borderId="6" xfId="4" applyFont="1" applyFill="1" applyBorder="1" applyAlignment="1">
      <alignment horizontal="center" vertical="center" wrapText="1"/>
    </xf>
    <xf numFmtId="0" fontId="7" fillId="2" borderId="12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9" xfId="4" applyFont="1" applyFill="1" applyBorder="1" applyAlignment="1">
      <alignment horizontal="center" vertical="center" wrapText="1"/>
    </xf>
    <xf numFmtId="0" fontId="7" fillId="2" borderId="8" xfId="4" applyFont="1" applyFill="1" applyBorder="1" applyAlignment="1">
      <alignment horizontal="center" vertical="center" wrapText="1"/>
    </xf>
    <xf numFmtId="0" fontId="5" fillId="0" borderId="13" xfId="4" applyFont="1" applyBorder="1" applyAlignment="1">
      <alignment horizontal="left" vertical="center"/>
    </xf>
    <xf numFmtId="0" fontId="5" fillId="0" borderId="14" xfId="4" applyFont="1" applyBorder="1" applyAlignment="1">
      <alignment horizontal="left" vertical="center"/>
    </xf>
    <xf numFmtId="0" fontId="5" fillId="0" borderId="5" xfId="4" applyFont="1" applyFill="1" applyBorder="1" applyAlignment="1">
      <alignment horizontal="left" vertical="center" wrapText="1"/>
    </xf>
    <xf numFmtId="0" fontId="5" fillId="0" borderId="6" xfId="4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/>
    </xf>
    <xf numFmtId="0" fontId="7" fillId="0" borderId="13" xfId="4" applyFont="1" applyBorder="1" applyAlignment="1">
      <alignment horizontal="center"/>
    </xf>
    <xf numFmtId="0" fontId="7" fillId="0" borderId="15" xfId="4" applyFont="1" applyBorder="1" applyAlignment="1">
      <alignment horizontal="center"/>
    </xf>
    <xf numFmtId="0" fontId="7" fillId="0" borderId="14" xfId="4" applyFont="1" applyBorder="1" applyAlignment="1">
      <alignment horizontal="center"/>
    </xf>
    <xf numFmtId="0" fontId="5" fillId="0" borderId="13" xfId="4" applyFont="1" applyBorder="1" applyAlignment="1">
      <alignment horizontal="left" vertical="center" wrapText="1"/>
    </xf>
    <xf numFmtId="0" fontId="5" fillId="0" borderId="14" xfId="4" applyFont="1" applyBorder="1" applyAlignment="1">
      <alignment horizontal="left" vertical="center" wrapText="1"/>
    </xf>
    <xf numFmtId="0" fontId="14" fillId="0" borderId="15" xfId="4" applyFont="1" applyBorder="1" applyAlignment="1">
      <alignment horizontal="left" vertical="top" wrapText="1"/>
    </xf>
    <xf numFmtId="0" fontId="15" fillId="0" borderId="15" xfId="4" applyFont="1" applyBorder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" fillId="0" borderId="0" xfId="4" applyFont="1" applyAlignment="1">
      <alignment horizontal="justify" vertical="top" wrapText="1"/>
    </xf>
    <xf numFmtId="0" fontId="2" fillId="0" borderId="0" xfId="4" applyFont="1" applyAlignment="1">
      <alignment horizontal="left" vertical="top" wrapText="1"/>
    </xf>
    <xf numFmtId="0" fontId="10" fillId="0" borderId="0" xfId="4" applyFont="1" applyAlignment="1">
      <alignment horizontal="left" wrapText="1"/>
    </xf>
    <xf numFmtId="0" fontId="11" fillId="0" borderId="0" xfId="4" applyFont="1" applyAlignment="1">
      <alignment horizontal="center" wrapText="1"/>
    </xf>
    <xf numFmtId="0" fontId="11" fillId="0" borderId="0" xfId="4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4" applyFont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</cellXfs>
  <cellStyles count="5">
    <cellStyle name="Normalny" xfId="0" builtinId="0"/>
    <cellStyle name="Normalny 2" xfId="2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ADAA0EB-3824-4551-B249-9F5F49798D1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0</xdr:row>
      <xdr:rowOff>35719</xdr:rowOff>
    </xdr:from>
    <xdr:to>
      <xdr:col>1</xdr:col>
      <xdr:colOff>1228333</xdr:colOff>
      <xdr:row>8</xdr:row>
      <xdr:rowOff>85069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E3E4247-3CD5-4989-A392-B39BB3E7685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35719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83344</xdr:colOff>
      <xdr:row>18</xdr:row>
      <xdr:rowOff>154782</xdr:rowOff>
    </xdr:from>
    <xdr:to>
      <xdr:col>7</xdr:col>
      <xdr:colOff>785812</xdr:colOff>
      <xdr:row>31</xdr:row>
      <xdr:rowOff>154782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23D6BE1C-D77E-44B1-95C5-D8C2ADB9A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4" y="6655595"/>
          <a:ext cx="9441656" cy="631031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6DC49-FB9C-407C-9945-B8E454C09AF6}">
  <dimension ref="A1:M172"/>
  <sheetViews>
    <sheetView showGridLines="0" tabSelected="1" view="pageBreakPreview" topLeftCell="A39" zoomScale="80" zoomScaleNormal="100" zoomScaleSheetLayoutView="80" workbookViewId="0">
      <selection activeCell="C160" sqref="C160"/>
    </sheetView>
  </sheetViews>
  <sheetFormatPr defaultRowHeight="15"/>
  <cols>
    <col min="1" max="1" width="3.7109375" style="8" customWidth="1"/>
    <col min="2" max="2" width="42" style="8" customWidth="1"/>
    <col min="3" max="3" width="18.28515625" style="8" customWidth="1"/>
    <col min="4" max="4" width="18.42578125" style="8" customWidth="1"/>
    <col min="5" max="6" width="18.28515625" style="8" customWidth="1"/>
    <col min="7" max="8" width="12.28515625" style="8" customWidth="1"/>
    <col min="9" max="9" width="16" style="8" bestFit="1" customWidth="1"/>
    <col min="10" max="10" width="24.85546875" style="8" bestFit="1" customWidth="1"/>
    <col min="11" max="16384" width="9.140625" style="8"/>
  </cols>
  <sheetData>
    <row r="1" spans="2:8" s="5" customFormat="1" ht="12.75"/>
    <row r="2" spans="2:8" s="5" customFormat="1" ht="12.75"/>
    <row r="3" spans="2:8" s="5" customFormat="1" ht="12.75"/>
    <row r="4" spans="2:8" s="5" customFormat="1" ht="12.75"/>
    <row r="5" spans="2:8" s="5" customFormat="1" ht="12.75"/>
    <row r="6" spans="2:8" s="5" customFormat="1" ht="12.75"/>
    <row r="7" spans="2:8" s="5" customFormat="1" ht="12.75"/>
    <row r="8" spans="2:8" s="5" customFormat="1" ht="20.25" customHeight="1">
      <c r="B8" s="122" t="s">
        <v>72</v>
      </c>
      <c r="C8" s="122"/>
      <c r="D8" s="122"/>
      <c r="E8" s="122"/>
      <c r="F8" s="122"/>
      <c r="G8" s="122"/>
      <c r="H8" s="122"/>
    </row>
    <row r="9" spans="2:8" s="5" customFormat="1" ht="12.75"/>
    <row r="10" spans="2:8" s="5" customFormat="1" ht="12.75"/>
    <row r="11" spans="2:8" s="5" customFormat="1" ht="12.75"/>
    <row r="12" spans="2:8" s="5" customFormat="1" ht="12.75"/>
    <row r="13" spans="2:8" s="5" customFormat="1" ht="12.75"/>
    <row r="14" spans="2:8" s="5" customFormat="1" ht="12.75"/>
    <row r="15" spans="2:8" s="5" customFormat="1" ht="252.75" customHeight="1">
      <c r="B15" s="123" t="s">
        <v>30</v>
      </c>
      <c r="C15" s="123"/>
      <c r="D15" s="123"/>
      <c r="E15" s="123"/>
      <c r="F15" s="123"/>
      <c r="G15" s="123"/>
      <c r="H15" s="123"/>
    </row>
    <row r="16" spans="2:8" s="5" customFormat="1" ht="12.75"/>
    <row r="17" spans="2:8" s="5" customFormat="1" ht="12.75"/>
    <row r="18" spans="2:8" s="5" customFormat="1" ht="41.25" customHeight="1">
      <c r="B18" s="124" t="s">
        <v>85</v>
      </c>
      <c r="C18" s="124"/>
      <c r="D18" s="124"/>
      <c r="E18" s="124"/>
      <c r="F18" s="124"/>
      <c r="G18" s="124"/>
      <c r="H18" s="124"/>
    </row>
    <row r="19" spans="2:8" s="5" customFormat="1" ht="24" customHeight="1">
      <c r="B19" s="125"/>
      <c r="C19" s="125"/>
      <c r="D19" s="125"/>
      <c r="E19" s="125"/>
      <c r="F19" s="125"/>
      <c r="G19" s="125"/>
      <c r="H19" s="125"/>
    </row>
    <row r="20" spans="2:8" s="5" customFormat="1" ht="39.75" customHeight="1"/>
    <row r="21" spans="2:8" s="5" customFormat="1" ht="39.75" customHeight="1"/>
    <row r="22" spans="2:8" s="5" customFormat="1" ht="39.75" customHeight="1"/>
    <row r="23" spans="2:8" s="5" customFormat="1" ht="39.75" customHeight="1"/>
    <row r="24" spans="2:8" s="5" customFormat="1" ht="39.75" customHeight="1"/>
    <row r="25" spans="2:8" s="5" customFormat="1" ht="39.75" customHeight="1"/>
    <row r="26" spans="2:8" s="5" customFormat="1" ht="39.75" customHeight="1"/>
    <row r="27" spans="2:8" s="5" customFormat="1" ht="39.75" customHeight="1"/>
    <row r="28" spans="2:8" s="5" customFormat="1" ht="39.75" customHeight="1"/>
    <row r="29" spans="2:8" s="5" customFormat="1" ht="39.75" customHeight="1"/>
    <row r="30" spans="2:8" s="5" customFormat="1" ht="39.75" customHeight="1"/>
    <row r="31" spans="2:8" s="5" customFormat="1" ht="39.75" customHeight="1"/>
    <row r="32" spans="2:8" s="5" customFormat="1" ht="39.75" customHeight="1"/>
    <row r="33" spans="1:8" s="5" customFormat="1" ht="39.75" customHeight="1"/>
    <row r="34" spans="1:8" s="5" customFormat="1" ht="27" customHeight="1"/>
    <row r="35" spans="1:8" s="5" customFormat="1" ht="29.25" customHeight="1">
      <c r="B35" s="126" t="s">
        <v>84</v>
      </c>
      <c r="C35" s="126"/>
      <c r="D35" s="126"/>
      <c r="E35" s="126"/>
      <c r="F35" s="126"/>
      <c r="G35" s="126"/>
      <c r="H35" s="126"/>
    </row>
    <row r="36" spans="1:8" ht="31.5" customHeight="1">
      <c r="A36" s="127" t="s">
        <v>61</v>
      </c>
      <c r="B36" s="127"/>
      <c r="C36" s="127"/>
      <c r="D36" s="127"/>
      <c r="E36" s="127"/>
      <c r="F36" s="127"/>
      <c r="G36" s="127"/>
      <c r="H36" s="127"/>
    </row>
    <row r="37" spans="1:8" ht="40.5" customHeight="1">
      <c r="A37" s="49" t="s">
        <v>38</v>
      </c>
      <c r="B37" s="120" t="s">
        <v>46</v>
      </c>
      <c r="C37" s="120"/>
      <c r="D37" s="120"/>
      <c r="E37" s="120"/>
      <c r="F37" s="120"/>
      <c r="G37" s="120"/>
      <c r="H37" s="120"/>
    </row>
    <row r="38" spans="1:8" ht="25.5" customHeight="1">
      <c r="A38" s="49" t="s">
        <v>39</v>
      </c>
      <c r="B38" s="121" t="s">
        <v>86</v>
      </c>
      <c r="C38" s="121"/>
      <c r="D38" s="121"/>
      <c r="E38" s="121"/>
      <c r="F38" s="121"/>
      <c r="G38" s="121"/>
      <c r="H38" s="121"/>
    </row>
    <row r="39" spans="1:8" ht="27" customHeight="1">
      <c r="A39" s="49" t="s">
        <v>41</v>
      </c>
      <c r="B39" s="121" t="s">
        <v>40</v>
      </c>
      <c r="C39" s="121"/>
      <c r="D39" s="121"/>
      <c r="E39" s="121"/>
      <c r="F39" s="121"/>
      <c r="G39" s="121"/>
      <c r="H39" s="121"/>
    </row>
    <row r="40" spans="1:8" ht="53.25" customHeight="1">
      <c r="A40" s="49" t="s">
        <v>42</v>
      </c>
      <c r="B40" s="121" t="s">
        <v>69</v>
      </c>
      <c r="C40" s="121"/>
      <c r="D40" s="121"/>
      <c r="E40" s="121"/>
      <c r="F40" s="121"/>
      <c r="G40" s="121"/>
      <c r="H40" s="121"/>
    </row>
    <row r="41" spans="1:8" ht="132.75" customHeight="1">
      <c r="A41" s="49" t="s">
        <v>43</v>
      </c>
      <c r="B41" s="121" t="s">
        <v>50</v>
      </c>
      <c r="C41" s="121"/>
      <c r="D41" s="121"/>
      <c r="E41" s="121"/>
      <c r="F41" s="121"/>
      <c r="G41" s="121"/>
      <c r="H41" s="121"/>
    </row>
    <row r="42" spans="1:8" ht="27.75" customHeight="1">
      <c r="A42" s="49" t="s">
        <v>44</v>
      </c>
      <c r="B42" s="121" t="s">
        <v>45</v>
      </c>
      <c r="C42" s="121"/>
      <c r="D42" s="121"/>
      <c r="E42" s="121"/>
      <c r="F42" s="121"/>
      <c r="G42" s="121"/>
      <c r="H42" s="121"/>
    </row>
    <row r="43" spans="1:8" ht="71.25" customHeight="1">
      <c r="A43" s="49" t="s">
        <v>47</v>
      </c>
      <c r="B43" s="121" t="s">
        <v>63</v>
      </c>
      <c r="C43" s="121"/>
      <c r="D43" s="121"/>
      <c r="E43" s="121"/>
      <c r="F43" s="121"/>
      <c r="G43" s="121"/>
      <c r="H43" s="121"/>
    </row>
    <row r="44" spans="1:8" ht="42" customHeight="1">
      <c r="A44" s="49" t="s">
        <v>48</v>
      </c>
      <c r="B44" s="121" t="s">
        <v>62</v>
      </c>
      <c r="C44" s="121"/>
      <c r="D44" s="121"/>
      <c r="E44" s="121"/>
      <c r="F44" s="121"/>
      <c r="G44" s="121"/>
      <c r="H44" s="121"/>
    </row>
    <row r="45" spans="1:8" ht="21" customHeight="1">
      <c r="A45" s="49" t="s">
        <v>49</v>
      </c>
      <c r="B45" s="121" t="s">
        <v>55</v>
      </c>
      <c r="C45" s="121"/>
      <c r="D45" s="121"/>
      <c r="E45" s="121"/>
      <c r="F45" s="121"/>
      <c r="G45" s="121"/>
      <c r="H45" s="121"/>
    </row>
    <row r="46" spans="1:8" s="5" customFormat="1" ht="21" customHeight="1">
      <c r="B46" s="117" t="s">
        <v>57</v>
      </c>
      <c r="C46" s="117"/>
      <c r="D46" s="117"/>
      <c r="E46" s="117"/>
      <c r="F46" s="117"/>
      <c r="G46" s="117"/>
      <c r="H46" s="8"/>
    </row>
    <row r="47" spans="1:8" s="5" customFormat="1" ht="21" customHeight="1">
      <c r="B47" s="117" t="s">
        <v>56</v>
      </c>
      <c r="C47" s="117"/>
      <c r="D47" s="117"/>
      <c r="E47" s="117"/>
      <c r="F47" s="117"/>
      <c r="G47" s="117"/>
      <c r="H47" s="8"/>
    </row>
    <row r="48" spans="1:8" s="5" customFormat="1" ht="21" customHeight="1">
      <c r="B48" s="117" t="s">
        <v>59</v>
      </c>
      <c r="C48" s="117"/>
      <c r="D48" s="117"/>
      <c r="E48" s="117"/>
      <c r="F48" s="117"/>
      <c r="G48" s="117"/>
      <c r="H48" s="8"/>
    </row>
    <row r="49" spans="1:13" s="5" customFormat="1" ht="21" customHeight="1">
      <c r="B49" s="117" t="s">
        <v>58</v>
      </c>
      <c r="C49" s="117"/>
      <c r="D49" s="117"/>
      <c r="E49" s="117"/>
      <c r="F49" s="117"/>
      <c r="G49" s="117"/>
      <c r="H49" s="8"/>
    </row>
    <row r="50" spans="1:13" s="5" customFormat="1" ht="21" customHeight="1">
      <c r="B50" s="117" t="s">
        <v>33</v>
      </c>
      <c r="C50" s="117"/>
      <c r="D50" s="117"/>
      <c r="E50" s="117"/>
      <c r="F50" s="117"/>
      <c r="G50" s="117"/>
      <c r="H50" s="8"/>
    </row>
    <row r="51" spans="1:13" s="5" customFormat="1" ht="21" customHeight="1">
      <c r="B51" s="117" t="s">
        <v>82</v>
      </c>
      <c r="C51" s="117"/>
      <c r="D51" s="117"/>
      <c r="E51" s="117"/>
      <c r="F51" s="117"/>
      <c r="G51" s="117"/>
      <c r="H51" s="8"/>
    </row>
    <row r="52" spans="1:13" s="5" customFormat="1" ht="21" customHeight="1">
      <c r="B52" s="117" t="s">
        <v>81</v>
      </c>
      <c r="C52" s="117"/>
      <c r="D52" s="117"/>
      <c r="E52" s="117"/>
      <c r="F52" s="117"/>
      <c r="G52" s="117"/>
      <c r="H52" s="8"/>
    </row>
    <row r="53" spans="1:13" s="5" customFormat="1" ht="21" customHeight="1">
      <c r="B53" s="50"/>
      <c r="C53" s="50"/>
      <c r="D53" s="50"/>
      <c r="E53" s="50"/>
      <c r="F53" s="50"/>
      <c r="G53" s="50"/>
      <c r="H53" s="8"/>
    </row>
    <row r="54" spans="1:13" s="5" customFormat="1" ht="21.75" customHeight="1">
      <c r="B54" s="6" t="s">
        <v>31</v>
      </c>
      <c r="C54" s="6"/>
      <c r="D54" s="6"/>
      <c r="E54" s="6"/>
      <c r="F54" s="6"/>
      <c r="G54" s="8"/>
      <c r="H54" s="8"/>
    </row>
    <row r="55" spans="1:13" s="5" customFormat="1" ht="21.75" customHeight="1">
      <c r="B55" s="7" t="s">
        <v>32</v>
      </c>
      <c r="C55" s="6"/>
      <c r="D55" s="6"/>
      <c r="E55" s="6"/>
      <c r="F55" s="6"/>
      <c r="G55" s="8"/>
      <c r="H55" s="8"/>
    </row>
    <row r="56" spans="1:13" s="5" customFormat="1" ht="21.75" customHeight="1">
      <c r="B56" s="7" t="s">
        <v>60</v>
      </c>
      <c r="C56" s="7"/>
      <c r="D56" s="8"/>
      <c r="E56" s="8"/>
      <c r="F56" s="8"/>
      <c r="G56" s="8"/>
      <c r="H56" s="8"/>
    </row>
    <row r="57" spans="1:13" ht="31.5" customHeight="1">
      <c r="A57" s="96" t="s">
        <v>65</v>
      </c>
      <c r="B57" s="96"/>
      <c r="C57" s="96"/>
      <c r="D57" s="96"/>
      <c r="E57" s="96"/>
      <c r="F57" s="96"/>
      <c r="G57" s="96"/>
      <c r="H57" s="96"/>
    </row>
    <row r="58" spans="1:13" ht="30.75" customHeight="1">
      <c r="A58" s="97" t="s">
        <v>0</v>
      </c>
      <c r="B58" s="98"/>
      <c r="C58" s="4" t="s">
        <v>79</v>
      </c>
      <c r="D58" s="118" t="s">
        <v>83</v>
      </c>
      <c r="E58" s="118"/>
      <c r="F58" s="118"/>
      <c r="G58" s="118"/>
      <c r="H58" s="119"/>
    </row>
    <row r="59" spans="1:13" ht="33.75" customHeight="1">
      <c r="A59" s="99"/>
      <c r="B59" s="100"/>
      <c r="C59" s="87" t="s">
        <v>70</v>
      </c>
      <c r="D59" s="87" t="s">
        <v>67</v>
      </c>
      <c r="E59" s="87" t="s">
        <v>70</v>
      </c>
      <c r="F59" s="87" t="s">
        <v>75</v>
      </c>
      <c r="G59" s="89" t="s">
        <v>26</v>
      </c>
      <c r="H59" s="90"/>
    </row>
    <row r="60" spans="1:13" ht="66.75" customHeight="1">
      <c r="A60" s="101"/>
      <c r="B60" s="102"/>
      <c r="C60" s="88"/>
      <c r="D60" s="88"/>
      <c r="E60" s="88"/>
      <c r="F60" s="88"/>
      <c r="G60" s="9" t="s">
        <v>87</v>
      </c>
      <c r="H60" s="9" t="s">
        <v>88</v>
      </c>
    </row>
    <row r="61" spans="1:13" ht="30.75" customHeight="1">
      <c r="A61" s="113" t="s">
        <v>23</v>
      </c>
      <c r="B61" s="114"/>
      <c r="C61" s="30">
        <v>978441</v>
      </c>
      <c r="D61" s="11">
        <v>969543</v>
      </c>
      <c r="E61" s="11">
        <v>969087</v>
      </c>
      <c r="F61" s="11">
        <v>969907</v>
      </c>
      <c r="G61" s="27">
        <f>E61/D61-1</f>
        <v>-4.7032467874041917E-4</v>
      </c>
      <c r="H61" s="28">
        <f>E61/C61-1</f>
        <v>-9.5601063324206592E-3</v>
      </c>
      <c r="K61" s="13"/>
      <c r="M61" s="31"/>
    </row>
    <row r="62" spans="1:13" ht="30.75" customHeight="1">
      <c r="A62" s="94" t="s">
        <v>27</v>
      </c>
      <c r="B62" s="95"/>
      <c r="C62" s="32">
        <v>1865353191.98</v>
      </c>
      <c r="D62" s="19">
        <v>1851094827.8699999</v>
      </c>
      <c r="E62" s="19">
        <v>2074211533.22</v>
      </c>
      <c r="F62" s="19">
        <v>5794712209.21</v>
      </c>
      <c r="G62" s="29">
        <f>E62/D62-1</f>
        <v>0.12053229364091189</v>
      </c>
      <c r="H62" s="26">
        <f>E62/C62-1</f>
        <v>0.11196718248210402</v>
      </c>
      <c r="K62" s="13"/>
    </row>
    <row r="63" spans="1:13" ht="30.75" customHeight="1">
      <c r="A63" s="116" t="s">
        <v>64</v>
      </c>
      <c r="B63" s="116"/>
      <c r="C63" s="116"/>
      <c r="D63" s="116"/>
      <c r="E63" s="116"/>
      <c r="F63" s="116"/>
      <c r="G63" s="116"/>
      <c r="H63" s="116"/>
    </row>
    <row r="64" spans="1:13" ht="27" customHeight="1">
      <c r="A64" s="51"/>
      <c r="B64" s="51"/>
      <c r="C64" s="33"/>
      <c r="D64" s="33"/>
      <c r="E64" s="33"/>
      <c r="F64" s="33"/>
      <c r="G64" s="34"/>
      <c r="H64" s="34"/>
    </row>
    <row r="65" spans="1:10" ht="32.25" customHeight="1">
      <c r="A65" s="96" t="s">
        <v>53</v>
      </c>
      <c r="B65" s="96"/>
      <c r="C65" s="96"/>
      <c r="D65" s="96"/>
      <c r="E65" s="96"/>
      <c r="F65" s="96"/>
      <c r="G65" s="96"/>
      <c r="H65" s="96"/>
    </row>
    <row r="66" spans="1:10" ht="30" customHeight="1">
      <c r="A66" s="97" t="s">
        <v>0</v>
      </c>
      <c r="B66" s="98"/>
      <c r="C66" s="59" t="str">
        <f>C58</f>
        <v>2023 rok</v>
      </c>
      <c r="D66" s="103" t="str">
        <f>D58</f>
        <v>2024 rok</v>
      </c>
      <c r="E66" s="103"/>
      <c r="F66" s="103"/>
      <c r="G66" s="103"/>
      <c r="H66" s="104"/>
    </row>
    <row r="67" spans="1:10" ht="30" customHeight="1">
      <c r="A67" s="99"/>
      <c r="B67" s="100"/>
      <c r="C67" s="87" t="str">
        <f>C59</f>
        <v>marzec</v>
      </c>
      <c r="D67" s="87" t="str">
        <f t="shared" ref="D67:F67" si="0">D59</f>
        <v>luty</v>
      </c>
      <c r="E67" s="87" t="str">
        <f t="shared" si="0"/>
        <v>marzec</v>
      </c>
      <c r="F67" s="87" t="str">
        <f t="shared" si="0"/>
        <v>Narastajaco styczeń-marzec</v>
      </c>
      <c r="G67" s="89" t="s">
        <v>26</v>
      </c>
      <c r="H67" s="90"/>
    </row>
    <row r="68" spans="1:10" ht="73.5" customHeight="1">
      <c r="A68" s="101"/>
      <c r="B68" s="102"/>
      <c r="C68" s="88"/>
      <c r="D68" s="88"/>
      <c r="E68" s="88"/>
      <c r="F68" s="88"/>
      <c r="G68" s="9" t="str">
        <f>G60</f>
        <v>marca 
2024 r. 
z lutym
2024 r.</v>
      </c>
      <c r="H68" s="9" t="str">
        <f>H60</f>
        <v>marca 
2024 r. 
z marcem
2023 r.</v>
      </c>
    </row>
    <row r="69" spans="1:10" ht="30" customHeight="1">
      <c r="A69" s="113" t="s">
        <v>21</v>
      </c>
      <c r="B69" s="114"/>
      <c r="C69" s="10">
        <v>977095</v>
      </c>
      <c r="D69" s="11">
        <v>968128</v>
      </c>
      <c r="E69" s="11">
        <v>967674</v>
      </c>
      <c r="F69" s="11">
        <v>968496</v>
      </c>
      <c r="G69" s="12">
        <f>E69/D69-1</f>
        <v>-4.6894625504068088E-4</v>
      </c>
      <c r="H69" s="2">
        <f>E69/C69-1</f>
        <v>-9.6418464939437287E-3</v>
      </c>
      <c r="I69" s="14"/>
      <c r="J69" s="13"/>
    </row>
    <row r="70" spans="1:10" ht="31.5" customHeight="1">
      <c r="A70" s="74" t="s">
        <v>27</v>
      </c>
      <c r="B70" s="75"/>
      <c r="C70" s="15">
        <v>1738469008.1400001</v>
      </c>
      <c r="D70" s="16">
        <v>1735270069.26</v>
      </c>
      <c r="E70" s="16">
        <v>1945669871.29</v>
      </c>
      <c r="F70" s="16">
        <v>5431858052.75</v>
      </c>
      <c r="G70" s="12">
        <f t="shared" ref="G70:G71" si="1">E70/D70-1</f>
        <v>0.12124902385927983</v>
      </c>
      <c r="H70" s="2">
        <f t="shared" ref="H70:H71" si="2">E70/C70-1</f>
        <v>0.11918582510233278</v>
      </c>
      <c r="J70" s="17"/>
    </row>
    <row r="71" spans="1:10" ht="31.5" customHeight="1">
      <c r="A71" s="94" t="s">
        <v>10</v>
      </c>
      <c r="B71" s="95"/>
      <c r="C71" s="18">
        <f>ROUND(C70/C69,2)</f>
        <v>1779.22</v>
      </c>
      <c r="D71" s="19">
        <f>ROUND(D70/D69,2)</f>
        <v>1792.4</v>
      </c>
      <c r="E71" s="19">
        <f>ROUND(E70/E69,2)</f>
        <v>2010.67</v>
      </c>
      <c r="F71" s="19">
        <f>ROUND(F70/F69/3,2)</f>
        <v>1869.52</v>
      </c>
      <c r="G71" s="20">
        <f t="shared" si="1"/>
        <v>0.12177527337647853</v>
      </c>
      <c r="H71" s="3">
        <f t="shared" si="2"/>
        <v>0.13008509346792407</v>
      </c>
      <c r="J71" s="21"/>
    </row>
    <row r="72" spans="1:10" ht="45" customHeight="1">
      <c r="A72" s="115" t="s">
        <v>68</v>
      </c>
      <c r="B72" s="115"/>
      <c r="C72" s="115"/>
      <c r="D72" s="115"/>
      <c r="E72" s="115"/>
      <c r="F72" s="115"/>
      <c r="G72" s="115"/>
      <c r="H72" s="115"/>
    </row>
    <row r="73" spans="1:10" ht="27" customHeight="1">
      <c r="A73" s="52"/>
      <c r="B73" s="52"/>
      <c r="C73" s="52"/>
      <c r="D73" s="52"/>
      <c r="E73" s="52"/>
      <c r="F73" s="52"/>
      <c r="G73" s="52"/>
      <c r="H73" s="52"/>
    </row>
    <row r="74" spans="1:10" ht="31.5" customHeight="1">
      <c r="A74" s="96" t="s">
        <v>73</v>
      </c>
      <c r="B74" s="96"/>
      <c r="C74" s="96"/>
      <c r="D74" s="96"/>
      <c r="E74" s="96"/>
      <c r="F74" s="96"/>
      <c r="G74" s="96"/>
      <c r="H74" s="96"/>
    </row>
    <row r="75" spans="1:10" ht="30" customHeight="1">
      <c r="A75" s="97" t="s">
        <v>0</v>
      </c>
      <c r="B75" s="98"/>
      <c r="C75" s="59" t="str">
        <f>C66</f>
        <v>2023 rok</v>
      </c>
      <c r="D75" s="103" t="str">
        <f>D66</f>
        <v>2024 rok</v>
      </c>
      <c r="E75" s="103"/>
      <c r="F75" s="103"/>
      <c r="G75" s="103"/>
      <c r="H75" s="104"/>
      <c r="J75" s="22"/>
    </row>
    <row r="76" spans="1:10" ht="30" customHeight="1">
      <c r="A76" s="99"/>
      <c r="B76" s="100"/>
      <c r="C76" s="87" t="str">
        <f>C67</f>
        <v>marzec</v>
      </c>
      <c r="D76" s="87" t="str">
        <f t="shared" ref="D76:F76" si="3">D67</f>
        <v>luty</v>
      </c>
      <c r="E76" s="87" t="str">
        <f t="shared" si="3"/>
        <v>marzec</v>
      </c>
      <c r="F76" s="87" t="str">
        <f t="shared" si="3"/>
        <v>Narastajaco styczeń-marzec</v>
      </c>
      <c r="G76" s="89" t="s">
        <v>26</v>
      </c>
      <c r="H76" s="90"/>
      <c r="J76" s="22"/>
    </row>
    <row r="77" spans="1:10" ht="65.25" customHeight="1">
      <c r="A77" s="101"/>
      <c r="B77" s="102"/>
      <c r="C77" s="88"/>
      <c r="D77" s="88"/>
      <c r="E77" s="88"/>
      <c r="F77" s="88"/>
      <c r="G77" s="9" t="str">
        <f>G68</f>
        <v>marca 
2024 r. 
z lutym
2024 r.</v>
      </c>
      <c r="H77" s="9" t="str">
        <f>H68</f>
        <v>marca 
2024 r. 
z marcem
2023 r.</v>
      </c>
    </row>
    <row r="78" spans="1:10" ht="25.5" customHeight="1">
      <c r="A78" s="74" t="s">
        <v>11</v>
      </c>
      <c r="B78" s="75"/>
      <c r="C78" s="10">
        <v>3631</v>
      </c>
      <c r="D78" s="11">
        <v>4101</v>
      </c>
      <c r="E78" s="11">
        <v>3379</v>
      </c>
      <c r="F78" s="11">
        <v>11502</v>
      </c>
      <c r="G78" s="12">
        <f>E78/D78-1</f>
        <v>-0.17605462082418921</v>
      </c>
      <c r="H78" s="12">
        <f>E78/C78-1</f>
        <v>-6.9402368493527988E-2</v>
      </c>
      <c r="I78" s="22"/>
      <c r="J78" s="22"/>
    </row>
    <row r="79" spans="1:10" ht="25.5" customHeight="1">
      <c r="A79" s="74" t="s">
        <v>24</v>
      </c>
      <c r="B79" s="75"/>
      <c r="C79" s="15">
        <v>14522089</v>
      </c>
      <c r="D79" s="16">
        <v>16403279.1</v>
      </c>
      <c r="E79" s="16">
        <v>13515174.199999999</v>
      </c>
      <c r="F79" s="60">
        <v>46005437.399999999</v>
      </c>
      <c r="G79" s="12">
        <f t="shared" ref="G79:G80" si="4">E79/D79-1</f>
        <v>-0.17606875322873705</v>
      </c>
      <c r="H79" s="12">
        <f t="shared" ref="H79:H80" si="5">E79/C79-1</f>
        <v>-6.9336773793357231E-2</v>
      </c>
      <c r="I79" s="22"/>
    </row>
    <row r="80" spans="1:10" ht="25.5" customHeight="1">
      <c r="A80" s="94" t="s">
        <v>12</v>
      </c>
      <c r="B80" s="95"/>
      <c r="C80" s="23">
        <f>ROUND(C79/C78,2)</f>
        <v>3999.47</v>
      </c>
      <c r="D80" s="24">
        <f t="shared" ref="D80:F80" si="6">ROUND(D79/D78,2)</f>
        <v>3999.82</v>
      </c>
      <c r="E80" s="25">
        <f t="shared" si="6"/>
        <v>3999.76</v>
      </c>
      <c r="F80" s="25">
        <f t="shared" si="6"/>
        <v>3999.78</v>
      </c>
      <c r="G80" s="20">
        <f t="shared" si="4"/>
        <v>-1.5000675030352184E-5</v>
      </c>
      <c r="H80" s="26">
        <f t="shared" si="5"/>
        <v>7.2509607523141284E-5</v>
      </c>
      <c r="I80" s="22"/>
    </row>
    <row r="81" spans="1:10" ht="25.5" customHeight="1">
      <c r="A81" s="53"/>
      <c r="B81" s="53"/>
      <c r="C81" s="54"/>
      <c r="D81" s="54"/>
      <c r="E81" s="54"/>
      <c r="F81" s="54"/>
      <c r="G81" s="55"/>
      <c r="H81" s="55"/>
      <c r="I81" s="22"/>
    </row>
    <row r="82" spans="1:10" ht="31.5" customHeight="1">
      <c r="A82" s="96" t="s">
        <v>54</v>
      </c>
      <c r="B82" s="96"/>
      <c r="C82" s="96"/>
      <c r="D82" s="96"/>
      <c r="E82" s="96"/>
      <c r="F82" s="96"/>
      <c r="G82" s="96"/>
      <c r="H82" s="96"/>
    </row>
    <row r="83" spans="1:10" ht="30" customHeight="1">
      <c r="A83" s="97" t="s">
        <v>0</v>
      </c>
      <c r="B83" s="98"/>
      <c r="C83" s="59" t="str">
        <f>C75</f>
        <v>2023 rok</v>
      </c>
      <c r="D83" s="103" t="str">
        <f>D75</f>
        <v>2024 rok</v>
      </c>
      <c r="E83" s="103"/>
      <c r="F83" s="103"/>
      <c r="G83" s="103"/>
      <c r="H83" s="104"/>
    </row>
    <row r="84" spans="1:10" ht="37.5" customHeight="1">
      <c r="A84" s="99"/>
      <c r="B84" s="100"/>
      <c r="C84" s="87" t="str">
        <f>C76</f>
        <v>marzec</v>
      </c>
      <c r="D84" s="87" t="str">
        <f t="shared" ref="D84:F84" si="7">D76</f>
        <v>luty</v>
      </c>
      <c r="E84" s="87" t="str">
        <f t="shared" si="7"/>
        <v>marzec</v>
      </c>
      <c r="F84" s="87" t="str">
        <f t="shared" si="7"/>
        <v>Narastajaco styczeń-marzec</v>
      </c>
      <c r="G84" s="89" t="s">
        <v>26</v>
      </c>
      <c r="H84" s="90"/>
    </row>
    <row r="85" spans="1:10" ht="66" customHeight="1">
      <c r="A85" s="101"/>
      <c r="B85" s="102"/>
      <c r="C85" s="88"/>
      <c r="D85" s="88"/>
      <c r="E85" s="88"/>
      <c r="F85" s="88"/>
      <c r="G85" s="9" t="str">
        <f>G77</f>
        <v>marca 
2024 r. 
z lutym
2024 r.</v>
      </c>
      <c r="H85" s="9" t="str">
        <f>H77</f>
        <v>marca 
2024 r. 
z marcem
2023 r.</v>
      </c>
    </row>
    <row r="86" spans="1:10" ht="25.5" customHeight="1">
      <c r="A86" s="113" t="s">
        <v>15</v>
      </c>
      <c r="B86" s="114"/>
      <c r="C86" s="11">
        <v>10249</v>
      </c>
      <c r="D86" s="11">
        <v>9134</v>
      </c>
      <c r="E86" s="11">
        <v>9018</v>
      </c>
      <c r="F86" s="11">
        <v>27378</v>
      </c>
      <c r="G86" s="27">
        <f>E86/D86-1</f>
        <v>-1.2699802934092452E-2</v>
      </c>
      <c r="H86" s="28">
        <f>E86/C86-1</f>
        <v>-0.12010927895404433</v>
      </c>
    </row>
    <row r="87" spans="1:10" ht="25.5" customHeight="1">
      <c r="A87" s="74" t="s">
        <v>24</v>
      </c>
      <c r="B87" s="75"/>
      <c r="C87" s="16">
        <v>10035950.200000001</v>
      </c>
      <c r="D87" s="16">
        <v>9115480.7899999991</v>
      </c>
      <c r="E87" s="16">
        <v>8945807.1300000008</v>
      </c>
      <c r="F87" s="16">
        <v>27220069.789999999</v>
      </c>
      <c r="G87" s="27">
        <f t="shared" ref="G87:G88" si="8">E87/D87-1</f>
        <v>-1.861379162645338E-2</v>
      </c>
      <c r="H87" s="28">
        <f t="shared" ref="H87:H88" si="9">E87/C87-1</f>
        <v>-0.10862380225840496</v>
      </c>
    </row>
    <row r="88" spans="1:10" ht="25.5" customHeight="1">
      <c r="A88" s="94" t="s">
        <v>1</v>
      </c>
      <c r="B88" s="95"/>
      <c r="C88" s="19">
        <f>ROUND(C87/C86,2)</f>
        <v>979.21</v>
      </c>
      <c r="D88" s="19">
        <f t="shared" ref="D88:F88" si="10">ROUND(D87/D86,2)</f>
        <v>997.97</v>
      </c>
      <c r="E88" s="19">
        <f t="shared" si="10"/>
        <v>991.99</v>
      </c>
      <c r="F88" s="19">
        <f t="shared" si="10"/>
        <v>994.23</v>
      </c>
      <c r="G88" s="29">
        <f t="shared" si="8"/>
        <v>-5.992164093108987E-3</v>
      </c>
      <c r="H88" s="26">
        <f t="shared" si="9"/>
        <v>1.3051337302519395E-2</v>
      </c>
    </row>
    <row r="89" spans="1:10" ht="27" customHeight="1"/>
    <row r="90" spans="1:10" ht="31.5" customHeight="1">
      <c r="A90" s="96" t="s">
        <v>34</v>
      </c>
      <c r="B90" s="96"/>
      <c r="C90" s="96"/>
      <c r="D90" s="96"/>
      <c r="E90" s="96"/>
      <c r="F90" s="96"/>
      <c r="G90" s="96"/>
      <c r="H90" s="96"/>
    </row>
    <row r="91" spans="1:10" ht="30" customHeight="1">
      <c r="A91" s="97" t="s">
        <v>0</v>
      </c>
      <c r="B91" s="98"/>
      <c r="C91" s="59" t="str">
        <f>C83</f>
        <v>2023 rok</v>
      </c>
      <c r="D91" s="103" t="str">
        <f>D83</f>
        <v>2024 rok</v>
      </c>
      <c r="E91" s="103"/>
      <c r="F91" s="103"/>
      <c r="G91" s="103"/>
      <c r="H91" s="104"/>
    </row>
    <row r="92" spans="1:10" ht="39.75" customHeight="1">
      <c r="A92" s="99"/>
      <c r="B92" s="100"/>
      <c r="C92" s="87" t="str">
        <f>C84</f>
        <v>marzec</v>
      </c>
      <c r="D92" s="87" t="str">
        <f t="shared" ref="D92:F92" si="11">D84</f>
        <v>luty</v>
      </c>
      <c r="E92" s="87" t="str">
        <f t="shared" si="11"/>
        <v>marzec</v>
      </c>
      <c r="F92" s="87" t="str">
        <f t="shared" si="11"/>
        <v>Narastajaco styczeń-marzec</v>
      </c>
      <c r="G92" s="89" t="s">
        <v>26</v>
      </c>
      <c r="H92" s="90"/>
    </row>
    <row r="93" spans="1:10" ht="57" customHeight="1">
      <c r="A93" s="101"/>
      <c r="B93" s="102"/>
      <c r="C93" s="88"/>
      <c r="D93" s="88"/>
      <c r="E93" s="88"/>
      <c r="F93" s="88"/>
      <c r="G93" s="9" t="str">
        <f>G85</f>
        <v>marca 
2024 r. 
z lutym
2024 r.</v>
      </c>
      <c r="H93" s="9" t="str">
        <f>H85</f>
        <v>marca 
2024 r. 
z marcem
2023 r.</v>
      </c>
    </row>
    <row r="94" spans="1:10" ht="15.75">
      <c r="A94" s="110" t="s">
        <v>25</v>
      </c>
      <c r="B94" s="111"/>
      <c r="C94" s="111"/>
      <c r="D94" s="111"/>
      <c r="E94" s="111"/>
      <c r="F94" s="111"/>
      <c r="G94" s="111"/>
      <c r="H94" s="112"/>
    </row>
    <row r="95" spans="1:10" ht="21" customHeight="1">
      <c r="A95" s="74" t="s">
        <v>3</v>
      </c>
      <c r="B95" s="75"/>
      <c r="C95" s="11">
        <v>897</v>
      </c>
      <c r="D95" s="11">
        <v>771</v>
      </c>
      <c r="E95" s="11">
        <v>844</v>
      </c>
      <c r="F95" s="11">
        <v>2006</v>
      </c>
      <c r="G95" s="27">
        <f t="shared" ref="G95:G97" si="12">E95/D95-1</f>
        <v>9.4682230869001405E-2</v>
      </c>
      <c r="H95" s="28">
        <f t="shared" ref="H95:H97" si="13">E95/C95-1</f>
        <v>-5.9085841694537344E-2</v>
      </c>
    </row>
    <row r="96" spans="1:10" ht="21" customHeight="1">
      <c r="A96" s="74" t="s">
        <v>22</v>
      </c>
      <c r="B96" s="75"/>
      <c r="C96" s="16">
        <v>6964195</v>
      </c>
      <c r="D96" s="16">
        <v>5588434</v>
      </c>
      <c r="E96" s="16">
        <v>6537858</v>
      </c>
      <c r="F96" s="16">
        <v>15358033</v>
      </c>
      <c r="G96" s="27">
        <f t="shared" si="12"/>
        <v>0.16989088535357122</v>
      </c>
      <c r="H96" s="28">
        <f t="shared" si="13"/>
        <v>-6.1218417921956481E-2</v>
      </c>
      <c r="I96" s="22"/>
      <c r="J96" s="22"/>
    </row>
    <row r="97" spans="1:13" ht="21" customHeight="1">
      <c r="A97" s="74" t="s">
        <v>1</v>
      </c>
      <c r="B97" s="75"/>
      <c r="C97" s="16">
        <f>ROUND(C96/C95,2)</f>
        <v>7763.87</v>
      </c>
      <c r="D97" s="16">
        <f t="shared" ref="D97:F97" si="14">ROUND(D96/D95,2)</f>
        <v>7248.29</v>
      </c>
      <c r="E97" s="16">
        <f t="shared" si="14"/>
        <v>7746.28</v>
      </c>
      <c r="F97" s="16">
        <f t="shared" si="14"/>
        <v>7656.05</v>
      </c>
      <c r="G97" s="27">
        <f t="shared" si="12"/>
        <v>6.8704480643020593E-2</v>
      </c>
      <c r="H97" s="28">
        <f t="shared" si="13"/>
        <v>-2.2656226855937156E-3</v>
      </c>
      <c r="I97" s="22"/>
    </row>
    <row r="98" spans="1:13" ht="21" customHeight="1">
      <c r="A98" s="78" t="s">
        <v>7</v>
      </c>
      <c r="B98" s="79"/>
      <c r="C98" s="79"/>
      <c r="D98" s="79"/>
      <c r="E98" s="79"/>
      <c r="F98" s="79"/>
      <c r="G98" s="79"/>
      <c r="H98" s="80"/>
    </row>
    <row r="99" spans="1:13" ht="21" customHeight="1">
      <c r="A99" s="74" t="s">
        <v>8</v>
      </c>
      <c r="B99" s="75"/>
      <c r="C99" s="11">
        <v>2373000</v>
      </c>
      <c r="D99" s="11">
        <v>2292923</v>
      </c>
      <c r="E99" s="11">
        <v>2341623</v>
      </c>
      <c r="F99" s="11">
        <v>6310700</v>
      </c>
      <c r="G99" s="27">
        <f t="shared" ref="G99:G101" si="15">E99/D99-1</f>
        <v>2.1239265339481506E-2</v>
      </c>
      <c r="H99" s="28">
        <f t="shared" ref="H99:H101" si="16">E99/C99-1</f>
        <v>-1.3222503160556287E-2</v>
      </c>
    </row>
    <row r="100" spans="1:13" ht="21" customHeight="1">
      <c r="A100" s="74" t="s">
        <v>24</v>
      </c>
      <c r="B100" s="75"/>
      <c r="C100" s="16">
        <v>47487120</v>
      </c>
      <c r="D100" s="16">
        <v>45859265.960000001</v>
      </c>
      <c r="E100" s="16">
        <v>46832859.960000001</v>
      </c>
      <c r="F100" s="16">
        <v>126215225.88</v>
      </c>
      <c r="G100" s="27">
        <f t="shared" si="15"/>
        <v>2.123003889441244E-2</v>
      </c>
      <c r="H100" s="28">
        <f t="shared" si="16"/>
        <v>-1.3777631492497333E-2</v>
      </c>
      <c r="I100" s="22"/>
    </row>
    <row r="101" spans="1:13" ht="21" customHeight="1">
      <c r="A101" s="94" t="s">
        <v>9</v>
      </c>
      <c r="B101" s="95"/>
      <c r="C101" s="19">
        <f>ROUND(C100/C99,2)</f>
        <v>20.010000000000002</v>
      </c>
      <c r="D101" s="19">
        <f t="shared" ref="D101:F101" si="17">ROUND(D100/D99,2)</f>
        <v>20</v>
      </c>
      <c r="E101" s="19">
        <f t="shared" si="17"/>
        <v>20</v>
      </c>
      <c r="F101" s="19">
        <f t="shared" si="17"/>
        <v>20</v>
      </c>
      <c r="G101" s="29">
        <f t="shared" si="15"/>
        <v>0</v>
      </c>
      <c r="H101" s="26">
        <f t="shared" si="16"/>
        <v>-4.9975012493763682E-4</v>
      </c>
      <c r="I101" s="22"/>
      <c r="J101" s="1"/>
    </row>
    <row r="102" spans="1:13" ht="27.75" customHeight="1">
      <c r="A102" s="56"/>
      <c r="B102" s="56"/>
      <c r="C102" s="57"/>
      <c r="D102" s="57"/>
      <c r="E102" s="57"/>
      <c r="F102" s="57"/>
      <c r="G102" s="48"/>
      <c r="H102" s="55"/>
      <c r="I102" s="22"/>
      <c r="J102" s="1"/>
    </row>
    <row r="103" spans="1:13" ht="35.25" customHeight="1">
      <c r="A103" s="109" t="s">
        <v>74</v>
      </c>
      <c r="B103" s="109"/>
      <c r="C103" s="109"/>
      <c r="D103" s="109"/>
      <c r="E103" s="109"/>
      <c r="F103" s="109"/>
      <c r="G103" s="109"/>
      <c r="H103" s="109"/>
    </row>
    <row r="104" spans="1:13" ht="30" customHeight="1">
      <c r="A104" s="97" t="s">
        <v>0</v>
      </c>
      <c r="B104" s="98"/>
      <c r="C104" s="59" t="str">
        <f>C91</f>
        <v>2023 rok</v>
      </c>
      <c r="D104" s="103" t="str">
        <f>D91</f>
        <v>2024 rok</v>
      </c>
      <c r="E104" s="103"/>
      <c r="F104" s="103"/>
      <c r="G104" s="103"/>
      <c r="H104" s="104"/>
    </row>
    <row r="105" spans="1:13" ht="33" customHeight="1">
      <c r="A105" s="99"/>
      <c r="B105" s="100"/>
      <c r="C105" s="87" t="str">
        <f>C92</f>
        <v>marzec</v>
      </c>
      <c r="D105" s="87" t="str">
        <f t="shared" ref="D105:F105" si="18">D92</f>
        <v>luty</v>
      </c>
      <c r="E105" s="87" t="str">
        <f t="shared" si="18"/>
        <v>marzec</v>
      </c>
      <c r="F105" s="87" t="str">
        <f t="shared" si="18"/>
        <v>Narastajaco styczeń-marzec</v>
      </c>
      <c r="G105" s="89" t="s">
        <v>26</v>
      </c>
      <c r="H105" s="90"/>
    </row>
    <row r="106" spans="1:13" ht="65.25" customHeight="1">
      <c r="A106" s="101"/>
      <c r="B106" s="102"/>
      <c r="C106" s="88"/>
      <c r="D106" s="88"/>
      <c r="E106" s="88"/>
      <c r="F106" s="88"/>
      <c r="G106" s="9" t="str">
        <f>G93</f>
        <v>marca 
2024 r. 
z lutym
2024 r.</v>
      </c>
      <c r="H106" s="9" t="str">
        <f>H93</f>
        <v>marca 
2024 r. 
z marcem
2023 r.</v>
      </c>
    </row>
    <row r="107" spans="1:13" ht="31.5" customHeight="1">
      <c r="A107" s="105" t="s">
        <v>66</v>
      </c>
      <c r="B107" s="106"/>
      <c r="C107" s="16">
        <f>SUM(C108:C111)</f>
        <v>314804929.63</v>
      </c>
      <c r="D107" s="35">
        <f>SUM(D108:D111)</f>
        <v>315863521.30000001</v>
      </c>
      <c r="E107" s="36">
        <f>SUM(E108:E111)</f>
        <v>333563242.10000002</v>
      </c>
      <c r="F107" s="36">
        <f>SUM(F108:F111)</f>
        <v>964450073.44000006</v>
      </c>
      <c r="G107" s="27">
        <f>E107/D107-1</f>
        <v>5.6035976320257586E-2</v>
      </c>
      <c r="H107" s="28">
        <f>E107/C107-1</f>
        <v>5.9587098880717226E-2</v>
      </c>
    </row>
    <row r="108" spans="1:13" s="7" customFormat="1" ht="31.5" customHeight="1">
      <c r="A108" s="74" t="s">
        <v>71</v>
      </c>
      <c r="B108" s="75"/>
      <c r="C108" s="36">
        <v>154855833</v>
      </c>
      <c r="D108" s="35">
        <v>153802051</v>
      </c>
      <c r="E108" s="36">
        <v>172399504</v>
      </c>
      <c r="F108" s="36">
        <v>480945551</v>
      </c>
      <c r="G108" s="27">
        <f t="shared" ref="G108:G111" si="19">E108/D108-1</f>
        <v>0.12091810791261826</v>
      </c>
      <c r="H108" s="28">
        <f t="shared" ref="H108:H111" si="20">E108/C108-1</f>
        <v>0.11329034664131776</v>
      </c>
      <c r="I108" s="67"/>
      <c r="J108" s="68"/>
      <c r="K108" s="69"/>
      <c r="L108" s="69"/>
      <c r="M108" s="69"/>
    </row>
    <row r="109" spans="1:13" s="7" customFormat="1" ht="31.5" customHeight="1">
      <c r="A109" s="74" t="s">
        <v>28</v>
      </c>
      <c r="B109" s="75"/>
      <c r="C109" s="16">
        <v>155167000</v>
      </c>
      <c r="D109" s="61">
        <v>155167000</v>
      </c>
      <c r="E109" s="16">
        <v>155167000</v>
      </c>
      <c r="F109" s="16">
        <v>465501000</v>
      </c>
      <c r="G109" s="27">
        <f t="shared" si="19"/>
        <v>0</v>
      </c>
      <c r="H109" s="28">
        <f t="shared" si="20"/>
        <v>0</v>
      </c>
      <c r="I109" s="67"/>
      <c r="J109" s="68"/>
      <c r="K109" s="70"/>
      <c r="L109" s="71"/>
      <c r="M109" s="68"/>
    </row>
    <row r="110" spans="1:13" s="7" customFormat="1" ht="31.5" customHeight="1">
      <c r="A110" s="107" t="s">
        <v>29</v>
      </c>
      <c r="B110" s="108"/>
      <c r="C110" s="16">
        <v>698976.39</v>
      </c>
      <c r="D110" s="61">
        <v>633286.69999999995</v>
      </c>
      <c r="E110" s="16">
        <v>892249.75</v>
      </c>
      <c r="F110" s="16">
        <v>1901476.45</v>
      </c>
      <c r="G110" s="27">
        <f t="shared" si="19"/>
        <v>0.40891913567741134</v>
      </c>
      <c r="H110" s="28">
        <f t="shared" si="20"/>
        <v>0.27650913931441945</v>
      </c>
      <c r="I110" s="67"/>
      <c r="J110" s="68"/>
      <c r="K110" s="72"/>
      <c r="L110" s="68"/>
      <c r="M110" s="68"/>
    </row>
    <row r="111" spans="1:13" s="7" customFormat="1" ht="31.5" customHeight="1">
      <c r="A111" s="94" t="s">
        <v>77</v>
      </c>
      <c r="B111" s="95"/>
      <c r="C111" s="19">
        <v>4083120.24</v>
      </c>
      <c r="D111" s="62">
        <v>6261183.5999999996</v>
      </c>
      <c r="E111" s="19">
        <v>5104488.3500000006</v>
      </c>
      <c r="F111" s="19">
        <v>16102045.990000002</v>
      </c>
      <c r="G111" s="29">
        <f t="shared" si="19"/>
        <v>-0.18474066947980872</v>
      </c>
      <c r="H111" s="26">
        <f t="shared" si="20"/>
        <v>0.25014401976073097</v>
      </c>
      <c r="I111" s="67"/>
      <c r="J111" s="68"/>
      <c r="K111" s="73"/>
      <c r="L111" s="68"/>
      <c r="M111" s="68"/>
    </row>
    <row r="112" spans="1:13" ht="27.75" customHeight="1">
      <c r="A112" s="58"/>
      <c r="B112" s="58"/>
      <c r="C112" s="58"/>
      <c r="D112" s="58"/>
      <c r="E112" s="58"/>
      <c r="F112" s="58"/>
      <c r="G112" s="58"/>
      <c r="H112" s="58"/>
      <c r="I112" s="40"/>
      <c r="J112" s="40"/>
      <c r="K112" s="41"/>
      <c r="L112" s="41"/>
      <c r="M112" s="39"/>
    </row>
    <row r="113" spans="1:12" ht="31.5" customHeight="1">
      <c r="A113" s="96" t="s">
        <v>80</v>
      </c>
      <c r="B113" s="96"/>
      <c r="C113" s="96"/>
      <c r="D113" s="96"/>
      <c r="E113" s="96"/>
      <c r="F113" s="96"/>
      <c r="G113" s="96"/>
      <c r="H113" s="96"/>
    </row>
    <row r="114" spans="1:12" ht="24.75" customHeight="1">
      <c r="A114" s="97" t="s">
        <v>0</v>
      </c>
      <c r="B114" s="98"/>
      <c r="C114" s="59" t="str">
        <f>C104</f>
        <v>2023 rok</v>
      </c>
      <c r="D114" s="103" t="str">
        <f>D104</f>
        <v>2024 rok</v>
      </c>
      <c r="E114" s="103"/>
      <c r="F114" s="103"/>
      <c r="G114" s="103"/>
      <c r="H114" s="104"/>
    </row>
    <row r="115" spans="1:12" ht="34.5" customHeight="1">
      <c r="A115" s="99"/>
      <c r="B115" s="100"/>
      <c r="C115" s="87" t="str">
        <f>C105</f>
        <v>marzec</v>
      </c>
      <c r="D115" s="87" t="str">
        <f>D105</f>
        <v>luty</v>
      </c>
      <c r="E115" s="87" t="str">
        <f>E105</f>
        <v>marzec</v>
      </c>
      <c r="F115" s="87" t="str">
        <f>F105</f>
        <v>Narastajaco styczeń-marzec</v>
      </c>
      <c r="G115" s="89" t="s">
        <v>26</v>
      </c>
      <c r="H115" s="90"/>
    </row>
    <row r="116" spans="1:12" ht="63" customHeight="1">
      <c r="A116" s="101"/>
      <c r="B116" s="102"/>
      <c r="C116" s="88"/>
      <c r="D116" s="88"/>
      <c r="E116" s="88"/>
      <c r="F116" s="88"/>
      <c r="G116" s="9" t="str">
        <f>G106</f>
        <v>marca 
2024 r. 
z lutym
2024 r.</v>
      </c>
      <c r="H116" s="9" t="str">
        <f>H106</f>
        <v>marca 
2024 r. 
z marcem
2023 r.</v>
      </c>
    </row>
    <row r="117" spans="1:12" ht="18.75" customHeight="1">
      <c r="A117" s="91" t="s">
        <v>16</v>
      </c>
      <c r="B117" s="92"/>
      <c r="C117" s="92"/>
      <c r="D117" s="92"/>
      <c r="E117" s="92"/>
      <c r="F117" s="92"/>
      <c r="G117" s="92"/>
      <c r="H117" s="93"/>
    </row>
    <row r="118" spans="1:12" ht="18" customHeight="1">
      <c r="A118" s="74" t="s">
        <v>78</v>
      </c>
      <c r="B118" s="75"/>
      <c r="C118" s="11">
        <v>2603</v>
      </c>
      <c r="D118" s="11">
        <v>2300</v>
      </c>
      <c r="E118" s="11">
        <v>2261</v>
      </c>
      <c r="F118" s="11">
        <v>2300</v>
      </c>
      <c r="G118" s="27">
        <f>E118/D118-1</f>
        <v>-1.6956521739130426E-2</v>
      </c>
      <c r="H118" s="28">
        <f>E118/C118-1</f>
        <v>-0.13138686131386856</v>
      </c>
    </row>
    <row r="119" spans="1:12" ht="18" customHeight="1">
      <c r="A119" s="74" t="s">
        <v>22</v>
      </c>
      <c r="B119" s="75"/>
      <c r="C119" s="16">
        <v>7881062</v>
      </c>
      <c r="D119" s="16">
        <v>6898776.71</v>
      </c>
      <c r="E119" s="16">
        <v>7614041</v>
      </c>
      <c r="F119" s="16">
        <v>21554580.710000001</v>
      </c>
      <c r="G119" s="27">
        <f t="shared" ref="G119:G120" si="21">E119/D119-1</f>
        <v>0.10367987254366429</v>
      </c>
      <c r="H119" s="28">
        <f t="shared" ref="H119:H120" si="22">E119/C119-1</f>
        <v>-3.3881347463070366E-2</v>
      </c>
    </row>
    <row r="120" spans="1:12" ht="18" customHeight="1">
      <c r="A120" s="74" t="s">
        <v>1</v>
      </c>
      <c r="B120" s="75"/>
      <c r="C120" s="16">
        <v>3027.68</v>
      </c>
      <c r="D120" s="16">
        <v>2999.47</v>
      </c>
      <c r="E120" s="16">
        <v>3367.55</v>
      </c>
      <c r="F120" s="16">
        <v>3123.4</v>
      </c>
      <c r="G120" s="27">
        <f t="shared" si="21"/>
        <v>0.12271501298562759</v>
      </c>
      <c r="H120" s="28">
        <f t="shared" si="22"/>
        <v>0.11225426729376964</v>
      </c>
      <c r="J120" s="22"/>
      <c r="L120" s="22"/>
    </row>
    <row r="121" spans="1:12" ht="18.75" customHeight="1">
      <c r="A121" s="78" t="s">
        <v>20</v>
      </c>
      <c r="B121" s="79"/>
      <c r="C121" s="79"/>
      <c r="D121" s="79"/>
      <c r="E121" s="79"/>
      <c r="F121" s="79"/>
      <c r="G121" s="79"/>
      <c r="H121" s="80"/>
    </row>
    <row r="122" spans="1:12" ht="17.25" customHeight="1">
      <c r="A122" s="74" t="s">
        <v>3</v>
      </c>
      <c r="B122" s="75"/>
      <c r="C122" s="42">
        <v>90</v>
      </c>
      <c r="D122" s="11">
        <v>68</v>
      </c>
      <c r="E122" s="11">
        <v>65</v>
      </c>
      <c r="F122" s="11">
        <v>205</v>
      </c>
      <c r="G122" s="27">
        <f t="shared" ref="G122:G124" si="23">E122/D122-1</f>
        <v>-4.4117647058823484E-2</v>
      </c>
      <c r="H122" s="28">
        <f t="shared" ref="H122:H124" si="24">E122/C122-1</f>
        <v>-0.27777777777777779</v>
      </c>
    </row>
    <row r="123" spans="1:12" ht="18" customHeight="1">
      <c r="A123" s="74" t="s">
        <v>22</v>
      </c>
      <c r="B123" s="75"/>
      <c r="C123" s="43">
        <v>101440.8</v>
      </c>
      <c r="D123" s="16">
        <v>76644.160000000003</v>
      </c>
      <c r="E123" s="16">
        <v>81015.33</v>
      </c>
      <c r="F123" s="16">
        <v>238812.13</v>
      </c>
      <c r="G123" s="27">
        <f t="shared" si="23"/>
        <v>5.7032003482065718E-2</v>
      </c>
      <c r="H123" s="28">
        <f t="shared" si="24"/>
        <v>-0.20135359736910596</v>
      </c>
    </row>
    <row r="124" spans="1:12" ht="18" customHeight="1">
      <c r="A124" s="74" t="s">
        <v>76</v>
      </c>
      <c r="B124" s="75"/>
      <c r="C124" s="43">
        <v>1127.1199999999999</v>
      </c>
      <c r="D124" s="16">
        <v>1127.1199999999999</v>
      </c>
      <c r="E124" s="16">
        <v>1263.73</v>
      </c>
      <c r="F124" s="16">
        <v>1263.73</v>
      </c>
      <c r="G124" s="27">
        <f t="shared" si="23"/>
        <v>0.1212027113350842</v>
      </c>
      <c r="H124" s="28">
        <f t="shared" si="24"/>
        <v>0.1212027113350842</v>
      </c>
    </row>
    <row r="125" spans="1:12" ht="18" customHeight="1">
      <c r="A125" s="78" t="s">
        <v>2</v>
      </c>
      <c r="B125" s="79"/>
      <c r="C125" s="79"/>
      <c r="D125" s="79"/>
      <c r="E125" s="79"/>
      <c r="F125" s="79"/>
      <c r="G125" s="79"/>
      <c r="H125" s="80"/>
    </row>
    <row r="126" spans="1:12" ht="17.25" customHeight="1">
      <c r="A126" s="74" t="s">
        <v>3</v>
      </c>
      <c r="B126" s="75"/>
      <c r="C126" s="11">
        <v>26060</v>
      </c>
      <c r="D126" s="11">
        <v>22739</v>
      </c>
      <c r="E126" s="11">
        <v>22412</v>
      </c>
      <c r="F126" s="11">
        <v>68313</v>
      </c>
      <c r="G126" s="27">
        <f t="shared" ref="G126:G128" si="25">E126/D126-1</f>
        <v>-1.4380579620915657E-2</v>
      </c>
      <c r="H126" s="28">
        <f t="shared" ref="H126:H128" si="26">E126/C126-1</f>
        <v>-0.13998465080583267</v>
      </c>
    </row>
    <row r="127" spans="1:12" ht="18" customHeight="1">
      <c r="A127" s="74" t="s">
        <v>22</v>
      </c>
      <c r="B127" s="75"/>
      <c r="C127" s="16">
        <v>6635217</v>
      </c>
      <c r="D127" s="16">
        <v>5775521.5</v>
      </c>
      <c r="E127" s="16">
        <v>6698940</v>
      </c>
      <c r="F127" s="16">
        <v>18351955.5</v>
      </c>
      <c r="G127" s="27">
        <f t="shared" si="25"/>
        <v>0.15988486927111256</v>
      </c>
      <c r="H127" s="28">
        <f t="shared" si="26"/>
        <v>9.603755235134015E-3</v>
      </c>
      <c r="L127" s="22"/>
    </row>
    <row r="128" spans="1:12" ht="18" customHeight="1">
      <c r="A128" s="74" t="s">
        <v>1</v>
      </c>
      <c r="B128" s="75"/>
      <c r="C128" s="16">
        <f>ROUND(C127/C126,2)</f>
        <v>254.61</v>
      </c>
      <c r="D128" s="16">
        <f t="shared" ref="D128:F128" si="27">ROUND(D127/D126,2)</f>
        <v>253.99</v>
      </c>
      <c r="E128" s="16">
        <f t="shared" si="27"/>
        <v>298.89999999999998</v>
      </c>
      <c r="F128" s="16">
        <f t="shared" si="27"/>
        <v>268.64999999999998</v>
      </c>
      <c r="G128" s="27">
        <f t="shared" si="25"/>
        <v>0.17681798496003776</v>
      </c>
      <c r="H128" s="28">
        <f t="shared" si="26"/>
        <v>0.1739523192333372</v>
      </c>
    </row>
    <row r="129" spans="1:13" ht="18" customHeight="1">
      <c r="A129" s="78" t="s">
        <v>4</v>
      </c>
      <c r="B129" s="79"/>
      <c r="C129" s="79"/>
      <c r="D129" s="79"/>
      <c r="E129" s="79"/>
      <c r="F129" s="79"/>
      <c r="G129" s="79"/>
      <c r="H129" s="80"/>
    </row>
    <row r="130" spans="1:13" ht="16.5" customHeight="1">
      <c r="A130" s="74" t="s">
        <v>3</v>
      </c>
      <c r="B130" s="75"/>
      <c r="C130" s="11">
        <v>7412</v>
      </c>
      <c r="D130" s="11">
        <v>6445</v>
      </c>
      <c r="E130" s="11">
        <v>6338</v>
      </c>
      <c r="F130" s="11">
        <v>19357</v>
      </c>
      <c r="G130" s="27">
        <f t="shared" ref="G130:G132" si="28">E130/D130-1</f>
        <v>-1.6602017067494201E-2</v>
      </c>
      <c r="H130" s="28">
        <f t="shared" ref="H130:H132" si="29">E130/C130-1</f>
        <v>-0.14490016189962218</v>
      </c>
    </row>
    <row r="131" spans="1:13" ht="18" customHeight="1">
      <c r="A131" s="74" t="s">
        <v>22</v>
      </c>
      <c r="B131" s="75"/>
      <c r="C131" s="16">
        <v>2175457</v>
      </c>
      <c r="D131" s="16">
        <v>1883214.99</v>
      </c>
      <c r="E131" s="16">
        <v>2083519</v>
      </c>
      <c r="F131" s="16">
        <v>5887228.9900000002</v>
      </c>
      <c r="G131" s="27">
        <f t="shared" si="28"/>
        <v>0.10636279504126089</v>
      </c>
      <c r="H131" s="28">
        <f t="shared" si="29"/>
        <v>-4.2261465062283454E-2</v>
      </c>
    </row>
    <row r="132" spans="1:13" ht="18" customHeight="1">
      <c r="A132" s="74" t="s">
        <v>1</v>
      </c>
      <c r="B132" s="75"/>
      <c r="C132" s="16">
        <f>ROUND(C131/C130,2)</f>
        <v>293.5</v>
      </c>
      <c r="D132" s="16">
        <f t="shared" ref="D132:F132" si="30">ROUND(D131/D130,2)</f>
        <v>292.2</v>
      </c>
      <c r="E132" s="16">
        <f t="shared" si="30"/>
        <v>328.73</v>
      </c>
      <c r="F132" s="16">
        <f t="shared" si="30"/>
        <v>304.14</v>
      </c>
      <c r="G132" s="27">
        <f t="shared" si="28"/>
        <v>0.12501711156741968</v>
      </c>
      <c r="H132" s="28">
        <f t="shared" si="29"/>
        <v>0.12003407155025569</v>
      </c>
    </row>
    <row r="133" spans="1:13" ht="18" customHeight="1">
      <c r="A133" s="78" t="s">
        <v>17</v>
      </c>
      <c r="B133" s="79"/>
      <c r="C133" s="79"/>
      <c r="D133" s="79"/>
      <c r="E133" s="79"/>
      <c r="F133" s="79"/>
      <c r="G133" s="79"/>
      <c r="H133" s="80"/>
    </row>
    <row r="134" spans="1:13" ht="20.25" customHeight="1">
      <c r="A134" s="74" t="s">
        <v>3</v>
      </c>
      <c r="B134" s="75"/>
      <c r="C134" s="44">
        <v>27</v>
      </c>
      <c r="D134" s="11">
        <v>9</v>
      </c>
      <c r="E134" s="11">
        <v>10</v>
      </c>
      <c r="F134" s="11">
        <v>28</v>
      </c>
      <c r="G134" s="27">
        <f t="shared" ref="G134:G136" si="31">E134/D134-1</f>
        <v>0.11111111111111116</v>
      </c>
      <c r="H134" s="28">
        <f t="shared" ref="H134:H136" si="32">E134/C134-1</f>
        <v>-0.62962962962962965</v>
      </c>
    </row>
    <row r="135" spans="1:13" ht="18" customHeight="1">
      <c r="A135" s="74" t="s">
        <v>22</v>
      </c>
      <c r="B135" s="75"/>
      <c r="C135" s="16">
        <v>108000</v>
      </c>
      <c r="D135" s="16">
        <v>36000</v>
      </c>
      <c r="E135" s="16">
        <v>40000</v>
      </c>
      <c r="F135" s="16">
        <v>112000</v>
      </c>
      <c r="G135" s="27">
        <f t="shared" si="31"/>
        <v>0.11111111111111116</v>
      </c>
      <c r="H135" s="28">
        <f t="shared" si="32"/>
        <v>-0.62962962962962965</v>
      </c>
    </row>
    <row r="136" spans="1:13" ht="18" customHeight="1">
      <c r="A136" s="74" t="s">
        <v>1</v>
      </c>
      <c r="B136" s="75"/>
      <c r="C136" s="46">
        <f>ROUND(C135/C134,2)</f>
        <v>4000</v>
      </c>
      <c r="D136" s="46">
        <f t="shared" ref="D136:F136" si="33">ROUND(D135/D134,2)</f>
        <v>4000</v>
      </c>
      <c r="E136" s="46">
        <f t="shared" si="33"/>
        <v>4000</v>
      </c>
      <c r="F136" s="46">
        <f t="shared" si="33"/>
        <v>4000</v>
      </c>
      <c r="G136" s="27">
        <f t="shared" si="31"/>
        <v>0</v>
      </c>
      <c r="H136" s="28">
        <f t="shared" si="32"/>
        <v>0</v>
      </c>
      <c r="I136" s="45"/>
    </row>
    <row r="137" spans="1:13" ht="18" customHeight="1">
      <c r="A137" s="84" t="s">
        <v>18</v>
      </c>
      <c r="B137" s="85"/>
      <c r="C137" s="85"/>
      <c r="D137" s="85"/>
      <c r="E137" s="85"/>
      <c r="F137" s="85"/>
      <c r="G137" s="85"/>
      <c r="H137" s="86"/>
    </row>
    <row r="138" spans="1:13" ht="20.25" customHeight="1">
      <c r="A138" s="74" t="s">
        <v>3</v>
      </c>
      <c r="B138" s="75"/>
      <c r="C138" s="42">
        <v>1</v>
      </c>
      <c r="D138" s="65">
        <v>0</v>
      </c>
      <c r="E138" s="65">
        <v>0</v>
      </c>
      <c r="F138" s="65">
        <v>0</v>
      </c>
      <c r="G138" s="27" t="s">
        <v>90</v>
      </c>
      <c r="H138" s="28">
        <f t="shared" ref="H138:H140" si="34">E138/C138-1</f>
        <v>-1</v>
      </c>
    </row>
    <row r="139" spans="1:13" ht="18" customHeight="1">
      <c r="A139" s="74" t="s">
        <v>22</v>
      </c>
      <c r="B139" s="75"/>
      <c r="C139" s="43">
        <v>158.84</v>
      </c>
      <c r="D139" s="65">
        <v>0</v>
      </c>
      <c r="E139" s="65">
        <v>0</v>
      </c>
      <c r="F139" s="65">
        <v>0</v>
      </c>
      <c r="G139" s="27" t="s">
        <v>90</v>
      </c>
      <c r="H139" s="28">
        <f t="shared" si="34"/>
        <v>-1</v>
      </c>
    </row>
    <row r="140" spans="1:13" ht="18" customHeight="1">
      <c r="A140" s="74" t="s">
        <v>1</v>
      </c>
      <c r="B140" s="75"/>
      <c r="C140" s="47">
        <f>ROUND(C139/C138,2)</f>
        <v>158.84</v>
      </c>
      <c r="D140" s="64">
        <v>0</v>
      </c>
      <c r="E140" s="64">
        <v>0</v>
      </c>
      <c r="F140" s="64">
        <v>0</v>
      </c>
      <c r="G140" s="27" t="s">
        <v>90</v>
      </c>
      <c r="H140" s="28">
        <f t="shared" si="34"/>
        <v>-1</v>
      </c>
      <c r="M140" s="37"/>
    </row>
    <row r="141" spans="1:13" ht="18" customHeight="1">
      <c r="A141" s="78" t="s">
        <v>13</v>
      </c>
      <c r="B141" s="79"/>
      <c r="C141" s="79"/>
      <c r="D141" s="79"/>
      <c r="E141" s="79"/>
      <c r="F141" s="79"/>
      <c r="G141" s="79"/>
      <c r="H141" s="80"/>
    </row>
    <row r="142" spans="1:13" ht="17.25" customHeight="1">
      <c r="A142" s="74" t="s">
        <v>3</v>
      </c>
      <c r="B142" s="75"/>
      <c r="C142" s="11">
        <v>1821</v>
      </c>
      <c r="D142" s="11">
        <v>1478</v>
      </c>
      <c r="E142" s="11">
        <v>1444</v>
      </c>
      <c r="F142" s="11">
        <v>4446</v>
      </c>
      <c r="G142" s="27">
        <f t="shared" ref="G142:G144" si="35">E142/D142-1</f>
        <v>-2.3004059539918797E-2</v>
      </c>
      <c r="H142" s="28">
        <f t="shared" ref="H142:H144" si="36">E142/C142-1</f>
        <v>-0.20702910488742454</v>
      </c>
    </row>
    <row r="143" spans="1:13" ht="18" customHeight="1">
      <c r="A143" s="74" t="s">
        <v>22</v>
      </c>
      <c r="B143" s="75"/>
      <c r="C143" s="16">
        <v>534640</v>
      </c>
      <c r="D143" s="16">
        <v>432750.6</v>
      </c>
      <c r="E143" s="16">
        <v>475418</v>
      </c>
      <c r="F143" s="16">
        <v>1352404.6</v>
      </c>
      <c r="G143" s="27">
        <f t="shared" si="35"/>
        <v>9.8595819393433537E-2</v>
      </c>
      <c r="H143" s="28">
        <f t="shared" si="36"/>
        <v>-0.11076986383360765</v>
      </c>
    </row>
    <row r="144" spans="1:13" ht="18" customHeight="1">
      <c r="A144" s="74" t="s">
        <v>1</v>
      </c>
      <c r="B144" s="75"/>
      <c r="C144" s="16">
        <f>ROUND(C143/C142,2)</f>
        <v>293.60000000000002</v>
      </c>
      <c r="D144" s="16">
        <f t="shared" ref="D144:F144" si="37">ROUND(D143/D142,2)</f>
        <v>292.79000000000002</v>
      </c>
      <c r="E144" s="16">
        <f t="shared" si="37"/>
        <v>329.24</v>
      </c>
      <c r="F144" s="16">
        <f t="shared" si="37"/>
        <v>304.18</v>
      </c>
      <c r="G144" s="27">
        <f t="shared" si="35"/>
        <v>0.12449195669251001</v>
      </c>
      <c r="H144" s="28">
        <f t="shared" si="36"/>
        <v>0.12138964577656663</v>
      </c>
    </row>
    <row r="145" spans="1:8" ht="18" customHeight="1">
      <c r="A145" s="78" t="s">
        <v>5</v>
      </c>
      <c r="B145" s="79"/>
      <c r="C145" s="79"/>
      <c r="D145" s="79"/>
      <c r="E145" s="79"/>
      <c r="F145" s="79"/>
      <c r="G145" s="79"/>
      <c r="H145" s="80"/>
    </row>
    <row r="146" spans="1:8" ht="17.25" customHeight="1">
      <c r="A146" s="74" t="s">
        <v>3</v>
      </c>
      <c r="B146" s="75"/>
      <c r="C146" s="11">
        <v>4962</v>
      </c>
      <c r="D146" s="11">
        <v>4264</v>
      </c>
      <c r="E146" s="11">
        <v>4206</v>
      </c>
      <c r="F146" s="11">
        <v>12818</v>
      </c>
      <c r="G146" s="27">
        <f t="shared" ref="G146:G148" si="38">E146/D146-1</f>
        <v>-1.3602251407129451E-2</v>
      </c>
      <c r="H146" s="28">
        <f t="shared" ref="H146:H148" si="39">E146/C146-1</f>
        <v>-0.15235792019347039</v>
      </c>
    </row>
    <row r="147" spans="1:8" ht="18" customHeight="1">
      <c r="A147" s="74" t="s">
        <v>22</v>
      </c>
      <c r="B147" s="75"/>
      <c r="C147" s="16">
        <v>1291034</v>
      </c>
      <c r="D147" s="16">
        <v>1100858.47</v>
      </c>
      <c r="E147" s="16">
        <v>1217767</v>
      </c>
      <c r="F147" s="16">
        <v>3439309.4699999997</v>
      </c>
      <c r="G147" s="27">
        <f t="shared" si="38"/>
        <v>0.10619760231303843</v>
      </c>
      <c r="H147" s="28">
        <f t="shared" si="39"/>
        <v>-5.6750635537096583E-2</v>
      </c>
    </row>
    <row r="148" spans="1:8" ht="18" customHeight="1">
      <c r="A148" s="74" t="s">
        <v>1</v>
      </c>
      <c r="B148" s="75"/>
      <c r="C148" s="16">
        <f>ROUND(C147/C146,2)</f>
        <v>260.18</v>
      </c>
      <c r="D148" s="16">
        <f t="shared" ref="D148:F148" si="40">ROUND(D147/D146,2)</f>
        <v>258.18</v>
      </c>
      <c r="E148" s="16">
        <f t="shared" si="40"/>
        <v>289.52999999999997</v>
      </c>
      <c r="F148" s="16">
        <f t="shared" si="40"/>
        <v>268.32</v>
      </c>
      <c r="G148" s="27">
        <f t="shared" si="38"/>
        <v>0.1214269114571227</v>
      </c>
      <c r="H148" s="28">
        <f t="shared" si="39"/>
        <v>0.11280651856407098</v>
      </c>
    </row>
    <row r="149" spans="1:8" ht="18" customHeight="1">
      <c r="A149" s="78" t="s">
        <v>6</v>
      </c>
      <c r="B149" s="79"/>
      <c r="C149" s="79"/>
      <c r="D149" s="79"/>
      <c r="E149" s="79"/>
      <c r="F149" s="79"/>
      <c r="G149" s="79"/>
      <c r="H149" s="80"/>
    </row>
    <row r="150" spans="1:8" ht="17.25" customHeight="1">
      <c r="A150" s="74" t="s">
        <v>3</v>
      </c>
      <c r="B150" s="75"/>
      <c r="C150" s="11">
        <v>20915</v>
      </c>
      <c r="D150" s="11">
        <v>17939</v>
      </c>
      <c r="E150" s="11">
        <v>17648</v>
      </c>
      <c r="F150" s="11">
        <v>53896</v>
      </c>
      <c r="G150" s="27">
        <f t="shared" ref="G150:G152" si="41">E150/D150-1</f>
        <v>-1.6221640002229809E-2</v>
      </c>
      <c r="H150" s="28">
        <f t="shared" ref="H150:H152" si="42">E150/C150-1</f>
        <v>-0.15620368156825248</v>
      </c>
    </row>
    <row r="151" spans="1:8" ht="18" customHeight="1">
      <c r="A151" s="74" t="s">
        <v>22</v>
      </c>
      <c r="B151" s="75"/>
      <c r="C151" s="16">
        <v>921004</v>
      </c>
      <c r="D151" s="16">
        <v>787370.55</v>
      </c>
      <c r="E151" s="16">
        <v>870612</v>
      </c>
      <c r="F151" s="16">
        <v>2461238.5499999998</v>
      </c>
      <c r="G151" s="27">
        <f t="shared" si="41"/>
        <v>0.10572080705837927</v>
      </c>
      <c r="H151" s="28">
        <f t="shared" si="42"/>
        <v>-5.4714203195643019E-2</v>
      </c>
    </row>
    <row r="152" spans="1:8" ht="18" customHeight="1">
      <c r="A152" s="74" t="s">
        <v>1</v>
      </c>
      <c r="B152" s="75"/>
      <c r="C152" s="16">
        <f>ROUND(C151/C150,2)</f>
        <v>44.04</v>
      </c>
      <c r="D152" s="16">
        <f t="shared" ref="D152:F152" si="43">ROUND(D151/D150,2)</f>
        <v>43.89</v>
      </c>
      <c r="E152" s="16">
        <f t="shared" si="43"/>
        <v>49.33</v>
      </c>
      <c r="F152" s="16">
        <f t="shared" si="43"/>
        <v>45.67</v>
      </c>
      <c r="G152" s="27">
        <f t="shared" si="41"/>
        <v>0.12394622920938714</v>
      </c>
      <c r="H152" s="28">
        <f t="shared" si="42"/>
        <v>0.12011807447774747</v>
      </c>
    </row>
    <row r="153" spans="1:8" ht="18" customHeight="1">
      <c r="A153" s="78" t="s">
        <v>14</v>
      </c>
      <c r="B153" s="79"/>
      <c r="C153" s="79"/>
      <c r="D153" s="79"/>
      <c r="E153" s="79"/>
      <c r="F153" s="79"/>
      <c r="G153" s="79"/>
      <c r="H153" s="80"/>
    </row>
    <row r="154" spans="1:8" ht="18" customHeight="1">
      <c r="A154" s="74" t="s">
        <v>3</v>
      </c>
      <c r="B154" s="75"/>
      <c r="C154" s="11">
        <v>6</v>
      </c>
      <c r="D154" s="11">
        <v>5</v>
      </c>
      <c r="E154" s="11">
        <v>5</v>
      </c>
      <c r="F154" s="11">
        <v>15</v>
      </c>
      <c r="G154" s="27">
        <f t="shared" ref="G154:G156" si="44">E154/D154-1</f>
        <v>0</v>
      </c>
      <c r="H154" s="28">
        <f t="shared" ref="H154:H156" si="45">E154/C154-1</f>
        <v>-0.16666666666666663</v>
      </c>
    </row>
    <row r="155" spans="1:8" ht="18" customHeight="1">
      <c r="A155" s="74" t="s">
        <v>22</v>
      </c>
      <c r="B155" s="75"/>
      <c r="C155" s="16">
        <v>7414.86</v>
      </c>
      <c r="D155" s="16">
        <v>6179.05</v>
      </c>
      <c r="E155" s="16">
        <v>6927.95</v>
      </c>
      <c r="F155" s="16">
        <v>19286.05</v>
      </c>
      <c r="G155" s="27">
        <f t="shared" si="44"/>
        <v>0.12119986082002887</v>
      </c>
      <c r="H155" s="28">
        <f t="shared" si="45"/>
        <v>-6.566678264997583E-2</v>
      </c>
    </row>
    <row r="156" spans="1:8" ht="18" customHeight="1">
      <c r="A156" s="74" t="s">
        <v>1</v>
      </c>
      <c r="B156" s="75"/>
      <c r="C156" s="16">
        <f>ROUND(C155/C154,2)</f>
        <v>1235.81</v>
      </c>
      <c r="D156" s="16">
        <f t="shared" ref="D156:F156" si="46">ROUND(D155/D154,2)</f>
        <v>1235.81</v>
      </c>
      <c r="E156" s="16">
        <f t="shared" si="46"/>
        <v>1385.59</v>
      </c>
      <c r="F156" s="16">
        <f t="shared" si="46"/>
        <v>1285.74</v>
      </c>
      <c r="G156" s="27">
        <f t="shared" si="44"/>
        <v>0.12119986082002887</v>
      </c>
      <c r="H156" s="28">
        <f t="shared" si="45"/>
        <v>0.12119986082002887</v>
      </c>
    </row>
    <row r="157" spans="1:8" ht="18.75" customHeight="1">
      <c r="A157" s="78" t="s">
        <v>19</v>
      </c>
      <c r="B157" s="79"/>
      <c r="C157" s="79"/>
      <c r="D157" s="79"/>
      <c r="E157" s="79"/>
      <c r="F157" s="79"/>
      <c r="G157" s="79"/>
      <c r="H157" s="80"/>
    </row>
    <row r="158" spans="1:8" ht="18" customHeight="1">
      <c r="A158" s="74" t="s">
        <v>78</v>
      </c>
      <c r="B158" s="75"/>
      <c r="C158" s="11">
        <v>1346</v>
      </c>
      <c r="D158" s="11">
        <v>1421</v>
      </c>
      <c r="E158" s="11">
        <v>1419</v>
      </c>
      <c r="F158" s="11">
        <v>1411</v>
      </c>
      <c r="G158" s="27">
        <f t="shared" ref="G158:G160" si="47">E158/D158-1</f>
        <v>-1.4074595355383357E-3</v>
      </c>
      <c r="H158" s="28">
        <f t="shared" ref="H158:H164" si="48">E158/C158-1</f>
        <v>5.4234769687964368E-2</v>
      </c>
    </row>
    <row r="159" spans="1:8" ht="18" customHeight="1">
      <c r="A159" s="74" t="s">
        <v>35</v>
      </c>
      <c r="B159" s="75"/>
      <c r="C159" s="16">
        <v>2190667.66</v>
      </c>
      <c r="D159" s="16">
        <v>2312407.5</v>
      </c>
      <c r="E159" s="16">
        <v>2557811.1800000002</v>
      </c>
      <c r="F159" s="16">
        <v>7140866.8499999996</v>
      </c>
      <c r="G159" s="27">
        <f t="shared" si="47"/>
        <v>0.10612475526048071</v>
      </c>
      <c r="H159" s="28">
        <f t="shared" si="48"/>
        <v>0.16759434883883761</v>
      </c>
    </row>
    <row r="160" spans="1:8" ht="18" customHeight="1">
      <c r="A160" s="74" t="s">
        <v>36</v>
      </c>
      <c r="B160" s="75"/>
      <c r="C160" s="16">
        <v>1588.44</v>
      </c>
      <c r="D160" s="16">
        <v>1588.44</v>
      </c>
      <c r="E160" s="16">
        <v>1780.96</v>
      </c>
      <c r="F160" s="16">
        <v>1780.96</v>
      </c>
      <c r="G160" s="27">
        <f t="shared" si="47"/>
        <v>0.12120067487597885</v>
      </c>
      <c r="H160" s="28">
        <f t="shared" si="48"/>
        <v>0.12120067487597885</v>
      </c>
    </row>
    <row r="161" spans="1:8" ht="32.25" customHeight="1">
      <c r="A161" s="81" t="s">
        <v>37</v>
      </c>
      <c r="B161" s="82"/>
      <c r="C161" s="82"/>
      <c r="D161" s="82"/>
      <c r="E161" s="82"/>
      <c r="F161" s="82"/>
      <c r="G161" s="82"/>
      <c r="H161" s="83"/>
    </row>
    <row r="162" spans="1:8" ht="18" customHeight="1">
      <c r="A162" s="74" t="s">
        <v>3</v>
      </c>
      <c r="B162" s="75"/>
      <c r="C162" s="11">
        <v>302</v>
      </c>
      <c r="D162" s="11">
        <v>313</v>
      </c>
      <c r="E162" s="11">
        <v>314</v>
      </c>
      <c r="F162" s="11">
        <v>942</v>
      </c>
      <c r="G162" s="27">
        <f t="shared" ref="G162:G164" si="49">E162/D162-1</f>
        <v>3.1948881789136685E-3</v>
      </c>
      <c r="H162" s="28">
        <f t="shared" si="48"/>
        <v>3.9735099337748325E-2</v>
      </c>
    </row>
    <row r="163" spans="1:8" ht="18" customHeight="1">
      <c r="A163" s="74" t="s">
        <v>24</v>
      </c>
      <c r="B163" s="75"/>
      <c r="C163" s="16">
        <v>380393.21</v>
      </c>
      <c r="D163" s="16">
        <v>393028.37</v>
      </c>
      <c r="E163" s="16">
        <v>442843.94</v>
      </c>
      <c r="F163" s="16">
        <v>1231471.2</v>
      </c>
      <c r="G163" s="27">
        <f t="shared" si="49"/>
        <v>0.12674802584861755</v>
      </c>
      <c r="H163" s="28">
        <f t="shared" si="48"/>
        <v>0.16417414495910676</v>
      </c>
    </row>
    <row r="164" spans="1:8" ht="18" customHeight="1">
      <c r="A164" s="74" t="s">
        <v>1</v>
      </c>
      <c r="B164" s="75"/>
      <c r="C164" s="16">
        <f t="shared" ref="C164:F164" si="50">ROUND(C163/C162,2)</f>
        <v>1259.58</v>
      </c>
      <c r="D164" s="16">
        <f t="shared" si="50"/>
        <v>1255.68</v>
      </c>
      <c r="E164" s="16">
        <f t="shared" si="50"/>
        <v>1410.33</v>
      </c>
      <c r="F164" s="16">
        <f t="shared" si="50"/>
        <v>1307.29</v>
      </c>
      <c r="G164" s="27">
        <f t="shared" si="49"/>
        <v>0.12316035932721703</v>
      </c>
      <c r="H164" s="28">
        <f t="shared" si="48"/>
        <v>0.11968275139332163</v>
      </c>
    </row>
    <row r="165" spans="1:8" ht="18.75" customHeight="1">
      <c r="A165" s="81" t="s">
        <v>89</v>
      </c>
      <c r="B165" s="82"/>
      <c r="C165" s="82"/>
      <c r="D165" s="82"/>
      <c r="E165" s="82"/>
      <c r="F165" s="82"/>
      <c r="G165" s="82"/>
      <c r="H165" s="83"/>
    </row>
    <row r="166" spans="1:8" ht="18" customHeight="1">
      <c r="A166" s="74" t="s">
        <v>3</v>
      </c>
      <c r="B166" s="75"/>
      <c r="C166" s="65">
        <v>0</v>
      </c>
      <c r="D166" s="11">
        <v>31648</v>
      </c>
      <c r="E166" s="11">
        <v>31804</v>
      </c>
      <c r="F166" s="11">
        <v>94909</v>
      </c>
      <c r="G166" s="27">
        <f t="shared" ref="G166:G168" si="51">E166/D166-1</f>
        <v>4.9292214357936626E-3</v>
      </c>
      <c r="H166" s="63" t="s">
        <v>90</v>
      </c>
    </row>
    <row r="167" spans="1:8" ht="18" customHeight="1">
      <c r="A167" s="74" t="s">
        <v>24</v>
      </c>
      <c r="B167" s="75"/>
      <c r="C167" s="65">
        <v>0</v>
      </c>
      <c r="D167" s="16">
        <v>9594000</v>
      </c>
      <c r="E167" s="16">
        <v>10814865.48</v>
      </c>
      <c r="F167" s="16">
        <v>29984265.48</v>
      </c>
      <c r="G167" s="27">
        <f t="shared" si="51"/>
        <v>0.12725302063789878</v>
      </c>
      <c r="H167" s="63" t="s">
        <v>90</v>
      </c>
    </row>
    <row r="168" spans="1:8" ht="18" customHeight="1">
      <c r="A168" s="74" t="s">
        <v>76</v>
      </c>
      <c r="B168" s="75"/>
      <c r="C168" s="66">
        <v>0</v>
      </c>
      <c r="D168" s="16">
        <v>300</v>
      </c>
      <c r="E168" s="16">
        <v>336.36</v>
      </c>
      <c r="F168" s="16">
        <v>336.36</v>
      </c>
      <c r="G168" s="29">
        <f t="shared" si="51"/>
        <v>0.12119999999999997</v>
      </c>
      <c r="H168" s="63" t="s">
        <v>90</v>
      </c>
    </row>
    <row r="169" spans="1:8" ht="26.25" customHeight="1">
      <c r="A169" s="76" t="s">
        <v>51</v>
      </c>
      <c r="B169" s="76"/>
      <c r="C169" s="76"/>
      <c r="D169" s="76"/>
      <c r="E169" s="76"/>
      <c r="F169" s="76"/>
      <c r="G169" s="76"/>
      <c r="H169" s="76"/>
    </row>
    <row r="170" spans="1:8" ht="14.25" customHeight="1">
      <c r="A170" s="77" t="s">
        <v>52</v>
      </c>
      <c r="B170" s="77"/>
      <c r="C170" s="77"/>
      <c r="D170" s="77"/>
      <c r="E170" s="77"/>
      <c r="F170" s="77"/>
      <c r="G170" s="77"/>
      <c r="H170" s="77"/>
    </row>
    <row r="171" spans="1:8" ht="14.25" customHeight="1">
      <c r="D171" s="39"/>
      <c r="E171" s="39"/>
      <c r="F171" s="39"/>
      <c r="G171" s="39"/>
      <c r="H171" s="39"/>
    </row>
    <row r="172" spans="1:8">
      <c r="D172" s="38"/>
      <c r="E172" s="38"/>
      <c r="F172" s="38"/>
      <c r="G172" s="48"/>
      <c r="H172" s="39"/>
    </row>
  </sheetData>
  <mergeCells count="158">
    <mergeCell ref="B8:H8"/>
    <mergeCell ref="B15:H15"/>
    <mergeCell ref="B18:H18"/>
    <mergeCell ref="B19:H19"/>
    <mergeCell ref="B35:H35"/>
    <mergeCell ref="A36:H36"/>
    <mergeCell ref="B43:H43"/>
    <mergeCell ref="B44:H44"/>
    <mergeCell ref="B45:H45"/>
    <mergeCell ref="B46:G46"/>
    <mergeCell ref="B47:G47"/>
    <mergeCell ref="B48:G48"/>
    <mergeCell ref="B37:H37"/>
    <mergeCell ref="B38:H38"/>
    <mergeCell ref="B39:H39"/>
    <mergeCell ref="B40:H40"/>
    <mergeCell ref="B41:H41"/>
    <mergeCell ref="B42:H42"/>
    <mergeCell ref="B49:G49"/>
    <mergeCell ref="B50:G50"/>
    <mergeCell ref="B51:G51"/>
    <mergeCell ref="B52:G52"/>
    <mergeCell ref="A57:H57"/>
    <mergeCell ref="A58:B60"/>
    <mergeCell ref="D58:H58"/>
    <mergeCell ref="C59:C60"/>
    <mergeCell ref="D59:D60"/>
    <mergeCell ref="E59:E60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A69:B69"/>
    <mergeCell ref="A70:B70"/>
    <mergeCell ref="A71:B71"/>
    <mergeCell ref="A72:H72"/>
    <mergeCell ref="A74:H74"/>
    <mergeCell ref="A75:B77"/>
    <mergeCell ref="D75:H75"/>
    <mergeCell ref="C76:C77"/>
    <mergeCell ref="D76:D77"/>
    <mergeCell ref="E76:E77"/>
    <mergeCell ref="A83:B85"/>
    <mergeCell ref="D83:H83"/>
    <mergeCell ref="C84:C85"/>
    <mergeCell ref="D84:D85"/>
    <mergeCell ref="E84:E85"/>
    <mergeCell ref="F84:F85"/>
    <mergeCell ref="G84:H84"/>
    <mergeCell ref="F76:F77"/>
    <mergeCell ref="G76:H76"/>
    <mergeCell ref="A78:B78"/>
    <mergeCell ref="A79:B79"/>
    <mergeCell ref="A80:B80"/>
    <mergeCell ref="A82:H82"/>
    <mergeCell ref="G92:H92"/>
    <mergeCell ref="A94:H94"/>
    <mergeCell ref="A95:B95"/>
    <mergeCell ref="A96:B96"/>
    <mergeCell ref="A97:B97"/>
    <mergeCell ref="A98:H98"/>
    <mergeCell ref="A86:B86"/>
    <mergeCell ref="A87:B87"/>
    <mergeCell ref="A88:B88"/>
    <mergeCell ref="A90:H90"/>
    <mergeCell ref="A91:B93"/>
    <mergeCell ref="D91:H91"/>
    <mergeCell ref="C92:C93"/>
    <mergeCell ref="D92:D93"/>
    <mergeCell ref="E92:E93"/>
    <mergeCell ref="F92:F93"/>
    <mergeCell ref="G105:H105"/>
    <mergeCell ref="A107:B107"/>
    <mergeCell ref="A108:B108"/>
    <mergeCell ref="A109:B109"/>
    <mergeCell ref="A110:B110"/>
    <mergeCell ref="A99:B99"/>
    <mergeCell ref="A100:B100"/>
    <mergeCell ref="A101:B101"/>
    <mergeCell ref="A103:H103"/>
    <mergeCell ref="A104:B106"/>
    <mergeCell ref="D104:H104"/>
    <mergeCell ref="C105:C106"/>
    <mergeCell ref="D105:D106"/>
    <mergeCell ref="E105:E106"/>
    <mergeCell ref="F105:F106"/>
    <mergeCell ref="F115:F116"/>
    <mergeCell ref="G115:H115"/>
    <mergeCell ref="A117:H117"/>
    <mergeCell ref="A118:B118"/>
    <mergeCell ref="A119:B119"/>
    <mergeCell ref="A120:B120"/>
    <mergeCell ref="A111:B111"/>
    <mergeCell ref="A113:H113"/>
    <mergeCell ref="A114:B116"/>
    <mergeCell ref="D114:H114"/>
    <mergeCell ref="C115:C116"/>
    <mergeCell ref="D115:D116"/>
    <mergeCell ref="E115:E116"/>
    <mergeCell ref="A127:B127"/>
    <mergeCell ref="A128:B128"/>
    <mergeCell ref="A129:H129"/>
    <mergeCell ref="A130:B130"/>
    <mergeCell ref="A131:B131"/>
    <mergeCell ref="A132:B132"/>
    <mergeCell ref="A121:H121"/>
    <mergeCell ref="A122:B122"/>
    <mergeCell ref="A123:B123"/>
    <mergeCell ref="A124:B124"/>
    <mergeCell ref="A125:H125"/>
    <mergeCell ref="A126:B126"/>
    <mergeCell ref="A139:B139"/>
    <mergeCell ref="A140:B140"/>
    <mergeCell ref="A141:H141"/>
    <mergeCell ref="A142:B142"/>
    <mergeCell ref="A143:B143"/>
    <mergeCell ref="A144:B144"/>
    <mergeCell ref="A133:H133"/>
    <mergeCell ref="A134:B134"/>
    <mergeCell ref="A135:B135"/>
    <mergeCell ref="A136:B136"/>
    <mergeCell ref="A137:H137"/>
    <mergeCell ref="A138:B138"/>
    <mergeCell ref="A151:B151"/>
    <mergeCell ref="A152:B152"/>
    <mergeCell ref="A153:H153"/>
    <mergeCell ref="A154:B154"/>
    <mergeCell ref="A155:B155"/>
    <mergeCell ref="A156:B156"/>
    <mergeCell ref="A145:H145"/>
    <mergeCell ref="A146:B146"/>
    <mergeCell ref="A147:B147"/>
    <mergeCell ref="A148:B148"/>
    <mergeCell ref="A149:H149"/>
    <mergeCell ref="A150:B150"/>
    <mergeCell ref="A163:B163"/>
    <mergeCell ref="A164:B164"/>
    <mergeCell ref="A169:H169"/>
    <mergeCell ref="A170:H170"/>
    <mergeCell ref="A157:H157"/>
    <mergeCell ref="A158:B158"/>
    <mergeCell ref="A159:B159"/>
    <mergeCell ref="A160:B160"/>
    <mergeCell ref="A161:H161"/>
    <mergeCell ref="A162:B162"/>
    <mergeCell ref="A165:H165"/>
    <mergeCell ref="A166:B166"/>
    <mergeCell ref="A167:B167"/>
    <mergeCell ref="A168:B168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5" fitToWidth="2" orientation="portrait" horizontalDpi="4294967293" verticalDpi="4294967293" r:id="rId1"/>
  <headerFooter differentFirst="1" alignWithMargins="0">
    <oddFooter>&amp;R&amp;P z &amp;N</oddFooter>
  </headerFooter>
  <rowBreaks count="4" manualBreakCount="4">
    <brk id="35" max="16383" man="1"/>
    <brk id="56" max="6" man="1"/>
    <brk id="81" max="6" man="1"/>
    <brk id="11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Marzec</vt:lpstr>
      <vt:lpstr>Marzec!Obszar_wydruku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Dorota Waś</cp:lastModifiedBy>
  <cp:lastPrinted>2024-06-19T10:02:00Z</cp:lastPrinted>
  <dcterms:created xsi:type="dcterms:W3CDTF">2008-02-15T13:23:15Z</dcterms:created>
  <dcterms:modified xsi:type="dcterms:W3CDTF">2024-07-01T08:32:32Z</dcterms:modified>
</cp:coreProperties>
</file>