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9_2020\"/>
    </mc:Choice>
  </mc:AlternateContent>
  <bookViews>
    <workbookView xWindow="-15" yWindow="7365" windowWidth="24240" windowHeight="44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49" r:id="rId10"/>
    <sheet name="Ceny zakupu_ZSRIR" sheetId="10552" r:id="rId11"/>
    <sheet name="CENY_SIERPIEN_2020" sheetId="10850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51" r:id="rId18"/>
    <sheet name="ceny_targ_kraj_03_20" sheetId="10693" r:id="rId19"/>
    <sheet name="CENY_POLTUSZE_wieprz_03_20" sheetId="10780" r:id="rId20"/>
    <sheet name="mięso el._Zestawienie MCE" sheetId="10781" r:id="rId21"/>
    <sheet name="Ceny_miesieczneUE_VIII_2020" sheetId="10852" r:id="rId22"/>
    <sheet name="Ceny_tygodniowe_UE" sheetId="10608" r:id="rId23"/>
    <sheet name="świnie kl. E " sheetId="10844" r:id="rId24"/>
    <sheet name="Handel zagr. wg krajów 6_20" sheetId="10847" r:id="rId25"/>
    <sheet name="Handel zagr. wg krajów 7_20" sheetId="10853" r:id="rId26"/>
    <sheet name="HANDEL_I-VII_2020" sheetId="10854" r:id="rId27"/>
    <sheet name="HANDEL_I-XII_OSTATECZNY_2019" sheetId="10840" r:id="rId28"/>
    <sheet name="HANDEL_2019kod0103_OSTATECZNY" sheetId="10839" r:id="rId29"/>
    <sheet name="HANDEL_2019kod0203_OSTATECZNY" sheetId="10837" r:id="rId30"/>
    <sheet name="UBOJE_wgGUS" sheetId="10666" r:id="rId31"/>
    <sheet name="BAZA_Ceny_UE_2009_2019" sheetId="10749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10">#REF!</definedName>
    <definedName name="\s" localSheetId="21">#REF!</definedName>
    <definedName name="\s" localSheetId="19">#REF!</definedName>
    <definedName name="\s" localSheetId="11">#REF!</definedName>
    <definedName name="\s" localSheetId="18">#REF!</definedName>
    <definedName name="\s" localSheetId="3">#REF!</definedName>
    <definedName name="\s" localSheetId="24">#REF!</definedName>
    <definedName name="\s" localSheetId="25">#REF!</definedName>
    <definedName name="\s" localSheetId="28">#REF!</definedName>
    <definedName name="\s" localSheetId="29">#REF!</definedName>
    <definedName name="\s" localSheetId="26">#REF!</definedName>
    <definedName name="\s" localSheetId="2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3">#REF!</definedName>
    <definedName name="\s">#REF!</definedName>
    <definedName name="_17_11_2011" localSheetId="21">#REF!</definedName>
    <definedName name="_17_11_2011" localSheetId="11">#REF!</definedName>
    <definedName name="_17_11_2011" localSheetId="24">#REF!</definedName>
    <definedName name="_17_11_2011" localSheetId="25">#REF!</definedName>
    <definedName name="_17_11_2011" localSheetId="28">#REF!</definedName>
    <definedName name="_17_11_2011" localSheetId="29">#REF!</definedName>
    <definedName name="_17_11_2011" localSheetId="26">#REF!</definedName>
    <definedName name="_17_11_2011" localSheetId="0">#REF!</definedName>
    <definedName name="_17_11_2011" localSheetId="1">#REF!</definedName>
    <definedName name="_17_11_2011" localSheetId="23">#REF!</definedName>
    <definedName name="_17_11_2011">#REF!</definedName>
    <definedName name="_7_11_2011" localSheetId="21">#REF!</definedName>
    <definedName name="_7_11_2011" localSheetId="11">#REF!</definedName>
    <definedName name="_7_11_2011" localSheetId="24">#REF!</definedName>
    <definedName name="_7_11_2011" localSheetId="25">#REF!</definedName>
    <definedName name="_7_11_2011" localSheetId="28">#REF!</definedName>
    <definedName name="_7_11_2011" localSheetId="29">#REF!</definedName>
    <definedName name="_7_11_2011" localSheetId="26">#REF!</definedName>
    <definedName name="_7_11_2011" localSheetId="0">#REF!</definedName>
    <definedName name="_7_11_2011" localSheetId="1">#REF!</definedName>
    <definedName name="_7_11_2011" localSheetId="23">#REF!</definedName>
    <definedName name="_7_11_2011">#REF!</definedName>
    <definedName name="_A" localSheetId="10">#REF!</definedName>
    <definedName name="_A" localSheetId="21">#REF!</definedName>
    <definedName name="_A" localSheetId="19">#REF!</definedName>
    <definedName name="_A" localSheetId="11">#REF!</definedName>
    <definedName name="_A" localSheetId="18">#REF!</definedName>
    <definedName name="_A" localSheetId="3">#REF!</definedName>
    <definedName name="_A" localSheetId="24">#REF!</definedName>
    <definedName name="_A" localSheetId="25">#REF!</definedName>
    <definedName name="_A" localSheetId="28">#REF!</definedName>
    <definedName name="_A" localSheetId="29">#REF!</definedName>
    <definedName name="_A" localSheetId="26">#REF!</definedName>
    <definedName name="_A" localSheetId="2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3">#REF!</definedName>
    <definedName name="_A">#REF!</definedName>
    <definedName name="_xlnm._FilterDatabase" localSheetId="8" hidden="1">Ceny_TYG_żywiec!$I$5:$N$5</definedName>
    <definedName name="_xlnm._FilterDatabase" localSheetId="26" hidden="1">'HANDEL_I-VII_2020'!#REF!</definedName>
    <definedName name="_xlnm._FilterDatabase" localSheetId="27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30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1">#REF!</definedName>
    <definedName name="aaaa" localSheetId="24">#REF!</definedName>
    <definedName name="aaaa" localSheetId="25">#REF!</definedName>
    <definedName name="aaaa" localSheetId="28">#REF!</definedName>
    <definedName name="aaaa" localSheetId="29">#REF!</definedName>
    <definedName name="aaaa" localSheetId="26">#REF!</definedName>
    <definedName name="aaaa" localSheetId="23">#REF!</definedName>
    <definedName name="aaaa">#REF!</definedName>
    <definedName name="AllPerc" localSheetId="21">#REF!,#REF!</definedName>
    <definedName name="AllPerc" localSheetId="11">#REF!,#REF!</definedName>
    <definedName name="AllPerc" localSheetId="22">#REF!,#REF!</definedName>
    <definedName name="AllPerc" localSheetId="24">#REF!,#REF!</definedName>
    <definedName name="AllPerc" localSheetId="25">#REF!,#REF!</definedName>
    <definedName name="AllPerc" localSheetId="28">#REF!,#REF!</definedName>
    <definedName name="AllPerc" localSheetId="29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3">#REF!,#REF!</definedName>
    <definedName name="AllPerc">#REF!,#REF!</definedName>
    <definedName name="BothPerc" localSheetId="21">#REF!</definedName>
    <definedName name="BothPerc" localSheetId="11">#REF!</definedName>
    <definedName name="BothPerc" localSheetId="22">#REF!</definedName>
    <definedName name="BothPerc" localSheetId="24">#REF!</definedName>
    <definedName name="BothPerc" localSheetId="25">#REF!</definedName>
    <definedName name="BothPerc" localSheetId="28">#REF!</definedName>
    <definedName name="BothPerc" localSheetId="29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3">#REF!</definedName>
    <definedName name="BothPerc">#REF!</definedName>
    <definedName name="ColPre" localSheetId="21">#REF!</definedName>
    <definedName name="ColPre" localSheetId="11">#REF!</definedName>
    <definedName name="ColPre" localSheetId="24">#REF!</definedName>
    <definedName name="ColPre" localSheetId="25">#REF!</definedName>
    <definedName name="ColPre" localSheetId="28">#REF!</definedName>
    <definedName name="ColPre" localSheetId="29">#REF!</definedName>
    <definedName name="ColPre" localSheetId="26">#REF!</definedName>
    <definedName name="ColPre" localSheetId="0">#REF!</definedName>
    <definedName name="ColPre" localSheetId="1">#REF!</definedName>
    <definedName name="ColPre" localSheetId="23">#REF!</definedName>
    <definedName name="ColPre">#REF!</definedName>
    <definedName name="CurShe" localSheetId="21">#REF!</definedName>
    <definedName name="CurShe" localSheetId="11">#REF!</definedName>
    <definedName name="CurShe" localSheetId="24">#REF!</definedName>
    <definedName name="CurShe" localSheetId="25">#REF!</definedName>
    <definedName name="CurShe" localSheetId="28">#REF!</definedName>
    <definedName name="CurShe" localSheetId="29">#REF!</definedName>
    <definedName name="CurShe" localSheetId="26">#REF!</definedName>
    <definedName name="CurShe" localSheetId="0">#REF!</definedName>
    <definedName name="CurShe" localSheetId="1">#REF!</definedName>
    <definedName name="CurShe" localSheetId="23">#REF!</definedName>
    <definedName name="CurShe">#REF!</definedName>
    <definedName name="FirstPerc" localSheetId="21">#REF!</definedName>
    <definedName name="FirstPerc" localSheetId="11">#REF!</definedName>
    <definedName name="FirstPerc" localSheetId="24">#REF!</definedName>
    <definedName name="FirstPerc" localSheetId="25">#REF!</definedName>
    <definedName name="FirstPerc" localSheetId="28">#REF!</definedName>
    <definedName name="FirstPerc" localSheetId="29">#REF!</definedName>
    <definedName name="FirstPerc" localSheetId="26">#REF!</definedName>
    <definedName name="FirstPerc" localSheetId="0">#REF!</definedName>
    <definedName name="FirstPerc" localSheetId="1">#REF!</definedName>
    <definedName name="FirstPerc" localSheetId="23">#REF!</definedName>
    <definedName name="FirstPerc">#REF!</definedName>
    <definedName name="gg" localSheetId="21">#REF!</definedName>
    <definedName name="gg" localSheetId="11">#REF!</definedName>
    <definedName name="gg" localSheetId="24">#REF!</definedName>
    <definedName name="gg" localSheetId="25">#REF!</definedName>
    <definedName name="gg" localSheetId="28">#REF!</definedName>
    <definedName name="gg" localSheetId="29">#REF!</definedName>
    <definedName name="gg" localSheetId="26">#REF!</definedName>
    <definedName name="gg" localSheetId="0">#REF!</definedName>
    <definedName name="gg" localSheetId="1">#REF!</definedName>
    <definedName name="gg" localSheetId="23">#REF!</definedName>
    <definedName name="gg">#REF!</definedName>
    <definedName name="jose" localSheetId="21">#REF!</definedName>
    <definedName name="jose" localSheetId="11">#REF!</definedName>
    <definedName name="jose" localSheetId="24">#REF!</definedName>
    <definedName name="jose" localSheetId="25">#REF!</definedName>
    <definedName name="jose" localSheetId="28">#REF!</definedName>
    <definedName name="jose" localSheetId="29">#REF!</definedName>
    <definedName name="jose" localSheetId="26">#REF!</definedName>
    <definedName name="jose" localSheetId="0">#REF!</definedName>
    <definedName name="jose" localSheetId="1">#REF!</definedName>
    <definedName name="jose" localSheetId="23">#REF!</definedName>
    <definedName name="jose">#REF!</definedName>
    <definedName name="Last5" localSheetId="21">#REF!</definedName>
    <definedName name="Last5" localSheetId="11">#REF!</definedName>
    <definedName name="Last5" localSheetId="24">#REF!</definedName>
    <definedName name="Last5" localSheetId="25">#REF!</definedName>
    <definedName name="Last5" localSheetId="28">#REF!</definedName>
    <definedName name="Last5" localSheetId="29">#REF!</definedName>
    <definedName name="Last5" localSheetId="26">#REF!</definedName>
    <definedName name="Last5" localSheetId="0">#REF!</definedName>
    <definedName name="Last5" localSheetId="1">#REF!</definedName>
    <definedName name="Last5" localSheetId="23">#REF!</definedName>
    <definedName name="Last5">#REF!</definedName>
    <definedName name="MaxDate" localSheetId="21">'[1]Amis Exchange rate'!$D$2</definedName>
    <definedName name="MaxDate" localSheetId="28">'[2]Amis Exchange rate'!$D$2</definedName>
    <definedName name="MaxDate" localSheetId="29">'[2]Amis Exchange rate'!$D$2</definedName>
    <definedName name="MaxDate" localSheetId="23">'[3]Amis Exchange rate'!$D$2</definedName>
    <definedName name="MaxDate">'[3]Amis Exchange rate'!$D$2</definedName>
    <definedName name="MonPre" localSheetId="21">#REF!</definedName>
    <definedName name="MonPre" localSheetId="11">#REF!</definedName>
    <definedName name="MonPre" localSheetId="22">#REF!</definedName>
    <definedName name="MonPre" localSheetId="24">#REF!</definedName>
    <definedName name="MonPre" localSheetId="25">#REF!</definedName>
    <definedName name="MonPre" localSheetId="28">#REF!</definedName>
    <definedName name="MonPre" localSheetId="29">#REF!</definedName>
    <definedName name="MonPre" localSheetId="26">#REF!</definedName>
    <definedName name="MonPre" localSheetId="0">#REF!</definedName>
    <definedName name="MonPre" localSheetId="1">#REF!</definedName>
    <definedName name="MonPre" localSheetId="12">#REF!</definedName>
    <definedName name="MonPre" localSheetId="23">#REF!</definedName>
    <definedName name="MonPre">#REF!</definedName>
    <definedName name="NumPri" localSheetId="21">#REF!</definedName>
    <definedName name="NumPri" localSheetId="11">#REF!</definedName>
    <definedName name="NumPri" localSheetId="24">#REF!</definedName>
    <definedName name="NumPri" localSheetId="25">#REF!</definedName>
    <definedName name="NumPri" localSheetId="28">#REF!</definedName>
    <definedName name="NumPri" localSheetId="29">#REF!</definedName>
    <definedName name="NumPri" localSheetId="26">#REF!</definedName>
    <definedName name="NumPri" localSheetId="0">#REF!</definedName>
    <definedName name="NumPri" localSheetId="1">#REF!</definedName>
    <definedName name="NumPri" localSheetId="23">#REF!</definedName>
    <definedName name="NumPri">#REF!</definedName>
    <definedName name="_xlnm.Print_Area" localSheetId="10">'Ceny zakupu_ZSRIR'!$A$1:$P$22</definedName>
    <definedName name="_xlnm.Print_Area" localSheetId="21">#REF!</definedName>
    <definedName name="_xlnm.Print_Area" localSheetId="19">#REF!</definedName>
    <definedName name="_xlnm.Print_Area" localSheetId="11">#REF!</definedName>
    <definedName name="_xlnm.Print_Area" localSheetId="18">#REF!</definedName>
    <definedName name="_xlnm.Print_Area" localSheetId="3">#REF!</definedName>
    <definedName name="_xlnm.Print_Area" localSheetId="24">#REF!</definedName>
    <definedName name="_xlnm.Print_Area" localSheetId="25">#REF!</definedName>
    <definedName name="_xlnm.Print_Area" localSheetId="28">#REF!</definedName>
    <definedName name="_xlnm.Print_Area" localSheetId="29">#REF!</definedName>
    <definedName name="_xlnm.Print_Area" localSheetId="26">#REF!</definedName>
    <definedName name="_xlnm.Print_Area" localSheetId="27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3">#REF!</definedName>
    <definedName name="_xlnm.Print_Area" localSheetId="30">UBOJE_wgGUS!$AE$1:$BC$47</definedName>
    <definedName name="_xlnm.Print_Area">#REF!</definedName>
    <definedName name="ppp" localSheetId="21">#REF!</definedName>
    <definedName name="ppp" localSheetId="11">#REF!</definedName>
    <definedName name="ppp" localSheetId="24">#REF!</definedName>
    <definedName name="ppp" localSheetId="25">#REF!</definedName>
    <definedName name="ppp" localSheetId="28">#REF!</definedName>
    <definedName name="ppp" localSheetId="29">#REF!</definedName>
    <definedName name="ppp" localSheetId="26">#REF!</definedName>
    <definedName name="ppp" localSheetId="0">#REF!</definedName>
    <definedName name="ppp" localSheetId="1">#REF!</definedName>
    <definedName name="ppp" localSheetId="12">#REF!</definedName>
    <definedName name="ppp" localSheetId="23">#REF!</definedName>
    <definedName name="ppp">#REF!</definedName>
    <definedName name="Prosieta" localSheetId="31">#REF!</definedName>
    <definedName name="Prosieta" localSheetId="21">#REF!</definedName>
    <definedName name="Prosieta" localSheetId="11">#REF!</definedName>
    <definedName name="Prosieta" localSheetId="3">#REF!</definedName>
    <definedName name="Prosieta" localSheetId="24">#REF!</definedName>
    <definedName name="Prosieta" localSheetId="25">#REF!</definedName>
    <definedName name="Prosieta" localSheetId="28">#REF!</definedName>
    <definedName name="Prosieta" localSheetId="29">#REF!</definedName>
    <definedName name="Prosieta" localSheetId="26">#REF!</definedName>
    <definedName name="Prosieta" localSheetId="2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3">#REF!</definedName>
    <definedName name="Prosieta">#REF!</definedName>
    <definedName name="recap" localSheetId="31">#REF!</definedName>
    <definedName name="recap" localSheetId="21">#REF!</definedName>
    <definedName name="recap" localSheetId="11">#REF!</definedName>
    <definedName name="recap" localSheetId="8">#REF!</definedName>
    <definedName name="recap" localSheetId="3">#REF!</definedName>
    <definedName name="recap" localSheetId="24">#REF!</definedName>
    <definedName name="recap" localSheetId="25">#REF!</definedName>
    <definedName name="recap" localSheetId="28">#REF!</definedName>
    <definedName name="recap" localSheetId="29">#REF!</definedName>
    <definedName name="recap" localSheetId="26">#REF!</definedName>
    <definedName name="recap" localSheetId="2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3">#REF!</definedName>
    <definedName name="recap" localSheetId="9">#REF!</definedName>
    <definedName name="recap">#REF!</definedName>
    <definedName name="SecondPerc" localSheetId="21">#REF!</definedName>
    <definedName name="SecondPerc" localSheetId="11">#REF!</definedName>
    <definedName name="SecondPerc" localSheetId="24">#REF!</definedName>
    <definedName name="SecondPerc" localSheetId="25">#REF!</definedName>
    <definedName name="SecondPerc" localSheetId="28">#REF!</definedName>
    <definedName name="SecondPerc" localSheetId="29">#REF!</definedName>
    <definedName name="SecondPerc" localSheetId="26">#REF!</definedName>
    <definedName name="SecondPerc" localSheetId="0">#REF!</definedName>
    <definedName name="SecondPerc" localSheetId="1">#REF!</definedName>
    <definedName name="SecondPerc" localSheetId="23">#REF!</definedName>
    <definedName name="SecondPerc">#REF!</definedName>
    <definedName name="TodDat" localSheetId="21">#REF!</definedName>
    <definedName name="TodDat" localSheetId="11">#REF!</definedName>
    <definedName name="TodDat" localSheetId="24">#REF!</definedName>
    <definedName name="TodDat" localSheetId="25">#REF!</definedName>
    <definedName name="TodDat" localSheetId="28">#REF!</definedName>
    <definedName name="TodDat" localSheetId="29">#REF!</definedName>
    <definedName name="TodDat" localSheetId="26">#REF!</definedName>
    <definedName name="TodDat" localSheetId="0">#REF!</definedName>
    <definedName name="TodDat" localSheetId="1">#REF!</definedName>
    <definedName name="TodDat" localSheetId="23">#REF!</definedName>
    <definedName name="TodDat">#REF!</definedName>
    <definedName name="WeeNum" localSheetId="21">#REF!</definedName>
    <definedName name="WeeNum" localSheetId="11">#REF!</definedName>
    <definedName name="WeeNum" localSheetId="24">#REF!</definedName>
    <definedName name="WeeNum" localSheetId="25">#REF!</definedName>
    <definedName name="WeeNum" localSheetId="28">#REF!</definedName>
    <definedName name="WeeNum" localSheetId="29">#REF!</definedName>
    <definedName name="WeeNum" localSheetId="26">#REF!</definedName>
    <definedName name="WeeNum" localSheetId="0">#REF!</definedName>
    <definedName name="WeeNum" localSheetId="1">#REF!</definedName>
    <definedName name="WeeNum" localSheetId="23">#REF!</definedName>
    <definedName name="WeeNum">#REF!</definedName>
    <definedName name="zywiec" localSheetId="31">#REF!</definedName>
    <definedName name="zywiec" localSheetId="21">#REF!</definedName>
    <definedName name="zywiec" localSheetId="11">#REF!</definedName>
    <definedName name="zywiec" localSheetId="3">#REF!</definedName>
    <definedName name="zywiec" localSheetId="24">#REF!</definedName>
    <definedName name="zywiec" localSheetId="25">#REF!</definedName>
    <definedName name="zywiec" localSheetId="28">#REF!</definedName>
    <definedName name="zywiec" localSheetId="29">#REF!</definedName>
    <definedName name="zywiec" localSheetId="26">#REF!</definedName>
    <definedName name="zywiec" localSheetId="2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3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54" l="1"/>
  <c r="C44" i="10854"/>
  <c r="D31" i="10854"/>
  <c r="C31" i="10854"/>
  <c r="D22" i="10854"/>
  <c r="C22" i="10854"/>
  <c r="D19" i="10854"/>
  <c r="C19" i="10854"/>
  <c r="D18" i="10854"/>
  <c r="C18" i="10854"/>
  <c r="W42" i="10853" l="1"/>
  <c r="C36" i="10666" l="1"/>
  <c r="C19" i="10666"/>
  <c r="E79" i="10852" l="1"/>
  <c r="D79" i="10852"/>
  <c r="E77" i="10852"/>
  <c r="D77" i="10852"/>
  <c r="E76" i="10852"/>
  <c r="D76" i="10852"/>
  <c r="E75" i="10852"/>
  <c r="D75" i="10852"/>
  <c r="E74" i="10852"/>
  <c r="D74" i="10852"/>
  <c r="E73" i="10852"/>
  <c r="D73" i="10852"/>
  <c r="E72" i="10852"/>
  <c r="D72" i="10852"/>
  <c r="E71" i="10852"/>
  <c r="D71" i="10852"/>
  <c r="E70" i="10852"/>
  <c r="D70" i="10852"/>
  <c r="E69" i="10852"/>
  <c r="D69" i="10852"/>
  <c r="E68" i="10852"/>
  <c r="D68" i="10852"/>
  <c r="E67" i="10852"/>
  <c r="D67" i="10852"/>
  <c r="E66" i="10852"/>
  <c r="D66" i="10852"/>
  <c r="E65" i="10852"/>
  <c r="D65" i="10852"/>
  <c r="E64" i="10852"/>
  <c r="D64" i="10852"/>
  <c r="E63" i="10852"/>
  <c r="D63" i="10852"/>
  <c r="E62" i="10852"/>
  <c r="D62" i="10852"/>
  <c r="E61" i="10852"/>
  <c r="D61" i="10852"/>
  <c r="E60" i="10852"/>
  <c r="D60" i="10852"/>
  <c r="E59" i="10852"/>
  <c r="D59" i="10852"/>
  <c r="E58" i="10852"/>
  <c r="D58" i="10852"/>
  <c r="E57" i="10852"/>
  <c r="D57" i="10852"/>
  <c r="E56" i="10852"/>
  <c r="D56" i="10852"/>
  <c r="E55" i="10852"/>
  <c r="D55" i="10852"/>
  <c r="E54" i="10852"/>
  <c r="D54" i="10852"/>
  <c r="E53" i="10852"/>
  <c r="D53" i="10852"/>
  <c r="E52" i="10852"/>
  <c r="D52" i="10852"/>
  <c r="N10" i="10850" l="1"/>
  <c r="N9" i="10850"/>
  <c r="N8" i="10850"/>
  <c r="N7" i="10850"/>
  <c r="N6" i="10850"/>
  <c r="W42" i="10847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<sst xmlns="http://schemas.openxmlformats.org/spreadsheetml/2006/main" count="4443" uniqueCount="687">
  <si>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</si>
  <si>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</si>
  <si>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</si>
  <si>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</si>
  <si>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</si>
  <si>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</si>
  <si>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</si>
  <si>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</si>
  <si>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</si>
  <si>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</si>
  <si>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</si>
  <si>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</si>
  <si>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</si>
  <si>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</si>
  <si>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</si>
  <si>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</si>
  <si>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</si>
  <si>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</si>
  <si>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</si>
  <si>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</si>
  <si>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</si>
  <si>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</si>
  <si>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</si>
  <si>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</si>
  <si>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</si>
  <si>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</si>
  <si>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</si>
  <si>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</si>
  <si>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</si>
  <si>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</si>
  <si>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</si>
  <si>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</si>
  <si>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</si>
  <si>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</si>
  <si>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</si>
  <si>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</si>
  <si>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</si>
  <si>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</si>
  <si>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</si>
  <si>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</si>
  <si>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</si>
  <si>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</si>
  <si>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</si>
  <si>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</si>
  <si>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</si>
  <si>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</si>
  <si>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</si>
  <si>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</si>
  <si>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</si>
  <si>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</si>
  <si>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</si>
  <si>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</si>
  <si>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</si>
  <si>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</si>
  <si>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</si>
  <si>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</si>
  <si>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</si>
  <si>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</si>
  <si>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</si>
  <si>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</si>
  <si>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</si>
  <si>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</si>
  <si>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</si>
  <si>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</si>
  <si>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</si>
  <si>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</si>
  <si>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</si>
  <si>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</si>
  <si>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</si>
  <si>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</si>
  <si>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</si>
  <si>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</si>
  <si>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</si>
  <si>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</si>
  <si>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</si>
  <si>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</si>
  <si>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</si>
  <si>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</si>
  <si>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</si>
  <si>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</si>
  <si>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</si>
  <si>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</si>
  <si>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</si>
  <si>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</si>
  <si>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</si>
  <si>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</si>
  <si>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</si>
  <si>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</si>
  <si>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</si>
  <si>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</si>
  <si>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</si>
  <si>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</si>
  <si>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</si>
  <si>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</si>
  <si>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</si>
  <si>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</si>
  <si>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</si>
  <si>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</si>
  <si>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</si>
  <si>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</si>
  <si>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</si>
  <si>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</si>
  <si>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</si>
  <si>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</si>
  <si>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</si>
  <si>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</si>
  <si>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</si>
  <si>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</si>
  <si>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</si>
  <si>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</si>
  <si>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</si>
  <si>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</si>
  <si>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</si>
  <si>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</si>
  <si>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</si>
  <si>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</si>
  <si>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</si>
  <si>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</si>
  <si>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</si>
  <si>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</si>
  <si>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</si>
  <si>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</si>
  <si>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</si>
  <si>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</si>
  <si>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</si>
  <si>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</si>
  <si>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</si>
  <si>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</si>
  <si>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</si>
  <si>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</si>
  <si>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</si>
  <si>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</si>
  <si>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</si>
  <si>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</si>
  <si>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</si>
  <si>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</si>
  <si>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</si>
  <si>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</si>
  <si>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</si>
  <si>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</si>
  <si>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</si>
  <si>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</si>
  <si>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</si>
  <si>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</si>
  <si>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</si>
  <si>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</si>
  <si>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</si>
  <si>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</si>
  <si>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</si>
  <si>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</si>
  <si>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</si>
  <si>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</si>
  <si>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</si>
  <si>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</si>
  <si>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</si>
  <si>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</si>
  <si>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</si>
  <si>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</si>
  <si>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</si>
  <si>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</si>
  <si>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</si>
  <si>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</si>
  <si>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</si>
  <si>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</si>
  <si>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</si>
  <si>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</si>
  <si>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</si>
  <si>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</si>
  <si>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</si>
  <si>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</si>
  <si>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</si>
  <si>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</si>
  <si>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</si>
  <si>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</si>
  <si>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</si>
  <si>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</si>
  <si>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</si>
  <si>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</si>
  <si>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</si>
  <si>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</si>
  <si>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</si>
  <si>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</si>
  <si>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</si>
  <si>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</si>
  <si>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</si>
  <si>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</si>
  <si>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</si>
  <si>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</si>
  <si>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</si>
  <si>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</si>
  <si>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</si>
  <si>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</si>
  <si>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</si>
  <si>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</si>
  <si>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</si>
  <si>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</si>
  <si>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</si>
  <si>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</si>
  <si>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</si>
  <si>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</si>
  <si>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</si>
  <si>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</si>
  <si>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</si>
  <si>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</si>
  <si>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</si>
  <si>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</si>
  <si>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</si>
  <si>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</si>
  <si>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</si>
  <si>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</si>
  <si>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</si>
  <si>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</si>
  <si>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</si>
  <si>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</si>
  <si>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</si>
  <si>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</si>
  <si>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</si>
  <si>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</si>
  <si>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</si>
  <si>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</si>
  <si>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</si>
  <si>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</si>
  <si>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</si>
  <si>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</si>
  <si>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</si>
  <si>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</si>
  <si>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</si>
  <si>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</si>
  <si>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</si>
  <si>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</si>
  <si>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</si>
  <si>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</si>
  <si>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</si>
  <si>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</si>
  <si>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</si>
  <si>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</si>
  <si>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</si>
  <si>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</si>
  <si>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</si>
  <si>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</si>
  <si>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</si>
  <si>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</si>
  <si>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</si>
  <si>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</si>
  <si>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</si>
  <si>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</si>
  <si>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</si>
  <si>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</si>
  <si>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</si>
  <si>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</si>
  <si>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</si>
  <si>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</si>
  <si>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</si>
  <si>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</si>
  <si>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</si>
  <si>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</si>
  <si>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</si>
  <si>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</si>
  <si>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</si>
  <si>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</si>
  <si>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</si>
  <si>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</si>
  <si>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</si>
  <si>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</si>
  <si>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</si>
  <si>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</si>
  <si>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</si>
  <si>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</si>
  <si>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</si>
  <si>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</si>
  <si>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</si>
  <si>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</si>
  <si>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</si>
  <si>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</si>
  <si>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</si>
  <si>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</si>
  <si>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</si>
  <si>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</si>
  <si>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</si>
  <si>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</si>
  <si>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</si>
  <si>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</si>
  <si>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</si>
  <si>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</si>
  <si>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</si>
  <si>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</si>
  <si>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</si>
  <si>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</si>
  <si>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</si>
  <si>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</si>
  <si>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</si>
  <si>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</si>
  <si>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</si>
  <si>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</si>
  <si>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</si>
  <si>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</si>
  <si>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</si>
  <si>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</si>
  <si>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</si>
  <si>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</si>
  <si>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</si>
  <si>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</si>
  <si>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</si>
  <si>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</si>
  <si>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</si>
  <si>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</si>
  <si>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</si>
  <si>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</si>
  <si>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</si>
  <si>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</si>
  <si>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</si>
  <si>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</si>
  <si>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</si>
  <si>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</si>
  <si>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</si>
  <si>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</si>
  <si>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</si>
  <si>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</si>
  <si>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</si>
  <si>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</si>
  <si>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</si>
  <si>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</si>
  <si>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</si>
  <si>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</si>
  <si>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</si>
  <si>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</si>
  <si>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</si>
  <si>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</si>
  <si>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</si>
  <si>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</si>
  <si>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</si>
  <si>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</si>
  <si>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</si>
  <si>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</si>
  <si>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</si>
  <si>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</si>
  <si>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</si>
  <si>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</si>
  <si>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</si>
  <si>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</si>
  <si>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</si>
  <si>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</si>
  <si>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</si>
  <si>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</si>
  <si>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</si>
  <si>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</si>
  <si>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</si>
  <si>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</si>
  <si>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</si>
  <si>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</si>
  <si>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</si>
  <si>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</si>
  <si>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</si>
  <si>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</si>
  <si>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</si>
  <si>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</si>
  <si>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</si>
  <si>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</si>
  <si>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</si>
  <si>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</si>
  <si>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</si>
  <si>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</si>
  <si>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</si>
  <si>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</si>
  <si>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</si>
  <si>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</si>
  <si>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</si>
  <si>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</si>
  <si>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</si>
  <si>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</si>
  <si>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</si>
  <si>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</si>
  <si>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</si>
  <si>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</si>
  <si>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</si>
  <si>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</si>
  <si>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</si>
  <si>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</si>
  <si>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</si>
  <si>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</si>
  <si>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</si>
  <si>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</si>
  <si>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</si>
  <si>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</si>
  <si>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</si>
  <si>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</si>
  <si>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</si>
  <si>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</si>
  <si>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</si>
  <si>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</si>
  <si>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</si>
  <si>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</si>
  <si>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</si>
  <si>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</si>
  <si>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</si>
  <si>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</si>
  <si>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</si>
  <si>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</si>
  <si>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</si>
  <si>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</si>
  <si>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</si>
  <si>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</si>
  <si>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</si>
  <si>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</si>
  <si>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</si>
  <si>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</si>
  <si>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</si>
  <si>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</si>
  <si>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</si>
  <si>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</si>
  <si>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</si>
  <si>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</si>
  <si>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</si>
  <si>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</si>
  <si>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</si>
  <si>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</si>
  <si>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</si>
  <si>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</si>
  <si>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</si>
  <si>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</si>
  <si>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</si>
  <si>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</si>
  <si>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</si>
  <si>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</si>
  <si>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</si>
  <si>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</si>
  <si>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</si>
  <si>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</si>
  <si>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</si>
  <si>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</si>
  <si>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</si>
  <si>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</si>
  <si>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</si>
  <si>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</si>
  <si>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</si>
  <si>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</si>
  <si>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</si>
  <si>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</si>
  <si>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</si>
  <si>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</si>
  <si>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</si>
  <si>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</si>
  <si>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</si>
  <si>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</si>
  <si>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</si>
  <si>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</si>
  <si>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</si>
  <si>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</si>
  <si>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</si>
  <si>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</si>
  <si>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</si>
  <si>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</si>
  <si>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</si>
  <si>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</si>
  <si>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</si>
  <si>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</si>
  <si>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</si>
  <si>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</si>
  <si>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</si>
  <si>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</si>
  <si>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</si>
  <si>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</si>
  <si>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</si>
  <si>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</si>
  <si>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</si>
  <si>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</si>
  <si>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</si>
  <si>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</si>
  <si>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</si>
  <si>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</si>
  <si>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</si>
  <si>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</si>
  <si>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</si>
  <si>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</si>
  <si>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</si>
  <si>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</si>
  <si>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</si>
  <si>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</si>
  <si>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</si>
  <si>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</si>
  <si>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</si>
  <si>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</si>
  <si>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</si>
  <si>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</si>
  <si>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</si>
  <si>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</si>
  <si>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</si>
  <si>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</si>
  <si>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</si>
  <si>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</si>
  <si>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</si>
  <si>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</si>
  <si>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</si>
  <si>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</si>
  <si>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</si>
  <si>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</si>
  <si>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</si>
  <si>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</si>
  <si>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</si>
  <si>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</si>
  <si>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</si>
  <si>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</si>
  <si>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</si>
  <si>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</si>
  <si>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</si>
  <si>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</si>
  <si>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</si>
  <si>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</si>
  <si>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</si>
  <si>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</si>
  <si>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</si>
  <si>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</si>
  <si>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</si>
  <si>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</si>
  <si>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</si>
  <si>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</si>
  <si>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</si>
  <si>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</si>
  <si>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</si>
  <si>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</si>
  <si>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</si>
  <si>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</si>
  <si>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</si>
  <si>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</si>
  <si>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</si>
  <si>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</si>
  <si>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</si>
  <si>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</si>
  <si>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</si>
  <si>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</si>
  <si>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</si>
  <si>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</si>
  <si>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</si>
  <si>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</si>
  <si>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</si>
  <si>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</si>
  <si>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</si>
  <si>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Szczucin</t>
  </si>
  <si>
    <t>Gostynin</t>
  </si>
  <si>
    <t>Skoczów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</si>
  <si>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</si>
  <si>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</si>
  <si>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</si>
  <si>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</si>
  <si>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</si>
  <si>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</si>
  <si>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</si>
  <si>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</si>
  <si>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</si>
  <si>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</si>
  <si>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</si>
  <si>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</si>
  <si>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</si>
  <si>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</si>
  <si>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</si>
  <si>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</si>
  <si>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</si>
  <si>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</si>
  <si>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</si>
  <si>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</si>
  <si>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</si>
  <si>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</si>
  <si>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</si>
  <si>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</si>
  <si>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</si>
  <si>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</si>
  <si>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</si>
  <si>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</si>
  <si>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</si>
  <si>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</si>
  <si>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</si>
  <si>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</si>
  <si>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</si>
  <si>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</si>
  <si>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</si>
  <si>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</si>
  <si>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</si>
  <si>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</si>
  <si>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</si>
  <si>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</si>
  <si>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</si>
  <si>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</si>
  <si>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</si>
  <si>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</si>
  <si>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</si>
  <si>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</si>
  <si>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</si>
  <si>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</si>
  <si>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</si>
  <si>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</si>
  <si>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</si>
  <si>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</si>
  <si>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</si>
  <si>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</si>
  <si>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</si>
  <si>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</si>
  <si>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</si>
  <si>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</si>
  <si>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</si>
  <si>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</si>
  <si>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</si>
  <si>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</si>
  <si>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</si>
  <si>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</si>
  <si>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</si>
  <si>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</si>
  <si>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</si>
  <si>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</si>
  <si>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</si>
  <si>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</si>
  <si>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</si>
  <si>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</si>
  <si>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</si>
  <si>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</si>
  <si>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</si>
  <si>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</si>
  <si>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</si>
  <si>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</si>
  <si>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</si>
  <si>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</si>
  <si>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</si>
  <si>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</si>
  <si>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</si>
  <si>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</si>
  <si>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</si>
  <si>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</si>
  <si>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</si>
  <si>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</si>
  <si>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</si>
  <si>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</si>
  <si>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</si>
  <si>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</si>
  <si>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</si>
  <si>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</si>
  <si>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</si>
  <si>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</si>
  <si>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</si>
  <si>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</si>
  <si>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</si>
  <si>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</si>
  <si>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</si>
  <si>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VII 2020</t>
  </si>
  <si>
    <t>29.06.2020-02.08.2020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</si>
  <si>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</si>
  <si>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</si>
  <si>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</si>
  <si>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</si>
  <si>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</si>
  <si>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</si>
  <si>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</si>
  <si>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</si>
  <si>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</si>
  <si>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>Eksport z Polski mięsa wieprzowego (kod 0203) - według ważniejszych krajów w okresie I-VI 2020*</t>
  </si>
  <si>
    <t>Import do Polski mięsa wieprzowego (kod 0203)  - według ważniejszych krajów w okresie I-VI 2020*</t>
  </si>
  <si>
    <t>I-VI 2019 r.*</t>
  </si>
  <si>
    <t>I-VI 2020 r.*</t>
  </si>
  <si>
    <t>Eksport z Polski świń żywych (ogółem) (kod 0103) - według ważniejszych krajów w okresie I-VI 2020*</t>
  </si>
  <si>
    <t>03.08.2020 - 30.08.2020</t>
  </si>
  <si>
    <t>SKUP - SIERPIEŃ - 2020 - ZMIANY MIESIĘCZNE</t>
  </si>
  <si>
    <t>VIII 2020</t>
  </si>
  <si>
    <t>03.08.2020-30.08.2020</t>
  </si>
  <si>
    <t>Import do Polski świń żywych (ogółem) (kod 0103) -  według ważniejszych krajów w okresie I-VI 2020*</t>
  </si>
  <si>
    <t xml:space="preserve">Średnie ceny zakupu trzody chlewnej w Polsce i w UE - kl. E [EURO/100 kg]
</t>
  </si>
  <si>
    <t>PROSIĘTA - Targowiska</t>
  </si>
  <si>
    <t>Stary Sącz</t>
  </si>
  <si>
    <t>Eksport z Polski mięsa wieprzowego (kod 0203) - według ważniejszych krajów w okresie I-VII 2020*</t>
  </si>
  <si>
    <t>Import do Polski mięsa wieprzowego (kod 0203)  - według ważniejszych krajów w okresie I-VII 2020*</t>
  </si>
  <si>
    <t>I-VII 2019 r.*</t>
  </si>
  <si>
    <t>I-VII 2020 r.*</t>
  </si>
  <si>
    <t>Eksport z Polski świń żywych (ogółem) (kod 0103) - według ważniejszych krajów w okresie I-VII 2020*</t>
  </si>
  <si>
    <t>Import do Polski świń żywych (ogółem) (kod 0103) -  według ważniejszych krajów w okresie I-VII 2020*</t>
  </si>
  <si>
    <t>Suma końcowa</t>
  </si>
  <si>
    <r>
      <t>Handel zagraniczny towarami z rynku wieprzowiny w  I-VII 2020.  (dane wstępne)</t>
    </r>
    <r>
      <rPr>
        <b/>
        <u/>
        <sz val="12"/>
        <rFont val="Arial CE"/>
        <charset val="238"/>
      </rPr>
      <t/>
    </r>
  </si>
  <si>
    <t>I-VII 2020 Rok</t>
  </si>
  <si>
    <t>I-VII 2019 Rok</t>
  </si>
  <si>
    <t>Handel zagraniczny towarami z rynku wieprzowiny w okresie I-VII 2020.  (dane wstępne)</t>
  </si>
  <si>
    <t>Kędzierzyn Koźl</t>
  </si>
  <si>
    <t>NR 39/2020</t>
  </si>
  <si>
    <t>1października 2020r.</t>
  </si>
  <si>
    <t xml:space="preserve"> 21.09.2020 - 27.09.2020r.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</si>
  <si>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268 899 sztuki</t>
    </r>
  </si>
  <si>
    <t xml:space="preserve"> 29.09.2019</t>
  </si>
  <si>
    <t>27.09.2020</t>
  </si>
  <si>
    <t>20.09.2020</t>
  </si>
  <si>
    <t xml:space="preserve"> 27.09.2020</t>
  </si>
  <si>
    <t xml:space="preserve"> 20.09.2020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</si>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</sst>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0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06">
    <xf numFmtId="0" fontId="0" fillId="0" borderId="0"/>
    <xf numFmtId="0" fontId="36" fillId="0" borderId="0"/>
    <xf numFmtId="0" fontId="71" fillId="2" borderId="0" applyNumberFormat="0" applyBorder="0" applyAlignment="0" applyProtection="0"/>
    <xf numFmtId="0" fontId="134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4" borderId="0" applyNumberFormat="0" applyBorder="0" applyAlignment="0" applyProtection="0"/>
    <xf numFmtId="0" fontId="134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6" borderId="0" applyNumberFormat="0" applyBorder="0" applyAlignment="0" applyProtection="0"/>
    <xf numFmtId="0" fontId="134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8" borderId="0" applyNumberFormat="0" applyBorder="0" applyAlignment="0" applyProtection="0"/>
    <xf numFmtId="0" fontId="134" fillId="3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134" fillId="32" borderId="0" applyNumberFormat="0" applyBorder="0" applyAlignment="0" applyProtection="0"/>
    <xf numFmtId="0" fontId="71" fillId="9" borderId="0" applyNumberFormat="0" applyBorder="0" applyAlignment="0" applyProtection="0"/>
    <xf numFmtId="0" fontId="71" fillId="3" borderId="0" applyNumberFormat="0" applyBorder="0" applyAlignment="0" applyProtection="0"/>
    <xf numFmtId="0" fontId="134" fillId="7" borderId="0" applyNumberFormat="0" applyBorder="0" applyAlignment="0" applyProtection="0"/>
    <xf numFmtId="0" fontId="71" fillId="3" borderId="0" applyNumberFormat="0" applyBorder="0" applyAlignment="0" applyProtection="0"/>
    <xf numFmtId="0" fontId="71" fillId="10" borderId="0" applyNumberFormat="0" applyBorder="0" applyAlignment="0" applyProtection="0"/>
    <xf numFmtId="0" fontId="134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5" borderId="0" applyNumberFormat="0" applyBorder="0" applyAlignment="0" applyProtection="0"/>
    <xf numFmtId="0" fontId="134" fillId="33" borderId="0" applyNumberFormat="0" applyBorder="0" applyAlignment="0" applyProtection="0"/>
    <xf numFmtId="0" fontId="71" fillId="5" borderId="0" applyNumberFormat="0" applyBorder="0" applyAlignment="0" applyProtection="0"/>
    <xf numFmtId="0" fontId="71" fillId="12" borderId="0" applyNumberFormat="0" applyBorder="0" applyAlignment="0" applyProtection="0"/>
    <xf numFmtId="0" fontId="134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8" borderId="0" applyNumberFormat="0" applyBorder="0" applyAlignment="0" applyProtection="0"/>
    <xf numFmtId="0" fontId="134" fillId="11" borderId="0" applyNumberFormat="0" applyBorder="0" applyAlignment="0" applyProtection="0"/>
    <xf numFmtId="0" fontId="71" fillId="8" borderId="0" applyNumberFormat="0" applyBorder="0" applyAlignment="0" applyProtection="0"/>
    <xf numFmtId="0" fontId="71" fillId="10" borderId="0" applyNumberFormat="0" applyBorder="0" applyAlignment="0" applyProtection="0"/>
    <xf numFmtId="0" fontId="134" fillId="34" borderId="0" applyNumberFormat="0" applyBorder="0" applyAlignment="0" applyProtection="0"/>
    <xf numFmtId="0" fontId="71" fillId="10" borderId="0" applyNumberFormat="0" applyBorder="0" applyAlignment="0" applyProtection="0"/>
    <xf numFmtId="0" fontId="71" fillId="14" borderId="0" applyNumberFormat="0" applyBorder="0" applyAlignment="0" applyProtection="0"/>
    <xf numFmtId="0" fontId="134" fillId="13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135" fillId="16" borderId="0" applyNumberFormat="0" applyBorder="0" applyAlignment="0" applyProtection="0"/>
    <xf numFmtId="0" fontId="72" fillId="15" borderId="0" applyNumberFormat="0" applyBorder="0" applyAlignment="0" applyProtection="0"/>
    <xf numFmtId="0" fontId="72" fillId="5" borderId="0" applyNumberFormat="0" applyBorder="0" applyAlignment="0" applyProtection="0"/>
    <xf numFmtId="0" fontId="135" fillId="35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35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17" borderId="0" applyNumberFormat="0" applyBorder="0" applyAlignment="0" applyProtection="0"/>
    <xf numFmtId="0" fontId="135" fillId="11" borderId="0" applyNumberFormat="0" applyBorder="0" applyAlignment="0" applyProtection="0"/>
    <xf numFmtId="0" fontId="72" fillId="17" borderId="0" applyNumberFormat="0" applyBorder="0" applyAlignment="0" applyProtection="0"/>
    <xf numFmtId="0" fontId="72" fillId="16" borderId="0" applyNumberFormat="0" applyBorder="0" applyAlignment="0" applyProtection="0"/>
    <xf numFmtId="0" fontId="135" fillId="36" borderId="0" applyNumberFormat="0" applyBorder="0" applyAlignment="0" applyProtection="0"/>
    <xf numFmtId="0" fontId="72" fillId="16" borderId="0" applyNumberFormat="0" applyBorder="0" applyAlignment="0" applyProtection="0"/>
    <xf numFmtId="0" fontId="72" fillId="18" borderId="0" applyNumberFormat="0" applyBorder="0" applyAlignment="0" applyProtection="0"/>
    <xf numFmtId="0" fontId="135" fillId="5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135" fillId="16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135" fillId="37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135" fillId="38" borderId="0" applyNumberFormat="0" applyBorder="0" applyAlignment="0" applyProtection="0"/>
    <xf numFmtId="0" fontId="72" fillId="21" borderId="0" applyNumberFormat="0" applyBorder="0" applyAlignment="0" applyProtection="0"/>
    <xf numFmtId="0" fontId="72" fillId="17" borderId="0" applyNumberFormat="0" applyBorder="0" applyAlignment="0" applyProtection="0"/>
    <xf numFmtId="0" fontId="135" fillId="22" borderId="0" applyNumberFormat="0" applyBorder="0" applyAlignment="0" applyProtection="0"/>
    <xf numFmtId="0" fontId="72" fillId="17" borderId="0" applyNumberFormat="0" applyBorder="0" applyAlignment="0" applyProtection="0"/>
    <xf numFmtId="0" fontId="72" fillId="16" borderId="0" applyNumberFormat="0" applyBorder="0" applyAlignment="0" applyProtection="0"/>
    <xf numFmtId="0" fontId="135" fillId="39" borderId="0" applyNumberFormat="0" applyBorder="0" applyAlignment="0" applyProtection="0"/>
    <xf numFmtId="0" fontId="72" fillId="16" borderId="0" applyNumberFormat="0" applyBorder="0" applyAlignment="0" applyProtection="0"/>
    <xf numFmtId="0" fontId="72" fillId="23" borderId="0" applyNumberFormat="0" applyBorder="0" applyAlignment="0" applyProtection="0"/>
    <xf numFmtId="0" fontId="135" fillId="18" borderId="0" applyNumberFormat="0" applyBorder="0" applyAlignment="0" applyProtection="0"/>
    <xf numFmtId="0" fontId="72" fillId="23" borderId="0" applyNumberFormat="0" applyBorder="0" applyAlignment="0" applyProtection="0"/>
    <xf numFmtId="0" fontId="105" fillId="0" borderId="0">
      <protection locked="0"/>
    </xf>
    <xf numFmtId="177" fontId="46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6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3" fillId="3" borderId="1" applyNumberFormat="0" applyAlignment="0" applyProtection="0"/>
    <xf numFmtId="0" fontId="136" fillId="13" borderId="95" applyNumberFormat="0" applyAlignment="0" applyProtection="0"/>
    <xf numFmtId="0" fontId="73" fillId="3" borderId="1" applyNumberFormat="0" applyAlignment="0" applyProtection="0"/>
    <xf numFmtId="0" fontId="74" fillId="11" borderId="2" applyNumberFormat="0" applyAlignment="0" applyProtection="0"/>
    <xf numFmtId="0" fontId="137" fillId="25" borderId="96" applyNumberFormat="0" applyAlignment="0" applyProtection="0"/>
    <xf numFmtId="0" fontId="74" fillId="11" borderId="2" applyNumberFormat="0" applyAlignment="0" applyProtection="0"/>
    <xf numFmtId="0" fontId="105" fillId="0" borderId="0">
      <protection locked="0"/>
    </xf>
    <xf numFmtId="0" fontId="75" fillId="6" borderId="0" applyNumberFormat="0" applyBorder="0" applyAlignment="0" applyProtection="0"/>
    <xf numFmtId="0" fontId="138" fillId="40" borderId="0" applyNumberFormat="0" applyBorder="0" applyAlignment="0" applyProtection="0"/>
    <xf numFmtId="0" fontId="75" fillId="6" borderId="0" applyNumberFormat="0" applyBorder="0" applyAlignment="0" applyProtection="0"/>
    <xf numFmtId="43" fontId="103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03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6" fillId="0" borderId="3" applyNumberFormat="0" applyFill="0" applyAlignment="0" applyProtection="0"/>
    <xf numFmtId="0" fontId="139" fillId="0" borderId="97" applyNumberFormat="0" applyFill="0" applyAlignment="0" applyProtection="0"/>
    <xf numFmtId="0" fontId="76" fillId="0" borderId="3" applyNumberFormat="0" applyFill="0" applyAlignment="0" applyProtection="0"/>
    <xf numFmtId="0" fontId="77" fillId="26" borderId="4" applyNumberFormat="0" applyAlignment="0" applyProtection="0"/>
    <xf numFmtId="0" fontId="140" fillId="41" borderId="98" applyNumberFormat="0" applyAlignment="0" applyProtection="0"/>
    <xf numFmtId="0" fontId="77" fillId="26" borderId="4" applyNumberFormat="0" applyAlignment="0" applyProtection="0"/>
    <xf numFmtId="173" fontId="108" fillId="0" borderId="5"/>
    <xf numFmtId="0" fontId="78" fillId="0" borderId="6" applyNumberFormat="0" applyFill="0" applyAlignment="0" applyProtection="0"/>
    <xf numFmtId="0" fontId="130" fillId="0" borderId="7" applyNumberFormat="0" applyFill="0" applyAlignment="0" applyProtection="0"/>
    <xf numFmtId="0" fontId="78" fillId="0" borderId="6" applyNumberFormat="0" applyFill="0" applyAlignment="0" applyProtection="0"/>
    <xf numFmtId="0" fontId="79" fillId="0" borderId="8" applyNumberFormat="0" applyFill="0" applyAlignment="0" applyProtection="0"/>
    <xf numFmtId="0" fontId="141" fillId="0" borderId="99" applyNumberFormat="0" applyFill="0" applyAlignment="0" applyProtection="0"/>
    <xf numFmtId="0" fontId="79" fillId="0" borderId="8" applyNumberFormat="0" applyFill="0" applyAlignment="0" applyProtection="0"/>
    <xf numFmtId="0" fontId="80" fillId="0" borderId="9" applyNumberFormat="0" applyFill="0" applyAlignment="0" applyProtection="0"/>
    <xf numFmtId="0" fontId="131" fillId="0" borderId="10" applyNumberFormat="0" applyFill="0" applyAlignment="0" applyProtection="0"/>
    <xf numFmtId="0" fontId="80" fillId="0" borderId="9" applyNumberFormat="0" applyFill="0" applyAlignment="0" applyProtection="0"/>
    <xf numFmtId="0" fontId="8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3" borderId="0" applyNumberFormat="0" applyBorder="0" applyAlignment="0" applyProtection="0"/>
    <xf numFmtId="0" fontId="142" fillId="42" borderId="0" applyNumberFormat="0" applyBorder="0" applyAlignment="0" applyProtection="0"/>
    <xf numFmtId="0" fontId="81" fillId="13" borderId="0" applyNumberFormat="0" applyBorder="0" applyAlignment="0" applyProtection="0"/>
    <xf numFmtId="37" fontId="109" fillId="0" borderId="0"/>
    <xf numFmtId="0" fontId="100" fillId="0" borderId="0"/>
    <xf numFmtId="0" fontId="143" fillId="0" borderId="0"/>
    <xf numFmtId="0" fontId="143" fillId="0" borderId="0"/>
    <xf numFmtId="0" fontId="110" fillId="0" borderId="0"/>
    <xf numFmtId="0" fontId="134" fillId="0" borderId="0"/>
    <xf numFmtId="0" fontId="126" fillId="0" borderId="0"/>
    <xf numFmtId="0" fontId="103" fillId="0" borderId="0"/>
    <xf numFmtId="0" fontId="46" fillId="0" borderId="0"/>
    <xf numFmtId="0" fontId="144" fillId="0" borderId="0"/>
    <xf numFmtId="0" fontId="36" fillId="0" borderId="0" applyBorder="0"/>
    <xf numFmtId="0" fontId="46" fillId="0" borderId="0"/>
    <xf numFmtId="0" fontId="46" fillId="0" borderId="0"/>
    <xf numFmtId="0" fontId="36" fillId="0" borderId="0"/>
    <xf numFmtId="0" fontId="36" fillId="0" borderId="0"/>
    <xf numFmtId="0" fontId="134" fillId="0" borderId="0"/>
    <xf numFmtId="0" fontId="36" fillId="0" borderId="0"/>
    <xf numFmtId="0" fontId="111" fillId="0" borderId="0"/>
    <xf numFmtId="0" fontId="36" fillId="0" borderId="0" applyBorder="0"/>
    <xf numFmtId="0" fontId="46" fillId="0" borderId="0"/>
    <xf numFmtId="0" fontId="123" fillId="0" borderId="0"/>
    <xf numFmtId="0" fontId="134" fillId="0" borderId="0"/>
    <xf numFmtId="0" fontId="134" fillId="0" borderId="0"/>
    <xf numFmtId="0" fontId="134" fillId="0" borderId="0"/>
    <xf numFmtId="0" fontId="103" fillId="0" borderId="0"/>
    <xf numFmtId="0" fontId="103" fillId="0" borderId="0"/>
    <xf numFmtId="0" fontId="56" fillId="0" borderId="0"/>
    <xf numFmtId="0" fontId="47" fillId="0" borderId="0"/>
    <xf numFmtId="0" fontId="46" fillId="0" borderId="0"/>
    <xf numFmtId="0" fontId="46" fillId="0" borderId="0"/>
    <xf numFmtId="0" fontId="82" fillId="11" borderId="1" applyNumberFormat="0" applyAlignment="0" applyProtection="0"/>
    <xf numFmtId="0" fontId="145" fillId="25" borderId="95" applyNumberFormat="0" applyAlignment="0" applyProtection="0"/>
    <xf numFmtId="0" fontId="82" fillId="11" borderId="1" applyNumberFormat="0" applyAlignment="0" applyProtection="0"/>
    <xf numFmtId="0" fontId="105" fillId="0" borderId="0">
      <protection locked="0"/>
    </xf>
    <xf numFmtId="9" fontId="1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83" fillId="0" borderId="11" applyNumberFormat="0" applyFill="0" applyAlignment="0" applyProtection="0"/>
    <xf numFmtId="0" fontId="146" fillId="0" borderId="12" applyNumberFormat="0" applyFill="0" applyAlignment="0" applyProtection="0"/>
    <xf numFmtId="0" fontId="83" fillId="0" borderId="11" applyNumberFormat="0" applyFill="0" applyAlignment="0" applyProtection="0"/>
    <xf numFmtId="174" fontId="108" fillId="0" borderId="0">
      <alignment vertical="center"/>
    </xf>
    <xf numFmtId="0" fontId="8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5" fillId="0" borderId="0">
      <protection locked="0"/>
    </xf>
    <xf numFmtId="0" fontId="86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2" fillId="7" borderId="13" applyNumberFormat="0" applyFont="0" applyAlignment="0" applyProtection="0"/>
    <xf numFmtId="0" fontId="127" fillId="43" borderId="100" applyNumberFormat="0" applyFont="0" applyAlignment="0" applyProtection="0"/>
    <xf numFmtId="0" fontId="46" fillId="7" borderId="13" applyNumberFormat="0" applyFont="0" applyAlignment="0" applyProtection="0"/>
    <xf numFmtId="0" fontId="87" fillId="4" borderId="0" applyNumberFormat="0" applyBorder="0" applyAlignment="0" applyProtection="0"/>
    <xf numFmtId="0" fontId="149" fillId="44" borderId="0" applyNumberFormat="0" applyBorder="0" applyAlignment="0" applyProtection="0"/>
    <xf numFmtId="0" fontId="87" fillId="4" borderId="0" applyNumberFormat="0" applyBorder="0" applyAlignment="0" applyProtection="0"/>
    <xf numFmtId="0" fontId="151" fillId="0" borderId="0"/>
    <xf numFmtId="0" fontId="24" fillId="0" borderId="0"/>
    <xf numFmtId="0" fontId="24" fillId="0" borderId="0"/>
    <xf numFmtId="0" fontId="24" fillId="0" borderId="0"/>
    <xf numFmtId="0" fontId="152" fillId="0" borderId="0"/>
    <xf numFmtId="0" fontId="153" fillId="0" borderId="0"/>
    <xf numFmtId="0" fontId="103" fillId="0" borderId="0"/>
    <xf numFmtId="0" fontId="155" fillId="44" borderId="0" applyNumberFormat="0" applyBorder="0" applyAlignment="0" applyProtection="0"/>
    <xf numFmtId="179" fontId="156" fillId="0" borderId="0"/>
    <xf numFmtId="0" fontId="23" fillId="0" borderId="0"/>
    <xf numFmtId="0" fontId="24" fillId="0" borderId="0"/>
    <xf numFmtId="0" fontId="103" fillId="0" borderId="0"/>
    <xf numFmtId="0" fontId="165" fillId="0" borderId="0"/>
    <xf numFmtId="0" fontId="170" fillId="0" borderId="0"/>
    <xf numFmtId="0" fontId="172" fillId="0" borderId="0"/>
    <xf numFmtId="0" fontId="172" fillId="0" borderId="0"/>
    <xf numFmtId="0" fontId="24" fillId="0" borderId="0"/>
    <xf numFmtId="0" fontId="103" fillId="0" borderId="0"/>
    <xf numFmtId="0" fontId="46" fillId="0" borderId="0"/>
    <xf numFmtId="0" fontId="176" fillId="0" borderId="0"/>
    <xf numFmtId="0" fontId="22" fillId="0" borderId="0"/>
    <xf numFmtId="0" fontId="21" fillId="0" borderId="0"/>
    <xf numFmtId="0" fontId="181" fillId="0" borderId="0"/>
    <xf numFmtId="0" fontId="182" fillId="0" borderId="0"/>
    <xf numFmtId="0" fontId="182" fillId="0" borderId="0"/>
    <xf numFmtId="0" fontId="20" fillId="0" borderId="0"/>
    <xf numFmtId="0" fontId="183" fillId="0" borderId="0" applyNumberFormat="0" applyFill="0" applyBorder="0" applyAlignment="0" applyProtection="0"/>
    <xf numFmtId="0" fontId="184" fillId="0" borderId="101" applyNumberFormat="0" applyFill="0" applyAlignment="0" applyProtection="0"/>
    <xf numFmtId="0" fontId="185" fillId="0" borderId="99" applyNumberFormat="0" applyFill="0" applyAlignment="0" applyProtection="0"/>
    <xf numFmtId="0" fontId="186" fillId="0" borderId="102" applyNumberFormat="0" applyFill="0" applyAlignment="0" applyProtection="0"/>
    <xf numFmtId="0" fontId="186" fillId="0" borderId="0" applyNumberFormat="0" applyFill="0" applyBorder="0" applyAlignment="0" applyProtection="0"/>
    <xf numFmtId="0" fontId="136" fillId="56" borderId="95" applyNumberFormat="0" applyAlignment="0" applyProtection="0"/>
    <xf numFmtId="0" fontId="137" fillId="57" borderId="96" applyNumberFormat="0" applyAlignment="0" applyProtection="0"/>
    <xf numFmtId="0" fontId="145" fillId="57" borderId="95" applyNumberFormat="0" applyAlignment="0" applyProtection="0"/>
    <xf numFmtId="0" fontId="20" fillId="43" borderId="100" applyNumberFormat="0" applyFont="0" applyAlignment="0" applyProtection="0"/>
    <xf numFmtId="0" fontId="146" fillId="0" borderId="103" applyNumberFormat="0" applyFill="0" applyAlignment="0" applyProtection="0"/>
    <xf numFmtId="0" fontId="135" fillId="58" borderId="0" applyNumberFormat="0" applyBorder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135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135" fillId="65" borderId="0" applyNumberFormat="0" applyBorder="0" applyAlignment="0" applyProtection="0"/>
    <xf numFmtId="0" fontId="135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135" fillId="69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135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135" fillId="73" borderId="0" applyNumberFormat="0" applyBorder="0" applyAlignment="0" applyProtection="0"/>
    <xf numFmtId="0" fontId="187" fillId="0" borderId="0"/>
    <xf numFmtId="0" fontId="24" fillId="0" borderId="0"/>
    <xf numFmtId="0" fontId="193" fillId="0" borderId="0"/>
    <xf numFmtId="0" fontId="172" fillId="0" borderId="0"/>
    <xf numFmtId="0" fontId="172" fillId="0" borderId="0"/>
    <xf numFmtId="0" fontId="172" fillId="0" borderId="0"/>
    <xf numFmtId="0" fontId="48" fillId="0" borderId="0"/>
    <xf numFmtId="0" fontId="24" fillId="0" borderId="0"/>
    <xf numFmtId="0" fontId="194" fillId="0" borderId="0"/>
    <xf numFmtId="0" fontId="195" fillId="0" borderId="0"/>
    <xf numFmtId="0" fontId="196" fillId="0" borderId="0"/>
    <xf numFmtId="0" fontId="19" fillId="0" borderId="0"/>
    <xf numFmtId="0" fontId="19" fillId="43" borderId="100" applyNumberFormat="0" applyFont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3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8" fillId="0" borderId="0"/>
    <xf numFmtId="0" fontId="197" fillId="0" borderId="0"/>
    <xf numFmtId="0" fontId="198" fillId="0" borderId="0"/>
    <xf numFmtId="0" fontId="199" fillId="0" borderId="0"/>
    <xf numFmtId="0" fontId="17" fillId="59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7" borderId="0" applyNumberFormat="0" applyBorder="0" applyAlignment="0" applyProtection="0"/>
    <xf numFmtId="0" fontId="17" fillId="32" borderId="0" applyNumberFormat="0" applyBorder="0" applyAlignment="0" applyProtection="0"/>
    <xf numFmtId="0" fontId="17" fillId="71" borderId="0" applyNumberFormat="0" applyBorder="0" applyAlignment="0" applyProtection="0"/>
    <xf numFmtId="0" fontId="17" fillId="60" borderId="0" applyNumberFormat="0" applyBorder="0" applyAlignment="0" applyProtection="0"/>
    <xf numFmtId="0" fontId="17" fillId="33" borderId="0" applyNumberFormat="0" applyBorder="0" applyAlignment="0" applyProtection="0"/>
    <xf numFmtId="0" fontId="17" fillId="64" borderId="0" applyNumberFormat="0" applyBorder="0" applyAlignment="0" applyProtection="0"/>
    <xf numFmtId="0" fontId="17" fillId="68" borderId="0" applyNumberFormat="0" applyBorder="0" applyAlignment="0" applyProtection="0"/>
    <xf numFmtId="0" fontId="17" fillId="34" borderId="0" applyNumberFormat="0" applyBorder="0" applyAlignment="0" applyProtection="0"/>
    <xf numFmtId="0" fontId="17" fillId="72" borderId="0" applyNumberFormat="0" applyBorder="0" applyAlignment="0" applyProtection="0"/>
    <xf numFmtId="0" fontId="17" fillId="0" borderId="0"/>
    <xf numFmtId="0" fontId="17" fillId="43" borderId="100" applyNumberFormat="0" applyFont="0" applyAlignment="0" applyProtection="0"/>
    <xf numFmtId="0" fontId="46" fillId="0" borderId="0"/>
    <xf numFmtId="0" fontId="46" fillId="0" borderId="0"/>
    <xf numFmtId="0" fontId="46" fillId="0" borderId="0"/>
    <xf numFmtId="0" fontId="24" fillId="0" borderId="0"/>
    <xf numFmtId="0" fontId="46" fillId="0" borderId="0"/>
    <xf numFmtId="0" fontId="56" fillId="0" borderId="0"/>
    <xf numFmtId="0" fontId="24" fillId="0" borderId="0"/>
    <xf numFmtId="0" fontId="207" fillId="0" borderId="0"/>
    <xf numFmtId="0" fontId="208" fillId="0" borderId="0"/>
    <xf numFmtId="0" fontId="46" fillId="0" borderId="0"/>
    <xf numFmtId="0" fontId="46" fillId="0" borderId="0"/>
    <xf numFmtId="0" fontId="221" fillId="0" borderId="0"/>
    <xf numFmtId="0" fontId="224" fillId="0" borderId="0"/>
    <xf numFmtId="0" fontId="16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15" fillId="43" borderId="100" applyNumberFormat="0" applyFont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5" fillId="62" borderId="0" applyNumberFormat="0" applyBorder="0" applyAlignment="0" applyProtection="0"/>
    <xf numFmtId="0" fontId="15" fillId="33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5" fillId="71" borderId="0" applyNumberFormat="0" applyBorder="0" applyAlignment="0" applyProtection="0"/>
    <xf numFmtId="0" fontId="15" fillId="72" borderId="0" applyNumberFormat="0" applyBorder="0" applyAlignment="0" applyProtection="0"/>
    <xf numFmtId="0" fontId="228" fillId="0" borderId="0"/>
    <xf numFmtId="0" fontId="229" fillId="0" borderId="0"/>
    <xf numFmtId="0" fontId="103" fillId="0" borderId="0"/>
    <xf numFmtId="0" fontId="234" fillId="0" borderId="0"/>
    <xf numFmtId="0" fontId="235" fillId="0" borderId="0"/>
    <xf numFmtId="9" fontId="235" fillId="0" borderId="0" applyFont="0" applyFill="0" applyBorder="0" applyAlignment="0" applyProtection="0"/>
    <xf numFmtId="0" fontId="236" fillId="0" borderId="0"/>
    <xf numFmtId="0" fontId="24" fillId="0" borderId="0"/>
    <xf numFmtId="0" fontId="14" fillId="3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5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7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3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7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1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13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64" borderId="0" applyNumberFormat="0" applyBorder="0" applyAlignment="0" applyProtection="0"/>
    <xf numFmtId="0" fontId="14" fillId="11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13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4" fillId="72" borderId="0" applyNumberFormat="0" applyBorder="0" applyAlignment="0" applyProtection="0"/>
    <xf numFmtId="0" fontId="135" fillId="16" borderId="0" applyNumberFormat="0" applyBorder="0" applyAlignment="0" applyProtection="0"/>
    <xf numFmtId="0" fontId="135" fillId="13" borderId="0" applyNumberFormat="0" applyBorder="0" applyAlignment="0" applyProtection="0"/>
    <xf numFmtId="0" fontId="135" fillId="11" borderId="0" applyNumberFormat="0" applyBorder="0" applyAlignment="0" applyProtection="0"/>
    <xf numFmtId="0" fontId="135" fillId="5" borderId="0" applyNumberFormat="0" applyBorder="0" applyAlignment="0" applyProtection="0"/>
    <xf numFmtId="0" fontId="135" fillId="16" borderId="0" applyNumberFormat="0" applyBorder="0" applyAlignment="0" applyProtection="0"/>
    <xf numFmtId="0" fontId="135" fillId="22" borderId="0" applyNumberFormat="0" applyBorder="0" applyAlignment="0" applyProtection="0"/>
    <xf numFmtId="0" fontId="135" fillId="18" borderId="0" applyNumberFormat="0" applyBorder="0" applyAlignment="0" applyProtection="0"/>
    <xf numFmtId="0" fontId="136" fillId="13" borderId="95" applyNumberFormat="0" applyAlignment="0" applyProtection="0"/>
    <xf numFmtId="0" fontId="137" fillId="25" borderId="96" applyNumberFormat="0" applyAlignment="0" applyProtection="0"/>
    <xf numFmtId="0" fontId="130" fillId="0" borderId="7" applyNumberFormat="0" applyFill="0" applyAlignment="0" applyProtection="0"/>
    <xf numFmtId="0" fontId="141" fillId="0" borderId="99" applyNumberFormat="0" applyFill="0" applyAlignment="0" applyProtection="0"/>
    <xf numFmtId="0" fontId="131" fillId="0" borderId="10" applyNumberFormat="0" applyFill="0" applyAlignment="0" applyProtection="0"/>
    <xf numFmtId="0" fontId="131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 applyBorder="0"/>
    <xf numFmtId="0" fontId="103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24" fillId="0" borderId="0" applyBorder="0"/>
    <xf numFmtId="0" fontId="14" fillId="0" borderId="0"/>
    <xf numFmtId="0" fontId="14" fillId="0" borderId="0"/>
    <xf numFmtId="0" fontId="14" fillId="0" borderId="0"/>
    <xf numFmtId="0" fontId="145" fillId="25" borderId="9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6" fillId="0" borderId="12" applyNumberFormat="0" applyFill="0" applyAlignment="0" applyProtection="0"/>
    <xf numFmtId="0" fontId="132" fillId="0" borderId="0" applyNumberFormat="0" applyFill="0" applyBorder="0" applyAlignment="0" applyProtection="0"/>
    <xf numFmtId="0" fontId="127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14" fillId="43" borderId="100" applyNumberFormat="0" applyFont="0" applyAlignment="0" applyProtection="0"/>
    <xf numFmtId="0" fontId="239" fillId="0" borderId="0"/>
    <xf numFmtId="0" fontId="240" fillId="0" borderId="0"/>
    <xf numFmtId="0" fontId="13" fillId="0" borderId="0"/>
    <xf numFmtId="0" fontId="241" fillId="0" borderId="0"/>
    <xf numFmtId="0" fontId="46" fillId="0" borderId="0"/>
    <xf numFmtId="0" fontId="242" fillId="0" borderId="0"/>
    <xf numFmtId="0" fontId="243" fillId="0" borderId="0"/>
    <xf numFmtId="0" fontId="46" fillId="0" borderId="0"/>
    <xf numFmtId="0" fontId="246" fillId="0" borderId="0"/>
    <xf numFmtId="0" fontId="249" fillId="0" borderId="0"/>
    <xf numFmtId="0" fontId="12" fillId="0" borderId="0"/>
    <xf numFmtId="0" fontId="46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3" fillId="0" borderId="0"/>
    <xf numFmtId="0" fontId="255" fillId="0" borderId="0"/>
    <xf numFmtId="9" fontId="255" fillId="0" borderId="0" applyFont="0" applyFill="0" applyBorder="0" applyAlignment="0" applyProtection="0"/>
    <xf numFmtId="0" fontId="256" fillId="0" borderId="0"/>
    <xf numFmtId="0" fontId="8" fillId="0" borderId="0"/>
    <xf numFmtId="0" fontId="8" fillId="43" borderId="100" applyNumberFormat="0" applyFont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8" fillId="62" borderId="0" applyNumberFormat="0" applyBorder="0" applyAlignment="0" applyProtection="0"/>
    <xf numFmtId="0" fontId="8" fillId="33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257" fillId="0" borderId="0"/>
    <xf numFmtId="9" fontId="24" fillId="0" borderId="0" applyFont="0" applyFill="0" applyBorder="0" applyAlignment="0" applyProtection="0"/>
    <xf numFmtId="0" fontId="262" fillId="0" borderId="0"/>
    <xf numFmtId="0" fontId="263" fillId="0" borderId="0"/>
    <xf numFmtId="0" fontId="264" fillId="0" borderId="0"/>
    <xf numFmtId="0" fontId="7" fillId="0" borderId="0"/>
    <xf numFmtId="0" fontId="7" fillId="0" borderId="0"/>
    <xf numFmtId="0" fontId="7" fillId="0" borderId="0"/>
    <xf numFmtId="0" fontId="267" fillId="0" borderId="0"/>
    <xf numFmtId="0" fontId="268" fillId="0" borderId="0"/>
    <xf numFmtId="0" fontId="269" fillId="0" borderId="0"/>
    <xf numFmtId="0" fontId="270" fillId="0" borderId="0"/>
    <xf numFmtId="0" fontId="103" fillId="0" borderId="0"/>
    <xf numFmtId="0" fontId="275" fillId="0" borderId="0"/>
    <xf numFmtId="0" fontId="276" fillId="0" borderId="0"/>
    <xf numFmtId="0" fontId="46" fillId="0" borderId="0"/>
    <xf numFmtId="0" fontId="27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04" fillId="0" borderId="0"/>
    <xf numFmtId="0" fontId="2" fillId="0" borderId="0"/>
    <xf numFmtId="0" fontId="1" fillId="0" borderId="0"/>
    <xf numFmtId="0" fontId="103" fillId="0" borderId="0"/>
    <xf numFmtId="0" fontId="306" fillId="0" borderId="0"/>
    <xf numFmtId="0" fontId="306" fillId="0" borderId="0"/>
    <xf numFmtId="0" fontId="307" fillId="0" borderId="0"/>
    <xf numFmtId="0" fontId="307" fillId="0" borderId="0"/>
  </cellStyleXfs>
  <cellXfs count="2023">
    <xf numFmtId="0" fontId="0" fillId="0" borderId="0" xfId="0"/>
    <xf numFmtId="0" fontId="25" fillId="0" borderId="0" xfId="0" applyFont="1"/>
    <xf numFmtId="0" fontId="0" fillId="0" borderId="0" xfId="0" applyBorder="1"/>
    <xf numFmtId="0" fontId="30" fillId="0" borderId="0" xfId="0" applyFont="1" applyAlignment="1">
      <alignment vertical="center"/>
    </xf>
    <xf numFmtId="0" fontId="31" fillId="0" borderId="14" xfId="0" applyFont="1" applyBorder="1" applyAlignment="1">
      <alignment horizontal="centerContinuous"/>
    </xf>
    <xf numFmtId="0" fontId="31" fillId="0" borderId="15" xfId="0" applyFont="1" applyBorder="1" applyAlignment="1">
      <alignment horizontal="centerContinuous"/>
    </xf>
    <xf numFmtId="0" fontId="31" fillId="0" borderId="16" xfId="0" applyFont="1" applyBorder="1" applyAlignment="1">
      <alignment horizontal="centerContinuous"/>
    </xf>
    <xf numFmtId="49" fontId="28" fillId="0" borderId="17" xfId="0" applyNumberFormat="1" applyFont="1" applyBorder="1" applyAlignment="1">
      <alignment horizontal="centerContinuous" vertical="center"/>
    </xf>
    <xf numFmtId="49" fontId="32" fillId="0" borderId="18" xfId="0" applyNumberFormat="1" applyFont="1" applyBorder="1" applyAlignment="1">
      <alignment horizontal="centerContinuous" vertical="center" wrapText="1"/>
    </xf>
    <xf numFmtId="0" fontId="34" fillId="0" borderId="0" xfId="0" applyFont="1"/>
    <xf numFmtId="4" fontId="0" fillId="0" borderId="0" xfId="0" applyNumberFormat="1"/>
    <xf numFmtId="0" fontId="31" fillId="0" borderId="0" xfId="0" applyFont="1"/>
    <xf numFmtId="0" fontId="35" fillId="0" borderId="0" xfId="0" applyFont="1"/>
    <xf numFmtId="0" fontId="25" fillId="0" borderId="0" xfId="0" applyFont="1" applyFill="1" applyBorder="1"/>
    <xf numFmtId="2" fontId="25" fillId="0" borderId="0" xfId="0" applyNumberFormat="1" applyFont="1" applyFill="1" applyBorder="1"/>
    <xf numFmtId="165" fontId="25" fillId="0" borderId="0" xfId="0" applyNumberFormat="1" applyFont="1" applyFill="1" applyBorder="1"/>
    <xf numFmtId="0" fontId="35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0" xfId="0" applyFont="1"/>
    <xf numFmtId="0" fontId="34" fillId="0" borderId="0" xfId="0" applyFont="1" applyBorder="1"/>
    <xf numFmtId="2" fontId="29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8" fillId="0" borderId="0" xfId="0" applyFont="1"/>
    <xf numFmtId="0" fontId="40" fillId="0" borderId="0" xfId="0" applyFont="1"/>
    <xf numFmtId="0" fontId="41" fillId="0" borderId="0" xfId="0" applyFont="1"/>
    <xf numFmtId="0" fontId="27" fillId="0" borderId="0" xfId="0" quotePrefix="1" applyFont="1" applyAlignment="1">
      <alignment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Continuous" vertical="center"/>
    </xf>
    <xf numFmtId="14" fontId="4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5" fillId="0" borderId="22" xfId="0" applyNumberFormat="1" applyFont="1" applyFill="1" applyBorder="1"/>
    <xf numFmtId="165" fontId="25" fillId="0" borderId="24" xfId="0" applyNumberFormat="1" applyFont="1" applyFill="1" applyBorder="1"/>
    <xf numFmtId="165" fontId="29" fillId="0" borderId="25" xfId="0" applyNumberFormat="1" applyFont="1" applyFill="1" applyBorder="1"/>
    <xf numFmtId="0" fontId="24" fillId="0" borderId="0" xfId="0" applyFont="1"/>
    <xf numFmtId="0" fontId="44" fillId="0" borderId="0" xfId="0" applyFont="1"/>
    <xf numFmtId="0" fontId="36" fillId="0" borderId="0" xfId="0" applyFont="1" applyFill="1" applyBorder="1"/>
    <xf numFmtId="2" fontId="29" fillId="0" borderId="26" xfId="0" applyNumberFormat="1" applyFont="1" applyBorder="1" applyAlignment="1">
      <alignment horizontal="center" vertical="center"/>
    </xf>
    <xf numFmtId="2" fontId="29" fillId="0" borderId="14" xfId="0" applyNumberFormat="1" applyFont="1" applyBorder="1" applyAlignment="1">
      <alignment horizontal="center" vertical="center" wrapText="1"/>
    </xf>
    <xf numFmtId="2" fontId="29" fillId="0" borderId="26" xfId="0" applyNumberFormat="1" applyFont="1" applyBorder="1" applyAlignment="1">
      <alignment horizontal="center" vertical="center" wrapText="1"/>
    </xf>
    <xf numFmtId="2" fontId="29" fillId="0" borderId="27" xfId="0" applyNumberFormat="1" applyFont="1" applyBorder="1" applyAlignment="1">
      <alignment horizontal="center" vertical="center" wrapText="1"/>
    </xf>
    <xf numFmtId="2" fontId="29" fillId="0" borderId="28" xfId="0" applyNumberFormat="1" applyFont="1" applyBorder="1" applyAlignment="1">
      <alignment horizontal="center" vertical="center" wrapText="1"/>
    </xf>
    <xf numFmtId="0" fontId="45" fillId="0" borderId="0" xfId="0" applyFont="1"/>
    <xf numFmtId="0" fontId="26" fillId="0" borderId="0" xfId="103" applyAlignment="1" applyProtection="1"/>
    <xf numFmtId="0" fontId="28" fillId="0" borderId="21" xfId="0" applyFont="1" applyBorder="1" applyAlignment="1">
      <alignment horizontal="center" vertical="center"/>
    </xf>
    <xf numFmtId="1" fontId="32" fillId="0" borderId="29" xfId="0" applyNumberFormat="1" applyFont="1" applyBorder="1" applyAlignment="1">
      <alignment horizontal="center" vertical="center"/>
    </xf>
    <xf numFmtId="1" fontId="32" fillId="0" borderId="30" xfId="0" applyNumberFormat="1" applyFont="1" applyBorder="1" applyAlignment="1">
      <alignment horizontal="center" vertical="center"/>
    </xf>
    <xf numFmtId="1" fontId="32" fillId="0" borderId="30" xfId="0" applyNumberFormat="1" applyFont="1" applyBorder="1" applyAlignment="1">
      <alignment horizontal="center" vertical="center" wrapText="1"/>
    </xf>
    <xf numFmtId="1" fontId="32" fillId="0" borderId="31" xfId="0" applyNumberFormat="1" applyFont="1" applyBorder="1" applyAlignment="1">
      <alignment horizontal="center" vertical="center"/>
    </xf>
    <xf numFmtId="0" fontId="27" fillId="0" borderId="0" xfId="0" applyFont="1" applyFill="1"/>
    <xf numFmtId="3" fontId="25" fillId="0" borderId="32" xfId="0" applyNumberFormat="1" applyFont="1" applyBorder="1"/>
    <xf numFmtId="3" fontId="29" fillId="0" borderId="33" xfId="0" applyNumberFormat="1" applyFont="1" applyBorder="1"/>
    <xf numFmtId="49" fontId="32" fillId="0" borderId="17" xfId="0" applyNumberFormat="1" applyFont="1" applyBorder="1" applyAlignment="1">
      <alignment horizontal="centerContinuous" vertical="center" wrapText="1"/>
    </xf>
    <xf numFmtId="49" fontId="32" fillId="0" borderId="18" xfId="0" applyNumberFormat="1" applyFont="1" applyFill="1" applyBorder="1" applyAlignment="1">
      <alignment horizontal="centerContinuous" vertical="center" wrapText="1"/>
    </xf>
    <xf numFmtId="49" fontId="32" fillId="0" borderId="34" xfId="0" applyNumberFormat="1" applyFont="1" applyFill="1" applyBorder="1" applyAlignment="1">
      <alignment horizontal="centerContinuous" vertical="center" wrapText="1"/>
    </xf>
    <xf numFmtId="0" fontId="43" fillId="0" borderId="32" xfId="0" applyFont="1" applyBorder="1"/>
    <xf numFmtId="165" fontId="25" fillId="0" borderId="35" xfId="0" applyNumberFormat="1" applyFont="1" applyFill="1" applyBorder="1"/>
    <xf numFmtId="0" fontId="33" fillId="0" borderId="32" xfId="0" applyFont="1" applyBorder="1"/>
    <xf numFmtId="165" fontId="29" fillId="0" borderId="35" xfId="0" applyNumberFormat="1" applyFont="1" applyFill="1" applyBorder="1"/>
    <xf numFmtId="49" fontId="33" fillId="0" borderId="17" xfId="0" applyNumberFormat="1" applyFont="1" applyBorder="1" applyAlignment="1">
      <alignment horizontal="centerContinuous" vertical="center"/>
    </xf>
    <xf numFmtId="1" fontId="32" fillId="0" borderId="18" xfId="0" applyNumberFormat="1" applyFont="1" applyBorder="1" applyAlignment="1">
      <alignment horizontal="centerContinuous" vertical="center" wrapText="1"/>
    </xf>
    <xf numFmtId="1" fontId="32" fillId="0" borderId="17" xfId="0" applyNumberFormat="1" applyFont="1" applyBorder="1" applyAlignment="1">
      <alignment horizontal="centerContinuous" vertical="center" wrapText="1"/>
    </xf>
    <xf numFmtId="3" fontId="32" fillId="0" borderId="18" xfId="0" applyNumberFormat="1" applyFont="1" applyBorder="1" applyAlignment="1">
      <alignment horizontal="centerContinuous" vertical="center" wrapText="1"/>
    </xf>
    <xf numFmtId="165" fontId="32" fillId="0" borderId="18" xfId="0" applyNumberFormat="1" applyFont="1" applyFill="1" applyBorder="1" applyAlignment="1">
      <alignment horizontal="centerContinuous" vertical="center" wrapText="1"/>
    </xf>
    <xf numFmtId="165" fontId="32" fillId="0" borderId="34" xfId="0" applyNumberFormat="1" applyFont="1" applyFill="1" applyBorder="1" applyAlignment="1">
      <alignment horizontal="centerContinuous" vertical="center" wrapText="1"/>
    </xf>
    <xf numFmtId="165" fontId="29" fillId="0" borderId="24" xfId="0" applyNumberFormat="1" applyFont="1" applyFill="1" applyBorder="1"/>
    <xf numFmtId="3" fontId="32" fillId="0" borderId="17" xfId="0" applyNumberFormat="1" applyFont="1" applyBorder="1" applyAlignment="1">
      <alignment horizontal="centerContinuous" vertical="center" wrapText="1"/>
    </xf>
    <xf numFmtId="3" fontId="25" fillId="0" borderId="35" xfId="0" applyNumberFormat="1" applyFont="1" applyBorder="1"/>
    <xf numFmtId="3" fontId="29" fillId="0" borderId="35" xfId="0" applyNumberFormat="1" applyFont="1" applyBorder="1"/>
    <xf numFmtId="3" fontId="29" fillId="0" borderId="32" xfId="0" applyNumberFormat="1" applyFont="1" applyBorder="1"/>
    <xf numFmtId="0" fontId="33" fillId="0" borderId="33" xfId="0" applyFont="1" applyBorder="1"/>
    <xf numFmtId="3" fontId="29" fillId="0" borderId="36" xfId="0" applyNumberFormat="1" applyFont="1" applyBorder="1"/>
    <xf numFmtId="165" fontId="29" fillId="0" borderId="36" xfId="0" applyNumberFormat="1" applyFont="1" applyFill="1" applyBorder="1"/>
    <xf numFmtId="0" fontId="33" fillId="0" borderId="0" xfId="0" applyFont="1" applyBorder="1"/>
    <xf numFmtId="3" fontId="29" fillId="0" borderId="0" xfId="0" applyNumberFormat="1" applyFont="1" applyBorder="1"/>
    <xf numFmtId="165" fontId="29" fillId="0" borderId="0" xfId="0" applyNumberFormat="1" applyFont="1" applyFill="1" applyBorder="1"/>
    <xf numFmtId="2" fontId="29" fillId="0" borderId="0" xfId="0" applyNumberFormat="1" applyFont="1" applyFill="1" applyBorder="1"/>
    <xf numFmtId="3" fontId="0" fillId="0" borderId="0" xfId="0" applyNumberFormat="1"/>
    <xf numFmtId="4" fontId="25" fillId="27" borderId="24" xfId="0" applyNumberFormat="1" applyFont="1" applyFill="1" applyBorder="1"/>
    <xf numFmtId="0" fontId="29" fillId="0" borderId="37" xfId="0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Continuous" vertical="center"/>
    </xf>
    <xf numFmtId="49" fontId="32" fillId="0" borderId="15" xfId="0" applyNumberFormat="1" applyFont="1" applyBorder="1" applyAlignment="1">
      <alignment horizontal="centerContinuous" vertical="center" wrapText="1"/>
    </xf>
    <xf numFmtId="2" fontId="51" fillId="0" borderId="22" xfId="0" applyNumberFormat="1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17" xfId="0" applyFont="1" applyBorder="1"/>
    <xf numFmtId="0" fontId="24" fillId="0" borderId="39" xfId="0" applyFont="1" applyBorder="1" applyAlignment="1">
      <alignment horizontal="center"/>
    </xf>
    <xf numFmtId="0" fontId="24" fillId="0" borderId="17" xfId="0" applyFont="1" applyFill="1" applyBorder="1"/>
    <xf numFmtId="0" fontId="24" fillId="0" borderId="41" xfId="0" applyFont="1" applyBorder="1" applyAlignment="1">
      <alignment horizontal="center"/>
    </xf>
    <xf numFmtId="0" fontId="36" fillId="0" borderId="0" xfId="0" applyFont="1" applyFill="1"/>
    <xf numFmtId="0" fontId="29" fillId="0" borderId="46" xfId="0" applyFont="1" applyFill="1" applyBorder="1" applyAlignment="1">
      <alignment horizontal="center" vertical="center" wrapText="1"/>
    </xf>
    <xf numFmtId="0" fontId="29" fillId="0" borderId="47" xfId="0" applyFont="1" applyFill="1" applyBorder="1" applyAlignment="1">
      <alignment horizontal="center" vertical="center" wrapText="1"/>
    </xf>
    <xf numFmtId="1" fontId="32" fillId="0" borderId="30" xfId="0" applyNumberFormat="1" applyFont="1" applyFill="1" applyBorder="1" applyAlignment="1">
      <alignment horizontal="center" vertical="center"/>
    </xf>
    <xf numFmtId="0" fontId="29" fillId="24" borderId="22" xfId="0" applyFont="1" applyFill="1" applyBorder="1" applyAlignment="1">
      <alignment horizontal="centerContinuous" vertical="center"/>
    </xf>
    <xf numFmtId="14" fontId="42" fillId="24" borderId="22" xfId="0" applyNumberFormat="1" applyFont="1" applyFill="1" applyBorder="1" applyAlignment="1">
      <alignment horizontal="center" vertical="center" wrapText="1"/>
    </xf>
    <xf numFmtId="1" fontId="32" fillId="24" borderId="30" xfId="0" applyNumberFormat="1" applyFont="1" applyFill="1" applyBorder="1" applyAlignment="1">
      <alignment horizontal="center" vertical="center"/>
    </xf>
    <xf numFmtId="1" fontId="32" fillId="24" borderId="30" xfId="0" applyNumberFormat="1" applyFont="1" applyFill="1" applyBorder="1" applyAlignment="1">
      <alignment horizontal="center" vertical="center" wrapText="1"/>
    </xf>
    <xf numFmtId="3" fontId="25" fillId="0" borderId="22" xfId="0" applyNumberFormat="1" applyFont="1" applyBorder="1"/>
    <xf numFmtId="3" fontId="25" fillId="0" borderId="38" xfId="0" applyNumberFormat="1" applyFont="1" applyBorder="1"/>
    <xf numFmtId="4" fontId="59" fillId="0" borderId="0" xfId="0" applyNumberFormat="1" applyFont="1" applyFill="1" applyBorder="1" applyAlignment="1">
      <alignment horizontal="center"/>
    </xf>
    <xf numFmtId="0" fontId="25" fillId="0" borderId="32" xfId="0" applyFont="1" applyBorder="1"/>
    <xf numFmtId="2" fontId="25" fillId="27" borderId="24" xfId="0" applyNumberFormat="1" applyFont="1" applyFill="1" applyBorder="1"/>
    <xf numFmtId="0" fontId="25" fillId="0" borderId="32" xfId="0" applyFont="1" applyBorder="1" applyAlignment="1">
      <alignment wrapText="1"/>
    </xf>
    <xf numFmtId="0" fontId="25" fillId="0" borderId="33" xfId="0" applyFont="1" applyBorder="1"/>
    <xf numFmtId="2" fontId="25" fillId="27" borderId="25" xfId="0" applyNumberFormat="1" applyFont="1" applyFill="1" applyBorder="1"/>
    <xf numFmtId="0" fontId="67" fillId="0" borderId="0" xfId="0" applyFont="1" applyAlignment="1">
      <alignment horizontal="justify"/>
    </xf>
    <xf numFmtId="0" fontId="57" fillId="0" borderId="0" xfId="0" applyFont="1"/>
    <xf numFmtId="0" fontId="66" fillId="0" borderId="0" xfId="0" applyFont="1" applyAlignment="1"/>
    <xf numFmtId="3" fontId="52" fillId="0" borderId="0" xfId="0" applyNumberFormat="1" applyFont="1"/>
    <xf numFmtId="0" fontId="88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0" fillId="0" borderId="0" xfId="0" applyAlignment="1">
      <alignment vertical="center"/>
    </xf>
    <xf numFmtId="0" fontId="39" fillId="0" borderId="15" xfId="0" applyFont="1" applyBorder="1" applyAlignment="1">
      <alignment horizontal="centerContinuous"/>
    </xf>
    <xf numFmtId="0" fontId="39" fillId="0" borderId="16" xfId="0" applyFont="1" applyBorder="1" applyAlignment="1">
      <alignment horizontal="centerContinuous"/>
    </xf>
    <xf numFmtId="0" fontId="43" fillId="0" borderId="20" xfId="0" applyFont="1" applyBorder="1"/>
    <xf numFmtId="2" fontId="25" fillId="27" borderId="22" xfId="0" applyNumberFormat="1" applyFont="1" applyFill="1" applyBorder="1"/>
    <xf numFmtId="3" fontId="29" fillId="0" borderId="22" xfId="0" applyNumberFormat="1" applyFont="1" applyBorder="1"/>
    <xf numFmtId="2" fontId="29" fillId="27" borderId="38" xfId="0" applyNumberFormat="1" applyFont="1" applyFill="1" applyBorder="1"/>
    <xf numFmtId="3" fontId="29" fillId="0" borderId="38" xfId="0" applyNumberFormat="1" applyFont="1" applyBorder="1"/>
    <xf numFmtId="0" fontId="91" fillId="0" borderId="0" xfId="0" applyFont="1"/>
    <xf numFmtId="0" fontId="92" fillId="0" borderId="0" xfId="0" applyFont="1"/>
    <xf numFmtId="0" fontId="29" fillId="0" borderId="52" xfId="0" applyFont="1" applyBorder="1" applyAlignment="1">
      <alignment horizontal="center" vertical="center" wrapText="1"/>
    </xf>
    <xf numFmtId="0" fontId="93" fillId="0" borderId="0" xfId="0" applyFont="1"/>
    <xf numFmtId="0" fontId="27" fillId="0" borderId="0" xfId="0" applyFont="1" applyAlignment="1">
      <alignment vertical="center"/>
    </xf>
    <xf numFmtId="3" fontId="25" fillId="0" borderId="53" xfId="0" applyNumberFormat="1" applyFont="1" applyBorder="1"/>
    <xf numFmtId="165" fontId="25" fillId="28" borderId="23" xfId="0" applyNumberFormat="1" applyFont="1" applyFill="1" applyBorder="1"/>
    <xf numFmtId="165" fontId="25" fillId="28" borderId="54" xfId="0" applyNumberFormat="1" applyFont="1" applyFill="1" applyBorder="1"/>
    <xf numFmtId="3" fontId="25" fillId="0" borderId="55" xfId="0" applyNumberFormat="1" applyFont="1" applyBorder="1"/>
    <xf numFmtId="165" fontId="25" fillId="28" borderId="22" xfId="0" applyNumberFormat="1" applyFont="1" applyFill="1" applyBorder="1"/>
    <xf numFmtId="165" fontId="25" fillId="28" borderId="24" xfId="0" applyNumberFormat="1" applyFont="1" applyFill="1" applyBorder="1"/>
    <xf numFmtId="165" fontId="25" fillId="28" borderId="35" xfId="0" applyNumberFormat="1" applyFont="1" applyFill="1" applyBorder="1"/>
    <xf numFmtId="3" fontId="29" fillId="0" borderId="55" xfId="0" applyNumberFormat="1" applyFont="1" applyBorder="1"/>
    <xf numFmtId="165" fontId="29" fillId="28" borderId="36" xfId="0" applyNumberFormat="1" applyFont="1" applyFill="1" applyBorder="1"/>
    <xf numFmtId="165" fontId="29" fillId="28" borderId="25" xfId="0" applyNumberFormat="1" applyFont="1" applyFill="1" applyBorder="1"/>
    <xf numFmtId="2" fontId="32" fillId="0" borderId="18" xfId="0" applyNumberFormat="1" applyFont="1" applyBorder="1" applyAlignment="1">
      <alignment horizontal="centerContinuous" vertical="center" wrapText="1"/>
    </xf>
    <xf numFmtId="0" fontId="59" fillId="0" borderId="0" xfId="0" applyFont="1" applyFill="1" applyBorder="1" applyAlignment="1"/>
    <xf numFmtId="0" fontId="36" fillId="0" borderId="0" xfId="0" applyFont="1" applyBorder="1"/>
    <xf numFmtId="3" fontId="58" fillId="0" borderId="30" xfId="153" applyNumberFormat="1" applyFont="1" applyBorder="1"/>
    <xf numFmtId="3" fontId="58" fillId="0" borderId="31" xfId="153" applyNumberFormat="1" applyFont="1" applyBorder="1"/>
    <xf numFmtId="4" fontId="51" fillId="0" borderId="32" xfId="153" applyNumberFormat="1" applyFont="1" applyBorder="1"/>
    <xf numFmtId="3" fontId="51" fillId="0" borderId="22" xfId="153" applyNumberFormat="1" applyFont="1" applyBorder="1"/>
    <xf numFmtId="0" fontId="28" fillId="0" borderId="58" xfId="0" applyFont="1" applyBorder="1" applyAlignment="1">
      <alignment horizontal="center" vertical="center"/>
    </xf>
    <xf numFmtId="3" fontId="29" fillId="0" borderId="59" xfId="0" applyNumberFormat="1" applyFont="1" applyBorder="1"/>
    <xf numFmtId="165" fontId="25" fillId="28" borderId="60" xfId="0" applyNumberFormat="1" applyFont="1" applyFill="1" applyBorder="1"/>
    <xf numFmtId="165" fontId="25" fillId="28" borderId="55" xfId="0" applyNumberFormat="1" applyFont="1" applyFill="1" applyBorder="1"/>
    <xf numFmtId="165" fontId="25" fillId="28" borderId="61" xfId="0" applyNumberFormat="1" applyFont="1" applyFill="1" applyBorder="1"/>
    <xf numFmtId="165" fontId="29" fillId="28" borderId="62" xfId="0" applyNumberFormat="1" applyFont="1" applyFill="1" applyBorder="1"/>
    <xf numFmtId="0" fontId="28" fillId="24" borderId="63" xfId="0" applyFont="1" applyFill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1" fontId="51" fillId="0" borderId="22" xfId="0" applyNumberFormat="1" applyFont="1" applyBorder="1" applyAlignment="1">
      <alignment horizontal="center"/>
    </xf>
    <xf numFmtId="0" fontId="33" fillId="24" borderId="26" xfId="154" applyFont="1" applyFill="1" applyBorder="1"/>
    <xf numFmtId="3" fontId="58" fillId="27" borderId="15" xfId="153" applyNumberFormat="1" applyFont="1" applyFill="1" applyBorder="1"/>
    <xf numFmtId="0" fontId="39" fillId="0" borderId="14" xfId="0" applyFont="1" applyBorder="1" applyAlignment="1">
      <alignment horizontal="centerContinuous"/>
    </xf>
    <xf numFmtId="1" fontId="42" fillId="0" borderId="29" xfId="0" applyNumberFormat="1" applyFont="1" applyBorder="1" applyAlignment="1">
      <alignment horizontal="center" vertical="center" wrapText="1"/>
    </xf>
    <xf numFmtId="3" fontId="51" fillId="0" borderId="32" xfId="153" applyNumberFormat="1" applyFont="1" applyBorder="1"/>
    <xf numFmtId="3" fontId="51" fillId="0" borderId="20" xfId="153" applyNumberFormat="1" applyFont="1" applyBorder="1"/>
    <xf numFmtId="3" fontId="51" fillId="0" borderId="68" xfId="153" applyNumberFormat="1" applyFont="1" applyBorder="1"/>
    <xf numFmtId="4" fontId="51" fillId="0" borderId="64" xfId="153" applyNumberFormat="1" applyFont="1" applyBorder="1"/>
    <xf numFmtId="3" fontId="51" fillId="0" borderId="65" xfId="153" applyNumberFormat="1" applyFont="1" applyBorder="1"/>
    <xf numFmtId="0" fontId="24" fillId="0" borderId="72" xfId="0" applyFont="1" applyFill="1" applyBorder="1"/>
    <xf numFmtId="0" fontId="51" fillId="0" borderId="0" xfId="0" applyFont="1"/>
    <xf numFmtId="0" fontId="29" fillId="28" borderId="78" xfId="0" applyFont="1" applyFill="1" applyBorder="1" applyAlignment="1">
      <alignment horizontal="center" vertical="center" wrapText="1"/>
    </xf>
    <xf numFmtId="0" fontId="64" fillId="28" borderId="47" xfId="0" applyFont="1" applyFill="1" applyBorder="1" applyAlignment="1">
      <alignment horizontal="center" vertical="center" wrapText="1"/>
    </xf>
    <xf numFmtId="0" fontId="64" fillId="27" borderId="46" xfId="0" applyFont="1" applyFill="1" applyBorder="1" applyAlignment="1">
      <alignment horizontal="center" vertical="center" wrapText="1"/>
    </xf>
    <xf numFmtId="0" fontId="29" fillId="28" borderId="48" xfId="0" applyFont="1" applyFill="1" applyBorder="1" applyAlignment="1">
      <alignment horizontal="center" vertical="center" wrapText="1"/>
    </xf>
    <xf numFmtId="0" fontId="64" fillId="28" borderId="46" xfId="0" applyFont="1" applyFill="1" applyBorder="1" applyAlignment="1">
      <alignment horizontal="center" vertical="center" wrapText="1"/>
    </xf>
    <xf numFmtId="0" fontId="95" fillId="27" borderId="66" xfId="0" applyFont="1" applyFill="1" applyBorder="1" applyAlignment="1">
      <alignment horizontal="center" vertical="center" wrapText="1"/>
    </xf>
    <xf numFmtId="0" fontId="29" fillId="28" borderId="65" xfId="0" applyFont="1" applyFill="1" applyBorder="1" applyAlignment="1">
      <alignment horizontal="center" vertical="center" wrapText="1"/>
    </xf>
    <xf numFmtId="0" fontId="95" fillId="28" borderId="66" xfId="0" applyFont="1" applyFill="1" applyBorder="1" applyAlignment="1">
      <alignment horizontal="center" vertical="center" wrapText="1"/>
    </xf>
    <xf numFmtId="165" fontId="25" fillId="27" borderId="79" xfId="0" applyNumberFormat="1" applyFont="1" applyFill="1" applyBorder="1"/>
    <xf numFmtId="165" fontId="25" fillId="27" borderId="54" xfId="0" applyNumberFormat="1" applyFont="1" applyFill="1" applyBorder="1"/>
    <xf numFmtId="165" fontId="25" fillId="27" borderId="32" xfId="0" applyNumberFormat="1" applyFont="1" applyFill="1" applyBorder="1"/>
    <xf numFmtId="165" fontId="25" fillId="27" borderId="24" xfId="0" applyNumberFormat="1" applyFont="1" applyFill="1" applyBorder="1"/>
    <xf numFmtId="165" fontId="25" fillId="27" borderId="40" xfId="0" applyNumberFormat="1" applyFont="1" applyFill="1" applyBorder="1"/>
    <xf numFmtId="165" fontId="25" fillId="27" borderId="35" xfId="0" applyNumberFormat="1" applyFont="1" applyFill="1" applyBorder="1"/>
    <xf numFmtId="165" fontId="29" fillId="27" borderId="49" xfId="0" applyNumberFormat="1" applyFont="1" applyFill="1" applyBorder="1"/>
    <xf numFmtId="165" fontId="29" fillId="27" borderId="36" xfId="0" applyNumberFormat="1" applyFont="1" applyFill="1" applyBorder="1"/>
    <xf numFmtId="165" fontId="29" fillId="27" borderId="25" xfId="0" applyNumberFormat="1" applyFont="1" applyFill="1" applyBorder="1"/>
    <xf numFmtId="49" fontId="32" fillId="0" borderId="34" xfId="0" applyNumberFormat="1" applyFont="1" applyBorder="1" applyAlignment="1">
      <alignment horizontal="centerContinuous" vertical="center" wrapText="1"/>
    </xf>
    <xf numFmtId="4" fontId="39" fillId="0" borderId="14" xfId="0" applyNumberFormat="1" applyFont="1" applyBorder="1" applyAlignment="1">
      <alignment horizontal="centerContinuous" vertical="center"/>
    </xf>
    <xf numFmtId="4" fontId="39" fillId="0" borderId="15" xfId="0" applyNumberFormat="1" applyFont="1" applyBorder="1" applyAlignment="1">
      <alignment horizontal="centerContinuous" vertical="center"/>
    </xf>
    <xf numFmtId="4" fontId="39" fillId="0" borderId="16" xfId="0" applyNumberFormat="1" applyFont="1" applyBorder="1" applyAlignment="1">
      <alignment horizontal="centerContinuous" vertical="center"/>
    </xf>
    <xf numFmtId="0" fontId="63" fillId="0" borderId="15" xfId="0" applyFont="1" applyFill="1" applyBorder="1" applyAlignment="1">
      <alignment horizontal="center" vertical="center"/>
    </xf>
    <xf numFmtId="14" fontId="63" fillId="27" borderId="26" xfId="0" applyNumberFormat="1" applyFont="1" applyFill="1" applyBorder="1" applyAlignment="1">
      <alignment horizontal="center" vertical="center"/>
    </xf>
    <xf numFmtId="14" fontId="63" fillId="0" borderId="26" xfId="0" applyNumberFormat="1" applyFont="1" applyFill="1" applyBorder="1" applyAlignment="1">
      <alignment horizontal="center" vertical="center"/>
    </xf>
    <xf numFmtId="2" fontId="28" fillId="0" borderId="16" xfId="0" applyNumberFormat="1" applyFont="1" applyBorder="1" applyAlignment="1">
      <alignment horizontal="center" vertical="center" wrapText="1"/>
    </xf>
    <xf numFmtId="0" fontId="25" fillId="0" borderId="81" xfId="0" applyFont="1" applyBorder="1"/>
    <xf numFmtId="4" fontId="25" fillId="27" borderId="82" xfId="0" applyNumberFormat="1" applyFont="1" applyFill="1" applyBorder="1" applyAlignment="1">
      <alignment horizontal="center"/>
    </xf>
    <xf numFmtId="4" fontId="25" fillId="0" borderId="82" xfId="0" applyNumberFormat="1" applyFont="1" applyFill="1" applyBorder="1" applyAlignment="1">
      <alignment horizontal="center"/>
    </xf>
    <xf numFmtId="165" fontId="25" fillId="0" borderId="83" xfId="0" applyNumberFormat="1" applyFont="1" applyFill="1" applyBorder="1" applyAlignment="1">
      <alignment horizontal="center"/>
    </xf>
    <xf numFmtId="0" fontId="25" fillId="0" borderId="61" xfId="0" applyFont="1" applyBorder="1"/>
    <xf numFmtId="4" fontId="25" fillId="27" borderId="43" xfId="0" applyNumberFormat="1" applyFont="1" applyFill="1" applyBorder="1" applyAlignment="1">
      <alignment horizontal="center"/>
    </xf>
    <xf numFmtId="4" fontId="25" fillId="0" borderId="43" xfId="0" applyNumberFormat="1" applyFont="1" applyFill="1" applyBorder="1" applyAlignment="1">
      <alignment horizontal="center"/>
    </xf>
    <xf numFmtId="165" fontId="25" fillId="0" borderId="84" xfId="0" applyNumberFormat="1" applyFont="1" applyFill="1" applyBorder="1" applyAlignment="1">
      <alignment horizontal="center"/>
    </xf>
    <xf numFmtId="0" fontId="29" fillId="0" borderId="61" xfId="0" applyFont="1" applyBorder="1"/>
    <xf numFmtId="4" fontId="29" fillId="27" borderId="43" xfId="0" applyNumberFormat="1" applyFont="1" applyFill="1" applyBorder="1" applyAlignment="1">
      <alignment horizontal="center"/>
    </xf>
    <xf numFmtId="4" fontId="29" fillId="0" borderId="43" xfId="0" applyNumberFormat="1" applyFont="1" applyFill="1" applyBorder="1" applyAlignment="1">
      <alignment horizontal="center"/>
    </xf>
    <xf numFmtId="165" fontId="29" fillId="0" borderId="84" xfId="0" applyNumberFormat="1" applyFont="1" applyFill="1" applyBorder="1" applyAlignment="1">
      <alignment horizontal="center"/>
    </xf>
    <xf numFmtId="3" fontId="25" fillId="27" borderId="43" xfId="0" applyNumberFormat="1" applyFont="1" applyFill="1" applyBorder="1" applyAlignment="1">
      <alignment horizontal="center"/>
    </xf>
    <xf numFmtId="3" fontId="25" fillId="0" borderId="43" xfId="0" applyNumberFormat="1" applyFont="1" applyFill="1" applyBorder="1" applyAlignment="1">
      <alignment horizontal="center"/>
    </xf>
    <xf numFmtId="0" fontId="25" fillId="0" borderId="62" xfId="0" applyFont="1" applyFill="1" applyBorder="1"/>
    <xf numFmtId="4" fontId="25" fillId="27" borderId="44" xfId="0" applyNumberFormat="1" applyFont="1" applyFill="1" applyBorder="1" applyAlignment="1">
      <alignment horizontal="center"/>
    </xf>
    <xf numFmtId="4" fontId="25" fillId="0" borderId="44" xfId="0" applyNumberFormat="1" applyFont="1" applyFill="1" applyBorder="1" applyAlignment="1">
      <alignment horizontal="center"/>
    </xf>
    <xf numFmtId="165" fontId="25" fillId="0" borderId="45" xfId="0" applyNumberFormat="1" applyFont="1" applyFill="1" applyBorder="1" applyAlignment="1">
      <alignment horizontal="center"/>
    </xf>
    <xf numFmtId="0" fontId="54" fillId="0" borderId="0" xfId="0" applyFont="1"/>
    <xf numFmtId="0" fontId="54" fillId="0" borderId="0" xfId="0" quotePrefix="1" applyFont="1" applyAlignment="1" applyProtection="1">
      <alignment horizontal="center"/>
      <protection locked="0"/>
    </xf>
    <xf numFmtId="0" fontId="53" fillId="0" borderId="0" xfId="0" applyFont="1"/>
    <xf numFmtId="2" fontId="54" fillId="0" borderId="0" xfId="0" applyNumberFormat="1" applyFont="1"/>
    <xf numFmtId="0" fontId="28" fillId="0" borderId="72" xfId="154" applyFont="1" applyFill="1" applyBorder="1"/>
    <xf numFmtId="4" fontId="29" fillId="27" borderId="51" xfId="0" applyNumberFormat="1" applyFont="1" applyFill="1" applyBorder="1" applyAlignment="1">
      <alignment horizontal="center" vertical="center" wrapText="1"/>
    </xf>
    <xf numFmtId="0" fontId="54" fillId="0" borderId="0" xfId="0" applyFont="1" applyBorder="1"/>
    <xf numFmtId="2" fontId="53" fillId="0" borderId="0" xfId="0" applyNumberFormat="1" applyFont="1" applyBorder="1" applyAlignment="1">
      <alignment horizontal="left" vertical="center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24" borderId="28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1" fontId="28" fillId="0" borderId="29" xfId="0" applyNumberFormat="1" applyFont="1" applyBorder="1" applyAlignment="1">
      <alignment horizontal="center" vertical="center" wrapText="1"/>
    </xf>
    <xf numFmtId="1" fontId="28" fillId="0" borderId="31" xfId="0" applyNumberFormat="1" applyFont="1" applyBorder="1" applyAlignment="1">
      <alignment horizontal="center" vertical="center" wrapText="1"/>
    </xf>
    <xf numFmtId="0" fontId="25" fillId="28" borderId="14" xfId="0" applyFont="1" applyFill="1" applyBorder="1" applyAlignment="1">
      <alignment horizontal="center"/>
    </xf>
    <xf numFmtId="0" fontId="25" fillId="0" borderId="72" xfId="0" applyFont="1" applyBorder="1"/>
    <xf numFmtId="0" fontId="25" fillId="0" borderId="40" xfId="0" applyFont="1" applyBorder="1"/>
    <xf numFmtId="0" fontId="25" fillId="0" borderId="49" xfId="0" applyFont="1" applyBorder="1"/>
    <xf numFmtId="0" fontId="120" fillId="0" borderId="0" xfId="135" applyFont="1" applyBorder="1" applyAlignment="1">
      <alignment horizontal="left"/>
    </xf>
    <xf numFmtId="0" fontId="120" fillId="0" borderId="0" xfId="135" applyFont="1" applyBorder="1" applyAlignment="1">
      <alignment horizontal="center"/>
    </xf>
    <xf numFmtId="0" fontId="46" fillId="0" borderId="0" xfId="135"/>
    <xf numFmtId="0" fontId="121" fillId="0" borderId="0" xfId="135" applyFont="1"/>
    <xf numFmtId="0" fontId="53" fillId="0" borderId="88" xfId="135" applyFont="1" applyBorder="1" applyAlignment="1">
      <alignment horizontal="center"/>
    </xf>
    <xf numFmtId="175" fontId="54" fillId="0" borderId="85" xfId="135" applyNumberFormat="1" applyFont="1" applyBorder="1" applyAlignment="1">
      <alignment horizontal="left"/>
    </xf>
    <xf numFmtId="3" fontId="46" fillId="0" borderId="88" xfId="135" applyNumberFormat="1" applyBorder="1" applyAlignment="1">
      <alignment horizontal="right"/>
    </xf>
    <xf numFmtId="3" fontId="46" fillId="0" borderId="88" xfId="135" applyNumberFormat="1" applyFont="1" applyBorder="1" applyAlignment="1">
      <alignment horizontal="right"/>
    </xf>
    <xf numFmtId="0" fontId="57" fillId="0" borderId="0" xfId="135" applyFont="1" applyBorder="1" applyAlignment="1">
      <alignment horizontal="center"/>
    </xf>
    <xf numFmtId="3" fontId="46" fillId="0" borderId="88" xfId="135" applyNumberFormat="1" applyBorder="1" applyAlignment="1">
      <alignment horizontal="center"/>
    </xf>
    <xf numFmtId="175" fontId="122" fillId="30" borderId="61" xfId="135" applyNumberFormat="1" applyFont="1" applyFill="1" applyBorder="1" applyAlignment="1">
      <alignment horizontal="left"/>
    </xf>
    <xf numFmtId="3" fontId="61" fillId="30" borderId="35" xfId="135" applyNumberFormat="1" applyFont="1" applyFill="1" applyBorder="1" applyAlignment="1">
      <alignment horizontal="right"/>
    </xf>
    <xf numFmtId="0" fontId="46" fillId="0" borderId="0" xfId="135" applyBorder="1"/>
    <xf numFmtId="3" fontId="46" fillId="0" borderId="88" xfId="135" applyNumberFormat="1" applyBorder="1"/>
    <xf numFmtId="3" fontId="53" fillId="0" borderId="88" xfId="135" applyNumberFormat="1" applyFont="1" applyBorder="1" applyAlignment="1">
      <alignment horizontal="center"/>
    </xf>
    <xf numFmtId="3" fontId="67" fillId="0" borderId="88" xfId="135" applyNumberFormat="1" applyFont="1" applyBorder="1" applyAlignment="1">
      <alignment horizontal="center" vertical="center" wrapText="1"/>
    </xf>
    <xf numFmtId="175" fontId="54" fillId="0" borderId="0" xfId="135" applyNumberFormat="1" applyFont="1" applyBorder="1"/>
    <xf numFmtId="175" fontId="54" fillId="0" borderId="85" xfId="135" applyNumberFormat="1" applyFont="1" applyBorder="1"/>
    <xf numFmtId="3" fontId="46" fillId="0" borderId="57" xfId="135" applyNumberFormat="1" applyBorder="1"/>
    <xf numFmtId="3" fontId="122" fillId="30" borderId="35" xfId="135" applyNumberFormat="1" applyFont="1" applyFill="1" applyBorder="1" applyAlignment="1">
      <alignment horizontal="right"/>
    </xf>
    <xf numFmtId="0" fontId="61" fillId="0" borderId="0" xfId="135" applyFont="1" applyFill="1" applyBorder="1"/>
    <xf numFmtId="176" fontId="61" fillId="0" borderId="0" xfId="135" applyNumberFormat="1" applyFont="1" applyFill="1" applyBorder="1"/>
    <xf numFmtId="0" fontId="128" fillId="0" borderId="0" xfId="0" applyFont="1" applyAlignment="1">
      <alignment horizontal="justify" vertical="center"/>
    </xf>
    <xf numFmtId="0" fontId="120" fillId="0" borderId="0" xfId="0" applyFont="1" applyBorder="1" applyAlignment="1">
      <alignment horizontal="left"/>
    </xf>
    <xf numFmtId="0" fontId="120" fillId="0" borderId="0" xfId="0" applyFont="1" applyBorder="1" applyAlignment="1"/>
    <xf numFmtId="0" fontId="120" fillId="0" borderId="0" xfId="0" applyFont="1" applyBorder="1" applyAlignment="1">
      <alignment horizontal="center"/>
    </xf>
    <xf numFmtId="175" fontId="54" fillId="0" borderId="85" xfId="0" applyNumberFormat="1" applyFont="1" applyBorder="1" applyAlignment="1">
      <alignment horizontal="left"/>
    </xf>
    <xf numFmtId="0" fontId="57" fillId="0" borderId="0" xfId="0" applyFont="1" applyBorder="1" applyAlignment="1">
      <alignment horizontal="center"/>
    </xf>
    <xf numFmtId="175" fontId="122" fillId="30" borderId="61" xfId="0" applyNumberFormat="1" applyFont="1" applyFill="1" applyBorder="1" applyAlignment="1">
      <alignment horizontal="left"/>
    </xf>
    <xf numFmtId="175" fontId="54" fillId="0" borderId="0" xfId="0" applyNumberFormat="1" applyFont="1" applyBorder="1"/>
    <xf numFmtId="175" fontId="54" fillId="0" borderId="85" xfId="0" applyNumberFormat="1" applyFont="1" applyBorder="1"/>
    <xf numFmtId="2" fontId="33" fillId="28" borderId="0" xfId="0" applyNumberFormat="1" applyFont="1" applyFill="1" applyAlignment="1">
      <alignment vertical="center"/>
    </xf>
    <xf numFmtId="1" fontId="46" fillId="0" borderId="0" xfId="135" applyNumberFormat="1"/>
    <xf numFmtId="3" fontId="61" fillId="0" borderId="0" xfId="135" applyNumberFormat="1" applyFont="1"/>
    <xf numFmtId="0" fontId="57" fillId="0" borderId="88" xfId="0" applyFont="1" applyBorder="1" applyAlignment="1">
      <alignment horizontal="center" vertical="center" wrapText="1"/>
    </xf>
    <xf numFmtId="0" fontId="53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7" fillId="0" borderId="88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29" fillId="0" borderId="63" xfId="0" applyFont="1" applyFill="1" applyBorder="1" applyAlignment="1">
      <alignment horizontal="center" vertical="center" wrapText="1"/>
    </xf>
    <xf numFmtId="0" fontId="48" fillId="0" borderId="42" xfId="155" applyFont="1" applyBorder="1" applyProtection="1">
      <protection locked="0"/>
    </xf>
    <xf numFmtId="0" fontId="48" fillId="0" borderId="43" xfId="155" applyFont="1" applyBorder="1" applyProtection="1">
      <protection locked="0"/>
    </xf>
    <xf numFmtId="0" fontId="48" fillId="0" borderId="43" xfId="155" applyFont="1" applyFill="1" applyBorder="1" applyProtection="1">
      <protection locked="0"/>
    </xf>
    <xf numFmtId="0" fontId="96" fillId="0" borderId="52" xfId="155" applyFont="1" applyBorder="1"/>
    <xf numFmtId="0" fontId="46" fillId="0" borderId="43" xfId="155" applyFont="1" applyFill="1" applyBorder="1" applyProtection="1">
      <protection locked="0"/>
    </xf>
    <xf numFmtId="0" fontId="46" fillId="0" borderId="43" xfId="155" applyFont="1" applyBorder="1"/>
    <xf numFmtId="0" fontId="48" fillId="0" borderId="91" xfId="155" applyFont="1" applyBorder="1" applyProtection="1">
      <protection locked="0"/>
    </xf>
    <xf numFmtId="2" fontId="0" fillId="0" borderId="0" xfId="0" applyNumberFormat="1"/>
    <xf numFmtId="0" fontId="67" fillId="0" borderId="42" xfId="154" applyFont="1" applyFill="1" applyBorder="1"/>
    <xf numFmtId="0" fontId="46" fillId="0" borderId="37" xfId="156" applyBorder="1"/>
    <xf numFmtId="0" fontId="46" fillId="0" borderId="79" xfId="156" applyFont="1" applyFill="1" applyBorder="1"/>
    <xf numFmtId="0" fontId="46" fillId="0" borderId="23" xfId="156" applyFont="1" applyFill="1" applyBorder="1"/>
    <xf numFmtId="0" fontId="46" fillId="0" borderId="80" xfId="156" applyFont="1" applyFill="1" applyBorder="1"/>
    <xf numFmtId="0" fontId="46" fillId="0" borderId="54" xfId="156" applyFont="1" applyFill="1" applyBorder="1"/>
    <xf numFmtId="0" fontId="54" fillId="0" borderId="79" xfId="156" applyFont="1" applyFill="1" applyBorder="1"/>
    <xf numFmtId="0" fontId="54" fillId="0" borderId="23" xfId="155" applyFont="1" applyFill="1" applyBorder="1"/>
    <xf numFmtId="0" fontId="54" fillId="0" borderId="60" xfId="155" applyFont="1" applyFill="1" applyBorder="1"/>
    <xf numFmtId="0" fontId="54" fillId="0" borderId="54" xfId="155" applyFont="1" applyFill="1" applyBorder="1"/>
    <xf numFmtId="0" fontId="67" fillId="0" borderId="82" xfId="154" applyFont="1" applyFill="1" applyBorder="1"/>
    <xf numFmtId="0" fontId="46" fillId="0" borderId="58" xfId="156" applyBorder="1"/>
    <xf numFmtId="0" fontId="46" fillId="0" borderId="33" xfId="156" applyFont="1" applyFill="1" applyBorder="1"/>
    <xf numFmtId="0" fontId="46" fillId="0" borderId="38" xfId="156" applyFont="1" applyFill="1" applyBorder="1"/>
    <xf numFmtId="0" fontId="46" fillId="0" borderId="36" xfId="156" applyFont="1" applyFill="1" applyBorder="1"/>
    <xf numFmtId="0" fontId="46" fillId="0" borderId="25" xfId="156" applyFont="1" applyFill="1" applyBorder="1"/>
    <xf numFmtId="0" fontId="54" fillId="0" borderId="33" xfId="156" applyFont="1" applyFill="1" applyBorder="1"/>
    <xf numFmtId="0" fontId="54" fillId="0" borderId="59" xfId="155" applyFont="1" applyFill="1" applyBorder="1"/>
    <xf numFmtId="0" fontId="54" fillId="0" borderId="45" xfId="155" applyFont="1" applyFill="1" applyBorder="1"/>
    <xf numFmtId="0" fontId="33" fillId="0" borderId="42" xfId="154" applyFont="1" applyFill="1" applyBorder="1"/>
    <xf numFmtId="0" fontId="33" fillId="0" borderId="82" xfId="154" applyFont="1" applyFill="1" applyBorder="1"/>
    <xf numFmtId="0" fontId="49" fillId="0" borderId="22" xfId="146" applyFont="1" applyFill="1" applyBorder="1" applyProtection="1">
      <protection locked="0"/>
    </xf>
    <xf numFmtId="2" fontId="49" fillId="0" borderId="22" xfId="146" applyNumberFormat="1" applyFont="1" applyFill="1" applyBorder="1" applyProtection="1">
      <protection locked="0"/>
    </xf>
    <xf numFmtId="2" fontId="49" fillId="0" borderId="24" xfId="146" applyNumberFormat="1" applyFont="1" applyFill="1" applyBorder="1" applyProtection="1">
      <protection locked="0"/>
    </xf>
    <xf numFmtId="2" fontId="49" fillId="0" borderId="55" xfId="152" applyNumberFormat="1" applyFont="1" applyFill="1" applyBorder="1" applyProtection="1">
      <protection locked="0"/>
    </xf>
    <xf numFmtId="2" fontId="49" fillId="0" borderId="22" xfId="151" applyNumberFormat="1" applyFont="1" applyFill="1" applyBorder="1" applyProtection="1">
      <protection locked="0"/>
    </xf>
    <xf numFmtId="2" fontId="49" fillId="0" borderId="24" xfId="151" applyNumberFormat="1" applyFont="1" applyFill="1" applyBorder="1" applyProtection="1">
      <protection locked="0"/>
    </xf>
    <xf numFmtId="0" fontId="49" fillId="0" borderId="22" xfId="146" applyFont="1" applyBorder="1" applyProtection="1">
      <protection locked="0"/>
    </xf>
    <xf numFmtId="0" fontId="49" fillId="31" borderId="22" xfId="146" applyFont="1" applyFill="1" applyBorder="1" applyProtection="1">
      <protection locked="0"/>
    </xf>
    <xf numFmtId="2" fontId="49" fillId="31" borderId="22" xfId="146" applyNumberFormat="1" applyFont="1" applyFill="1" applyBorder="1" applyProtection="1">
      <protection locked="0"/>
    </xf>
    <xf numFmtId="2" fontId="49" fillId="31" borderId="24" xfId="146" applyNumberFormat="1" applyFont="1" applyFill="1" applyBorder="1" applyProtection="1">
      <protection locked="0"/>
    </xf>
    <xf numFmtId="2" fontId="49" fillId="31" borderId="55" xfId="152" applyNumberFormat="1" applyFont="1" applyFill="1" applyBorder="1" applyProtection="1">
      <protection locked="0"/>
    </xf>
    <xf numFmtId="2" fontId="49" fillId="31" borderId="22" xfId="151" applyNumberFormat="1" applyFont="1" applyFill="1" applyBorder="1" applyProtection="1">
      <protection locked="0"/>
    </xf>
    <xf numFmtId="2" fontId="49" fillId="31" borderId="24" xfId="151" applyNumberFormat="1" applyFont="1" applyFill="1" applyBorder="1" applyProtection="1">
      <protection locked="0"/>
    </xf>
    <xf numFmtId="4" fontId="49" fillId="0" borderId="22" xfId="146" applyNumberFormat="1" applyFont="1" applyFill="1" applyBorder="1" applyProtection="1">
      <protection locked="0"/>
    </xf>
    <xf numFmtId="4" fontId="49" fillId="0" borderId="24" xfId="146" applyNumberFormat="1" applyFont="1" applyFill="1" applyBorder="1" applyProtection="1">
      <protection locked="0"/>
    </xf>
    <xf numFmtId="166" fontId="49" fillId="31" borderId="22" xfId="146" applyNumberFormat="1" applyFont="1" applyFill="1" applyBorder="1" applyProtection="1">
      <protection locked="0"/>
    </xf>
    <xf numFmtId="166" fontId="49" fillId="31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1" borderId="22" xfId="146" applyNumberFormat="1" applyFont="1" applyFill="1" applyBorder="1" applyProtection="1">
      <protection locked="0"/>
    </xf>
    <xf numFmtId="2" fontId="116" fillId="31" borderId="24" xfId="146" applyNumberFormat="1" applyFont="1" applyFill="1" applyBorder="1" applyProtection="1">
      <protection locked="0"/>
    </xf>
    <xf numFmtId="2" fontId="116" fillId="31" borderId="55" xfId="152" applyNumberFormat="1" applyFont="1" applyFill="1" applyBorder="1" applyProtection="1">
      <protection locked="0"/>
    </xf>
    <xf numFmtId="2" fontId="116" fillId="31" borderId="22" xfId="151" applyNumberFormat="1" applyFont="1" applyFill="1" applyBorder="1" applyProtection="1">
      <protection locked="0"/>
    </xf>
    <xf numFmtId="2" fontId="116" fillId="31" borderId="24" xfId="151" applyNumberFormat="1" applyFont="1" applyFill="1" applyBorder="1" applyProtection="1">
      <protection locked="0"/>
    </xf>
    <xf numFmtId="3" fontId="49" fillId="31" borderId="22" xfId="146" applyNumberFormat="1" applyFont="1" applyFill="1" applyBorder="1" applyProtection="1">
      <protection locked="0"/>
    </xf>
    <xf numFmtId="3" fontId="116" fillId="31" borderId="22" xfId="146" applyNumberFormat="1" applyFont="1" applyFill="1" applyBorder="1" applyProtection="1">
      <protection locked="0"/>
    </xf>
    <xf numFmtId="3" fontId="116" fillId="31" borderId="24" xfId="146" applyNumberFormat="1" applyFont="1" applyFill="1" applyBorder="1" applyProtection="1">
      <protection locked="0"/>
    </xf>
    <xf numFmtId="4" fontId="49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7" fillId="28" borderId="82" xfId="154" applyFont="1" applyFill="1" applyBorder="1"/>
    <xf numFmtId="0" fontId="33" fillId="28" borderId="82" xfId="154" applyFont="1" applyFill="1" applyBorder="1"/>
    <xf numFmtId="0" fontId="49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8" fillId="28" borderId="72" xfId="154" applyFont="1" applyFill="1" applyBorder="1"/>
    <xf numFmtId="0" fontId="46" fillId="28" borderId="43" xfId="155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8" fillId="28" borderId="43" xfId="155" applyFont="1" applyFill="1" applyBorder="1" applyProtection="1">
      <protection locked="0"/>
    </xf>
    <xf numFmtId="4" fontId="49" fillId="31" borderId="22" xfId="146" applyNumberFormat="1" applyFont="1" applyFill="1" applyBorder="1" applyProtection="1">
      <protection locked="0"/>
    </xf>
    <xf numFmtId="4" fontId="49" fillId="31" borderId="24" xfId="146" applyNumberFormat="1" applyFont="1" applyFill="1" applyBorder="1" applyProtection="1">
      <protection locked="0"/>
    </xf>
    <xf numFmtId="0" fontId="67" fillId="24" borderId="26" xfId="154" applyFont="1" applyFill="1" applyBorder="1"/>
    <xf numFmtId="2" fontId="67" fillId="24" borderId="26" xfId="154" applyNumberFormat="1" applyFont="1" applyFill="1" applyBorder="1"/>
    <xf numFmtId="0" fontId="67" fillId="0" borderId="39" xfId="154" applyFont="1" applyFill="1" applyBorder="1"/>
    <xf numFmtId="0" fontId="49" fillId="0" borderId="0" xfId="146" applyFont="1" applyBorder="1" applyProtection="1">
      <protection locked="0"/>
    </xf>
    <xf numFmtId="2" fontId="49" fillId="0" borderId="0" xfId="146" applyNumberFormat="1" applyFont="1" applyBorder="1" applyProtection="1">
      <protection locked="0"/>
    </xf>
    <xf numFmtId="2" fontId="49" fillId="0" borderId="63" xfId="146" applyNumberFormat="1" applyFont="1" applyBorder="1" applyProtection="1">
      <protection locked="0"/>
    </xf>
    <xf numFmtId="2" fontId="49" fillId="0" borderId="0" xfId="152" applyNumberFormat="1" applyFont="1" applyBorder="1" applyProtection="1">
      <protection locked="0"/>
    </xf>
    <xf numFmtId="0" fontId="49" fillId="0" borderId="0" xfId="151" applyFont="1" applyBorder="1" applyProtection="1">
      <protection locked="0"/>
    </xf>
    <xf numFmtId="0" fontId="49" fillId="0" borderId="63" xfId="151" applyFont="1" applyBorder="1" applyProtection="1">
      <protection locked="0"/>
    </xf>
    <xf numFmtId="2" fontId="33" fillId="24" borderId="26" xfId="154" applyNumberFormat="1" applyFont="1" applyFill="1" applyBorder="1"/>
    <xf numFmtId="0" fontId="67" fillId="0" borderId="26" xfId="154" applyFont="1" applyFill="1" applyBorder="1"/>
    <xf numFmtId="0" fontId="101" fillId="29" borderId="30" xfId="146" applyFont="1" applyFill="1" applyBorder="1" applyProtection="1">
      <protection locked="0"/>
    </xf>
    <xf numFmtId="2" fontId="101" fillId="29" borderId="30" xfId="146" applyNumberFormat="1" applyFont="1" applyFill="1" applyBorder="1" applyProtection="1">
      <protection locked="0"/>
    </xf>
    <xf numFmtId="2" fontId="101" fillId="29" borderId="31" xfId="146" applyNumberFormat="1" applyFont="1" applyFill="1" applyBorder="1" applyProtection="1">
      <protection locked="0"/>
    </xf>
    <xf numFmtId="0" fontId="28" fillId="30" borderId="14" xfId="154" applyFont="1" applyFill="1" applyBorder="1"/>
    <xf numFmtId="0" fontId="46" fillId="30" borderId="26" xfId="155" applyFont="1" applyFill="1" applyBorder="1"/>
    <xf numFmtId="2" fontId="101" fillId="29" borderId="67" xfId="152" applyNumberFormat="1" applyFont="1" applyFill="1" applyBorder="1" applyProtection="1">
      <protection locked="0"/>
    </xf>
    <xf numFmtId="2" fontId="101" fillId="30" borderId="30" xfId="151" applyNumberFormat="1" applyFont="1" applyFill="1" applyBorder="1" applyProtection="1">
      <protection locked="0"/>
    </xf>
    <xf numFmtId="2" fontId="101" fillId="30" borderId="31" xfId="151" applyNumberFormat="1" applyFont="1" applyFill="1" applyBorder="1" applyProtection="1">
      <protection locked="0"/>
    </xf>
    <xf numFmtId="2" fontId="51" fillId="0" borderId="0" xfId="0" applyNumberFormat="1" applyFont="1" applyBorder="1" applyAlignment="1">
      <alignment horizontal="left" vertical="top"/>
    </xf>
    <xf numFmtId="165" fontId="51" fillId="0" borderId="0" xfId="0" applyNumberFormat="1" applyFont="1" applyBorder="1" applyAlignment="1">
      <alignment horizontal="left" vertical="top"/>
    </xf>
    <xf numFmtId="0" fontId="51" fillId="0" borderId="0" xfId="0" applyFont="1" applyBorder="1" applyAlignment="1">
      <alignment horizontal="left" vertical="top"/>
    </xf>
    <xf numFmtId="0" fontId="58" fillId="0" borderId="0" xfId="0" applyFont="1" applyBorder="1" applyAlignment="1">
      <alignment horizontal="left"/>
    </xf>
    <xf numFmtId="0" fontId="29" fillId="0" borderId="0" xfId="0" applyFont="1"/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52" fillId="0" borderId="0" xfId="0" applyFont="1"/>
    <xf numFmtId="0" fontId="54" fillId="0" borderId="0" xfId="0" applyFont="1" applyAlignment="1">
      <alignment horizontal="left"/>
    </xf>
    <xf numFmtId="0" fontId="50" fillId="0" borderId="15" xfId="0" applyFont="1" applyFill="1" applyBorder="1" applyAlignment="1">
      <alignment horizontal="center" vertical="center"/>
    </xf>
    <xf numFmtId="14" fontId="50" fillId="27" borderId="26" xfId="0" applyNumberFormat="1" applyFont="1" applyFill="1" applyBorder="1" applyAlignment="1">
      <alignment horizontal="center" vertical="center"/>
    </xf>
    <xf numFmtId="14" fontId="50" fillId="0" borderId="26" xfId="0" applyNumberFormat="1" applyFont="1" applyFill="1" applyBorder="1" applyAlignment="1">
      <alignment horizontal="center" vertical="center"/>
    </xf>
    <xf numFmtId="165" fontId="50" fillId="0" borderId="26" xfId="0" applyNumberFormat="1" applyFont="1" applyFill="1" applyBorder="1" applyAlignment="1">
      <alignment horizontal="center" vertical="center" wrapText="1"/>
    </xf>
    <xf numFmtId="0" fontId="43" fillId="0" borderId="81" xfId="0" applyFont="1" applyFill="1" applyBorder="1"/>
    <xf numFmtId="2" fontId="43" fillId="27" borderId="82" xfId="0" applyNumberFormat="1" applyFont="1" applyFill="1" applyBorder="1" applyAlignment="1">
      <alignment horizontal="center"/>
    </xf>
    <xf numFmtId="2" fontId="43" fillId="0" borderId="17" xfId="0" applyNumberFormat="1" applyFont="1" applyFill="1" applyBorder="1" applyAlignment="1">
      <alignment horizontal="center"/>
    </xf>
    <xf numFmtId="166" fontId="43" fillId="0" borderId="82" xfId="0" applyNumberFormat="1" applyFont="1" applyFill="1" applyBorder="1" applyAlignment="1">
      <alignment horizontal="center"/>
    </xf>
    <xf numFmtId="0" fontId="43" fillId="0" borderId="61" xfId="0" applyFont="1" applyFill="1" applyBorder="1"/>
    <xf numFmtId="2" fontId="43" fillId="27" borderId="43" xfId="0" applyNumberFormat="1" applyFont="1" applyFill="1" applyBorder="1" applyAlignment="1">
      <alignment horizontal="center"/>
    </xf>
    <xf numFmtId="2" fontId="43" fillId="0" borderId="40" xfId="0" applyNumberFormat="1" applyFont="1" applyFill="1" applyBorder="1" applyAlignment="1">
      <alignment horizontal="center"/>
    </xf>
    <xf numFmtId="0" fontId="50" fillId="0" borderId="61" xfId="0" applyFont="1" applyFill="1" applyBorder="1"/>
    <xf numFmtId="2" fontId="50" fillId="27" borderId="43" xfId="0" applyNumberFormat="1" applyFont="1" applyFill="1" applyBorder="1" applyAlignment="1">
      <alignment horizontal="center"/>
    </xf>
    <xf numFmtId="2" fontId="50" fillId="0" borderId="40" xfId="0" applyNumberFormat="1" applyFont="1" applyFill="1" applyBorder="1" applyAlignment="1">
      <alignment horizontal="center"/>
    </xf>
    <xf numFmtId="166" fontId="50" fillId="0" borderId="43" xfId="0" applyNumberFormat="1" applyFont="1" applyFill="1" applyBorder="1" applyAlignment="1">
      <alignment horizontal="center"/>
    </xf>
    <xf numFmtId="0" fontId="57" fillId="0" borderId="61" xfId="0" applyFont="1" applyFill="1" applyBorder="1"/>
    <xf numFmtId="3" fontId="43" fillId="27" borderId="43" xfId="0" applyNumberFormat="1" applyFont="1" applyFill="1" applyBorder="1" applyAlignment="1">
      <alignment horizontal="center"/>
    </xf>
    <xf numFmtId="3" fontId="43" fillId="0" borderId="40" xfId="0" applyNumberFormat="1" applyFont="1" applyFill="1" applyBorder="1" applyAlignment="1">
      <alignment horizontal="center"/>
    </xf>
    <xf numFmtId="166" fontId="43" fillId="0" borderId="43" xfId="0" applyNumberFormat="1" applyFont="1" applyFill="1" applyBorder="1" applyAlignment="1">
      <alignment horizontal="center"/>
    </xf>
    <xf numFmtId="0" fontId="43" fillId="0" borderId="62" xfId="0" applyFont="1" applyFill="1" applyBorder="1"/>
    <xf numFmtId="2" fontId="43" fillId="27" borderId="44" xfId="0" applyNumberFormat="1" applyFont="1" applyFill="1" applyBorder="1" applyAlignment="1">
      <alignment horizontal="center"/>
    </xf>
    <xf numFmtId="2" fontId="43" fillId="0" borderId="49" xfId="0" applyNumberFormat="1" applyFont="1" applyFill="1" applyBorder="1" applyAlignment="1">
      <alignment horizontal="center"/>
    </xf>
    <xf numFmtId="166" fontId="43" fillId="0" borderId="44" xfId="0" applyNumberFormat="1" applyFont="1" applyFill="1" applyBorder="1" applyAlignment="1">
      <alignment horizontal="center"/>
    </xf>
    <xf numFmtId="14" fontId="33" fillId="46" borderId="27" xfId="0" applyNumberFormat="1" applyFont="1" applyFill="1" applyBorder="1" applyAlignment="1">
      <alignment horizontal="center" vertical="center" wrapText="1"/>
    </xf>
    <xf numFmtId="2" fontId="33" fillId="0" borderId="14" xfId="0" applyNumberFormat="1" applyFont="1" applyFill="1" applyBorder="1" applyAlignment="1">
      <alignment horizontal="center" vertical="center"/>
    </xf>
    <xf numFmtId="3" fontId="133" fillId="0" borderId="28" xfId="0" applyNumberFormat="1" applyFont="1" applyFill="1" applyBorder="1" applyAlignment="1">
      <alignment horizontal="center" vertical="center"/>
    </xf>
    <xf numFmtId="165" fontId="33" fillId="0" borderId="16" xfId="0" applyNumberFormat="1" applyFont="1" applyFill="1" applyBorder="1" applyAlignment="1">
      <alignment horizontal="center" vertical="center"/>
    </xf>
    <xf numFmtId="0" fontId="43" fillId="0" borderId="72" xfId="0" applyFont="1" applyBorder="1"/>
    <xf numFmtId="3" fontId="33" fillId="46" borderId="42" xfId="0" applyNumberFormat="1" applyFont="1" applyFill="1" applyBorder="1" applyAlignment="1">
      <alignment horizontal="center" vertical="center"/>
    </xf>
    <xf numFmtId="3" fontId="133" fillId="0" borderId="34" xfId="0" applyNumberFormat="1" applyFont="1" applyFill="1" applyBorder="1" applyAlignment="1">
      <alignment horizontal="center" vertical="center"/>
    </xf>
    <xf numFmtId="166" fontId="43" fillId="0" borderId="83" xfId="0" applyNumberFormat="1" applyFont="1" applyFill="1" applyBorder="1" applyAlignment="1">
      <alignment horizontal="center"/>
    </xf>
    <xf numFmtId="0" fontId="43" fillId="0" borderId="40" xfId="0" applyFont="1" applyBorder="1"/>
    <xf numFmtId="3" fontId="33" fillId="46" borderId="43" xfId="0" applyNumberFormat="1" applyFont="1" applyFill="1" applyBorder="1" applyAlignment="1">
      <alignment horizontal="center" vertical="center"/>
    </xf>
    <xf numFmtId="3" fontId="133" fillId="0" borderId="84" xfId="0" applyNumberFormat="1" applyFont="1" applyFill="1" applyBorder="1" applyAlignment="1">
      <alignment horizontal="center" vertical="center"/>
    </xf>
    <xf numFmtId="166" fontId="43" fillId="0" borderId="84" xfId="0" applyNumberFormat="1" applyFont="1" applyFill="1" applyBorder="1" applyAlignment="1">
      <alignment horizontal="center"/>
    </xf>
    <xf numFmtId="0" fontId="43" fillId="0" borderId="40" xfId="0" applyFont="1" applyBorder="1" applyAlignment="1">
      <alignment wrapText="1"/>
    </xf>
    <xf numFmtId="0" fontId="43" fillId="0" borderId="49" xfId="0" applyFont="1" applyBorder="1" applyAlignment="1">
      <alignment wrapText="1"/>
    </xf>
    <xf numFmtId="3" fontId="33" fillId="46" borderId="44" xfId="0" applyNumberFormat="1" applyFont="1" applyFill="1" applyBorder="1" applyAlignment="1">
      <alignment horizontal="center" vertical="center"/>
    </xf>
    <xf numFmtId="3" fontId="133" fillId="0" borderId="45" xfId="0" applyNumberFormat="1" applyFont="1" applyFill="1" applyBorder="1" applyAlignment="1">
      <alignment horizontal="center" vertical="center"/>
    </xf>
    <xf numFmtId="166" fontId="43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7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/>
    </xf>
    <xf numFmtId="3" fontId="46" fillId="0" borderId="0" xfId="135" applyNumberFormat="1" applyBorder="1" applyAlignment="1">
      <alignment horizontal="right"/>
    </xf>
    <xf numFmtId="3" fontId="61" fillId="30" borderId="0" xfId="135" applyNumberFormat="1" applyFont="1" applyFill="1" applyBorder="1" applyAlignment="1">
      <alignment horizontal="right"/>
    </xf>
    <xf numFmtId="0" fontId="67" fillId="0" borderId="0" xfId="0" applyFont="1" applyBorder="1" applyAlignment="1">
      <alignment horizontal="center" vertical="center" wrapText="1"/>
    </xf>
    <xf numFmtId="3" fontId="46" fillId="0" borderId="0" xfId="135" applyNumberFormat="1" applyBorder="1"/>
    <xf numFmtId="3" fontId="122" fillId="30" borderId="0" xfId="135" applyNumberFormat="1" applyFont="1" applyFill="1" applyBorder="1" applyAlignment="1">
      <alignment horizontal="right"/>
    </xf>
    <xf numFmtId="0" fontId="57" fillId="0" borderId="0" xfId="135" applyFont="1" applyBorder="1" applyAlignment="1">
      <alignment horizontal="center" vertical="center" wrapText="1"/>
    </xf>
    <xf numFmtId="0" fontId="53" fillId="0" borderId="0" xfId="135" applyFont="1" applyBorder="1" applyAlignment="1">
      <alignment horizontal="center"/>
    </xf>
    <xf numFmtId="3" fontId="46" fillId="0" borderId="0" xfId="135" applyNumberFormat="1" applyFont="1" applyBorder="1" applyAlignment="1">
      <alignment horizontal="right"/>
    </xf>
    <xf numFmtId="3" fontId="46" fillId="0" borderId="0" xfId="135" applyNumberFormat="1" applyBorder="1" applyAlignment="1">
      <alignment horizontal="center"/>
    </xf>
    <xf numFmtId="3" fontId="53" fillId="0" borderId="0" xfId="135" applyNumberFormat="1" applyFont="1" applyBorder="1" applyAlignment="1">
      <alignment horizontal="center"/>
    </xf>
    <xf numFmtId="3" fontId="67" fillId="0" borderId="0" xfId="135" applyNumberFormat="1" applyFont="1" applyBorder="1" applyAlignment="1">
      <alignment horizontal="center" vertical="center" wrapText="1"/>
    </xf>
    <xf numFmtId="166" fontId="46" fillId="0" borderId="0" xfId="135" applyNumberFormat="1"/>
    <xf numFmtId="165" fontId="46" fillId="0" borderId="0" xfId="135" applyNumberFormat="1" applyBorder="1"/>
    <xf numFmtId="2" fontId="46" fillId="0" borderId="0" xfId="135" applyNumberFormat="1"/>
    <xf numFmtId="165" fontId="46" fillId="0" borderId="0" xfId="135" applyNumberFormat="1"/>
    <xf numFmtId="166" fontId="0" fillId="0" borderId="0" xfId="0" applyNumberFormat="1" applyFill="1"/>
    <xf numFmtId="0" fontId="28" fillId="47" borderId="14" xfId="154" applyFont="1" applyFill="1" applyBorder="1"/>
    <xf numFmtId="0" fontId="46" fillId="47" borderId="26" xfId="155" applyFont="1" applyFill="1" applyBorder="1"/>
    <xf numFmtId="0" fontId="69" fillId="0" borderId="0" xfId="198" applyFont="1" applyFill="1"/>
    <xf numFmtId="0" fontId="70" fillId="0" borderId="0" xfId="198" applyFont="1"/>
    <xf numFmtId="0" fontId="70" fillId="0" borderId="0" xfId="199" applyFont="1"/>
    <xf numFmtId="0" fontId="24" fillId="0" borderId="0" xfId="199" applyFont="1"/>
    <xf numFmtId="0" fontId="51" fillId="0" borderId="0" xfId="200" applyFont="1"/>
    <xf numFmtId="0" fontId="55" fillId="0" borderId="0" xfId="200" applyFont="1"/>
    <xf numFmtId="0" fontId="58" fillId="0" borderId="0" xfId="200" applyFont="1"/>
    <xf numFmtId="0" fontId="53" fillId="0" borderId="0" xfId="200" applyFont="1"/>
    <xf numFmtId="0" fontId="54" fillId="0" borderId="0" xfId="200" applyFont="1"/>
    <xf numFmtId="0" fontId="67" fillId="0" borderId="0" xfId="200" applyFont="1"/>
    <xf numFmtId="0" fontId="57" fillId="0" borderId="0" xfId="200" applyFont="1"/>
    <xf numFmtId="0" fontId="68" fillId="0" borderId="14" xfId="200" applyFont="1" applyBorder="1" applyAlignment="1">
      <alignment horizontal="centerContinuous"/>
    </xf>
    <xf numFmtId="0" fontId="68" fillId="0" borderId="15" xfId="200" applyFont="1" applyBorder="1" applyAlignment="1">
      <alignment horizontal="centerContinuous"/>
    </xf>
    <xf numFmtId="0" fontId="68" fillId="0" borderId="16" xfId="200" applyFont="1" applyBorder="1" applyAlignment="1">
      <alignment horizontal="centerContinuous"/>
    </xf>
    <xf numFmtId="0" fontId="53" fillId="0" borderId="77" xfId="200" applyFont="1" applyBorder="1" applyAlignment="1">
      <alignment horizontal="centerContinuous"/>
    </xf>
    <xf numFmtId="0" fontId="53" fillId="0" borderId="75" xfId="200" applyFont="1" applyBorder="1" applyAlignment="1">
      <alignment horizontal="centerContinuous"/>
    </xf>
    <xf numFmtId="0" fontId="53" fillId="0" borderId="74" xfId="200" applyFont="1" applyBorder="1" applyAlignment="1">
      <alignment horizontal="centerContinuous"/>
    </xf>
    <xf numFmtId="0" fontId="53" fillId="0" borderId="73" xfId="200" applyFont="1" applyBorder="1" applyAlignment="1">
      <alignment horizontal="centerContinuous"/>
    </xf>
    <xf numFmtId="0" fontId="67" fillId="0" borderId="77" xfId="200" applyFont="1" applyBorder="1" applyAlignment="1">
      <alignment horizontal="center" vertical="center"/>
    </xf>
    <xf numFmtId="0" fontId="67" fillId="0" borderId="75" xfId="200" applyFont="1" applyFill="1" applyBorder="1" applyAlignment="1">
      <alignment horizontal="center" vertical="center" wrapText="1"/>
    </xf>
    <xf numFmtId="0" fontId="67" fillId="27" borderId="74" xfId="200" applyFont="1" applyFill="1" applyBorder="1" applyAlignment="1">
      <alignment horizontal="center" vertical="center" wrapText="1"/>
    </xf>
    <xf numFmtId="0" fontId="67" fillId="0" borderId="73" xfId="200" applyFont="1" applyBorder="1" applyAlignment="1">
      <alignment horizontal="center" vertical="center" wrapText="1"/>
    </xf>
    <xf numFmtId="0" fontId="67" fillId="0" borderId="76" xfId="200" applyFont="1" applyBorder="1" applyAlignment="1">
      <alignment horizontal="center" vertical="center"/>
    </xf>
    <xf numFmtId="0" fontId="67" fillId="0" borderId="29" xfId="200" applyFont="1" applyBorder="1" applyAlignment="1">
      <alignment vertical="center"/>
    </xf>
    <xf numFmtId="3" fontId="51" fillId="0" borderId="50" xfId="200" applyNumberFormat="1" applyFont="1" applyBorder="1"/>
    <xf numFmtId="3" fontId="51" fillId="27" borderId="50" xfId="200" applyNumberFormat="1" applyFont="1" applyFill="1" applyBorder="1"/>
    <xf numFmtId="3" fontId="51" fillId="0" borderId="51" xfId="200" applyNumberFormat="1" applyFont="1" applyFill="1" applyBorder="1"/>
    <xf numFmtId="165" fontId="51" fillId="0" borderId="0" xfId="200" applyNumberFormat="1" applyFont="1"/>
    <xf numFmtId="3" fontId="51" fillId="0" borderId="22" xfId="200" applyNumberFormat="1" applyFont="1" applyBorder="1"/>
    <xf numFmtId="3" fontId="51" fillId="27" borderId="22" xfId="200" applyNumberFormat="1" applyFont="1" applyFill="1" applyBorder="1"/>
    <xf numFmtId="3" fontId="51" fillId="0" borderId="24" xfId="200" applyNumberFormat="1" applyFont="1" applyFill="1" applyBorder="1"/>
    <xf numFmtId="0" fontId="58" fillId="0" borderId="0" xfId="199" applyFont="1"/>
    <xf numFmtId="3" fontId="51" fillId="0" borderId="0" xfId="200" applyNumberFormat="1" applyFont="1"/>
    <xf numFmtId="0" fontId="36" fillId="0" borderId="0" xfId="0" applyFont="1" applyAlignment="1">
      <alignment wrapText="1"/>
    </xf>
    <xf numFmtId="0" fontId="33" fillId="0" borderId="27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Continuous" vertical="center"/>
    </xf>
    <xf numFmtId="0" fontId="33" fillId="0" borderId="78" xfId="0" applyFont="1" applyBorder="1" applyAlignment="1">
      <alignment horizontal="centerContinuous" vertical="center"/>
    </xf>
    <xf numFmtId="0" fontId="33" fillId="0" borderId="47" xfId="0" applyFont="1" applyBorder="1" applyAlignment="1">
      <alignment horizontal="centerContinuous" vertical="center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3" fillId="0" borderId="29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0" fontId="33" fillId="0" borderId="67" xfId="0" applyFont="1" applyBorder="1" applyAlignment="1">
      <alignment horizontal="centerContinuous" vertical="center"/>
    </xf>
    <xf numFmtId="0" fontId="33" fillId="0" borderId="39" xfId="0" applyFont="1" applyFill="1" applyBorder="1" applyAlignment="1">
      <alignment horizontal="center" vertical="center" wrapText="1"/>
    </xf>
    <xf numFmtId="0" fontId="33" fillId="0" borderId="63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33" fillId="0" borderId="89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4" fontId="28" fillId="0" borderId="27" xfId="0" applyNumberFormat="1" applyFont="1" applyBorder="1" applyAlignment="1">
      <alignment horizontal="center" vertical="center" wrapText="1"/>
    </xf>
    <xf numFmtId="14" fontId="28" fillId="0" borderId="93" xfId="0" applyNumberFormat="1" applyFont="1" applyBorder="1" applyAlignment="1">
      <alignment horizontal="center" vertical="center" wrapText="1"/>
    </xf>
    <xf numFmtId="4" fontId="154" fillId="24" borderId="26" xfId="0" applyNumberFormat="1" applyFont="1" applyFill="1" applyBorder="1" applyAlignment="1">
      <alignment horizontal="center" vertical="top" wrapText="1"/>
    </xf>
    <xf numFmtId="4" fontId="154" fillId="24" borderId="16" xfId="0" applyNumberFormat="1" applyFont="1" applyFill="1" applyBorder="1" applyAlignment="1">
      <alignment horizontal="center" vertical="top" wrapText="1"/>
    </xf>
    <xf numFmtId="4" fontId="154" fillId="0" borderId="42" xfId="0" applyNumberFormat="1" applyFont="1" applyBorder="1" applyAlignment="1">
      <alignment horizontal="right" vertical="top" wrapText="1"/>
    </xf>
    <xf numFmtId="4" fontId="154" fillId="0" borderId="34" xfId="0" applyNumberFormat="1" applyFont="1" applyBorder="1" applyAlignment="1">
      <alignment horizontal="right" vertical="top" wrapText="1"/>
    </xf>
    <xf numFmtId="4" fontId="154" fillId="0" borderId="43" xfId="0" applyNumberFormat="1" applyFont="1" applyBorder="1" applyAlignment="1">
      <alignment horizontal="right" vertical="top" wrapText="1"/>
    </xf>
    <xf numFmtId="4" fontId="154" fillId="0" borderId="84" xfId="0" applyNumberFormat="1" applyFont="1" applyBorder="1" applyAlignment="1">
      <alignment horizontal="right" vertical="top" wrapText="1"/>
    </xf>
    <xf numFmtId="4" fontId="154" fillId="0" borderId="44" xfId="0" applyNumberFormat="1" applyFont="1" applyBorder="1" applyAlignment="1">
      <alignment horizontal="right" vertical="top" wrapText="1"/>
    </xf>
    <xf numFmtId="4" fontId="154" fillId="0" borderId="45" xfId="0" applyNumberFormat="1" applyFont="1" applyBorder="1" applyAlignment="1">
      <alignment horizontal="right" vertical="top" wrapText="1"/>
    </xf>
    <xf numFmtId="4" fontId="49" fillId="0" borderId="22" xfId="203" applyNumberFormat="1" applyFont="1" applyFill="1" applyBorder="1" applyProtection="1">
      <protection locked="0"/>
    </xf>
    <xf numFmtId="4" fontId="49" fillId="31" borderId="22" xfId="203" applyNumberFormat="1" applyFont="1" applyFill="1" applyBorder="1" applyProtection="1">
      <protection locked="0"/>
    </xf>
    <xf numFmtId="4" fontId="116" fillId="0" borderId="22" xfId="203" applyNumberFormat="1" applyFont="1" applyFill="1" applyBorder="1" applyProtection="1">
      <protection locked="0"/>
    </xf>
    <xf numFmtId="4" fontId="116" fillId="31" borderId="22" xfId="203" applyNumberFormat="1" applyFont="1" applyFill="1" applyBorder="1" applyProtection="1">
      <protection locked="0"/>
    </xf>
    <xf numFmtId="0" fontId="27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9" fillId="0" borderId="30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88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 wrapText="1"/>
    </xf>
    <xf numFmtId="0" fontId="29" fillId="49" borderId="19" xfId="0" applyFont="1" applyFill="1" applyBorder="1" applyAlignment="1">
      <alignment horizontal="center" vertical="center" wrapText="1"/>
    </xf>
    <xf numFmtId="0" fontId="29" fillId="49" borderId="78" xfId="0" applyFont="1" applyFill="1" applyBorder="1" applyAlignment="1">
      <alignment horizontal="center" vertical="center" wrapText="1"/>
    </xf>
    <xf numFmtId="0" fontId="64" fillId="49" borderId="47" xfId="0" applyFont="1" applyFill="1" applyBorder="1" applyAlignment="1">
      <alignment horizontal="center" vertical="center" wrapText="1"/>
    </xf>
    <xf numFmtId="0" fontId="29" fillId="45" borderId="19" xfId="0" applyFont="1" applyFill="1" applyBorder="1" applyAlignment="1">
      <alignment horizontal="center" vertical="center" wrapText="1"/>
    </xf>
    <xf numFmtId="0" fontId="29" fillId="45" borderId="78" xfId="0" applyFont="1" applyFill="1" applyBorder="1" applyAlignment="1">
      <alignment horizontal="center" vertical="center" wrapText="1"/>
    </xf>
    <xf numFmtId="0" fontId="64" fillId="45" borderId="47" xfId="0" applyFont="1" applyFill="1" applyBorder="1" applyAlignment="1">
      <alignment horizontal="center" vertical="center" wrapText="1"/>
    </xf>
    <xf numFmtId="0" fontId="29" fillId="50" borderId="19" xfId="0" applyFont="1" applyFill="1" applyBorder="1" applyAlignment="1">
      <alignment horizontal="center" vertical="center" wrapText="1"/>
    </xf>
    <xf numFmtId="0" fontId="29" fillId="50" borderId="78" xfId="0" applyFont="1" applyFill="1" applyBorder="1" applyAlignment="1">
      <alignment horizontal="center" vertical="center" wrapText="1"/>
    </xf>
    <xf numFmtId="0" fontId="64" fillId="50" borderId="47" xfId="0" applyFont="1" applyFill="1" applyBorder="1" applyAlignment="1">
      <alignment horizontal="center" vertical="center" wrapText="1"/>
    </xf>
    <xf numFmtId="0" fontId="29" fillId="51" borderId="19" xfId="0" applyFont="1" applyFill="1" applyBorder="1" applyAlignment="1">
      <alignment horizontal="center" vertical="center" wrapText="1"/>
    </xf>
    <xf numFmtId="0" fontId="29" fillId="51" borderId="78" xfId="0" applyFont="1" applyFill="1" applyBorder="1" applyAlignment="1">
      <alignment horizontal="center" vertical="center" wrapText="1"/>
    </xf>
    <xf numFmtId="0" fontId="64" fillId="51" borderId="47" xfId="0" applyFont="1" applyFill="1" applyBorder="1" applyAlignment="1">
      <alignment horizontal="center" vertical="center" wrapText="1"/>
    </xf>
    <xf numFmtId="0" fontId="29" fillId="52" borderId="19" xfId="0" applyFont="1" applyFill="1" applyBorder="1" applyAlignment="1">
      <alignment horizontal="center" vertical="center" wrapText="1"/>
    </xf>
    <xf numFmtId="0" fontId="29" fillId="52" borderId="78" xfId="0" applyFont="1" applyFill="1" applyBorder="1" applyAlignment="1">
      <alignment horizontal="center" vertical="center" wrapText="1"/>
    </xf>
    <xf numFmtId="0" fontId="64" fillId="52" borderId="47" xfId="0" applyFont="1" applyFill="1" applyBorder="1" applyAlignment="1">
      <alignment horizontal="center" vertical="center" wrapText="1"/>
    </xf>
    <xf numFmtId="0" fontId="29" fillId="49" borderId="21" xfId="0" applyFont="1" applyFill="1" applyBorder="1" applyAlignment="1">
      <alignment horizontal="center" vertical="center" wrapText="1"/>
    </xf>
    <xf numFmtId="0" fontId="29" fillId="49" borderId="48" xfId="0" applyFont="1" applyFill="1" applyBorder="1" applyAlignment="1">
      <alignment horizontal="center" vertical="center" wrapText="1"/>
    </xf>
    <xf numFmtId="0" fontId="64" fillId="49" borderId="46" xfId="0" applyFont="1" applyFill="1" applyBorder="1" applyAlignment="1">
      <alignment horizontal="center" vertical="center" wrapText="1"/>
    </xf>
    <xf numFmtId="0" fontId="29" fillId="45" borderId="21" xfId="0" applyFont="1" applyFill="1" applyBorder="1" applyAlignment="1">
      <alignment horizontal="center" vertical="center" wrapText="1"/>
    </xf>
    <xf numFmtId="0" fontId="29" fillId="45" borderId="48" xfId="0" applyFont="1" applyFill="1" applyBorder="1" applyAlignment="1">
      <alignment horizontal="center" vertical="center" wrapText="1"/>
    </xf>
    <xf numFmtId="0" fontId="64" fillId="45" borderId="46" xfId="0" applyFont="1" applyFill="1" applyBorder="1" applyAlignment="1">
      <alignment horizontal="center" vertical="center" wrapText="1"/>
    </xf>
    <xf numFmtId="0" fontId="29" fillId="50" borderId="21" xfId="0" applyFont="1" applyFill="1" applyBorder="1" applyAlignment="1">
      <alignment horizontal="center" vertical="center" wrapText="1"/>
    </xf>
    <xf numFmtId="0" fontId="29" fillId="50" borderId="48" xfId="0" applyFont="1" applyFill="1" applyBorder="1" applyAlignment="1">
      <alignment horizontal="center" vertical="center" wrapText="1"/>
    </xf>
    <xf numFmtId="0" fontId="64" fillId="50" borderId="46" xfId="0" applyFont="1" applyFill="1" applyBorder="1" applyAlignment="1">
      <alignment horizontal="center" vertical="center" wrapText="1"/>
    </xf>
    <xf numFmtId="0" fontId="29" fillId="51" borderId="21" xfId="0" applyFont="1" applyFill="1" applyBorder="1" applyAlignment="1">
      <alignment horizontal="center" vertical="center" wrapText="1"/>
    </xf>
    <xf numFmtId="0" fontId="29" fillId="51" borderId="48" xfId="0" applyFont="1" applyFill="1" applyBorder="1" applyAlignment="1">
      <alignment horizontal="center" vertical="center" wrapText="1"/>
    </xf>
    <xf numFmtId="0" fontId="64" fillId="51" borderId="46" xfId="0" applyFont="1" applyFill="1" applyBorder="1" applyAlignment="1">
      <alignment horizontal="center" vertical="center" wrapText="1"/>
    </xf>
    <xf numFmtId="0" fontId="29" fillId="52" borderId="21" xfId="0" applyFont="1" applyFill="1" applyBorder="1" applyAlignment="1">
      <alignment horizontal="center" vertical="center" wrapText="1"/>
    </xf>
    <xf numFmtId="0" fontId="29" fillId="52" borderId="48" xfId="0" applyFont="1" applyFill="1" applyBorder="1" applyAlignment="1">
      <alignment horizontal="center" vertical="center" wrapText="1"/>
    </xf>
    <xf numFmtId="0" fontId="64" fillId="52" borderId="46" xfId="0" applyFont="1" applyFill="1" applyBorder="1" applyAlignment="1">
      <alignment horizontal="center" vertical="center" wrapText="1"/>
    </xf>
    <xf numFmtId="0" fontId="29" fillId="49" borderId="64" xfId="0" applyFont="1" applyFill="1" applyBorder="1" applyAlignment="1">
      <alignment horizontal="center" vertical="center" wrapText="1"/>
    </xf>
    <xf numFmtId="0" fontId="29" fillId="49" borderId="65" xfId="0" applyFont="1" applyFill="1" applyBorder="1" applyAlignment="1">
      <alignment horizontal="center" vertical="center" wrapText="1"/>
    </xf>
    <xf numFmtId="0" fontId="95" fillId="49" borderId="66" xfId="0" applyFont="1" applyFill="1" applyBorder="1" applyAlignment="1">
      <alignment horizontal="center" vertical="center" wrapText="1"/>
    </xf>
    <xf numFmtId="0" fontId="29" fillId="45" borderId="64" xfId="0" applyFont="1" applyFill="1" applyBorder="1" applyAlignment="1">
      <alignment horizontal="center" vertical="center" wrapText="1"/>
    </xf>
    <xf numFmtId="0" fontId="29" fillId="45" borderId="65" xfId="0" applyFont="1" applyFill="1" applyBorder="1" applyAlignment="1">
      <alignment horizontal="center" vertical="center" wrapText="1"/>
    </xf>
    <xf numFmtId="0" fontId="95" fillId="45" borderId="66" xfId="0" applyFont="1" applyFill="1" applyBorder="1" applyAlignment="1">
      <alignment horizontal="center" vertical="center" wrapText="1"/>
    </xf>
    <xf numFmtId="0" fontId="29" fillId="50" borderId="64" xfId="0" applyFont="1" applyFill="1" applyBorder="1" applyAlignment="1">
      <alignment horizontal="center" vertical="center" wrapText="1"/>
    </xf>
    <xf numFmtId="0" fontId="29" fillId="50" borderId="65" xfId="0" applyFont="1" applyFill="1" applyBorder="1" applyAlignment="1">
      <alignment horizontal="center" vertical="center" wrapText="1"/>
    </xf>
    <xf numFmtId="0" fontId="95" fillId="50" borderId="66" xfId="0" applyFont="1" applyFill="1" applyBorder="1" applyAlignment="1">
      <alignment horizontal="center" vertical="center" wrapText="1"/>
    </xf>
    <xf numFmtId="0" fontId="29" fillId="51" borderId="64" xfId="0" applyFont="1" applyFill="1" applyBorder="1" applyAlignment="1">
      <alignment horizontal="center" vertical="center" wrapText="1"/>
    </xf>
    <xf numFmtId="0" fontId="29" fillId="51" borderId="65" xfId="0" applyFont="1" applyFill="1" applyBorder="1" applyAlignment="1">
      <alignment horizontal="center" vertical="center" wrapText="1"/>
    </xf>
    <xf numFmtId="0" fontId="95" fillId="51" borderId="66" xfId="0" applyFont="1" applyFill="1" applyBorder="1" applyAlignment="1">
      <alignment horizontal="center" vertical="center" wrapText="1"/>
    </xf>
    <xf numFmtId="0" fontId="29" fillId="52" borderId="64" xfId="0" applyFont="1" applyFill="1" applyBorder="1" applyAlignment="1">
      <alignment horizontal="center" vertical="center" wrapText="1"/>
    </xf>
    <xf numFmtId="0" fontId="29" fillId="52" borderId="65" xfId="0" applyFont="1" applyFill="1" applyBorder="1" applyAlignment="1">
      <alignment horizontal="center" vertical="center" wrapText="1"/>
    </xf>
    <xf numFmtId="0" fontId="95" fillId="52" borderId="66" xfId="0" applyFont="1" applyFill="1" applyBorder="1" applyAlignment="1">
      <alignment horizontal="center" vertical="center" wrapText="1"/>
    </xf>
    <xf numFmtId="165" fontId="25" fillId="49" borderId="17" xfId="0" applyNumberFormat="1" applyFont="1" applyFill="1" applyBorder="1"/>
    <xf numFmtId="165" fontId="25" fillId="45" borderId="17" xfId="0" applyNumberFormat="1" applyFont="1" applyFill="1" applyBorder="1"/>
    <xf numFmtId="165" fontId="25" fillId="50" borderId="17" xfId="0" applyNumberFormat="1" applyFont="1" applyFill="1" applyBorder="1"/>
    <xf numFmtId="165" fontId="25" fillId="51" borderId="79" xfId="0" applyNumberFormat="1" applyFont="1" applyFill="1" applyBorder="1"/>
    <xf numFmtId="165" fontId="25" fillId="51" borderId="23" xfId="0" applyNumberFormat="1" applyFont="1" applyFill="1" applyBorder="1"/>
    <xf numFmtId="165" fontId="25" fillId="51" borderId="54" xfId="0" applyNumberFormat="1" applyFont="1" applyFill="1" applyBorder="1"/>
    <xf numFmtId="165" fontId="25" fillId="52" borderId="17" xfId="0" applyNumberFormat="1" applyFont="1" applyFill="1" applyBorder="1"/>
    <xf numFmtId="165" fontId="25" fillId="52" borderId="80" xfId="0" applyNumberFormat="1" applyFont="1" applyFill="1" applyBorder="1"/>
    <xf numFmtId="165" fontId="25" fillId="52" borderId="54" xfId="0" applyNumberFormat="1" applyFont="1" applyFill="1" applyBorder="1"/>
    <xf numFmtId="165" fontId="25" fillId="49" borderId="40" xfId="0" applyNumberFormat="1" applyFont="1" applyFill="1" applyBorder="1"/>
    <xf numFmtId="165" fontId="25" fillId="45" borderId="40" xfId="0" applyNumberFormat="1" applyFont="1" applyFill="1" applyBorder="1"/>
    <xf numFmtId="165" fontId="25" fillId="50" borderId="40" xfId="0" applyNumberFormat="1" applyFont="1" applyFill="1" applyBorder="1"/>
    <xf numFmtId="165" fontId="25" fillId="51" borderId="32" xfId="0" applyNumberFormat="1" applyFont="1" applyFill="1" applyBorder="1"/>
    <xf numFmtId="165" fontId="25" fillId="51" borderId="22" xfId="0" applyNumberFormat="1" applyFont="1" applyFill="1" applyBorder="1"/>
    <xf numFmtId="165" fontId="25" fillId="51" borderId="24" xfId="0" applyNumberFormat="1" applyFont="1" applyFill="1" applyBorder="1"/>
    <xf numFmtId="165" fontId="25" fillId="52" borderId="40" xfId="0" applyNumberFormat="1" applyFont="1" applyFill="1" applyBorder="1"/>
    <xf numFmtId="165" fontId="25" fillId="52" borderId="35" xfId="0" applyNumberFormat="1" applyFont="1" applyFill="1" applyBorder="1"/>
    <xf numFmtId="165" fontId="25" fillId="52" borderId="24" xfId="0" applyNumberFormat="1" applyFont="1" applyFill="1" applyBorder="1"/>
    <xf numFmtId="165" fontId="25" fillId="51" borderId="40" xfId="0" applyNumberFormat="1" applyFont="1" applyFill="1" applyBorder="1"/>
    <xf numFmtId="165" fontId="25" fillId="51" borderId="35" xfId="0" applyNumberFormat="1" applyFont="1" applyFill="1" applyBorder="1"/>
    <xf numFmtId="165" fontId="29" fillId="49" borderId="49" xfId="0" applyNumberFormat="1" applyFont="1" applyFill="1" applyBorder="1"/>
    <xf numFmtId="165" fontId="29" fillId="45" borderId="49" xfId="0" applyNumberFormat="1" applyFont="1" applyFill="1" applyBorder="1"/>
    <xf numFmtId="165" fontId="29" fillId="50" borderId="49" xfId="0" applyNumberFormat="1" applyFont="1" applyFill="1" applyBorder="1"/>
    <xf numFmtId="165" fontId="29" fillId="51" borderId="49" xfId="0" applyNumberFormat="1" applyFont="1" applyFill="1" applyBorder="1"/>
    <xf numFmtId="165" fontId="29" fillId="51" borderId="36" xfId="0" applyNumberFormat="1" applyFont="1" applyFill="1" applyBorder="1"/>
    <xf numFmtId="165" fontId="29" fillId="51" borderId="25" xfId="0" applyNumberFormat="1" applyFont="1" applyFill="1" applyBorder="1"/>
    <xf numFmtId="165" fontId="29" fillId="52" borderId="49" xfId="0" applyNumberFormat="1" applyFont="1" applyFill="1" applyBorder="1"/>
    <xf numFmtId="165" fontId="29" fillId="52" borderId="36" xfId="0" applyNumberFormat="1" applyFont="1" applyFill="1" applyBorder="1"/>
    <xf numFmtId="165" fontId="29" fillId="52" borderId="25" xfId="0" applyNumberFormat="1" applyFont="1" applyFill="1" applyBorder="1"/>
    <xf numFmtId="0" fontId="68" fillId="0" borderId="14" xfId="0" applyFont="1" applyFill="1" applyBorder="1" applyAlignment="1"/>
    <xf numFmtId="0" fontId="68" fillId="0" borderId="15" xfId="0" applyFont="1" applyFill="1" applyBorder="1" applyAlignment="1"/>
    <xf numFmtId="0" fontId="68" fillId="0" borderId="16" xfId="0" applyFont="1" applyFill="1" applyBorder="1" applyAlignment="1"/>
    <xf numFmtId="0" fontId="29" fillId="30" borderId="37" xfId="0" applyFont="1" applyFill="1" applyBorder="1" applyAlignment="1">
      <alignment horizontal="center" vertical="center" wrapText="1"/>
    </xf>
    <xf numFmtId="0" fontId="29" fillId="30" borderId="87" xfId="0" applyFont="1" applyFill="1" applyBorder="1" applyAlignment="1">
      <alignment horizontal="center" vertical="center" wrapText="1"/>
    </xf>
    <xf numFmtId="0" fontId="64" fillId="30" borderId="4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64" fillId="0" borderId="46" xfId="0" applyFont="1" applyFill="1" applyBorder="1" applyAlignment="1">
      <alignment horizontal="center" vertical="center" wrapText="1"/>
    </xf>
    <xf numFmtId="0" fontId="29" fillId="53" borderId="52" xfId="0" applyFont="1" applyFill="1" applyBorder="1" applyAlignment="1">
      <alignment horizontal="center" vertical="center" wrapText="1"/>
    </xf>
    <xf numFmtId="0" fontId="29" fillId="53" borderId="88" xfId="0" applyFont="1" applyFill="1" applyBorder="1" applyAlignment="1">
      <alignment horizontal="center" vertical="center" wrapText="1"/>
    </xf>
    <xf numFmtId="0" fontId="64" fillId="53" borderId="46" xfId="0" applyFont="1" applyFill="1" applyBorder="1" applyAlignment="1">
      <alignment horizontal="center" vertical="center" wrapText="1"/>
    </xf>
    <xf numFmtId="0" fontId="29" fillId="27" borderId="52" xfId="0" applyFont="1" applyFill="1" applyBorder="1" applyAlignment="1">
      <alignment horizontal="center" vertical="center" wrapText="1"/>
    </xf>
    <xf numFmtId="0" fontId="29" fillId="27" borderId="88" xfId="0" applyFont="1" applyFill="1" applyBorder="1" applyAlignment="1">
      <alignment horizontal="center" vertical="center" wrapText="1"/>
    </xf>
    <xf numFmtId="0" fontId="58" fillId="24" borderId="19" xfId="0" applyFont="1" applyFill="1" applyBorder="1" applyAlignment="1">
      <alignment horizontal="center"/>
    </xf>
    <xf numFmtId="0" fontId="58" fillId="24" borderId="78" xfId="0" applyFont="1" applyFill="1" applyBorder="1" applyAlignment="1">
      <alignment horizontal="center" vertical="center" wrapText="1"/>
    </xf>
    <xf numFmtId="0" fontId="58" fillId="24" borderId="47" xfId="0" applyFont="1" applyFill="1" applyBorder="1" applyAlignment="1">
      <alignment horizontal="center"/>
    </xf>
    <xf numFmtId="0" fontId="58" fillId="0" borderId="19" xfId="0" applyFont="1" applyBorder="1" applyAlignment="1">
      <alignment horizontal="center"/>
    </xf>
    <xf numFmtId="0" fontId="58" fillId="0" borderId="78" xfId="0" applyFont="1" applyBorder="1" applyAlignment="1">
      <alignment horizontal="center" wrapText="1"/>
    </xf>
    <xf numFmtId="0" fontId="58" fillId="0" borderId="47" xfId="0" applyFont="1" applyBorder="1" applyAlignment="1">
      <alignment horizontal="center"/>
    </xf>
    <xf numFmtId="0" fontId="29" fillId="30" borderId="52" xfId="0" applyFont="1" applyFill="1" applyBorder="1" applyAlignment="1">
      <alignment horizontal="center" vertical="center" wrapText="1"/>
    </xf>
    <xf numFmtId="0" fontId="29" fillId="30" borderId="88" xfId="0" applyFont="1" applyFill="1" applyBorder="1" applyAlignment="1">
      <alignment horizontal="center" vertical="center" wrapText="1"/>
    </xf>
    <xf numFmtId="0" fontId="64" fillId="30" borderId="46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/>
    </xf>
    <xf numFmtId="0" fontId="58" fillId="24" borderId="48" xfId="0" applyFont="1" applyFill="1" applyBorder="1" applyAlignment="1">
      <alignment horizontal="center" wrapText="1"/>
    </xf>
    <xf numFmtId="0" fontId="58" fillId="24" borderId="46" xfId="0" applyFont="1" applyFill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58" fillId="0" borderId="48" xfId="0" applyFont="1" applyBorder="1" applyAlignment="1">
      <alignment horizontal="center" wrapText="1"/>
    </xf>
    <xf numFmtId="0" fontId="58" fillId="0" borderId="46" xfId="0" applyFont="1" applyBorder="1" applyAlignment="1">
      <alignment horizontal="center"/>
    </xf>
    <xf numFmtId="0" fontId="29" fillId="30" borderId="58" xfId="0" applyFont="1" applyFill="1" applyBorder="1" applyAlignment="1">
      <alignment horizontal="center" vertical="center" wrapText="1"/>
    </xf>
    <xf numFmtId="0" fontId="29" fillId="30" borderId="70" xfId="0" applyFont="1" applyFill="1" applyBorder="1" applyAlignment="1">
      <alignment horizontal="center" vertical="center" wrapText="1"/>
    </xf>
    <xf numFmtId="0" fontId="95" fillId="30" borderId="66" xfId="0" applyFont="1" applyFill="1" applyBorder="1" applyAlignment="1">
      <alignment horizontal="center" vertical="center" wrapText="1"/>
    </xf>
    <xf numFmtId="0" fontId="95" fillId="0" borderId="46" xfId="0" applyFont="1" applyFill="1" applyBorder="1" applyAlignment="1">
      <alignment horizontal="center" vertical="center" wrapText="1"/>
    </xf>
    <xf numFmtId="0" fontId="29" fillId="53" borderId="58" xfId="0" applyFont="1" applyFill="1" applyBorder="1" applyAlignment="1">
      <alignment horizontal="center" vertical="center" wrapText="1"/>
    </xf>
    <xf numFmtId="0" fontId="29" fillId="53" borderId="70" xfId="0" applyFont="1" applyFill="1" applyBorder="1" applyAlignment="1">
      <alignment horizontal="center" vertical="center" wrapText="1"/>
    </xf>
    <xf numFmtId="0" fontId="95" fillId="53" borderId="66" xfId="0" applyFont="1" applyFill="1" applyBorder="1" applyAlignment="1">
      <alignment horizontal="center" vertical="center" wrapText="1"/>
    </xf>
    <xf numFmtId="0" fontId="29" fillId="27" borderId="58" xfId="0" applyFont="1" applyFill="1" applyBorder="1" applyAlignment="1">
      <alignment horizontal="center" vertical="center" wrapText="1"/>
    </xf>
    <xf numFmtId="0" fontId="29" fillId="27" borderId="70" xfId="0" applyFont="1" applyFill="1" applyBorder="1" applyAlignment="1">
      <alignment horizontal="center" vertical="center" wrapText="1"/>
    </xf>
    <xf numFmtId="0" fontId="58" fillId="24" borderId="64" xfId="0" applyFont="1" applyFill="1" applyBorder="1" applyAlignment="1">
      <alignment horizontal="center"/>
    </xf>
    <xf numFmtId="0" fontId="58" fillId="24" borderId="65" xfId="0" applyFont="1" applyFill="1" applyBorder="1" applyAlignment="1">
      <alignment horizontal="center" wrapText="1"/>
    </xf>
    <xf numFmtId="0" fontId="58" fillId="24" borderId="66" xfId="0" applyFont="1" applyFill="1" applyBorder="1" applyAlignment="1">
      <alignment horizontal="center"/>
    </xf>
    <xf numFmtId="0" fontId="58" fillId="0" borderId="64" xfId="0" applyFont="1" applyBorder="1" applyAlignment="1">
      <alignment horizontal="center"/>
    </xf>
    <xf numFmtId="0" fontId="58" fillId="0" borderId="65" xfId="0" applyFont="1" applyBorder="1" applyAlignment="1">
      <alignment horizontal="center" wrapText="1"/>
    </xf>
    <xf numFmtId="0" fontId="58" fillId="0" borderId="66" xfId="0" applyFont="1" applyBorder="1" applyAlignment="1">
      <alignment horizontal="center"/>
    </xf>
    <xf numFmtId="165" fontId="25" fillId="30" borderId="79" xfId="0" applyNumberFormat="1" applyFont="1" applyFill="1" applyBorder="1"/>
    <xf numFmtId="165" fontId="25" fillId="30" borderId="80" xfId="0" applyNumberFormat="1" applyFont="1" applyFill="1" applyBorder="1"/>
    <xf numFmtId="165" fontId="25" fillId="30" borderId="54" xfId="0" applyNumberFormat="1" applyFont="1" applyFill="1" applyBorder="1"/>
    <xf numFmtId="165" fontId="25" fillId="0" borderId="53" xfId="0" applyNumberFormat="1" applyFont="1" applyFill="1" applyBorder="1"/>
    <xf numFmtId="165" fontId="25" fillId="0" borderId="57" xfId="0" applyNumberFormat="1" applyFont="1" applyFill="1" applyBorder="1"/>
    <xf numFmtId="165" fontId="25" fillId="0" borderId="51" xfId="0" applyNumberFormat="1" applyFont="1" applyFill="1" applyBorder="1"/>
    <xf numFmtId="165" fontId="25" fillId="53" borderId="79" xfId="0" applyNumberFormat="1" applyFont="1" applyFill="1" applyBorder="1"/>
    <xf numFmtId="165" fontId="25" fillId="53" borderId="80" xfId="0" applyNumberFormat="1" applyFont="1" applyFill="1" applyBorder="1"/>
    <xf numFmtId="165" fontId="25" fillId="53" borderId="54" xfId="0" applyNumberFormat="1" applyFont="1" applyFill="1" applyBorder="1"/>
    <xf numFmtId="165" fontId="25" fillId="27" borderId="80" xfId="0" applyNumberFormat="1" applyFont="1" applyFill="1" applyBorder="1"/>
    <xf numFmtId="165" fontId="51" fillId="24" borderId="79" xfId="0" applyNumberFormat="1" applyFont="1" applyFill="1" applyBorder="1"/>
    <xf numFmtId="165" fontId="51" fillId="24" borderId="23" xfId="0" applyNumberFormat="1" applyFont="1" applyFill="1" applyBorder="1"/>
    <xf numFmtId="165" fontId="51" fillId="24" borderId="54" xfId="0" applyNumberFormat="1" applyFont="1" applyFill="1" applyBorder="1"/>
    <xf numFmtId="165" fontId="51" fillId="0" borderId="79" xfId="0" applyNumberFormat="1" applyFont="1" applyBorder="1"/>
    <xf numFmtId="165" fontId="51" fillId="0" borderId="23" xfId="0" applyNumberFormat="1" applyFont="1" applyBorder="1"/>
    <xf numFmtId="165" fontId="51" fillId="0" borderId="54" xfId="0" applyNumberFormat="1" applyFont="1" applyBorder="1"/>
    <xf numFmtId="165" fontId="25" fillId="30" borderId="32" xfId="0" applyNumberFormat="1" applyFont="1" applyFill="1" applyBorder="1"/>
    <xf numFmtId="165" fontId="25" fillId="30" borderId="35" xfId="0" applyNumberFormat="1" applyFont="1" applyFill="1" applyBorder="1"/>
    <xf numFmtId="165" fontId="25" fillId="30" borderId="24" xfId="0" applyNumberFormat="1" applyFont="1" applyFill="1" applyBorder="1"/>
    <xf numFmtId="165" fontId="25" fillId="0" borderId="55" xfId="0" applyNumberFormat="1" applyFont="1" applyFill="1" applyBorder="1"/>
    <xf numFmtId="165" fontId="25" fillId="53" borderId="32" xfId="0" applyNumberFormat="1" applyFont="1" applyFill="1" applyBorder="1"/>
    <xf numFmtId="165" fontId="25" fillId="53" borderId="35" xfId="0" applyNumberFormat="1" applyFont="1" applyFill="1" applyBorder="1"/>
    <xf numFmtId="165" fontId="25" fillId="53" borderId="24" xfId="0" applyNumberFormat="1" applyFont="1" applyFill="1" applyBorder="1"/>
    <xf numFmtId="165" fontId="51" fillId="24" borderId="32" xfId="0" applyNumberFormat="1" applyFont="1" applyFill="1" applyBorder="1"/>
    <xf numFmtId="165" fontId="51" fillId="24" borderId="22" xfId="0" applyNumberFormat="1" applyFont="1" applyFill="1" applyBorder="1"/>
    <xf numFmtId="165" fontId="51" fillId="24" borderId="24" xfId="0" applyNumberFormat="1" applyFont="1" applyFill="1" applyBorder="1"/>
    <xf numFmtId="165" fontId="51" fillId="0" borderId="32" xfId="0" applyNumberFormat="1" applyFont="1" applyBorder="1"/>
    <xf numFmtId="165" fontId="51" fillId="0" borderId="22" xfId="0" applyNumberFormat="1" applyFont="1" applyBorder="1"/>
    <xf numFmtId="165" fontId="51" fillId="0" borderId="24" xfId="0" applyNumberFormat="1" applyFont="1" applyBorder="1"/>
    <xf numFmtId="165" fontId="25" fillId="30" borderId="40" xfId="0" applyNumberFormat="1" applyFont="1" applyFill="1" applyBorder="1"/>
    <xf numFmtId="165" fontId="25" fillId="0" borderId="61" xfId="0" applyNumberFormat="1" applyFont="1" applyFill="1" applyBorder="1"/>
    <xf numFmtId="165" fontId="25" fillId="53" borderId="40" xfId="0" applyNumberFormat="1" applyFont="1" applyFill="1" applyBorder="1"/>
    <xf numFmtId="165" fontId="29" fillId="30" borderId="49" xfId="0" applyNumberFormat="1" applyFont="1" applyFill="1" applyBorder="1"/>
    <xf numFmtId="165" fontId="29" fillId="30" borderId="36" xfId="0" applyNumberFormat="1" applyFont="1" applyFill="1" applyBorder="1"/>
    <xf numFmtId="165" fontId="29" fillId="30" borderId="25" xfId="0" applyNumberFormat="1" applyFont="1" applyFill="1" applyBorder="1"/>
    <xf numFmtId="165" fontId="29" fillId="0" borderId="61" xfId="0" applyNumberFormat="1" applyFont="1" applyFill="1" applyBorder="1"/>
    <xf numFmtId="165" fontId="29" fillId="53" borderId="49" xfId="0" applyNumberFormat="1" applyFont="1" applyFill="1" applyBorder="1"/>
    <xf numFmtId="165" fontId="29" fillId="53" borderId="36" xfId="0" applyNumberFormat="1" applyFont="1" applyFill="1" applyBorder="1"/>
    <xf numFmtId="165" fontId="29" fillId="53" borderId="25" xfId="0" applyNumberFormat="1" applyFont="1" applyFill="1" applyBorder="1"/>
    <xf numFmtId="165" fontId="58" fillId="24" borderId="33" xfId="0" applyNumberFormat="1" applyFont="1" applyFill="1" applyBorder="1"/>
    <xf numFmtId="165" fontId="58" fillId="24" borderId="38" xfId="0" applyNumberFormat="1" applyFont="1" applyFill="1" applyBorder="1"/>
    <xf numFmtId="165" fontId="58" fillId="24" borderId="25" xfId="0" applyNumberFormat="1" applyFont="1" applyFill="1" applyBorder="1"/>
    <xf numFmtId="165" fontId="58" fillId="0" borderId="33" xfId="0" applyNumberFormat="1" applyFont="1" applyBorder="1"/>
    <xf numFmtId="165" fontId="58" fillId="0" borderId="38" xfId="0" applyNumberFormat="1" applyFont="1" applyBorder="1"/>
    <xf numFmtId="165" fontId="58" fillId="0" borderId="25" xfId="0" applyNumberFormat="1" applyFont="1" applyBorder="1"/>
    <xf numFmtId="165" fontId="25" fillId="0" borderId="60" xfId="0" applyNumberFormat="1" applyFont="1" applyFill="1" applyBorder="1"/>
    <xf numFmtId="165" fontId="25" fillId="0" borderId="80" xfId="0" applyNumberFormat="1" applyFont="1" applyFill="1" applyBorder="1"/>
    <xf numFmtId="165" fontId="25" fillId="0" borderId="54" xfId="0" applyNumberFormat="1" applyFont="1" applyFill="1" applyBorder="1"/>
    <xf numFmtId="165" fontId="29" fillId="0" borderId="62" xfId="0" applyNumberFormat="1" applyFont="1" applyFill="1" applyBorder="1"/>
    <xf numFmtId="179" fontId="157" fillId="0" borderId="0" xfId="205" applyFont="1" applyAlignment="1"/>
    <xf numFmtId="179" fontId="158" fillId="0" borderId="0" xfId="205" applyFont="1" applyBorder="1"/>
    <xf numFmtId="179" fontId="158" fillId="0" borderId="0" xfId="205" applyFont="1"/>
    <xf numFmtId="179" fontId="159" fillId="0" borderId="0" xfId="205" applyNumberFormat="1" applyFont="1" applyFill="1" applyBorder="1" applyAlignment="1" applyProtection="1">
      <alignment horizontal="center"/>
    </xf>
    <xf numFmtId="179" fontId="160" fillId="0" borderId="0" xfId="205" applyFont="1" applyBorder="1" applyAlignment="1">
      <alignment horizontal="center"/>
    </xf>
    <xf numFmtId="180" fontId="159" fillId="0" borderId="0" xfId="205" applyNumberFormat="1" applyFont="1" applyBorder="1" applyAlignment="1">
      <alignment horizontal="center"/>
    </xf>
    <xf numFmtId="179" fontId="158" fillId="0" borderId="0" xfId="205" applyFont="1" applyBorder="1" applyAlignment="1">
      <alignment horizontal="center"/>
    </xf>
    <xf numFmtId="179" fontId="161" fillId="0" borderId="0" xfId="205" applyFont="1" applyBorder="1"/>
    <xf numFmtId="2" fontId="158" fillId="0" borderId="0" xfId="205" applyNumberFormat="1" applyFont="1"/>
    <xf numFmtId="179" fontId="108" fillId="0" borderId="0" xfId="205" applyNumberFormat="1" applyFont="1" applyFill="1" applyBorder="1" applyAlignment="1" applyProtection="1"/>
    <xf numFmtId="0" fontId="52" fillId="0" borderId="0" xfId="207" applyFont="1" applyAlignment="1">
      <alignment wrapText="1"/>
    </xf>
    <xf numFmtId="0" fontId="24" fillId="0" borderId="0" xfId="207" applyAlignment="1">
      <alignment wrapText="1"/>
    </xf>
    <xf numFmtId="2" fontId="33" fillId="45" borderId="0" xfId="0" applyNumberFormat="1" applyFont="1" applyFill="1" applyAlignment="1">
      <alignment vertical="center"/>
    </xf>
    <xf numFmtId="2" fontId="33" fillId="0" borderId="0" xfId="0" applyNumberFormat="1" applyFont="1" applyAlignment="1">
      <alignment vertical="center"/>
    </xf>
    <xf numFmtId="0" fontId="162" fillId="0" borderId="0" xfId="0" applyFont="1"/>
    <xf numFmtId="2" fontId="162" fillId="0" borderId="0" xfId="0" applyNumberFormat="1" applyFont="1"/>
    <xf numFmtId="2" fontId="28" fillId="0" borderId="0" xfId="0" applyNumberFormat="1" applyFont="1" applyAlignment="1">
      <alignment vertical="center"/>
    </xf>
    <xf numFmtId="179" fontId="163" fillId="0" borderId="0" xfId="205" applyFont="1"/>
    <xf numFmtId="0" fontId="164" fillId="0" borderId="0" xfId="0" applyFont="1"/>
    <xf numFmtId="4" fontId="49" fillId="0" borderId="0" xfId="203" applyNumberFormat="1" applyFont="1" applyBorder="1" applyProtection="1">
      <protection locked="0"/>
    </xf>
    <xf numFmtId="4" fontId="101" fillId="48" borderId="38" xfId="203" applyNumberFormat="1" applyFont="1" applyFill="1" applyBorder="1" applyProtection="1">
      <protection locked="0"/>
    </xf>
    <xf numFmtId="166" fontId="61" fillId="0" borderId="0" xfId="135" applyNumberFormat="1" applyFont="1"/>
    <xf numFmtId="4" fontId="49" fillId="0" borderId="24" xfId="203" applyNumberFormat="1" applyFont="1" applyFill="1" applyBorder="1" applyProtection="1">
      <protection locked="0"/>
    </xf>
    <xf numFmtId="4" fontId="49" fillId="31" borderId="24" xfId="203" applyNumberFormat="1" applyFont="1" applyFill="1" applyBorder="1" applyProtection="1">
      <protection locked="0"/>
    </xf>
    <xf numFmtId="4" fontId="116" fillId="0" borderId="24" xfId="203" applyNumberFormat="1" applyFont="1" applyFill="1" applyBorder="1" applyProtection="1">
      <protection locked="0"/>
    </xf>
    <xf numFmtId="4" fontId="116" fillId="31" borderId="24" xfId="203" applyNumberFormat="1" applyFont="1" applyFill="1" applyBorder="1" applyProtection="1">
      <protection locked="0"/>
    </xf>
    <xf numFmtId="4" fontId="49" fillId="0" borderId="63" xfId="203" applyNumberFormat="1" applyFont="1" applyBorder="1" applyProtection="1">
      <protection locked="0"/>
    </xf>
    <xf numFmtId="4" fontId="101" fillId="48" borderId="25" xfId="203" applyNumberFormat="1" applyFont="1" applyFill="1" applyBorder="1" applyProtection="1">
      <protection locked="0"/>
    </xf>
    <xf numFmtId="0" fontId="27" fillId="24" borderId="39" xfId="0" applyFont="1" applyFill="1" applyBorder="1" applyAlignment="1">
      <alignment horizontal="center"/>
    </xf>
    <xf numFmtId="0" fontId="27" fillId="0" borderId="42" xfId="0" applyFont="1" applyBorder="1"/>
    <xf numFmtId="0" fontId="27" fillId="0" borderId="43" xfId="0" applyFont="1" applyBorder="1"/>
    <xf numFmtId="0" fontId="27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4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2" fillId="0" borderId="29" xfId="0" applyNumberFormat="1" applyFont="1" applyFill="1" applyBorder="1" applyAlignment="1">
      <alignment horizontal="center"/>
    </xf>
    <xf numFmtId="0" fontId="52" fillId="0" borderId="14" xfId="0" applyFont="1" applyBorder="1" applyAlignment="1">
      <alignment horizontal="center"/>
    </xf>
    <xf numFmtId="1" fontId="52" fillId="0" borderId="26" xfId="0" applyNumberFormat="1" applyFont="1" applyFill="1" applyBorder="1" applyAlignment="1">
      <alignment horizontal="center"/>
    </xf>
    <xf numFmtId="4" fontId="173" fillId="0" borderId="22" xfId="214" applyNumberFormat="1" applyFont="1" applyFill="1" applyBorder="1" applyProtection="1">
      <protection locked="0"/>
    </xf>
    <xf numFmtId="4" fontId="173" fillId="31" borderId="22" xfId="214" applyNumberFormat="1" applyFont="1" applyFill="1" applyBorder="1" applyProtection="1">
      <protection locked="0"/>
    </xf>
    <xf numFmtId="4" fontId="175" fillId="0" borderId="22" xfId="214" applyNumberFormat="1" applyFont="1" applyFill="1" applyBorder="1" applyProtection="1">
      <protection locked="0"/>
    </xf>
    <xf numFmtId="4" fontId="175" fillId="31" borderId="22" xfId="214" applyNumberFormat="1" applyFont="1" applyFill="1" applyBorder="1" applyProtection="1">
      <protection locked="0"/>
    </xf>
    <xf numFmtId="4" fontId="173" fillId="0" borderId="0" xfId="214" applyNumberFormat="1" applyFont="1" applyBorder="1" applyProtection="1">
      <protection locked="0"/>
    </xf>
    <xf numFmtId="0" fontId="177" fillId="0" borderId="0" xfId="0" applyFont="1" applyAlignment="1">
      <alignment vertical="center"/>
    </xf>
    <xf numFmtId="0" fontId="21" fillId="0" borderId="0" xfId="218"/>
    <xf numFmtId="0" fontId="180" fillId="55" borderId="0" xfId="134" applyFont="1" applyFill="1" applyProtection="1">
      <protection locked="0"/>
    </xf>
    <xf numFmtId="3" fontId="51" fillId="0" borderId="79" xfId="153" applyNumberFormat="1" applyFont="1" applyBorder="1"/>
    <xf numFmtId="3" fontId="51" fillId="0" borderId="23" xfId="200" applyNumberFormat="1" applyFont="1" applyBorder="1"/>
    <xf numFmtId="3" fontId="51" fillId="27" borderId="23" xfId="200" applyNumberFormat="1" applyFont="1" applyFill="1" applyBorder="1"/>
    <xf numFmtId="3" fontId="51" fillId="0" borderId="54" xfId="200" applyNumberFormat="1" applyFont="1" applyFill="1" applyBorder="1"/>
    <xf numFmtId="4" fontId="29" fillId="27" borderId="28" xfId="0" applyNumberFormat="1" applyFont="1" applyFill="1" applyBorder="1" applyAlignment="1">
      <alignment horizontal="center" vertical="center" wrapText="1"/>
    </xf>
    <xf numFmtId="4" fontId="173" fillId="0" borderId="24" xfId="214" applyNumberFormat="1" applyFont="1" applyFill="1" applyBorder="1" applyProtection="1">
      <protection locked="0"/>
    </xf>
    <xf numFmtId="4" fontId="173" fillId="31" borderId="24" xfId="214" applyNumberFormat="1" applyFont="1" applyFill="1" applyBorder="1" applyProtection="1">
      <protection locked="0"/>
    </xf>
    <xf numFmtId="4" fontId="175" fillId="0" borderId="24" xfId="214" applyNumberFormat="1" applyFont="1" applyFill="1" applyBorder="1" applyProtection="1">
      <protection locked="0"/>
    </xf>
    <xf numFmtId="4" fontId="175" fillId="31" borderId="24" xfId="214" applyNumberFormat="1" applyFont="1" applyFill="1" applyBorder="1" applyProtection="1">
      <protection locked="0"/>
    </xf>
    <xf numFmtId="4" fontId="173" fillId="0" borderId="63" xfId="214" applyNumberFormat="1" applyFont="1" applyBorder="1" applyProtection="1">
      <protection locked="0"/>
    </xf>
    <xf numFmtId="0" fontId="33" fillId="0" borderId="39" xfId="0" applyFont="1" applyBorder="1" applyAlignment="1">
      <alignment horizontal="center" wrapText="1"/>
    </xf>
    <xf numFmtId="3" fontId="51" fillId="0" borderId="0" xfId="200" applyNumberFormat="1" applyFont="1" applyFill="1" applyBorder="1"/>
    <xf numFmtId="3" fontId="51" fillId="0" borderId="0" xfId="153" applyNumberFormat="1" applyFont="1" applyBorder="1"/>
    <xf numFmtId="0" fontId="188" fillId="47" borderId="0" xfId="253" applyFont="1" applyFill="1"/>
    <xf numFmtId="0" fontId="189" fillId="47" borderId="0" xfId="253" applyFont="1" applyFill="1"/>
    <xf numFmtId="0" fontId="57" fillId="47" borderId="0" xfId="0" applyFont="1" applyFill="1"/>
    <xf numFmtId="0" fontId="45" fillId="47" borderId="0" xfId="0" applyFont="1" applyFill="1"/>
    <xf numFmtId="0" fontId="24" fillId="47" borderId="0" xfId="253" applyFill="1"/>
    <xf numFmtId="0" fontId="0" fillId="47" borderId="0" xfId="0" applyFill="1"/>
    <xf numFmtId="4" fontId="174" fillId="48" borderId="38" xfId="214" applyNumberFormat="1" applyFont="1" applyFill="1" applyBorder="1" applyProtection="1">
      <protection locked="0"/>
    </xf>
    <xf numFmtId="4" fontId="174" fillId="48" borderId="25" xfId="214" applyNumberFormat="1" applyFont="1" applyFill="1" applyBorder="1" applyProtection="1">
      <protection locked="0"/>
    </xf>
    <xf numFmtId="2" fontId="32" fillId="0" borderId="34" xfId="0" applyNumberFormat="1" applyFont="1" applyBorder="1" applyAlignment="1">
      <alignment horizontal="centerContinuous" vertical="center" wrapText="1"/>
    </xf>
    <xf numFmtId="0" fontId="65" fillId="49" borderId="0" xfId="253" applyFont="1" applyFill="1"/>
    <xf numFmtId="0" fontId="24" fillId="49" borderId="0" xfId="253" applyFill="1"/>
    <xf numFmtId="0" fontId="45" fillId="49" borderId="0" xfId="0" applyFont="1" applyFill="1"/>
    <xf numFmtId="0" fontId="192" fillId="49" borderId="0" xfId="253" applyFont="1" applyFill="1"/>
    <xf numFmtId="0" fontId="35" fillId="49" borderId="0" xfId="0" applyFont="1" applyFill="1"/>
    <xf numFmtId="0" fontId="88" fillId="0" borderId="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Continuous" vertical="center"/>
    </xf>
    <xf numFmtId="0" fontId="29" fillId="0" borderId="67" xfId="0" applyFont="1" applyBorder="1" applyAlignment="1">
      <alignment horizontal="centerContinuous" vertical="center"/>
    </xf>
    <xf numFmtId="0" fontId="64" fillId="27" borderId="19" xfId="0" applyFont="1" applyFill="1" applyBorder="1" applyAlignment="1">
      <alignment horizontal="center" vertical="center" wrapText="1"/>
    </xf>
    <xf numFmtId="0" fontId="64" fillId="0" borderId="87" xfId="0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 wrapText="1"/>
    </xf>
    <xf numFmtId="0" fontId="64" fillId="27" borderId="21" xfId="0" applyFont="1" applyFill="1" applyBorder="1" applyAlignment="1">
      <alignment horizontal="center" vertical="center" wrapText="1"/>
    </xf>
    <xf numFmtId="0" fontId="64" fillId="0" borderId="88" xfId="0" applyFont="1" applyFill="1" applyBorder="1" applyAlignment="1">
      <alignment horizontal="center" vertical="center" wrapText="1"/>
    </xf>
    <xf numFmtId="0" fontId="64" fillId="27" borderId="64" xfId="0" applyFont="1" applyFill="1" applyBorder="1" applyAlignment="1">
      <alignment horizontal="center" vertical="center" wrapText="1"/>
    </xf>
    <xf numFmtId="0" fontId="64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1" fillId="0" borderId="0" xfId="0" applyFont="1" applyFill="1"/>
    <xf numFmtId="0" fontId="54" fillId="0" borderId="78" xfId="155" applyFont="1" applyFill="1" applyBorder="1"/>
    <xf numFmtId="0" fontId="54" fillId="0" borderId="94" xfId="155" applyFont="1" applyFill="1" applyBorder="1"/>
    <xf numFmtId="0" fontId="54" fillId="0" borderId="67" xfId="155" applyFont="1" applyFill="1" applyBorder="1"/>
    <xf numFmtId="0" fontId="54" fillId="0" borderId="16" xfId="155" applyFont="1" applyFill="1" applyBorder="1"/>
    <xf numFmtId="0" fontId="28" fillId="45" borderId="72" xfId="154" applyFont="1" applyFill="1" applyBorder="1"/>
    <xf numFmtId="4" fontId="173" fillId="45" borderId="22" xfId="214" applyNumberFormat="1" applyFont="1" applyFill="1" applyBorder="1" applyProtection="1">
      <protection locked="0"/>
    </xf>
    <xf numFmtId="4" fontId="173" fillId="45" borderId="24" xfId="214" applyNumberFormat="1" applyFont="1" applyFill="1" applyBorder="1" applyProtection="1">
      <protection locked="0"/>
    </xf>
    <xf numFmtId="0" fontId="48" fillId="45" borderId="43" xfId="155" applyFont="1" applyFill="1" applyBorder="1" applyProtection="1">
      <protection locked="0"/>
    </xf>
    <xf numFmtId="0" fontId="46" fillId="45" borderId="43" xfId="155" applyFont="1" applyFill="1" applyBorder="1" applyProtection="1">
      <protection locked="0"/>
    </xf>
    <xf numFmtId="0" fontId="54" fillId="0" borderId="47" xfId="155" applyFont="1" applyFill="1" applyBorder="1"/>
    <xf numFmtId="4" fontId="116" fillId="45" borderId="22" xfId="203" applyNumberFormat="1" applyFont="1" applyFill="1" applyBorder="1" applyProtection="1">
      <protection locked="0"/>
    </xf>
    <xf numFmtId="4" fontId="116" fillId="45" borderId="24" xfId="203" applyNumberFormat="1" applyFont="1" applyFill="1" applyBorder="1" applyProtection="1">
      <protection locked="0"/>
    </xf>
    <xf numFmtId="0" fontId="61" fillId="0" borderId="0" xfId="135" applyFont="1"/>
    <xf numFmtId="3" fontId="46" fillId="0" borderId="0" xfId="135" applyNumberFormat="1"/>
    <xf numFmtId="0" fontId="46" fillId="0" borderId="0" xfId="135" applyFill="1"/>
    <xf numFmtId="0" fontId="37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top" wrapText="1"/>
    </xf>
    <xf numFmtId="0" fontId="54" fillId="0" borderId="32" xfId="0" applyFont="1" applyBorder="1" applyAlignment="1">
      <alignment vertical="top" wrapText="1"/>
    </xf>
    <xf numFmtId="0" fontId="54" fillId="0" borderId="33" xfId="0" applyFont="1" applyBorder="1" applyAlignment="1">
      <alignment vertical="top" wrapText="1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57" fillId="0" borderId="0" xfId="135" applyFont="1" applyBorder="1" applyAlignment="1">
      <alignment horizontal="center" vertical="center"/>
    </xf>
    <xf numFmtId="0" fontId="57" fillId="0" borderId="88" xfId="135" applyFont="1" applyBorder="1" applyAlignment="1">
      <alignment horizontal="center" vertical="center" wrapText="1"/>
    </xf>
    <xf numFmtId="3" fontId="46" fillId="0" borderId="0" xfId="295" applyNumberFormat="1" applyFont="1" applyBorder="1" applyAlignment="1">
      <alignment horizontal="right"/>
    </xf>
    <xf numFmtId="3" fontId="46" fillId="0" borderId="88" xfId="296" applyNumberFormat="1" applyBorder="1" applyAlignment="1">
      <alignment horizontal="right"/>
    </xf>
    <xf numFmtId="3" fontId="46" fillId="0" borderId="88" xfId="296" applyNumberFormat="1" applyFont="1" applyBorder="1" applyAlignment="1">
      <alignment horizontal="right"/>
    </xf>
    <xf numFmtId="3" fontId="46" fillId="0" borderId="0" xfId="296" applyNumberFormat="1" applyFont="1"/>
    <xf numFmtId="0" fontId="67" fillId="0" borderId="88" xfId="297" applyFont="1" applyBorder="1" applyAlignment="1">
      <alignment horizontal="center" vertical="center" wrapText="1"/>
    </xf>
    <xf numFmtId="0" fontId="53" fillId="0" borderId="88" xfId="297" applyFont="1" applyBorder="1" applyAlignment="1">
      <alignment horizontal="center"/>
    </xf>
    <xf numFmtId="0" fontId="46" fillId="0" borderId="88" xfId="297" applyBorder="1"/>
    <xf numFmtId="0" fontId="57" fillId="0" borderId="88" xfId="297" applyFont="1" applyBorder="1" applyAlignment="1">
      <alignment horizontal="center" vertical="center" wrapText="1"/>
    </xf>
    <xf numFmtId="0" fontId="24" fillId="0" borderId="0" xfId="298"/>
    <xf numFmtId="0" fontId="55" fillId="27" borderId="0" xfId="299" applyFont="1" applyFill="1" applyAlignment="1"/>
    <xf numFmtId="0" fontId="202" fillId="0" borderId="86" xfId="298" applyFont="1" applyBorder="1"/>
    <xf numFmtId="0" fontId="28" fillId="0" borderId="26" xfId="298" applyFont="1" applyBorder="1" applyAlignment="1">
      <alignment horizontal="center" vertical="center"/>
    </xf>
    <xf numFmtId="1" fontId="28" fillId="0" borderId="14" xfId="298" applyNumberFormat="1" applyFont="1" applyFill="1" applyBorder="1" applyAlignment="1">
      <alignment horizontal="center" vertical="center" wrapText="1"/>
    </xf>
    <xf numFmtId="1" fontId="28" fillId="0" borderId="26" xfId="298" applyNumberFormat="1" applyFont="1" applyBorder="1" applyAlignment="1">
      <alignment horizontal="center" vertical="center" wrapText="1"/>
    </xf>
    <xf numFmtId="0" fontId="29" fillId="0" borderId="16" xfId="298" applyFont="1" applyFill="1" applyBorder="1" applyAlignment="1">
      <alignment horizontal="center" vertical="center" wrapText="1"/>
    </xf>
    <xf numFmtId="166" fontId="24" fillId="0" borderId="0" xfId="298" applyNumberFormat="1"/>
    <xf numFmtId="0" fontId="63" fillId="24" borderId="37" xfId="298" applyFont="1" applyFill="1" applyBorder="1" applyAlignment="1">
      <alignment horizontal="center" vertical="center"/>
    </xf>
    <xf numFmtId="3" fontId="63" fillId="0" borderId="37" xfId="298" applyNumberFormat="1" applyFont="1" applyFill="1" applyBorder="1" applyAlignment="1">
      <alignment horizontal="center" vertical="center"/>
    </xf>
    <xf numFmtId="3" fontId="63" fillId="0" borderId="27" xfId="298" applyNumberFormat="1" applyFont="1" applyFill="1" applyBorder="1" applyAlignment="1">
      <alignment horizontal="center" vertical="center"/>
    </xf>
    <xf numFmtId="0" fontId="28" fillId="0" borderId="28" xfId="298" applyFont="1" applyFill="1" applyBorder="1" applyAlignment="1">
      <alignment horizontal="center" vertical="center" wrapText="1"/>
    </xf>
    <xf numFmtId="0" fontId="24" fillId="0" borderId="0" xfId="298" applyFill="1"/>
    <xf numFmtId="0" fontId="63" fillId="0" borderId="42" xfId="298" applyFont="1" applyFill="1" applyBorder="1" applyAlignment="1">
      <alignment horizontal="left"/>
    </xf>
    <xf numFmtId="3" fontId="27" fillId="45" borderId="18" xfId="298" applyNumberFormat="1" applyFont="1" applyFill="1" applyBorder="1" applyAlignment="1">
      <alignment horizontal="right" vertical="center" indent="2"/>
    </xf>
    <xf numFmtId="3" fontId="27" fillId="0" borderId="42" xfId="298" applyNumberFormat="1" applyFont="1" applyFill="1" applyBorder="1" applyAlignment="1">
      <alignment horizontal="right" vertical="center" indent="2"/>
    </xf>
    <xf numFmtId="165" fontId="24" fillId="0" borderId="0" xfId="298" applyNumberFormat="1"/>
    <xf numFmtId="166" fontId="24" fillId="0" borderId="0" xfId="298" applyNumberFormat="1" applyFill="1"/>
    <xf numFmtId="0" fontId="63" fillId="0" borderId="43" xfId="298" applyFont="1" applyFill="1" applyBorder="1" applyAlignment="1">
      <alignment horizontal="center"/>
    </xf>
    <xf numFmtId="3" fontId="27" fillId="45" borderId="61" xfId="298" applyNumberFormat="1" applyFont="1" applyFill="1" applyBorder="1" applyAlignment="1">
      <alignment horizontal="right" vertical="center" indent="2"/>
    </xf>
    <xf numFmtId="3" fontId="27" fillId="0" borderId="43" xfId="298" applyNumberFormat="1" applyFont="1" applyFill="1" applyBorder="1" applyAlignment="1">
      <alignment horizontal="right" vertical="center" indent="2"/>
    </xf>
    <xf numFmtId="0" fontId="63" fillId="0" borderId="43" xfId="298" applyFont="1" applyFill="1" applyBorder="1" applyAlignment="1">
      <alignment horizontal="left"/>
    </xf>
    <xf numFmtId="3" fontId="27" fillId="45" borderId="61" xfId="298" applyNumberFormat="1" applyFont="1" applyFill="1" applyBorder="1" applyAlignment="1">
      <alignment horizontal="right" indent="2"/>
    </xf>
    <xf numFmtId="3" fontId="27" fillId="0" borderId="43" xfId="298" applyNumberFormat="1" applyFont="1" applyFill="1" applyBorder="1" applyAlignment="1">
      <alignment horizontal="right" indent="2"/>
    </xf>
    <xf numFmtId="0" fontId="63" fillId="24" borderId="14" xfId="298" applyFont="1" applyFill="1" applyBorder="1" applyAlignment="1">
      <alignment horizontal="center" vertical="center"/>
    </xf>
    <xf numFmtId="165" fontId="63" fillId="0" borderId="16" xfId="298" applyNumberFormat="1" applyFont="1" applyFill="1" applyBorder="1" applyAlignment="1">
      <alignment horizontal="center" vertical="center" wrapText="1"/>
    </xf>
    <xf numFmtId="3" fontId="27" fillId="45" borderId="17" xfId="298" applyNumberFormat="1" applyFont="1" applyFill="1" applyBorder="1" applyAlignment="1">
      <alignment horizontal="right" vertical="center" indent="2"/>
    </xf>
    <xf numFmtId="3" fontId="27" fillId="45" borderId="40" xfId="298" applyNumberFormat="1" applyFont="1" applyFill="1" applyBorder="1" applyAlignment="1">
      <alignment horizontal="right" vertical="center" indent="2"/>
    </xf>
    <xf numFmtId="3" fontId="27" fillId="45" borderId="40" xfId="298" applyNumberFormat="1" applyFont="1" applyFill="1" applyBorder="1" applyAlignment="1">
      <alignment horizontal="right" indent="2"/>
    </xf>
    <xf numFmtId="0" fontId="63" fillId="0" borderId="44" xfId="298" applyFont="1" applyFill="1" applyBorder="1" applyAlignment="1">
      <alignment horizontal="center"/>
    </xf>
    <xf numFmtId="3" fontId="27" fillId="45" borderId="49" xfId="298" applyNumberFormat="1" applyFont="1" applyFill="1" applyBorder="1" applyAlignment="1">
      <alignment horizontal="right" indent="2"/>
    </xf>
    <xf numFmtId="3" fontId="27" fillId="0" borderId="44" xfId="298" applyNumberFormat="1" applyFont="1" applyFill="1" applyBorder="1" applyAlignment="1">
      <alignment horizontal="right" indent="2"/>
    </xf>
    <xf numFmtId="0" fontId="204" fillId="0" borderId="0" xfId="298" applyFont="1" applyFill="1" applyBorder="1" applyAlignment="1">
      <alignment horizontal="left"/>
    </xf>
    <xf numFmtId="3" fontId="27" fillId="0" borderId="0" xfId="298" applyNumberFormat="1" applyFont="1" applyFill="1" applyBorder="1" applyAlignment="1">
      <alignment horizontal="right" indent="2"/>
    </xf>
    <xf numFmtId="3" fontId="28" fillId="0" borderId="0" xfId="298" applyNumberFormat="1" applyFont="1" applyFill="1" applyBorder="1" applyAlignment="1">
      <alignment horizontal="right" indent="2"/>
    </xf>
    <xf numFmtId="0" fontId="64" fillId="0" borderId="26" xfId="298" applyFont="1" applyFill="1" applyBorder="1" applyAlignment="1">
      <alignment horizontal="center"/>
    </xf>
    <xf numFmtId="0" fontId="63" fillId="24" borderId="67" xfId="298" applyFont="1" applyFill="1" applyBorder="1" applyAlignment="1">
      <alignment horizontal="center" vertical="center"/>
    </xf>
    <xf numFmtId="0" fontId="63" fillId="24" borderId="31" xfId="298" applyFont="1" applyFill="1" applyBorder="1" applyAlignment="1">
      <alignment horizontal="center" vertical="center"/>
    </xf>
    <xf numFmtId="3" fontId="64" fillId="0" borderId="0" xfId="298" applyNumberFormat="1" applyFont="1" applyFill="1" applyBorder="1" applyAlignment="1">
      <alignment horizontal="center"/>
    </xf>
    <xf numFmtId="0" fontId="205" fillId="0" borderId="0" xfId="300" applyFont="1" applyBorder="1" applyAlignment="1">
      <alignment horizontal="center"/>
    </xf>
    <xf numFmtId="0" fontId="52" fillId="0" borderId="0" xfId="298" applyFont="1" applyFill="1" applyAlignment="1"/>
    <xf numFmtId="0" fontId="53" fillId="0" borderId="14" xfId="298" applyFont="1" applyBorder="1" applyAlignment="1">
      <alignment horizontal="center"/>
    </xf>
    <xf numFmtId="0" fontId="53" fillId="0" borderId="17" xfId="298" applyFont="1" applyFill="1" applyBorder="1" applyAlignment="1">
      <alignment horizontal="left"/>
    </xf>
    <xf numFmtId="3" fontId="54" fillId="45" borderId="42" xfId="298" applyNumberFormat="1" applyFont="1" applyFill="1" applyBorder="1" applyAlignment="1">
      <alignment horizontal="center"/>
    </xf>
    <xf numFmtId="3" fontId="54" fillId="0" borderId="42" xfId="298" applyNumberFormat="1" applyFont="1" applyFill="1" applyBorder="1" applyAlignment="1">
      <alignment horizontal="center"/>
    </xf>
    <xf numFmtId="0" fontId="53" fillId="0" borderId="40" xfId="298" applyFont="1" applyFill="1" applyBorder="1" applyAlignment="1">
      <alignment horizontal="center"/>
    </xf>
    <xf numFmtId="3" fontId="54" fillId="45" borderId="43" xfId="298" applyNumberFormat="1" applyFont="1" applyFill="1" applyBorder="1" applyAlignment="1">
      <alignment horizontal="center"/>
    </xf>
    <xf numFmtId="3" fontId="54" fillId="0" borderId="43" xfId="298" applyNumberFormat="1" applyFont="1" applyFill="1" applyBorder="1" applyAlignment="1">
      <alignment horizontal="center"/>
    </xf>
    <xf numFmtId="0" fontId="53" fillId="0" borderId="40" xfId="298" applyFont="1" applyFill="1" applyBorder="1" applyAlignment="1">
      <alignment horizontal="left"/>
    </xf>
    <xf numFmtId="0" fontId="53" fillId="0" borderId="49" xfId="298" applyFont="1" applyFill="1" applyBorder="1" applyAlignment="1">
      <alignment horizontal="center"/>
    </xf>
    <xf numFmtId="3" fontId="54" fillId="45" borderId="44" xfId="298" applyNumberFormat="1" applyFont="1" applyFill="1" applyBorder="1" applyAlignment="1">
      <alignment horizontal="center"/>
    </xf>
    <xf numFmtId="3" fontId="54" fillId="0" borderId="44" xfId="298" applyNumberFormat="1" applyFont="1" applyFill="1" applyBorder="1" applyAlignment="1">
      <alignment horizontal="center"/>
    </xf>
    <xf numFmtId="0" fontId="202" fillId="0" borderId="0" xfId="298" applyFont="1"/>
    <xf numFmtId="0" fontId="206" fillId="0" borderId="0" xfId="298" applyFont="1"/>
    <xf numFmtId="0" fontId="63" fillId="47" borderId="14" xfId="298" applyFont="1" applyFill="1" applyBorder="1" applyAlignment="1">
      <alignment horizontal="center" vertical="center"/>
    </xf>
    <xf numFmtId="0" fontId="63" fillId="0" borderId="26" xfId="298" applyFont="1" applyFill="1" applyBorder="1" applyAlignment="1">
      <alignment horizontal="center" vertical="center"/>
    </xf>
    <xf numFmtId="0" fontId="63" fillId="0" borderId="17" xfId="298" applyFont="1" applyFill="1" applyBorder="1" applyAlignment="1">
      <alignment horizontal="left"/>
    </xf>
    <xf numFmtId="3" fontId="27" fillId="47" borderId="42" xfId="298" applyNumberFormat="1" applyFont="1" applyFill="1" applyBorder="1" applyAlignment="1">
      <alignment horizontal="right" vertical="center" indent="2"/>
    </xf>
    <xf numFmtId="3" fontId="27" fillId="0" borderId="34" xfId="298" applyNumberFormat="1" applyFont="1" applyFill="1" applyBorder="1" applyAlignment="1">
      <alignment horizontal="right" vertical="center" indent="2"/>
    </xf>
    <xf numFmtId="0" fontId="63" fillId="0" borderId="40" xfId="298" applyFont="1" applyFill="1" applyBorder="1" applyAlignment="1">
      <alignment horizontal="center"/>
    </xf>
    <xf numFmtId="3" fontId="27" fillId="47" borderId="43" xfId="298" applyNumberFormat="1" applyFont="1" applyFill="1" applyBorder="1" applyAlignment="1">
      <alignment horizontal="right" vertical="center" indent="2"/>
    </xf>
    <xf numFmtId="3" fontId="27" fillId="0" borderId="84" xfId="298" applyNumberFormat="1" applyFont="1" applyFill="1" applyBorder="1" applyAlignment="1">
      <alignment horizontal="right" vertical="center" indent="2"/>
    </xf>
    <xf numFmtId="0" fontId="63" fillId="0" borderId="40" xfId="298" applyFont="1" applyFill="1" applyBorder="1" applyAlignment="1">
      <alignment horizontal="left"/>
    </xf>
    <xf numFmtId="3" fontId="27" fillId="47" borderId="43" xfId="298" applyNumberFormat="1" applyFont="1" applyFill="1" applyBorder="1" applyAlignment="1">
      <alignment horizontal="right" indent="2"/>
    </xf>
    <xf numFmtId="3" fontId="27" fillId="0" borderId="84" xfId="298" applyNumberFormat="1" applyFont="1" applyFill="1" applyBorder="1" applyAlignment="1">
      <alignment horizontal="right" indent="2"/>
    </xf>
    <xf numFmtId="0" fontId="63" fillId="0" borderId="49" xfId="298" applyFont="1" applyFill="1" applyBorder="1" applyAlignment="1">
      <alignment horizontal="center"/>
    </xf>
    <xf numFmtId="3" fontId="27" fillId="47" borderId="44" xfId="298" applyNumberFormat="1" applyFont="1" applyFill="1" applyBorder="1" applyAlignment="1">
      <alignment horizontal="right" indent="2"/>
    </xf>
    <xf numFmtId="3" fontId="27" fillId="0" borderId="45" xfId="298" applyNumberFormat="1" applyFont="1" applyFill="1" applyBorder="1" applyAlignment="1">
      <alignment horizontal="right" indent="2"/>
    </xf>
    <xf numFmtId="1" fontId="28" fillId="0" borderId="27" xfId="298" applyNumberFormat="1" applyFont="1" applyBorder="1" applyAlignment="1">
      <alignment horizontal="center" vertical="center" wrapText="1"/>
    </xf>
    <xf numFmtId="3" fontId="27" fillId="0" borderId="45" xfId="298" applyNumberFormat="1" applyFont="1" applyFill="1" applyBorder="1" applyAlignment="1">
      <alignment horizontal="right" vertical="center" indent="2"/>
    </xf>
    <xf numFmtId="0" fontId="209" fillId="0" borderId="29" xfId="200" applyFont="1" applyBorder="1" applyAlignment="1">
      <alignment vertical="center"/>
    </xf>
    <xf numFmtId="3" fontId="210" fillId="0" borderId="30" xfId="153" applyNumberFormat="1" applyFont="1" applyBorder="1"/>
    <xf numFmtId="3" fontId="210" fillId="27" borderId="56" xfId="153" applyNumberFormat="1" applyFont="1" applyFill="1" applyBorder="1"/>
    <xf numFmtId="3" fontId="210" fillId="0" borderId="31" xfId="153" applyNumberFormat="1" applyFont="1" applyBorder="1"/>
    <xf numFmtId="3" fontId="210" fillId="27" borderId="15" xfId="153" applyNumberFormat="1" applyFont="1" applyFill="1" applyBorder="1"/>
    <xf numFmtId="3" fontId="211" fillId="0" borderId="32" xfId="153" applyNumberFormat="1" applyFont="1" applyBorder="1"/>
    <xf numFmtId="3" fontId="211" fillId="0" borderId="50" xfId="153" applyNumberFormat="1" applyFont="1" applyBorder="1"/>
    <xf numFmtId="3" fontId="211" fillId="27" borderId="57" xfId="153" applyNumberFormat="1" applyFont="1" applyFill="1" applyBorder="1"/>
    <xf numFmtId="3" fontId="211" fillId="0" borderId="51" xfId="153" applyNumberFormat="1" applyFont="1" applyBorder="1"/>
    <xf numFmtId="3" fontId="211" fillId="0" borderId="50" xfId="200" applyNumberFormat="1" applyFont="1" applyBorder="1"/>
    <xf numFmtId="3" fontId="211" fillId="27" borderId="50" xfId="200" applyNumberFormat="1" applyFont="1" applyFill="1" applyBorder="1"/>
    <xf numFmtId="3" fontId="211" fillId="0" borderId="51" xfId="200" applyNumberFormat="1" applyFont="1" applyFill="1" applyBorder="1"/>
    <xf numFmtId="3" fontId="211" fillId="0" borderId="20" xfId="153" applyNumberFormat="1" applyFont="1" applyBorder="1"/>
    <xf numFmtId="3" fontId="211" fillId="0" borderId="22" xfId="200" applyNumberFormat="1" applyFont="1" applyBorder="1"/>
    <xf numFmtId="3" fontId="211" fillId="27" borderId="22" xfId="200" applyNumberFormat="1" applyFont="1" applyFill="1" applyBorder="1"/>
    <xf numFmtId="3" fontId="211" fillId="0" borderId="24" xfId="200" applyNumberFormat="1" applyFont="1" applyBorder="1"/>
    <xf numFmtId="3" fontId="211" fillId="0" borderId="24" xfId="200" applyNumberFormat="1" applyFont="1" applyFill="1" applyBorder="1"/>
    <xf numFmtId="3" fontId="211" fillId="0" borderId="33" xfId="153" applyNumberFormat="1" applyFont="1" applyBorder="1"/>
    <xf numFmtId="3" fontId="211" fillId="0" borderId="38" xfId="200" applyNumberFormat="1" applyFont="1" applyBorder="1"/>
    <xf numFmtId="3" fontId="211" fillId="27" borderId="38" xfId="200" applyNumberFormat="1" applyFont="1" applyFill="1" applyBorder="1"/>
    <xf numFmtId="3" fontId="211" fillId="0" borderId="25" xfId="200" applyNumberFormat="1" applyFont="1" applyBorder="1"/>
    <xf numFmtId="181" fontId="101" fillId="0" borderId="0" xfId="162" applyNumberFormat="1" applyFont="1" applyFill="1" applyBorder="1"/>
    <xf numFmtId="0" fontId="28" fillId="0" borderId="0" xfId="154" applyFont="1" applyFill="1" applyBorder="1"/>
    <xf numFmtId="0" fontId="213" fillId="0" borderId="0" xfId="0" applyFont="1"/>
    <xf numFmtId="0" fontId="214" fillId="0" borderId="0" xfId="0" applyFont="1"/>
    <xf numFmtId="0" fontId="215" fillId="0" borderId="0" xfId="0" applyFont="1"/>
    <xf numFmtId="0" fontId="216" fillId="0" borderId="0" xfId="0" applyFont="1"/>
    <xf numFmtId="0" fontId="46" fillId="0" borderId="0" xfId="304"/>
    <xf numFmtId="0" fontId="54" fillId="0" borderId="0" xfId="215" applyFont="1"/>
    <xf numFmtId="165" fontId="46" fillId="0" borderId="0" xfId="304" applyNumberFormat="1"/>
    <xf numFmtId="0" fontId="96" fillId="0" borderId="0" xfId="304" applyFont="1"/>
    <xf numFmtId="0" fontId="54" fillId="74" borderId="94" xfId="304" applyFont="1" applyFill="1" applyBorder="1"/>
    <xf numFmtId="0" fontId="54" fillId="74" borderId="78" xfId="304" applyFont="1" applyFill="1" applyBorder="1"/>
    <xf numFmtId="0" fontId="54" fillId="74" borderId="67" xfId="304" applyFont="1" applyFill="1" applyBorder="1"/>
    <xf numFmtId="0" fontId="48" fillId="0" borderId="42" xfId="304" applyFont="1" applyBorder="1" applyProtection="1">
      <protection locked="0"/>
    </xf>
    <xf numFmtId="9" fontId="46" fillId="0" borderId="0" xfId="304" applyNumberFormat="1"/>
    <xf numFmtId="10" fontId="46" fillId="0" borderId="0" xfId="304" applyNumberFormat="1"/>
    <xf numFmtId="0" fontId="48" fillId="0" borderId="43" xfId="304" applyFont="1" applyBorder="1" applyProtection="1">
      <protection locked="0"/>
    </xf>
    <xf numFmtId="0" fontId="48" fillId="0" borderId="43" xfId="304" applyFont="1" applyFill="1" applyBorder="1" applyProtection="1">
      <protection locked="0"/>
    </xf>
    <xf numFmtId="0" fontId="46" fillId="0" borderId="43" xfId="304" applyFont="1" applyFill="1" applyBorder="1" applyProtection="1">
      <protection locked="0"/>
    </xf>
    <xf numFmtId="0" fontId="46" fillId="0" borderId="0" xfId="304" applyFont="1"/>
    <xf numFmtId="0" fontId="96" fillId="0" borderId="52" xfId="304" applyFont="1" applyBorder="1"/>
    <xf numFmtId="0" fontId="46" fillId="0" borderId="43" xfId="304" applyFont="1" applyBorder="1"/>
    <xf numFmtId="0" fontId="48" fillId="0" borderId="91" xfId="304" applyFont="1" applyBorder="1" applyProtection="1">
      <protection locked="0"/>
    </xf>
    <xf numFmtId="0" fontId="46" fillId="47" borderId="26" xfId="304" applyFont="1" applyFill="1" applyBorder="1"/>
    <xf numFmtId="0" fontId="46" fillId="0" borderId="0" xfId="304" applyFill="1" applyBorder="1"/>
    <xf numFmtId="0" fontId="46" fillId="45" borderId="0" xfId="304" applyFill="1"/>
    <xf numFmtId="181" fontId="46" fillId="0" borderId="0" xfId="304" applyNumberFormat="1"/>
    <xf numFmtId="167" fontId="46" fillId="0" borderId="0" xfId="304" applyNumberFormat="1"/>
    <xf numFmtId="0" fontId="212" fillId="0" borderId="0" xfId="304" applyFont="1" applyFill="1"/>
    <xf numFmtId="0" fontId="46" fillId="0" borderId="0" xfId="304" applyFill="1"/>
    <xf numFmtId="165" fontId="46" fillId="0" borderId="0" xfId="304" applyNumberFormat="1" applyFill="1"/>
    <xf numFmtId="0" fontId="46" fillId="45" borderId="0" xfId="304" applyFont="1" applyFill="1"/>
    <xf numFmtId="0" fontId="96" fillId="0" borderId="0" xfId="304" applyFont="1" applyFill="1" applyBorder="1"/>
    <xf numFmtId="165" fontId="46" fillId="0" borderId="0" xfId="304" applyNumberFormat="1" applyFill="1" applyBorder="1"/>
    <xf numFmtId="0" fontId="46" fillId="49" borderId="0" xfId="304" applyFill="1"/>
    <xf numFmtId="181" fontId="46" fillId="49" borderId="0" xfId="304" applyNumberFormat="1" applyFill="1"/>
    <xf numFmtId="167" fontId="46" fillId="49" borderId="0" xfId="304" applyNumberFormat="1" applyFill="1"/>
    <xf numFmtId="0" fontId="46" fillId="49" borderId="0" xfId="304" applyFont="1" applyFill="1"/>
    <xf numFmtId="3" fontId="51" fillId="0" borderId="38" xfId="200" applyNumberFormat="1" applyFont="1" applyBorder="1"/>
    <xf numFmtId="3" fontId="51" fillId="27" borderId="38" xfId="200" applyNumberFormat="1" applyFont="1" applyFill="1" applyBorder="1"/>
    <xf numFmtId="3" fontId="51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2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2" fillId="0" borderId="26" xfId="0" applyFont="1" applyBorder="1" applyAlignment="1">
      <alignment horizontal="center"/>
    </xf>
    <xf numFmtId="0" fontId="217" fillId="0" borderId="40" xfId="0" applyFont="1" applyBorder="1"/>
    <xf numFmtId="0" fontId="2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9" fillId="28" borderId="0" xfId="0" applyFont="1" applyFill="1" applyAlignment="1">
      <alignment vertical="center"/>
    </xf>
    <xf numFmtId="0" fontId="220" fillId="28" borderId="0" xfId="0" applyFont="1" applyFill="1" applyAlignment="1">
      <alignment vertical="center"/>
    </xf>
    <xf numFmtId="0" fontId="217" fillId="28" borderId="0" xfId="0" applyFont="1" applyFill="1"/>
    <xf numFmtId="0" fontId="29" fillId="75" borderId="37" xfId="0" applyFont="1" applyFill="1" applyBorder="1" applyAlignment="1">
      <alignment horizontal="center" vertical="center" wrapText="1"/>
    </xf>
    <xf numFmtId="0" fontId="29" fillId="75" borderId="19" xfId="0" applyFont="1" applyFill="1" applyBorder="1" applyAlignment="1">
      <alignment horizontal="center" vertical="center" wrapText="1"/>
    </xf>
    <xf numFmtId="0" fontId="29" fillId="75" borderId="78" xfId="0" applyFont="1" applyFill="1" applyBorder="1" applyAlignment="1">
      <alignment horizontal="center" vertical="center" wrapText="1"/>
    </xf>
    <xf numFmtId="0" fontId="64" fillId="75" borderId="47" xfId="0" applyFont="1" applyFill="1" applyBorder="1" applyAlignment="1">
      <alignment horizontal="center" vertical="center" wrapText="1"/>
    </xf>
    <xf numFmtId="0" fontId="64" fillId="75" borderId="52" xfId="0" applyFont="1" applyFill="1" applyBorder="1" applyAlignment="1">
      <alignment horizontal="center" vertical="center" wrapText="1"/>
    </xf>
    <xf numFmtId="0" fontId="29" fillId="75" borderId="21" xfId="0" applyFont="1" applyFill="1" applyBorder="1" applyAlignment="1">
      <alignment horizontal="center" vertical="center" wrapText="1"/>
    </xf>
    <xf numFmtId="0" fontId="29" fillId="75" borderId="48" xfId="0" applyFont="1" applyFill="1" applyBorder="1" applyAlignment="1">
      <alignment horizontal="center" vertical="center" wrapText="1"/>
    </xf>
    <xf numFmtId="0" fontId="64" fillId="75" borderId="46" xfId="0" applyFont="1" applyFill="1" applyBorder="1" applyAlignment="1">
      <alignment horizontal="center" vertical="center" wrapText="1"/>
    </xf>
    <xf numFmtId="0" fontId="25" fillId="75" borderId="58" xfId="0" applyFont="1" applyFill="1" applyBorder="1" applyAlignment="1">
      <alignment horizontal="center" vertical="center" wrapText="1"/>
    </xf>
    <xf numFmtId="0" fontId="29" fillId="75" borderId="64" xfId="0" applyFont="1" applyFill="1" applyBorder="1" applyAlignment="1">
      <alignment horizontal="center" vertical="center" wrapText="1"/>
    </xf>
    <xf numFmtId="0" fontId="29" fillId="75" borderId="65" xfId="0" applyFont="1" applyFill="1" applyBorder="1" applyAlignment="1">
      <alignment horizontal="center" vertical="center" wrapText="1"/>
    </xf>
    <xf numFmtId="0" fontId="95" fillId="75" borderId="66" xfId="0" applyFont="1" applyFill="1" applyBorder="1" applyAlignment="1">
      <alignment horizontal="center" vertical="center" wrapText="1"/>
    </xf>
    <xf numFmtId="165" fontId="25" fillId="75" borderId="17" xfId="0" applyNumberFormat="1" applyFont="1" applyFill="1" applyBorder="1"/>
    <xf numFmtId="165" fontId="25" fillId="75" borderId="40" xfId="0" applyNumberFormat="1" applyFont="1" applyFill="1" applyBorder="1"/>
    <xf numFmtId="165" fontId="29" fillId="75" borderId="49" xfId="0" applyNumberFormat="1" applyFont="1" applyFill="1" applyBorder="1"/>
    <xf numFmtId="0" fontId="64" fillId="0" borderId="66" xfId="0" applyFont="1" applyFill="1" applyBorder="1" applyAlignment="1">
      <alignment horizontal="center" vertical="center" wrapText="1"/>
    </xf>
    <xf numFmtId="3" fontId="51" fillId="0" borderId="0" xfId="153" applyNumberFormat="1" applyFont="1" applyFill="1" applyBorder="1"/>
    <xf numFmtId="0" fontId="120" fillId="0" borderId="0" xfId="135" applyFont="1"/>
    <xf numFmtId="0" fontId="46" fillId="0" borderId="0" xfId="135" applyFont="1"/>
    <xf numFmtId="2" fontId="46" fillId="0" borderId="0" xfId="135" applyNumberFormat="1" applyFill="1"/>
    <xf numFmtId="4" fontId="46" fillId="0" borderId="0" xfId="135" applyNumberFormat="1"/>
    <xf numFmtId="2" fontId="51" fillId="0" borderId="0" xfId="135" applyNumberFormat="1" applyFont="1" applyFill="1" applyBorder="1"/>
    <xf numFmtId="4" fontId="168" fillId="0" borderId="0" xfId="135" applyNumberFormat="1" applyFont="1"/>
    <xf numFmtId="0" fontId="168" fillId="0" borderId="0" xfId="135" applyFont="1"/>
    <xf numFmtId="0" fontId="212" fillId="0" borderId="0" xfId="135" applyFont="1"/>
    <xf numFmtId="0" fontId="122" fillId="0" borderId="0" xfId="135" applyFont="1" applyFill="1" applyAlignment="1">
      <alignment horizontal="left"/>
    </xf>
    <xf numFmtId="0" fontId="58" fillId="0" borderId="29" xfId="135" applyFont="1" applyFill="1" applyBorder="1"/>
    <xf numFmtId="0" fontId="58" fillId="0" borderId="30" xfId="135" applyFont="1" applyFill="1" applyBorder="1" applyAlignment="1">
      <alignment horizontal="center"/>
    </xf>
    <xf numFmtId="0" fontId="58" fillId="0" borderId="31" xfId="135" applyFont="1" applyFill="1" applyBorder="1" applyAlignment="1">
      <alignment horizontal="center"/>
    </xf>
    <xf numFmtId="0" fontId="51" fillId="0" borderId="64" xfId="135" applyFont="1" applyFill="1" applyBorder="1"/>
    <xf numFmtId="0" fontId="46" fillId="45" borderId="0" xfId="135" applyFill="1"/>
    <xf numFmtId="2" fontId="53" fillId="45" borderId="0" xfId="135" applyNumberFormat="1" applyFont="1" applyFill="1" applyBorder="1"/>
    <xf numFmtId="0" fontId="58" fillId="45" borderId="29" xfId="135" applyFont="1" applyFill="1" applyBorder="1"/>
    <xf numFmtId="0" fontId="58" fillId="45" borderId="30" xfId="135" applyFont="1" applyFill="1" applyBorder="1" applyAlignment="1">
      <alignment horizontal="center"/>
    </xf>
    <xf numFmtId="0" fontId="58" fillId="45" borderId="31" xfId="135" applyFont="1" applyFill="1" applyBorder="1" applyAlignment="1">
      <alignment horizontal="center"/>
    </xf>
    <xf numFmtId="0" fontId="51" fillId="45" borderId="64" xfId="135" applyFont="1" applyFill="1" applyBorder="1"/>
    <xf numFmtId="165" fontId="51" fillId="45" borderId="65" xfId="135" applyNumberFormat="1" applyFont="1" applyFill="1" applyBorder="1" applyAlignment="1">
      <alignment horizontal="center"/>
    </xf>
    <xf numFmtId="0" fontId="58" fillId="49" borderId="29" xfId="135" applyFont="1" applyFill="1" applyBorder="1"/>
    <xf numFmtId="0" fontId="58" fillId="49" borderId="30" xfId="135" applyFont="1" applyFill="1" applyBorder="1" applyAlignment="1">
      <alignment horizontal="center"/>
    </xf>
    <xf numFmtId="0" fontId="58" fillId="49" borderId="31" xfId="135" applyFont="1" applyFill="1" applyBorder="1" applyAlignment="1">
      <alignment horizontal="center"/>
    </xf>
    <xf numFmtId="0" fontId="51" fillId="49" borderId="64" xfId="135" applyFont="1" applyFill="1" applyBorder="1"/>
    <xf numFmtId="165" fontId="51" fillId="49" borderId="65" xfId="135" applyNumberFormat="1" applyFont="1" applyFill="1" applyBorder="1" applyAlignment="1">
      <alignment horizontal="center"/>
    </xf>
    <xf numFmtId="0" fontId="166" fillId="0" borderId="0" xfId="135" applyFont="1" applyFill="1"/>
    <xf numFmtId="2" fontId="51" fillId="0" borderId="65" xfId="135" applyNumberFormat="1" applyFont="1" applyFill="1" applyBorder="1"/>
    <xf numFmtId="2" fontId="51" fillId="0" borderId="66" xfId="135" applyNumberFormat="1" applyFont="1" applyFill="1" applyBorder="1"/>
    <xf numFmtId="0" fontId="58" fillId="0" borderId="26" xfId="135" applyFont="1" applyFill="1" applyBorder="1"/>
    <xf numFmtId="0" fontId="51" fillId="0" borderId="41" xfId="135" applyFont="1" applyFill="1" applyBorder="1"/>
    <xf numFmtId="0" fontId="51" fillId="0" borderId="0" xfId="135" applyFont="1" applyFill="1" applyBorder="1"/>
    <xf numFmtId="4" fontId="51" fillId="0" borderId="41" xfId="135" applyNumberFormat="1" applyFont="1" applyFill="1" applyBorder="1"/>
    <xf numFmtId="0" fontId="58" fillId="0" borderId="0" xfId="135" applyFont="1" applyFill="1" applyBorder="1"/>
    <xf numFmtId="0" fontId="58" fillId="0" borderId="0" xfId="135" applyFont="1" applyFill="1" applyBorder="1" applyAlignment="1">
      <alignment horizontal="center"/>
    </xf>
    <xf numFmtId="4" fontId="51" fillId="0" borderId="0" xfId="135" applyNumberFormat="1" applyFont="1" applyFill="1" applyBorder="1"/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4" fontId="58" fillId="0" borderId="31" xfId="135" applyNumberFormat="1" applyFont="1" applyFill="1" applyBorder="1" applyAlignment="1">
      <alignment horizontal="center"/>
    </xf>
    <xf numFmtId="2" fontId="58" fillId="0" borderId="26" xfId="135" applyNumberFormat="1" applyFont="1" applyFill="1" applyBorder="1"/>
    <xf numFmtId="3" fontId="46" fillId="0" borderId="88" xfId="306" applyNumberFormat="1" applyFont="1" applyBorder="1" applyAlignment="1">
      <alignment horizontal="right"/>
    </xf>
    <xf numFmtId="3" fontId="46" fillId="0" borderId="0" xfId="306" applyNumberFormat="1" applyFont="1"/>
    <xf numFmtId="3" fontId="221" fillId="0" borderId="88" xfId="306" applyNumberFormat="1" applyBorder="1" applyAlignment="1">
      <alignment horizontal="right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223" fillId="0" borderId="0" xfId="0" applyFont="1"/>
    <xf numFmtId="179" fontId="215" fillId="0" borderId="0" xfId="205" applyFont="1"/>
    <xf numFmtId="179" fontId="159" fillId="0" borderId="0" xfId="205" applyFont="1"/>
    <xf numFmtId="3" fontId="51" fillId="0" borderId="64" xfId="153" applyNumberFormat="1" applyFont="1" applyBorder="1"/>
    <xf numFmtId="0" fontId="51" fillId="0" borderId="0" xfId="200" applyFont="1" applyBorder="1"/>
    <xf numFmtId="165" fontId="51" fillId="0" borderId="0" xfId="200" applyNumberFormat="1" applyFont="1" applyFill="1" applyBorder="1"/>
    <xf numFmtId="0" fontId="51" fillId="0" borderId="0" xfId="200" applyFont="1" applyFill="1" applyBorder="1"/>
    <xf numFmtId="0" fontId="54" fillId="0" borderId="0" xfId="0" applyFont="1" applyAlignment="1">
      <alignment horizontal="justify" vertical="center"/>
    </xf>
    <xf numFmtId="3" fontId="211" fillId="0" borderId="0" xfId="200" applyNumberFormat="1" applyFont="1" applyFill="1" applyBorder="1"/>
    <xf numFmtId="0" fontId="98" fillId="49" borderId="0" xfId="0" applyFont="1" applyFill="1"/>
    <xf numFmtId="3" fontId="58" fillId="0" borderId="56" xfId="153" applyNumberFormat="1" applyFont="1" applyBorder="1"/>
    <xf numFmtId="3" fontId="51" fillId="0" borderId="80" xfId="153" applyNumberFormat="1" applyFont="1" applyBorder="1"/>
    <xf numFmtId="4" fontId="51" fillId="0" borderId="79" xfId="153" applyNumberFormat="1" applyFont="1" applyBorder="1"/>
    <xf numFmtId="3" fontId="51" fillId="0" borderId="23" xfId="153" applyNumberFormat="1" applyFont="1" applyBorder="1"/>
    <xf numFmtId="3" fontId="51" fillId="0" borderId="35" xfId="153" applyNumberFormat="1" applyFont="1" applyBorder="1"/>
    <xf numFmtId="3" fontId="51" fillId="0" borderId="5" xfId="153" applyNumberFormat="1" applyFont="1" applyBorder="1"/>
    <xf numFmtId="3" fontId="51" fillId="0" borderId="57" xfId="153" applyNumberFormat="1" applyFont="1" applyBorder="1"/>
    <xf numFmtId="4" fontId="51" fillId="0" borderId="20" xfId="153" applyNumberFormat="1" applyFont="1" applyBorder="1"/>
    <xf numFmtId="3" fontId="51" fillId="0" borderId="50" xfId="153" applyNumberFormat="1" applyFont="1" applyBorder="1"/>
    <xf numFmtId="3" fontId="51" fillId="0" borderId="36" xfId="153" applyNumberFormat="1" applyFont="1" applyBorder="1"/>
    <xf numFmtId="4" fontId="51" fillId="0" borderId="33" xfId="153" applyNumberFormat="1" applyFont="1" applyBorder="1"/>
    <xf numFmtId="3" fontId="51" fillId="0" borderId="38" xfId="153" applyNumberFormat="1" applyFont="1" applyBorder="1"/>
    <xf numFmtId="4" fontId="51" fillId="0" borderId="0" xfId="153" applyNumberFormat="1" applyFont="1" applyBorder="1"/>
    <xf numFmtId="0" fontId="69" fillId="0" borderId="0" xfId="309" applyFont="1" applyFill="1"/>
    <xf numFmtId="0" fontId="70" fillId="0" borderId="0" xfId="309" applyFont="1"/>
    <xf numFmtId="0" fontId="70" fillId="0" borderId="0" xfId="311" applyFont="1"/>
    <xf numFmtId="0" fontId="51" fillId="0" borderId="0" xfId="310" applyFont="1"/>
    <xf numFmtId="0" fontId="53" fillId="0" borderId="0" xfId="310" applyFont="1"/>
    <xf numFmtId="166" fontId="58" fillId="0" borderId="31" xfId="153" applyNumberFormat="1" applyFont="1" applyBorder="1"/>
    <xf numFmtId="166" fontId="51" fillId="0" borderId="54" xfId="153" applyNumberFormat="1" applyFont="1" applyBorder="1"/>
    <xf numFmtId="166" fontId="51" fillId="0" borderId="24" xfId="153" applyNumberFormat="1" applyFont="1" applyBorder="1"/>
    <xf numFmtId="0" fontId="67" fillId="0" borderId="74" xfId="200" applyFont="1" applyFill="1" applyBorder="1" applyAlignment="1">
      <alignment horizontal="center" vertical="center" wrapText="1"/>
    </xf>
    <xf numFmtId="166" fontId="51" fillId="0" borderId="69" xfId="153" applyNumberFormat="1" applyFont="1" applyBorder="1"/>
    <xf numFmtId="166" fontId="51" fillId="0" borderId="51" xfId="153" applyNumberFormat="1" applyFont="1" applyBorder="1"/>
    <xf numFmtId="166" fontId="51" fillId="0" borderId="25" xfId="153" applyNumberFormat="1" applyFont="1" applyBorder="1"/>
    <xf numFmtId="3" fontId="51" fillId="0" borderId="0" xfId="310" applyNumberFormat="1" applyFont="1"/>
    <xf numFmtId="166" fontId="51" fillId="0" borderId="0" xfId="153" applyNumberFormat="1" applyFont="1" applyBorder="1"/>
    <xf numFmtId="0" fontId="51" fillId="0" borderId="0" xfId="310" applyFont="1" applyBorder="1"/>
    <xf numFmtId="2" fontId="230" fillId="0" borderId="0" xfId="91" applyNumberFormat="1" applyFont="1" applyFill="1" applyBorder="1" applyAlignment="1">
      <alignment horizontal="center"/>
    </xf>
    <xf numFmtId="166" fontId="138" fillId="0" borderId="0" xfId="91" applyNumberFormat="1" applyFill="1" applyBorder="1" applyAlignment="1">
      <alignment horizontal="left"/>
    </xf>
    <xf numFmtId="0" fontId="54" fillId="74" borderId="47" xfId="304" applyFont="1" applyFill="1" applyBorder="1"/>
    <xf numFmtId="4" fontId="232" fillId="55" borderId="50" xfId="329" applyNumberFormat="1" applyFont="1" applyFill="1" applyBorder="1" applyProtection="1">
      <protection locked="0"/>
    </xf>
    <xf numFmtId="4" fontId="232" fillId="55" borderId="22" xfId="329" applyNumberFormat="1" applyFont="1" applyFill="1" applyBorder="1" applyProtection="1">
      <protection locked="0"/>
    </xf>
    <xf numFmtId="4" fontId="232" fillId="78" borderId="22" xfId="329" applyNumberFormat="1" applyFont="1" applyFill="1" applyBorder="1" applyProtection="1">
      <protection locked="0"/>
    </xf>
    <xf numFmtId="4" fontId="233" fillId="55" borderId="22" xfId="329" applyNumberFormat="1" applyFont="1" applyFill="1" applyBorder="1" applyProtection="1">
      <protection locked="0"/>
    </xf>
    <xf numFmtId="4" fontId="233" fillId="78" borderId="22" xfId="329" applyNumberFormat="1" applyFont="1" applyFill="1" applyBorder="1" applyProtection="1">
      <protection locked="0"/>
    </xf>
    <xf numFmtId="4" fontId="232" fillId="55" borderId="0" xfId="329" applyNumberFormat="1" applyFont="1" applyFill="1" applyBorder="1" applyProtection="1">
      <protection locked="0"/>
    </xf>
    <xf numFmtId="4" fontId="231" fillId="80" borderId="30" xfId="329" applyNumberFormat="1" applyFont="1" applyFill="1" applyBorder="1" applyProtection="1">
      <protection locked="0"/>
    </xf>
    <xf numFmtId="4" fontId="231" fillId="80" borderId="31" xfId="329" applyNumberFormat="1" applyFont="1" applyFill="1" applyBorder="1" applyProtection="1">
      <protection locked="0"/>
    </xf>
    <xf numFmtId="3" fontId="63" fillId="45" borderId="14" xfId="298" applyNumberFormat="1" applyFont="1" applyFill="1" applyBorder="1" applyAlignment="1">
      <alignment horizontal="center" vertical="center"/>
    </xf>
    <xf numFmtId="3" fontId="63" fillId="0" borderId="26" xfId="298" applyNumberFormat="1" applyFont="1" applyFill="1" applyBorder="1" applyAlignment="1">
      <alignment horizontal="center" vertical="center"/>
    </xf>
    <xf numFmtId="0" fontId="53" fillId="24" borderId="14" xfId="0" applyFont="1" applyFill="1" applyBorder="1" applyAlignment="1">
      <alignment horizontal="center"/>
    </xf>
    <xf numFmtId="4" fontId="67" fillId="24" borderId="26" xfId="0" applyNumberFormat="1" applyFont="1" applyFill="1" applyBorder="1" applyAlignment="1">
      <alignment horizontal="center" vertical="center" wrapText="1"/>
    </xf>
    <xf numFmtId="4" fontId="67" fillId="24" borderId="16" xfId="0" applyNumberFormat="1" applyFont="1" applyFill="1" applyBorder="1" applyAlignment="1">
      <alignment horizontal="center" vertical="center" wrapText="1"/>
    </xf>
    <xf numFmtId="4" fontId="67" fillId="24" borderId="31" xfId="0" applyNumberFormat="1" applyFont="1" applyFill="1" applyBorder="1" applyAlignment="1">
      <alignment horizontal="center" vertical="center" wrapText="1"/>
    </xf>
    <xf numFmtId="0" fontId="226" fillId="0" borderId="0" xfId="0" applyFont="1"/>
    <xf numFmtId="0" fontId="33" fillId="0" borderId="109" xfId="200" applyFont="1" applyBorder="1" applyAlignment="1">
      <alignment horizontal="center" vertical="center" wrapText="1"/>
    </xf>
    <xf numFmtId="0" fontId="33" fillId="0" borderId="110" xfId="200" applyFont="1" applyBorder="1" applyAlignment="1">
      <alignment horizontal="center" vertical="center" wrapText="1"/>
    </xf>
    <xf numFmtId="3" fontId="51" fillId="0" borderId="70" xfId="153" applyNumberFormat="1" applyFont="1" applyBorder="1"/>
    <xf numFmtId="1" fontId="32" fillId="0" borderId="0" xfId="0" applyNumberFormat="1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Continuous" vertical="center"/>
    </xf>
    <xf numFmtId="14" fontId="42" fillId="24" borderId="35" xfId="0" applyNumberFormat="1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37" fillId="0" borderId="0" xfId="0" applyFont="1" applyAlignment="1">
      <alignment vertical="center"/>
    </xf>
    <xf numFmtId="165" fontId="25" fillId="45" borderId="42" xfId="0" applyNumberFormat="1" applyFont="1" applyFill="1" applyBorder="1"/>
    <xf numFmtId="165" fontId="25" fillId="45" borderId="43" xfId="0" applyNumberFormat="1" applyFont="1" applyFill="1" applyBorder="1"/>
    <xf numFmtId="165" fontId="29" fillId="45" borderId="44" xfId="0" applyNumberFormat="1" applyFont="1" applyFill="1" applyBorder="1"/>
    <xf numFmtId="0" fontId="29" fillId="82" borderId="19" xfId="0" applyFont="1" applyFill="1" applyBorder="1" applyAlignment="1">
      <alignment horizontal="center" vertical="center" wrapText="1"/>
    </xf>
    <xf numFmtId="0" fontId="29" fillId="82" borderId="78" xfId="0" applyFont="1" applyFill="1" applyBorder="1" applyAlignment="1">
      <alignment horizontal="center" vertical="center" wrapText="1"/>
    </xf>
    <xf numFmtId="0" fontId="64" fillId="82" borderId="47" xfId="0" applyFont="1" applyFill="1" applyBorder="1" applyAlignment="1">
      <alignment horizontal="center" vertical="center" wrapText="1"/>
    </xf>
    <xf numFmtId="0" fontId="29" fillId="82" borderId="21" xfId="0" applyFont="1" applyFill="1" applyBorder="1" applyAlignment="1">
      <alignment horizontal="center" vertical="center" wrapText="1"/>
    </xf>
    <xf numFmtId="0" fontId="29" fillId="82" borderId="48" xfId="0" applyFont="1" applyFill="1" applyBorder="1" applyAlignment="1">
      <alignment horizontal="center" vertical="center" wrapText="1"/>
    </xf>
    <xf numFmtId="0" fontId="64" fillId="82" borderId="46" xfId="0" applyFont="1" applyFill="1" applyBorder="1" applyAlignment="1">
      <alignment horizontal="center" vertical="center" wrapText="1"/>
    </xf>
    <xf numFmtId="0" fontId="29" fillId="82" borderId="64" xfId="0" applyFont="1" applyFill="1" applyBorder="1" applyAlignment="1">
      <alignment horizontal="center" vertical="center" wrapText="1"/>
    </xf>
    <xf numFmtId="0" fontId="29" fillId="82" borderId="65" xfId="0" applyFont="1" applyFill="1" applyBorder="1" applyAlignment="1">
      <alignment horizontal="center" vertical="center" wrapText="1"/>
    </xf>
    <xf numFmtId="0" fontId="95" fillId="82" borderId="66" xfId="0" applyFont="1" applyFill="1" applyBorder="1" applyAlignment="1">
      <alignment horizontal="center" vertical="center" wrapText="1"/>
    </xf>
    <xf numFmtId="165" fontId="25" fillId="82" borderId="17" xfId="0" applyNumberFormat="1" applyFont="1" applyFill="1" applyBorder="1"/>
    <xf numFmtId="165" fontId="25" fillId="82" borderId="40" xfId="0" applyNumberFormat="1" applyFont="1" applyFill="1" applyBorder="1"/>
    <xf numFmtId="165" fontId="29" fillId="82" borderId="49" xfId="0" applyNumberFormat="1" applyFont="1" applyFill="1" applyBorder="1"/>
    <xf numFmtId="3" fontId="46" fillId="0" borderId="88" xfId="440" applyNumberFormat="1" applyFont="1" applyBorder="1" applyAlignment="1">
      <alignment horizontal="right"/>
    </xf>
    <xf numFmtId="3" fontId="46" fillId="0" borderId="0" xfId="440" applyNumberFormat="1" applyFont="1"/>
    <xf numFmtId="3" fontId="239" fillId="0" borderId="88" xfId="440" applyNumberFormat="1" applyBorder="1" applyAlignment="1">
      <alignment horizontal="right"/>
    </xf>
    <xf numFmtId="0" fontId="68" fillId="0" borderId="16" xfId="0" applyFont="1" applyFill="1" applyBorder="1" applyAlignment="1">
      <alignment horizontal="center"/>
    </xf>
    <xf numFmtId="3" fontId="28" fillId="28" borderId="29" xfId="0" applyNumberFormat="1" applyFont="1" applyFill="1" applyBorder="1" applyAlignment="1">
      <alignment horizontal="center"/>
    </xf>
    <xf numFmtId="3" fontId="28" fillId="28" borderId="31" xfId="0" applyNumberFormat="1" applyFont="1" applyFill="1" applyBorder="1" applyAlignment="1">
      <alignment horizontal="center"/>
    </xf>
    <xf numFmtId="2" fontId="28" fillId="28" borderId="67" xfId="0" applyNumberFormat="1" applyFont="1" applyFill="1" applyBorder="1" applyAlignment="1">
      <alignment horizontal="center"/>
    </xf>
    <xf numFmtId="2" fontId="28" fillId="28" borderId="31" xfId="0" applyNumberFormat="1" applyFont="1" applyFill="1" applyBorder="1" applyAlignment="1">
      <alignment horizontal="center"/>
    </xf>
    <xf numFmtId="165" fontId="27" fillId="28" borderId="16" xfId="0" applyNumberFormat="1" applyFont="1" applyFill="1" applyBorder="1" applyAlignment="1">
      <alignment horizontal="center"/>
    </xf>
    <xf numFmtId="3" fontId="27" fillId="0" borderId="20" xfId="0" applyNumberFormat="1" applyFont="1" applyFill="1" applyBorder="1" applyAlignment="1">
      <alignment horizontal="right"/>
    </xf>
    <xf numFmtId="3" fontId="27" fillId="0" borderId="51" xfId="0" applyNumberFormat="1" applyFont="1" applyFill="1" applyBorder="1" applyAlignment="1">
      <alignment horizontal="right"/>
    </xf>
    <xf numFmtId="2" fontId="27" fillId="0" borderId="53" xfId="0" applyNumberFormat="1" applyFont="1" applyFill="1" applyBorder="1" applyAlignment="1">
      <alignment horizontal="right"/>
    </xf>
    <xf numFmtId="2" fontId="27" fillId="0" borderId="51" xfId="0" applyNumberFormat="1" applyFont="1" applyFill="1" applyBorder="1" applyAlignment="1">
      <alignment horizontal="right"/>
    </xf>
    <xf numFmtId="165" fontId="27" fillId="0" borderId="83" xfId="0" applyNumberFormat="1" applyFont="1" applyFill="1" applyBorder="1" applyAlignment="1">
      <alignment horizontal="center"/>
    </xf>
    <xf numFmtId="3" fontId="27" fillId="0" borderId="32" xfId="0" applyNumberFormat="1" applyFont="1" applyFill="1" applyBorder="1" applyAlignment="1">
      <alignment horizontal="right"/>
    </xf>
    <xf numFmtId="3" fontId="27" fillId="0" borderId="24" xfId="0" applyNumberFormat="1" applyFont="1" applyFill="1" applyBorder="1" applyAlignment="1">
      <alignment horizontal="right"/>
    </xf>
    <xf numFmtId="2" fontId="27" fillId="0" borderId="55" xfId="0" applyNumberFormat="1" applyFont="1" applyFill="1" applyBorder="1" applyAlignment="1">
      <alignment horizontal="right"/>
    </xf>
    <xf numFmtId="2" fontId="27" fillId="0" borderId="24" xfId="0" applyNumberFormat="1" applyFont="1" applyFill="1" applyBorder="1" applyAlignment="1">
      <alignment horizontal="right"/>
    </xf>
    <xf numFmtId="165" fontId="27" fillId="0" borderId="84" xfId="0" applyNumberFormat="1" applyFont="1" applyFill="1" applyBorder="1" applyAlignment="1">
      <alignment horizontal="center"/>
    </xf>
    <xf numFmtId="3" fontId="27" fillId="0" borderId="33" xfId="0" applyNumberFormat="1" applyFont="1" applyFill="1" applyBorder="1" applyAlignment="1">
      <alignment horizontal="right"/>
    </xf>
    <xf numFmtId="3" fontId="27" fillId="0" borderId="25" xfId="0" applyNumberFormat="1" applyFont="1" applyFill="1" applyBorder="1" applyAlignment="1">
      <alignment horizontal="right"/>
    </xf>
    <xf numFmtId="2" fontId="27" fillId="0" borderId="59" xfId="0" applyNumberFormat="1" applyFont="1" applyFill="1" applyBorder="1" applyAlignment="1">
      <alignment horizontal="right"/>
    </xf>
    <xf numFmtId="2" fontId="27" fillId="0" borderId="25" xfId="0" applyNumberFormat="1" applyFont="1" applyFill="1" applyBorder="1" applyAlignment="1">
      <alignment horizontal="right"/>
    </xf>
    <xf numFmtId="165" fontId="27" fillId="0" borderId="45" xfId="0" applyNumberFormat="1" applyFont="1" applyFill="1" applyBorder="1" applyAlignment="1">
      <alignment horizontal="center"/>
    </xf>
    <xf numFmtId="0" fontId="46" fillId="0" borderId="0" xfId="155"/>
    <xf numFmtId="0" fontId="96" fillId="0" borderId="0" xfId="155" applyFont="1"/>
    <xf numFmtId="0" fontId="13" fillId="0" borderId="37" xfId="442" applyBorder="1"/>
    <xf numFmtId="0" fontId="13" fillId="0" borderId="92" xfId="442" applyBorder="1"/>
    <xf numFmtId="0" fontId="46" fillId="0" borderId="79" xfId="442" applyFont="1" applyFill="1" applyBorder="1"/>
    <xf numFmtId="0" fontId="46" fillId="0" borderId="23" xfId="442" applyFont="1" applyFill="1" applyBorder="1"/>
    <xf numFmtId="0" fontId="46" fillId="0" borderId="54" xfId="442" applyFont="1" applyFill="1" applyBorder="1"/>
    <xf numFmtId="0" fontId="46" fillId="0" borderId="29" xfId="442" applyFont="1" applyFill="1" applyBorder="1"/>
    <xf numFmtId="0" fontId="46" fillId="0" borderId="30" xfId="442" applyFont="1" applyFill="1" applyBorder="1"/>
    <xf numFmtId="0" fontId="46" fillId="0" borderId="31" xfId="442" applyFont="1" applyFill="1" applyBorder="1"/>
    <xf numFmtId="0" fontId="51" fillId="0" borderId="37" xfId="155" applyFont="1" applyBorder="1"/>
    <xf numFmtId="0" fontId="51" fillId="0" borderId="92" xfId="155" applyFont="1" applyBorder="1"/>
    <xf numFmtId="0" fontId="51" fillId="0" borderId="26" xfId="155" applyFont="1" applyFill="1" applyBorder="1"/>
    <xf numFmtId="0" fontId="51" fillId="0" borderId="30" xfId="155" applyFont="1" applyFill="1" applyBorder="1"/>
    <xf numFmtId="0" fontId="51" fillId="0" borderId="31" xfId="155" applyFont="1" applyFill="1" applyBorder="1"/>
    <xf numFmtId="0" fontId="51" fillId="0" borderId="42" xfId="155" applyFont="1" applyBorder="1" applyProtection="1">
      <protection locked="0"/>
    </xf>
    <xf numFmtId="0" fontId="13" fillId="0" borderId="58" xfId="442" applyBorder="1"/>
    <xf numFmtId="0" fontId="13" fillId="0" borderId="86" xfId="442" applyBorder="1"/>
    <xf numFmtId="0" fontId="46" fillId="0" borderId="33" xfId="442" applyFont="1" applyFill="1" applyBorder="1"/>
    <xf numFmtId="0" fontId="46" fillId="0" borderId="38" xfId="442" applyFont="1" applyFill="1" applyBorder="1"/>
    <xf numFmtId="0" fontId="46" fillId="0" borderId="25" xfId="442" applyFont="1" applyFill="1" applyBorder="1"/>
    <xf numFmtId="0" fontId="46" fillId="0" borderId="64" xfId="442" applyFont="1" applyFill="1" applyBorder="1"/>
    <xf numFmtId="0" fontId="46" fillId="0" borderId="65" xfId="442" applyFont="1" applyFill="1" applyBorder="1"/>
    <xf numFmtId="0" fontId="46" fillId="0" borderId="66" xfId="442" applyFont="1" applyFill="1" applyBorder="1"/>
    <xf numFmtId="0" fontId="51" fillId="0" borderId="58" xfId="155" applyFont="1" applyBorder="1"/>
    <xf numFmtId="0" fontId="51" fillId="0" borderId="86" xfId="155" applyFont="1" applyBorder="1"/>
    <xf numFmtId="0" fontId="51" fillId="0" borderId="41" xfId="155" applyFont="1" applyFill="1" applyBorder="1"/>
    <xf numFmtId="0" fontId="51" fillId="0" borderId="65" xfId="155" applyFont="1" applyFill="1" applyBorder="1"/>
    <xf numFmtId="0" fontId="51" fillId="0" borderId="66" xfId="155" applyFont="1" applyFill="1" applyBorder="1"/>
    <xf numFmtId="0" fontId="51" fillId="0" borderId="43" xfId="155" applyFont="1" applyBorder="1" applyProtection="1">
      <protection locked="0"/>
    </xf>
    <xf numFmtId="0" fontId="54" fillId="74" borderId="16" xfId="304" applyFont="1" applyFill="1" applyBorder="1"/>
    <xf numFmtId="0" fontId="48" fillId="0" borderId="42" xfId="442" applyFont="1" applyBorder="1" applyProtection="1">
      <protection locked="0"/>
    </xf>
    <xf numFmtId="4" fontId="13" fillId="0" borderId="20" xfId="442" applyNumberFormat="1" applyFill="1" applyBorder="1"/>
    <xf numFmtId="4" fontId="13" fillId="0" borderId="20" xfId="442" applyNumberFormat="1" applyBorder="1"/>
    <xf numFmtId="4" fontId="13" fillId="0" borderId="50" xfId="442" applyNumberFormat="1" applyBorder="1"/>
    <xf numFmtId="4" fontId="13" fillId="0" borderId="50" xfId="442" applyNumberFormat="1" applyFill="1" applyBorder="1"/>
    <xf numFmtId="4" fontId="13" fillId="0" borderId="51" xfId="442" applyNumberFormat="1" applyFill="1" applyBorder="1"/>
    <xf numFmtId="0" fontId="48" fillId="0" borderId="82" xfId="442" applyFont="1" applyBorder="1" applyProtection="1">
      <protection locked="0"/>
    </xf>
    <xf numFmtId="4" fontId="13" fillId="0" borderId="51" xfId="442" applyNumberFormat="1" applyBorder="1"/>
    <xf numFmtId="4" fontId="51" fillId="0" borderId="53" xfId="155" applyNumberFormat="1" applyFont="1" applyBorder="1"/>
    <xf numFmtId="4" fontId="51" fillId="0" borderId="50" xfId="155" applyNumberFormat="1" applyFont="1" applyBorder="1"/>
    <xf numFmtId="4" fontId="51" fillId="0" borderId="50" xfId="155" applyNumberFormat="1" applyFont="1" applyFill="1" applyBorder="1"/>
    <xf numFmtId="4" fontId="51" fillId="0" borderId="51" xfId="155" applyNumberFormat="1" applyFont="1" applyFill="1" applyBorder="1"/>
    <xf numFmtId="0" fontId="46" fillId="0" borderId="0" xfId="155" applyFill="1" applyBorder="1"/>
    <xf numFmtId="4" fontId="232" fillId="55" borderId="51" xfId="329" applyNumberFormat="1" applyFont="1" applyFill="1" applyBorder="1" applyProtection="1">
      <protection locked="0"/>
    </xf>
    <xf numFmtId="0" fontId="48" fillId="0" borderId="43" xfId="442" applyFont="1" applyBorder="1" applyProtection="1">
      <protection locked="0"/>
    </xf>
    <xf numFmtId="4" fontId="46" fillId="0" borderId="32" xfId="442" applyNumberFormat="1" applyFont="1" applyFill="1" applyBorder="1"/>
    <xf numFmtId="4" fontId="46" fillId="0" borderId="22" xfId="442" applyNumberFormat="1" applyFont="1" applyFill="1" applyBorder="1"/>
    <xf numFmtId="4" fontId="46" fillId="0" borderId="24" xfId="442" applyNumberFormat="1" applyFont="1" applyFill="1" applyBorder="1"/>
    <xf numFmtId="4" fontId="51" fillId="0" borderId="55" xfId="155" applyNumberFormat="1" applyFont="1" applyFill="1" applyBorder="1"/>
    <xf numFmtId="4" fontId="51" fillId="0" borderId="22" xfId="155" applyNumberFormat="1" applyFont="1" applyFill="1" applyBorder="1"/>
    <xf numFmtId="4" fontId="51" fillId="0" borderId="24" xfId="155" applyNumberFormat="1" applyFont="1" applyFill="1" applyBorder="1"/>
    <xf numFmtId="0" fontId="51" fillId="0" borderId="43" xfId="155" applyFont="1" applyFill="1" applyBorder="1" applyProtection="1">
      <protection locked="0"/>
    </xf>
    <xf numFmtId="4" fontId="232" fillId="55" borderId="24" xfId="329" applyNumberFormat="1" applyFont="1" applyFill="1" applyBorder="1" applyProtection="1">
      <protection locked="0"/>
    </xf>
    <xf numFmtId="4" fontId="232" fillId="78" borderId="24" xfId="329" applyNumberFormat="1" applyFont="1" applyFill="1" applyBorder="1" applyProtection="1">
      <protection locked="0"/>
    </xf>
    <xf numFmtId="0" fontId="48" fillId="0" borderId="43" xfId="442" applyFont="1" applyFill="1" applyBorder="1" applyProtection="1">
      <protection locked="0"/>
    </xf>
    <xf numFmtId="3" fontId="46" fillId="0" borderId="32" xfId="442" applyNumberFormat="1" applyFont="1" applyFill="1" applyBorder="1"/>
    <xf numFmtId="3" fontId="46" fillId="0" borderId="22" xfId="442" applyNumberFormat="1" applyFont="1" applyFill="1" applyBorder="1"/>
    <xf numFmtId="3" fontId="46" fillId="0" borderId="24" xfId="442" applyNumberFormat="1" applyFont="1" applyFill="1" applyBorder="1"/>
    <xf numFmtId="3" fontId="51" fillId="0" borderId="55" xfId="155" applyNumberFormat="1" applyFont="1" applyFill="1" applyBorder="1"/>
    <xf numFmtId="3" fontId="51" fillId="0" borderId="22" xfId="155" applyNumberFormat="1" applyFont="1" applyFill="1" applyBorder="1"/>
    <xf numFmtId="3" fontId="51" fillId="0" borderId="24" xfId="155" applyNumberFormat="1" applyFont="1" applyFill="1" applyBorder="1"/>
    <xf numFmtId="4" fontId="13" fillId="0" borderId="32" xfId="442" applyNumberFormat="1" applyFill="1" applyBorder="1"/>
    <xf numFmtId="4" fontId="13" fillId="0" borderId="22" xfId="442" applyNumberFormat="1" applyFill="1" applyBorder="1"/>
    <xf numFmtId="4" fontId="13" fillId="0" borderId="24" xfId="442" applyNumberFormat="1" applyFill="1" applyBorder="1"/>
    <xf numFmtId="4" fontId="13" fillId="0" borderId="32" xfId="442" applyNumberFormat="1" applyBorder="1"/>
    <xf numFmtId="4" fontId="13" fillId="0" borderId="22" xfId="442" applyNumberFormat="1" applyBorder="1"/>
    <xf numFmtId="4" fontId="13" fillId="0" borderId="24" xfId="442" applyNumberFormat="1" applyBorder="1"/>
    <xf numFmtId="4" fontId="51" fillId="0" borderId="55" xfId="155" applyNumberFormat="1" applyFont="1" applyBorder="1"/>
    <xf numFmtId="4" fontId="51" fillId="0" borderId="22" xfId="155" applyNumberFormat="1" applyFont="1" applyBorder="1"/>
    <xf numFmtId="4" fontId="51" fillId="0" borderId="24" xfId="155" applyNumberFormat="1" applyFont="1" applyBorder="1"/>
    <xf numFmtId="3" fontId="13" fillId="0" borderId="32" xfId="442" applyNumberFormat="1" applyBorder="1"/>
    <xf numFmtId="3" fontId="13" fillId="0" borderId="22" xfId="442" applyNumberFormat="1" applyBorder="1"/>
    <xf numFmtId="3" fontId="13" fillId="0" borderId="22" xfId="442" applyNumberFormat="1" applyFill="1" applyBorder="1"/>
    <xf numFmtId="3" fontId="13" fillId="0" borderId="24" xfId="442" applyNumberFormat="1" applyBorder="1"/>
    <xf numFmtId="4" fontId="233" fillId="55" borderId="24" xfId="329" applyNumberFormat="1" applyFont="1" applyFill="1" applyBorder="1" applyProtection="1">
      <protection locked="0"/>
    </xf>
    <xf numFmtId="3" fontId="51" fillId="0" borderId="55" xfId="155" applyNumberFormat="1" applyFont="1" applyBorder="1"/>
    <xf numFmtId="3" fontId="51" fillId="0" borderId="22" xfId="155" applyNumberFormat="1" applyFont="1" applyBorder="1"/>
    <xf numFmtId="3" fontId="51" fillId="0" borderId="24" xfId="155" applyNumberFormat="1" applyFont="1" applyBorder="1"/>
    <xf numFmtId="4" fontId="233" fillId="78" borderId="24" xfId="329" applyNumberFormat="1" applyFont="1" applyFill="1" applyBorder="1" applyProtection="1">
      <protection locked="0"/>
    </xf>
    <xf numFmtId="0" fontId="46" fillId="0" borderId="43" xfId="442" applyFont="1" applyFill="1" applyBorder="1" applyProtection="1">
      <protection locked="0"/>
    </xf>
    <xf numFmtId="0" fontId="51" fillId="28" borderId="43" xfId="155" applyFont="1" applyFill="1" applyBorder="1" applyProtection="1">
      <protection locked="0"/>
    </xf>
    <xf numFmtId="4" fontId="51" fillId="28" borderId="55" xfId="155" applyNumberFormat="1" applyFont="1" applyFill="1" applyBorder="1"/>
    <xf numFmtId="4" fontId="51" fillId="28" borderId="22" xfId="155" applyNumberFormat="1" applyFont="1" applyFill="1" applyBorder="1"/>
    <xf numFmtId="4" fontId="51" fillId="28" borderId="24" xfId="155" applyNumberFormat="1" applyFont="1" applyFill="1" applyBorder="1"/>
    <xf numFmtId="0" fontId="48" fillId="28" borderId="43" xfId="442" applyFont="1" applyFill="1" applyBorder="1" applyProtection="1">
      <protection locked="0"/>
    </xf>
    <xf numFmtId="4" fontId="13" fillId="28" borderId="32" xfId="442" applyNumberFormat="1" applyFill="1" applyBorder="1"/>
    <xf numFmtId="4" fontId="46" fillId="28" borderId="32" xfId="442" applyNumberFormat="1" applyFont="1" applyFill="1" applyBorder="1"/>
    <xf numFmtId="4" fontId="46" fillId="28" borderId="22" xfId="442" applyNumberFormat="1" applyFont="1" applyFill="1" applyBorder="1"/>
    <xf numFmtId="4" fontId="46" fillId="28" borderId="24" xfId="442" applyNumberFormat="1" applyFont="1" applyFill="1" applyBorder="1"/>
    <xf numFmtId="0" fontId="51" fillId="0" borderId="43" xfId="155" applyFont="1" applyBorder="1"/>
    <xf numFmtId="0" fontId="13" fillId="0" borderId="43" xfId="442" applyBorder="1"/>
    <xf numFmtId="0" fontId="13" fillId="0" borderId="39" xfId="442" applyBorder="1"/>
    <xf numFmtId="0" fontId="51" fillId="0" borderId="39" xfId="155" applyFont="1" applyBorder="1"/>
    <xf numFmtId="4" fontId="232" fillId="55" borderId="63" xfId="329" applyNumberFormat="1" applyFont="1" applyFill="1" applyBorder="1" applyProtection="1">
      <protection locked="0"/>
    </xf>
    <xf numFmtId="0" fontId="13" fillId="0" borderId="52" xfId="442" applyBorder="1"/>
    <xf numFmtId="0" fontId="13" fillId="0" borderId="0" xfId="442" applyBorder="1"/>
    <xf numFmtId="0" fontId="13" fillId="0" borderId="63" xfId="442" applyBorder="1"/>
    <xf numFmtId="0" fontId="51" fillId="0" borderId="91" xfId="155" applyFont="1" applyFill="1" applyBorder="1" applyProtection="1">
      <protection locked="0"/>
    </xf>
    <xf numFmtId="4" fontId="46" fillId="24" borderId="29" xfId="442" applyNumberFormat="1" applyFont="1" applyFill="1" applyBorder="1"/>
    <xf numFmtId="0" fontId="51" fillId="0" borderId="26" xfId="155" applyFont="1" applyBorder="1" applyProtection="1">
      <protection locked="0"/>
    </xf>
    <xf numFmtId="0" fontId="13" fillId="45" borderId="0" xfId="442" applyFont="1" applyFill="1"/>
    <xf numFmtId="0" fontId="13" fillId="45" borderId="0" xfId="442" applyFill="1"/>
    <xf numFmtId="0" fontId="46" fillId="45" borderId="0" xfId="155" applyFill="1"/>
    <xf numFmtId="0" fontId="54" fillId="45" borderId="0" xfId="155" applyFont="1" applyFill="1"/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7" fillId="0" borderId="44" xfId="0" applyNumberFormat="1" applyFont="1" applyBorder="1"/>
    <xf numFmtId="2" fontId="27" fillId="0" borderId="43" xfId="0" applyNumberFormat="1" applyFont="1" applyBorder="1"/>
    <xf numFmtId="2" fontId="27" fillId="0" borderId="42" xfId="0" applyNumberFormat="1" applyFont="1" applyBorder="1"/>
    <xf numFmtId="2" fontId="27" fillId="24" borderId="39" xfId="0" applyNumberFormat="1" applyFont="1" applyFill="1" applyBorder="1" applyAlignment="1">
      <alignment horizontal="center"/>
    </xf>
    <xf numFmtId="0" fontId="48" fillId="0" borderId="82" xfId="304" applyFont="1" applyBorder="1" applyProtection="1">
      <protection locked="0"/>
    </xf>
    <xf numFmtId="3" fontId="57" fillId="0" borderId="88" xfId="445" applyNumberFormat="1" applyFont="1" applyFill="1" applyBorder="1" applyAlignment="1" applyProtection="1">
      <alignment horizontal="right"/>
    </xf>
    <xf numFmtId="3" fontId="46" fillId="0" borderId="88" xfId="445" applyNumberFormat="1" applyFont="1" applyBorder="1" applyAlignment="1">
      <alignment horizontal="right"/>
    </xf>
    <xf numFmtId="3" fontId="57" fillId="0" borderId="88" xfId="445" applyNumberFormat="1" applyFont="1" applyBorder="1" applyAlignment="1">
      <alignment horizontal="right"/>
    </xf>
    <xf numFmtId="0" fontId="54" fillId="0" borderId="0" xfId="0" applyFont="1" applyAlignment="1">
      <alignment vertical="center"/>
    </xf>
    <xf numFmtId="0" fontId="217" fillId="0" borderId="0" xfId="0" applyFont="1"/>
    <xf numFmtId="0" fontId="244" fillId="0" borderId="0" xfId="0" applyFont="1"/>
    <xf numFmtId="0" fontId="223" fillId="0" borderId="0" xfId="0" applyFont="1" applyAlignment="1">
      <alignment vertical="center"/>
    </xf>
    <xf numFmtId="0" fontId="24" fillId="0" borderId="0" xfId="298" applyFont="1"/>
    <xf numFmtId="0" fontId="46" fillId="0" borderId="42" xfId="0" applyFont="1" applyFill="1" applyBorder="1" applyAlignment="1"/>
    <xf numFmtId="3" fontId="46" fillId="0" borderId="42" xfId="0" applyNumberFormat="1" applyFont="1" applyFill="1" applyBorder="1" applyAlignment="1">
      <alignment horizontal="center"/>
    </xf>
    <xf numFmtId="4" fontId="46" fillId="0" borderId="42" xfId="0" applyNumberFormat="1" applyFont="1" applyFill="1" applyBorder="1" applyAlignment="1">
      <alignment horizontal="center"/>
    </xf>
    <xf numFmtId="4" fontId="46" fillId="0" borderId="34" xfId="0" applyNumberFormat="1" applyFont="1" applyFill="1" applyBorder="1" applyAlignment="1">
      <alignment horizontal="center"/>
    </xf>
    <xf numFmtId="4" fontId="46" fillId="0" borderId="43" xfId="0" applyNumberFormat="1" applyFont="1" applyFill="1" applyBorder="1" applyAlignment="1">
      <alignment horizontal="center"/>
    </xf>
    <xf numFmtId="3" fontId="46" fillId="0" borderId="44" xfId="0" applyNumberFormat="1" applyFont="1" applyFill="1" applyBorder="1" applyAlignment="1">
      <alignment horizontal="center"/>
    </xf>
    <xf numFmtId="4" fontId="46" fillId="0" borderId="45" xfId="0" applyNumberFormat="1" applyFont="1" applyFill="1" applyBorder="1" applyAlignment="1">
      <alignment horizontal="center"/>
    </xf>
    <xf numFmtId="4" fontId="46" fillId="0" borderId="44" xfId="0" applyNumberFormat="1" applyFont="1" applyFill="1" applyBorder="1" applyAlignment="1">
      <alignment horizontal="center"/>
    </xf>
    <xf numFmtId="167" fontId="49" fillId="0" borderId="0" xfId="162" applyNumberFormat="1" applyFont="1" applyFill="1" applyBorder="1"/>
    <xf numFmtId="0" fontId="29" fillId="0" borderId="41" xfId="0" applyFont="1" applyBorder="1" applyAlignment="1">
      <alignment horizontal="center" vertical="center"/>
    </xf>
    <xf numFmtId="0" fontId="24" fillId="0" borderId="0" xfId="298" applyFill="1" applyBorder="1"/>
    <xf numFmtId="0" fontId="24" fillId="0" borderId="0" xfId="298" applyBorder="1"/>
    <xf numFmtId="3" fontId="57" fillId="0" borderId="0" xfId="0" applyNumberFormat="1" applyFont="1" applyBorder="1" applyAlignment="1">
      <alignment horizontal="right"/>
    </xf>
    <xf numFmtId="3" fontId="46" fillId="0" borderId="0" xfId="0" applyNumberFormat="1" applyFont="1" applyBorder="1" applyAlignment="1">
      <alignment horizontal="right"/>
    </xf>
    <xf numFmtId="0" fontId="28" fillId="83" borderId="28" xfId="298" applyFont="1" applyFill="1" applyBorder="1" applyAlignment="1">
      <alignment horizontal="center" vertical="center" wrapText="1"/>
    </xf>
    <xf numFmtId="166" fontId="53" fillId="83" borderId="31" xfId="153" applyNumberFormat="1" applyFont="1" applyFill="1" applyBorder="1" applyAlignment="1">
      <alignment vertical="center"/>
    </xf>
    <xf numFmtId="166" fontId="51" fillId="0" borderId="0" xfId="200" applyNumberFormat="1" applyFont="1"/>
    <xf numFmtId="179" fontId="247" fillId="0" borderId="14" xfId="205" applyFont="1" applyFill="1" applyBorder="1" applyAlignment="1">
      <alignment horizontal="center" vertical="center"/>
    </xf>
    <xf numFmtId="1" fontId="247" fillId="0" borderId="14" xfId="205" applyNumberFormat="1" applyFont="1" applyFill="1" applyBorder="1" applyAlignment="1">
      <alignment horizontal="center" vertical="center"/>
    </xf>
    <xf numFmtId="0" fontId="247" fillId="0" borderId="14" xfId="205" applyNumberFormat="1" applyFont="1" applyFill="1" applyBorder="1" applyAlignment="1">
      <alignment horizontal="center" vertical="center"/>
    </xf>
    <xf numFmtId="0" fontId="247" fillId="0" borderId="26" xfId="205" applyNumberFormat="1" applyFont="1" applyFill="1" applyBorder="1" applyAlignment="1">
      <alignment horizontal="center" vertical="center"/>
    </xf>
    <xf numFmtId="1" fontId="247" fillId="0" borderId="26" xfId="205" applyNumberFormat="1" applyFont="1" applyFill="1" applyBorder="1" applyAlignment="1">
      <alignment horizontal="center" vertical="center"/>
    </xf>
    <xf numFmtId="2" fontId="248" fillId="0" borderId="82" xfId="205" applyNumberFormat="1" applyFont="1" applyFill="1" applyBorder="1" applyAlignment="1" applyProtection="1">
      <alignment horizontal="center"/>
    </xf>
    <xf numFmtId="2" fontId="248" fillId="0" borderId="43" xfId="205" applyNumberFormat="1" applyFont="1" applyFill="1" applyBorder="1" applyAlignment="1" applyProtection="1">
      <alignment horizontal="center"/>
    </xf>
    <xf numFmtId="2" fontId="248" fillId="0" borderId="44" xfId="205" applyNumberFormat="1" applyFont="1" applyFill="1" applyBorder="1" applyAlignment="1" applyProtection="1">
      <alignment horizontal="center"/>
    </xf>
    <xf numFmtId="174" fontId="247" fillId="0" borderId="72" xfId="180" applyFont="1" applyBorder="1">
      <alignment vertical="center"/>
    </xf>
    <xf numFmtId="174" fontId="247" fillId="0" borderId="40" xfId="180" applyFont="1" applyBorder="1">
      <alignment vertical="center"/>
    </xf>
    <xf numFmtId="174" fontId="247" fillId="0" borderId="49" xfId="180" applyFont="1" applyBorder="1">
      <alignment vertical="center"/>
    </xf>
    <xf numFmtId="179" fontId="55" fillId="0" borderId="14" xfId="205" applyFont="1" applyFill="1" applyBorder="1" applyAlignment="1">
      <alignment horizontal="center" vertical="center"/>
    </xf>
    <xf numFmtId="0" fontId="51" fillId="0" borderId="0" xfId="449" applyFont="1"/>
    <xf numFmtId="3" fontId="51" fillId="0" borderId="0" xfId="449" applyNumberFormat="1" applyFont="1" applyFill="1" applyBorder="1"/>
    <xf numFmtId="0" fontId="51" fillId="0" borderId="0" xfId="449" applyFont="1" applyFill="1"/>
    <xf numFmtId="0" fontId="97" fillId="0" borderId="0" xfId="449" applyFont="1" applyAlignment="1">
      <alignment horizontal="left" vertical="center"/>
    </xf>
    <xf numFmtId="0" fontId="53" fillId="0" borderId="0" xfId="449" applyFont="1" applyFill="1"/>
    <xf numFmtId="0" fontId="58" fillId="27" borderId="0" xfId="449" applyFont="1" applyFill="1" applyAlignment="1">
      <alignment horizontal="left"/>
    </xf>
    <xf numFmtId="0" fontId="98" fillId="27" borderId="0" xfId="449" applyFont="1" applyFill="1"/>
    <xf numFmtId="0" fontId="51" fillId="27" borderId="0" xfId="449" applyFont="1" applyFill="1"/>
    <xf numFmtId="0" fontId="58" fillId="27" borderId="29" xfId="449" applyFont="1" applyFill="1" applyBorder="1"/>
    <xf numFmtId="0" fontId="58" fillId="27" borderId="30" xfId="449" applyFont="1" applyFill="1" applyBorder="1" applyAlignment="1">
      <alignment horizontal="center"/>
    </xf>
    <xf numFmtId="0" fontId="58" fillId="27" borderId="31" xfId="449" applyFont="1" applyFill="1" applyBorder="1" applyAlignment="1">
      <alignment horizontal="center"/>
    </xf>
    <xf numFmtId="0" fontId="51" fillId="27" borderId="64" xfId="449" applyFont="1" applyFill="1" applyBorder="1"/>
    <xf numFmtId="3" fontId="51" fillId="27" borderId="65" xfId="449" applyNumberFormat="1" applyFont="1" applyFill="1" applyBorder="1"/>
    <xf numFmtId="3" fontId="51" fillId="27" borderId="66" xfId="449" applyNumberFormat="1" applyFont="1" applyFill="1" applyBorder="1"/>
    <xf numFmtId="0" fontId="51" fillId="27" borderId="0" xfId="449" applyFont="1" applyFill="1" applyBorder="1"/>
    <xf numFmtId="2" fontId="51" fillId="27" borderId="0" xfId="449" applyNumberFormat="1" applyFont="1" applyFill="1" applyBorder="1"/>
    <xf numFmtId="3" fontId="51" fillId="27" borderId="0" xfId="449" applyNumberFormat="1" applyFont="1" applyFill="1" applyBorder="1"/>
    <xf numFmtId="4" fontId="51" fillId="27" borderId="0" xfId="449" applyNumberFormat="1" applyFont="1" applyFill="1" applyBorder="1"/>
    <xf numFmtId="0" fontId="51" fillId="0" borderId="0" xfId="449" applyFont="1" applyFill="1" applyBorder="1"/>
    <xf numFmtId="0" fontId="12" fillId="0" borderId="0" xfId="450"/>
    <xf numFmtId="0" fontId="55" fillId="0" borderId="0" xfId="451" applyFont="1"/>
    <xf numFmtId="0" fontId="250" fillId="0" borderId="0" xfId="450" applyFont="1"/>
    <xf numFmtId="0" fontId="251" fillId="0" borderId="0" xfId="450" applyFont="1"/>
    <xf numFmtId="14" fontId="252" fillId="0" borderId="0" xfId="450" applyNumberFormat="1" applyFont="1" applyAlignment="1">
      <alignment horizontal="left"/>
    </xf>
    <xf numFmtId="14" fontId="12" fillId="0" borderId="0" xfId="450" applyNumberFormat="1" applyAlignment="1">
      <alignment horizontal="left"/>
    </xf>
    <xf numFmtId="184" fontId="12" fillId="0" borderId="0" xfId="450" applyNumberFormat="1"/>
    <xf numFmtId="0" fontId="146" fillId="84" borderId="26" xfId="450" applyFont="1" applyFill="1" applyBorder="1" applyAlignment="1">
      <alignment horizontal="center"/>
    </xf>
    <xf numFmtId="0" fontId="146" fillId="84" borderId="67" xfId="450" applyFont="1" applyFill="1" applyBorder="1" applyAlignment="1">
      <alignment horizontal="center" vertical="center"/>
    </xf>
    <xf numFmtId="0" fontId="146" fillId="84" borderId="30" xfId="450" applyFont="1" applyFill="1" applyBorder="1" applyAlignment="1">
      <alignment horizontal="center" vertical="center"/>
    </xf>
    <xf numFmtId="0" fontId="146" fillId="84" borderId="16" xfId="450" applyFont="1" applyFill="1" applyBorder="1" applyAlignment="1">
      <alignment horizontal="center" vertical="center"/>
    </xf>
    <xf numFmtId="0" fontId="253" fillId="0" borderId="39" xfId="450" applyFont="1" applyBorder="1" applyAlignment="1">
      <alignment horizontal="centerContinuous"/>
    </xf>
    <xf numFmtId="184" fontId="146" fillId="0" borderId="0" xfId="450" applyNumberFormat="1" applyFont="1" applyBorder="1" applyAlignment="1">
      <alignment horizontal="centerContinuous"/>
    </xf>
    <xf numFmtId="184" fontId="146" fillId="0" borderId="63" xfId="450" applyNumberFormat="1" applyFont="1" applyBorder="1" applyAlignment="1">
      <alignment horizontal="centerContinuous"/>
    </xf>
    <xf numFmtId="0" fontId="253" fillId="0" borderId="43" xfId="450" applyFont="1" applyBorder="1" applyAlignment="1">
      <alignment horizontal="left" indent="1"/>
    </xf>
    <xf numFmtId="0" fontId="253" fillId="0" borderId="44" xfId="450" applyFont="1" applyBorder="1" applyAlignment="1">
      <alignment horizontal="left" indent="1"/>
    </xf>
    <xf numFmtId="0" fontId="67" fillId="0" borderId="0" xfId="310" applyFont="1"/>
    <xf numFmtId="2" fontId="223" fillId="0" borderId="0" xfId="200" applyNumberFormat="1" applyFont="1" applyFill="1" applyAlignment="1">
      <alignment horizontal="left"/>
    </xf>
    <xf numFmtId="3" fontId="54" fillId="0" borderId="0" xfId="153" applyNumberFormat="1" applyFont="1" applyFill="1" applyBorder="1"/>
    <xf numFmtId="3" fontId="53" fillId="0" borderId="0" xfId="153" applyNumberFormat="1" applyFont="1" applyFill="1" applyBorder="1"/>
    <xf numFmtId="0" fontId="51" fillId="0" borderId="0" xfId="200" applyFont="1" applyFill="1"/>
    <xf numFmtId="0" fontId="51" fillId="0" borderId="0" xfId="310" applyFont="1" applyFill="1"/>
    <xf numFmtId="0" fontId="227" fillId="0" borderId="0" xfId="200" applyFont="1" applyFill="1"/>
    <xf numFmtId="0" fontId="58" fillId="0" borderId="0" xfId="200" applyFont="1" applyFill="1"/>
    <xf numFmtId="0" fontId="55" fillId="0" borderId="0" xfId="200" applyFont="1" applyFill="1" applyBorder="1" applyAlignment="1"/>
    <xf numFmtId="0" fontId="67" fillId="0" borderId="0" xfId="200" applyFont="1" applyFill="1" applyBorder="1" applyAlignment="1">
      <alignment horizontal="center" vertical="center" wrapText="1"/>
    </xf>
    <xf numFmtId="166" fontId="51" fillId="0" borderId="66" xfId="153" applyNumberFormat="1" applyFont="1" applyBorder="1"/>
    <xf numFmtId="3" fontId="33" fillId="46" borderId="26" xfId="0" applyNumberFormat="1" applyFont="1" applyFill="1" applyBorder="1" applyAlignment="1">
      <alignment horizontal="center" vertical="center"/>
    </xf>
    <xf numFmtId="2" fontId="150" fillId="0" borderId="0" xfId="200" applyNumberFormat="1" applyFont="1" applyFill="1" applyAlignment="1">
      <alignment horizontal="left"/>
    </xf>
    <xf numFmtId="0" fontId="227" fillId="0" borderId="0" xfId="200" applyFont="1"/>
    <xf numFmtId="0" fontId="254" fillId="0" borderId="0" xfId="200" applyFont="1"/>
    <xf numFmtId="0" fontId="68" fillId="0" borderId="14" xfId="200" applyFont="1" applyBorder="1" applyAlignment="1">
      <alignment horizontal="center"/>
    </xf>
    <xf numFmtId="0" fontId="68" fillId="0" borderId="15" xfId="200" applyFont="1" applyBorder="1" applyAlignment="1">
      <alignment horizontal="center"/>
    </xf>
    <xf numFmtId="0" fontId="68" fillId="0" borderId="16" xfId="200" applyFont="1" applyBorder="1" applyAlignment="1">
      <alignment horizontal="center"/>
    </xf>
    <xf numFmtId="0" fontId="53" fillId="0" borderId="37" xfId="200" applyFont="1" applyBorder="1" applyAlignment="1">
      <alignment horizontal="center"/>
    </xf>
    <xf numFmtId="0" fontId="55" fillId="0" borderId="14" xfId="200" applyFont="1" applyBorder="1" applyAlignment="1"/>
    <xf numFmtId="0" fontId="67" fillId="0" borderId="37" xfId="200" applyFont="1" applyBorder="1" applyAlignment="1">
      <alignment horizontal="center" vertical="center"/>
    </xf>
    <xf numFmtId="0" fontId="53" fillId="0" borderId="27" xfId="200" applyFont="1" applyBorder="1" applyAlignment="1">
      <alignment horizontal="center" vertical="center"/>
    </xf>
    <xf numFmtId="0" fontId="67" fillId="0" borderId="77" xfId="200" applyFont="1" applyFill="1" applyBorder="1" applyAlignment="1">
      <alignment horizontal="center" vertical="center" wrapText="1"/>
    </xf>
    <xf numFmtId="0" fontId="67" fillId="27" borderId="73" xfId="200" applyFont="1" applyFill="1" applyBorder="1" applyAlignment="1">
      <alignment horizontal="center" vertical="center" wrapText="1"/>
    </xf>
    <xf numFmtId="0" fontId="67" fillId="0" borderId="76" xfId="200" applyFont="1" applyFill="1" applyBorder="1" applyAlignment="1">
      <alignment horizontal="center" vertical="center" wrapText="1"/>
    </xf>
    <xf numFmtId="49" fontId="53" fillId="0" borderId="14" xfId="200" applyNumberFormat="1" applyFont="1" applyBorder="1" applyAlignment="1">
      <alignment horizontal="left" vertical="center"/>
    </xf>
    <xf numFmtId="0" fontId="53" fillId="0" borderId="26" xfId="200" applyFont="1" applyBorder="1" applyAlignment="1">
      <alignment vertical="center"/>
    </xf>
    <xf numFmtId="3" fontId="53" fillId="0" borderId="29" xfId="153" applyNumberFormat="1" applyFont="1" applyBorder="1"/>
    <xf numFmtId="3" fontId="53" fillId="0" borderId="56" xfId="153" applyNumberFormat="1" applyFont="1" applyBorder="1"/>
    <xf numFmtId="3" fontId="53" fillId="27" borderId="31" xfId="153" applyNumberFormat="1" applyFont="1" applyFill="1" applyBorder="1"/>
    <xf numFmtId="3" fontId="53" fillId="0" borderId="67" xfId="153" applyNumberFormat="1" applyFont="1" applyBorder="1"/>
    <xf numFmtId="3" fontId="54" fillId="0" borderId="58" xfId="153" applyNumberFormat="1" applyFont="1" applyBorder="1"/>
    <xf numFmtId="3" fontId="54" fillId="0" borderId="41" xfId="153" applyNumberFormat="1" applyFont="1" applyBorder="1"/>
    <xf numFmtId="3" fontId="54" fillId="0" borderId="64" xfId="153" applyNumberFormat="1" applyFont="1" applyFill="1" applyBorder="1"/>
    <xf numFmtId="3" fontId="54" fillId="0" borderId="70" xfId="153" applyNumberFormat="1" applyFont="1" applyFill="1" applyBorder="1"/>
    <xf numFmtId="3" fontId="54" fillId="27" borderId="66" xfId="153" applyNumberFormat="1" applyFont="1" applyFill="1" applyBorder="1"/>
    <xf numFmtId="3" fontId="54" fillId="0" borderId="71" xfId="153" applyNumberFormat="1" applyFont="1" applyFill="1" applyBorder="1"/>
    <xf numFmtId="3" fontId="54" fillId="0" borderId="14" xfId="153" applyNumberFormat="1" applyFont="1" applyBorder="1"/>
    <xf numFmtId="3" fontId="54" fillId="0" borderId="26" xfId="153" applyNumberFormat="1" applyFont="1" applyBorder="1"/>
    <xf numFmtId="3" fontId="54" fillId="0" borderId="29" xfId="153" applyNumberFormat="1" applyFont="1" applyFill="1" applyBorder="1"/>
    <xf numFmtId="3" fontId="54" fillId="0" borderId="56" xfId="153" applyNumberFormat="1" applyFont="1" applyFill="1" applyBorder="1"/>
    <xf numFmtId="3" fontId="54" fillId="27" borderId="31" xfId="153" applyNumberFormat="1" applyFont="1" applyFill="1" applyBorder="1"/>
    <xf numFmtId="3" fontId="54" fillId="0" borderId="67" xfId="153" applyNumberFormat="1" applyFont="1" applyFill="1" applyBorder="1"/>
    <xf numFmtId="0" fontId="150" fillId="0" borderId="0" xfId="200" applyFont="1"/>
    <xf numFmtId="0" fontId="51" fillId="0" borderId="0" xfId="310" applyFont="1" applyFill="1" applyBorder="1"/>
    <xf numFmtId="0" fontId="55" fillId="0" borderId="0" xfId="200" applyFont="1" applyFill="1"/>
    <xf numFmtId="0" fontId="254" fillId="0" borderId="0" xfId="200" applyFont="1" applyFill="1"/>
    <xf numFmtId="0" fontId="53" fillId="0" borderId="0" xfId="200" applyFont="1" applyFill="1" applyBorder="1" applyAlignment="1">
      <alignment horizontal="center"/>
    </xf>
    <xf numFmtId="0" fontId="67" fillId="0" borderId="0" xfId="200" applyFont="1" applyFill="1" applyBorder="1" applyAlignment="1">
      <alignment horizontal="center" vertical="center"/>
    </xf>
    <xf numFmtId="49" fontId="53" fillId="0" borderId="0" xfId="200" applyNumberFormat="1" applyFont="1" applyFill="1" applyBorder="1" applyAlignment="1">
      <alignment horizontal="left" vertical="center"/>
    </xf>
    <xf numFmtId="4" fontId="12" fillId="0" borderId="22" xfId="450" applyNumberFormat="1" applyBorder="1"/>
    <xf numFmtId="4" fontId="12" fillId="0" borderId="24" xfId="450" applyNumberFormat="1" applyBorder="1"/>
    <xf numFmtId="4" fontId="12" fillId="0" borderId="38" xfId="450" applyNumberFormat="1" applyBorder="1"/>
    <xf numFmtId="4" fontId="12" fillId="0" borderId="25" xfId="450" applyNumberFormat="1" applyBorder="1"/>
    <xf numFmtId="4" fontId="232" fillId="55" borderId="22" xfId="457" applyNumberFormat="1" applyFont="1" applyFill="1" applyBorder="1" applyProtection="1">
      <protection locked="0"/>
    </xf>
    <xf numFmtId="4" fontId="232" fillId="78" borderId="22" xfId="457" applyNumberFormat="1" applyFont="1" applyFill="1" applyBorder="1" applyProtection="1">
      <protection locked="0"/>
    </xf>
    <xf numFmtId="4" fontId="233" fillId="55" borderId="22" xfId="457" applyNumberFormat="1" applyFont="1" applyFill="1" applyBorder="1" applyProtection="1">
      <protection locked="0"/>
    </xf>
    <xf numFmtId="4" fontId="233" fillId="78" borderId="22" xfId="457" applyNumberFormat="1" applyFont="1" applyFill="1" applyBorder="1" applyProtection="1">
      <protection locked="0"/>
    </xf>
    <xf numFmtId="4" fontId="232" fillId="0" borderId="0" xfId="329" applyNumberFormat="1" applyFont="1" applyFill="1" applyBorder="1" applyProtection="1">
      <protection locked="0"/>
    </xf>
    <xf numFmtId="2" fontId="51" fillId="0" borderId="24" xfId="0" applyNumberFormat="1" applyFont="1" applyBorder="1" applyAlignment="1">
      <alignment horizontal="center" vertical="justify"/>
    </xf>
    <xf numFmtId="0" fontId="58" fillId="0" borderId="0" xfId="199" applyFont="1" applyFill="1" applyBorder="1"/>
    <xf numFmtId="165" fontId="28" fillId="0" borderId="34" xfId="298" applyNumberFormat="1" applyFont="1" applyFill="1" applyBorder="1" applyAlignment="1">
      <alignment horizontal="right" vertical="center" wrapText="1" indent="2"/>
    </xf>
    <xf numFmtId="165" fontId="28" fillId="0" borderId="84" xfId="298" applyNumberFormat="1" applyFont="1" applyFill="1" applyBorder="1" applyAlignment="1">
      <alignment horizontal="right" vertical="center" indent="2"/>
    </xf>
    <xf numFmtId="165" fontId="28" fillId="0" borderId="84" xfId="298" applyNumberFormat="1" applyFont="1" applyFill="1" applyBorder="1" applyAlignment="1">
      <alignment horizontal="right" indent="2"/>
    </xf>
    <xf numFmtId="165" fontId="28" fillId="0" borderId="34" xfId="298" applyNumberFormat="1" applyFont="1" applyFill="1" applyBorder="1" applyAlignment="1">
      <alignment horizontal="right" vertical="center" indent="2"/>
    </xf>
    <xf numFmtId="165" fontId="28" fillId="0" borderId="84" xfId="298" applyNumberFormat="1" applyFont="1" applyFill="1" applyBorder="1" applyAlignment="1">
      <alignment horizontal="right" vertical="center" wrapText="1" indent="2"/>
    </xf>
    <xf numFmtId="165" fontId="28" fillId="0" borderId="45" xfId="298" applyNumberFormat="1" applyFont="1" applyFill="1" applyBorder="1" applyAlignment="1">
      <alignment horizontal="right" indent="2"/>
    </xf>
    <xf numFmtId="0" fontId="12" fillId="0" borderId="0" xfId="450" applyFill="1"/>
    <xf numFmtId="0" fontId="51" fillId="0" borderId="0" xfId="0" applyFont="1" applyFill="1" applyBorder="1"/>
    <xf numFmtId="4" fontId="51" fillId="0" borderId="0" xfId="0" applyNumberFormat="1" applyFont="1" applyFill="1" applyBorder="1"/>
    <xf numFmtId="2" fontId="0" fillId="0" borderId="0" xfId="0" applyNumberFormat="1" applyFill="1" applyBorder="1"/>
    <xf numFmtId="0" fontId="70" fillId="0" borderId="0" xfId="0" applyFont="1" applyBorder="1"/>
    <xf numFmtId="2" fontId="24" fillId="0" borderId="0" xfId="0" applyNumberFormat="1" applyFont="1" applyBorder="1"/>
    <xf numFmtId="4" fontId="232" fillId="55" borderId="20" xfId="457" applyNumberFormat="1" applyFont="1" applyFill="1" applyBorder="1" applyProtection="1">
      <protection locked="0"/>
    </xf>
    <xf numFmtId="4" fontId="232" fillId="55" borderId="50" xfId="457" applyNumberFormat="1" applyFont="1" applyFill="1" applyBorder="1" applyProtection="1">
      <protection locked="0"/>
    </xf>
    <xf numFmtId="4" fontId="232" fillId="55" borderId="51" xfId="457" applyNumberFormat="1" applyFont="1" applyFill="1" applyBorder="1" applyProtection="1">
      <protection locked="0"/>
    </xf>
    <xf numFmtId="4" fontId="232" fillId="55" borderId="32" xfId="457" applyNumberFormat="1" applyFont="1" applyFill="1" applyBorder="1" applyProtection="1">
      <protection locked="0"/>
    </xf>
    <xf numFmtId="4" fontId="232" fillId="55" borderId="24" xfId="457" applyNumberFormat="1" applyFont="1" applyFill="1" applyBorder="1" applyProtection="1">
      <protection locked="0"/>
    </xf>
    <xf numFmtId="4" fontId="232" fillId="78" borderId="32" xfId="457" applyNumberFormat="1" applyFont="1" applyFill="1" applyBorder="1" applyProtection="1">
      <protection locked="0"/>
    </xf>
    <xf numFmtId="4" fontId="232" fillId="78" borderId="24" xfId="457" applyNumberFormat="1" applyFont="1" applyFill="1" applyBorder="1" applyProtection="1">
      <protection locked="0"/>
    </xf>
    <xf numFmtId="4" fontId="233" fillId="55" borderId="32" xfId="457" applyNumberFormat="1" applyFont="1" applyFill="1" applyBorder="1" applyProtection="1">
      <protection locked="0"/>
    </xf>
    <xf numFmtId="4" fontId="233" fillId="55" borderId="24" xfId="457" applyNumberFormat="1" applyFont="1" applyFill="1" applyBorder="1" applyProtection="1">
      <protection locked="0"/>
    </xf>
    <xf numFmtId="4" fontId="233" fillId="78" borderId="32" xfId="457" applyNumberFormat="1" applyFont="1" applyFill="1" applyBorder="1" applyProtection="1">
      <protection locked="0"/>
    </xf>
    <xf numFmtId="4" fontId="233" fillId="78" borderId="24" xfId="457" applyNumberFormat="1" applyFont="1" applyFill="1" applyBorder="1" applyProtection="1">
      <protection locked="0"/>
    </xf>
    <xf numFmtId="4" fontId="232" fillId="55" borderId="52" xfId="457" applyNumberFormat="1" applyFont="1" applyFill="1" applyBorder="1" applyProtection="1">
      <protection locked="0"/>
    </xf>
    <xf numFmtId="4" fontId="232" fillId="55" borderId="0" xfId="457" applyNumberFormat="1" applyFont="1" applyFill="1" applyBorder="1" applyProtection="1">
      <protection locked="0"/>
    </xf>
    <xf numFmtId="4" fontId="232" fillId="55" borderId="63" xfId="457" applyNumberFormat="1" applyFont="1" applyFill="1" applyBorder="1" applyProtection="1">
      <protection locked="0"/>
    </xf>
    <xf numFmtId="4" fontId="231" fillId="80" borderId="33" xfId="457" applyNumberFormat="1" applyFont="1" applyFill="1" applyBorder="1" applyProtection="1">
      <protection locked="0"/>
    </xf>
    <xf numFmtId="4" fontId="231" fillId="80" borderId="38" xfId="457" applyNumberFormat="1" applyFont="1" applyFill="1" applyBorder="1" applyProtection="1">
      <protection locked="0"/>
    </xf>
    <xf numFmtId="4" fontId="231" fillId="80" borderId="25" xfId="457" applyNumberFormat="1" applyFont="1" applyFill="1" applyBorder="1" applyProtection="1">
      <protection locked="0"/>
    </xf>
    <xf numFmtId="0" fontId="57" fillId="0" borderId="72" xfId="0" applyFont="1" applyBorder="1"/>
    <xf numFmtId="0" fontId="57" fillId="0" borderId="40" xfId="0" applyFont="1" applyBorder="1"/>
    <xf numFmtId="0" fontId="57" fillId="0" borderId="49" xfId="0" applyFont="1" applyBorder="1"/>
    <xf numFmtId="2" fontId="54" fillId="0" borderId="72" xfId="0" applyNumberFormat="1" applyFont="1" applyBorder="1"/>
    <xf numFmtId="2" fontId="54" fillId="0" borderId="40" xfId="0" applyNumberFormat="1" applyFont="1" applyBorder="1"/>
    <xf numFmtId="2" fontId="54" fillId="0" borderId="49" xfId="0" applyNumberFormat="1" applyFont="1" applyBorder="1"/>
    <xf numFmtId="3" fontId="27" fillId="0" borderId="42" xfId="0" applyNumberFormat="1" applyFont="1" applyFill="1" applyBorder="1" applyAlignment="1">
      <alignment horizontal="center"/>
    </xf>
    <xf numFmtId="3" fontId="27" fillId="0" borderId="34" xfId="0" applyNumberFormat="1" applyFont="1" applyFill="1" applyBorder="1" applyAlignment="1">
      <alignment horizontal="center"/>
    </xf>
    <xf numFmtId="165" fontId="27" fillId="24" borderId="42" xfId="0" applyNumberFormat="1" applyFont="1" applyFill="1" applyBorder="1" applyAlignment="1">
      <alignment horizontal="center"/>
    </xf>
    <xf numFmtId="3" fontId="27" fillId="0" borderId="43" xfId="0" applyNumberFormat="1" applyFont="1" applyFill="1" applyBorder="1" applyAlignment="1">
      <alignment horizontal="center"/>
    </xf>
    <xf numFmtId="3" fontId="27" fillId="0" borderId="84" xfId="0" applyNumberFormat="1" applyFont="1" applyFill="1" applyBorder="1" applyAlignment="1">
      <alignment horizontal="center"/>
    </xf>
    <xf numFmtId="165" fontId="27" fillId="24" borderId="43" xfId="0" applyNumberFormat="1" applyFont="1" applyFill="1" applyBorder="1" applyAlignment="1">
      <alignment horizontal="center"/>
    </xf>
    <xf numFmtId="3" fontId="28" fillId="0" borderId="44" xfId="0" applyNumberFormat="1" applyFont="1" applyFill="1" applyBorder="1" applyAlignment="1">
      <alignment horizontal="center"/>
    </xf>
    <xf numFmtId="3" fontId="28" fillId="0" borderId="45" xfId="0" applyNumberFormat="1" applyFont="1" applyFill="1" applyBorder="1" applyAlignment="1">
      <alignment horizontal="center"/>
    </xf>
    <xf numFmtId="165" fontId="28" fillId="24" borderId="44" xfId="0" applyNumberFormat="1" applyFont="1" applyFill="1" applyBorder="1" applyAlignment="1">
      <alignment horizontal="center"/>
    </xf>
    <xf numFmtId="0" fontId="28" fillId="0" borderId="26" xfId="0" applyFont="1" applyBorder="1" applyAlignment="1">
      <alignment horizontal="centerContinuous" vertical="center"/>
    </xf>
    <xf numFmtId="0" fontId="28" fillId="0" borderId="16" xfId="0" applyFont="1" applyBorder="1" applyAlignment="1">
      <alignment horizontal="centerContinuous" vertical="center"/>
    </xf>
    <xf numFmtId="14" fontId="28" fillId="0" borderId="27" xfId="0" applyNumberFormat="1" applyFont="1" applyFill="1" applyBorder="1" applyAlignment="1">
      <alignment horizontal="center" vertical="center" wrapText="1"/>
    </xf>
    <xf numFmtId="3" fontId="50" fillId="0" borderId="23" xfId="0" applyNumberFormat="1" applyFont="1" applyBorder="1" applyAlignment="1">
      <alignment horizontal="center"/>
    </xf>
    <xf numFmtId="3" fontId="133" fillId="0" borderId="22" xfId="0" applyNumberFormat="1" applyFont="1" applyBorder="1"/>
    <xf numFmtId="3" fontId="133" fillId="0" borderId="38" xfId="0" applyNumberFormat="1" applyFont="1" applyBorder="1"/>
    <xf numFmtId="0" fontId="28" fillId="0" borderId="30" xfId="0" applyFont="1" applyBorder="1" applyAlignment="1">
      <alignment horizontal="centerContinuous" vertical="center"/>
    </xf>
    <xf numFmtId="0" fontId="53" fillId="0" borderId="41" xfId="0" applyFont="1" applyFill="1" applyBorder="1" applyAlignment="1" applyProtection="1">
      <alignment vertical="center" wrapText="1"/>
      <protection locked="0"/>
    </xf>
    <xf numFmtId="167" fontId="260" fillId="0" borderId="64" xfId="476" applyNumberFormat="1" applyFont="1" applyFill="1" applyBorder="1" applyAlignment="1" applyProtection="1">
      <alignment horizontal="right" vertical="center" wrapText="1"/>
    </xf>
    <xf numFmtId="0" fontId="53" fillId="0" borderId="14" xfId="0" applyFont="1" applyBorder="1" applyAlignment="1">
      <alignment horizontal="center" vertical="center" wrapText="1"/>
    </xf>
    <xf numFmtId="14" fontId="53" fillId="0" borderId="26" xfId="0" applyNumberFormat="1" applyFont="1" applyBorder="1" applyAlignment="1">
      <alignment horizontal="center" vertical="center" wrapText="1"/>
    </xf>
    <xf numFmtId="14" fontId="53" fillId="0" borderId="16" xfId="0" applyNumberFormat="1" applyFont="1" applyBorder="1" applyAlignment="1">
      <alignment horizontal="center" vertical="center" wrapText="1"/>
    </xf>
    <xf numFmtId="0" fontId="258" fillId="24" borderId="31" xfId="0" applyFont="1" applyFill="1" applyBorder="1" applyAlignment="1">
      <alignment horizontal="center" vertical="center" wrapText="1"/>
    </xf>
    <xf numFmtId="0" fontId="258" fillId="0" borderId="28" xfId="0" applyFont="1" applyFill="1" applyBorder="1" applyAlignment="1">
      <alignment horizontal="center" vertical="center" wrapText="1"/>
    </xf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2" fontId="53" fillId="0" borderId="0" xfId="135" applyNumberFormat="1" applyFont="1" applyFill="1" applyBorder="1"/>
    <xf numFmtId="0" fontId="46" fillId="0" borderId="0" xfId="135" applyFont="1" applyFill="1"/>
    <xf numFmtId="0" fontId="169" fillId="0" borderId="0" xfId="135" applyFont="1" applyFill="1" applyAlignment="1">
      <alignment horizontal="center"/>
    </xf>
    <xf numFmtId="165" fontId="51" fillId="0" borderId="65" xfId="135" applyNumberFormat="1" applyFont="1" applyFill="1" applyBorder="1" applyAlignment="1">
      <alignment horizontal="center"/>
    </xf>
    <xf numFmtId="0" fontId="261" fillId="45" borderId="0" xfId="135" applyFont="1" applyFill="1" applyAlignment="1">
      <alignment horizontal="left"/>
    </xf>
    <xf numFmtId="0" fontId="227" fillId="0" borderId="26" xfId="0" applyFont="1" applyFill="1" applyBorder="1" applyAlignment="1" applyProtection="1">
      <alignment horizontal="center" vertical="center" wrapText="1"/>
    </xf>
    <xf numFmtId="0" fontId="227" fillId="0" borderId="16" xfId="0" applyFont="1" applyFill="1" applyBorder="1" applyAlignment="1" applyProtection="1">
      <alignment horizontal="center" vertical="center" wrapText="1"/>
    </xf>
    <xf numFmtId="167" fontId="260" fillId="0" borderId="41" xfId="476" applyNumberFormat="1" applyFont="1" applyFill="1" applyBorder="1" applyAlignment="1" applyProtection="1">
      <alignment horizontal="right" vertical="center" wrapText="1"/>
    </xf>
    <xf numFmtId="0" fontId="53" fillId="0" borderId="26" xfId="0" applyFont="1" applyFill="1" applyBorder="1" applyAlignment="1" applyProtection="1">
      <alignment horizontal="center" vertical="center" wrapText="1"/>
    </xf>
    <xf numFmtId="2" fontId="223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3" fillId="0" borderId="16" xfId="0" applyFont="1" applyFill="1" applyBorder="1" applyAlignment="1" applyProtection="1">
      <alignment horizontal="center" vertical="center" wrapText="1"/>
    </xf>
    <xf numFmtId="2" fontId="247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3" fillId="0" borderId="17" xfId="0" applyFont="1" applyBorder="1"/>
    <xf numFmtId="0" fontId="63" fillId="0" borderId="40" xfId="0" applyFont="1" applyBorder="1"/>
    <xf numFmtId="0" fontId="63" fillId="0" borderId="49" xfId="0" applyFont="1" applyBorder="1"/>
    <xf numFmtId="0" fontId="190" fillId="45" borderId="0" xfId="253" applyFont="1" applyFill="1" applyAlignment="1">
      <alignment horizontal="left"/>
    </xf>
    <xf numFmtId="0" fontId="191" fillId="45" borderId="0" xfId="253" applyFont="1" applyFill="1"/>
    <xf numFmtId="166" fontId="58" fillId="0" borderId="30" xfId="153" applyNumberFormat="1" applyFont="1" applyBorder="1"/>
    <xf numFmtId="0" fontId="51" fillId="0" borderId="0" xfId="449" applyFont="1" applyBorder="1"/>
    <xf numFmtId="0" fontId="68" fillId="0" borderId="0" xfId="205" applyNumberFormat="1" applyFont="1" applyAlignment="1" applyProtection="1">
      <alignment horizontal="center" vertical="top" wrapText="1"/>
    </xf>
    <xf numFmtId="179" fontId="223" fillId="45" borderId="26" xfId="205" applyFont="1" applyFill="1" applyBorder="1" applyAlignment="1">
      <alignment horizontal="center" vertical="center"/>
    </xf>
    <xf numFmtId="174" fontId="247" fillId="45" borderId="82" xfId="180" applyFont="1" applyFill="1" applyBorder="1">
      <alignment vertical="center"/>
    </xf>
    <xf numFmtId="174" fontId="247" fillId="45" borderId="41" xfId="180" applyFont="1" applyFill="1" applyBorder="1">
      <alignment vertical="center"/>
    </xf>
    <xf numFmtId="0" fontId="54" fillId="0" borderId="0" xfId="0" applyFont="1" applyFill="1"/>
    <xf numFmtId="0" fontId="29" fillId="0" borderId="0" xfId="0" applyFont="1" applyBorder="1" applyAlignment="1">
      <alignment horizontal="center" vertical="center"/>
    </xf>
    <xf numFmtId="165" fontId="29" fillId="49" borderId="44" xfId="0" applyNumberFormat="1" applyFont="1" applyFill="1" applyBorder="1"/>
    <xf numFmtId="165" fontId="25" fillId="49" borderId="43" xfId="0" applyNumberFormat="1" applyFont="1" applyFill="1" applyBorder="1"/>
    <xf numFmtId="165" fontId="25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7" fillId="85" borderId="111" xfId="0" applyFont="1" applyFill="1" applyBorder="1"/>
    <xf numFmtId="0" fontId="217" fillId="85" borderId="72" xfId="0" applyFont="1" applyFill="1" applyBorder="1"/>
    <xf numFmtId="0" fontId="0" fillId="85" borderId="49" xfId="0" applyFill="1" applyBorder="1"/>
    <xf numFmtId="182" fontId="231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4" fontId="12" fillId="0" borderId="22" xfId="450" quotePrefix="1" applyNumberFormat="1" applyBorder="1"/>
    <xf numFmtId="4" fontId="12" fillId="0" borderId="79" xfId="450" applyNumberFormat="1" applyBorder="1"/>
    <xf numFmtId="4" fontId="12" fillId="0" borderId="23" xfId="450" applyNumberFormat="1" applyBorder="1"/>
    <xf numFmtId="4" fontId="12" fillId="0" borderId="54" xfId="450" applyNumberFormat="1" applyBorder="1"/>
    <xf numFmtId="4" fontId="12" fillId="0" borderId="32" xfId="450" applyNumberFormat="1" applyBorder="1"/>
    <xf numFmtId="4" fontId="12" fillId="0" borderId="33" xfId="450" applyNumberFormat="1" applyBorder="1"/>
    <xf numFmtId="0" fontId="253" fillId="0" borderId="42" xfId="450" applyFont="1" applyBorder="1" applyAlignment="1">
      <alignment horizontal="left" indent="1"/>
    </xf>
    <xf numFmtId="182" fontId="231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1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3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28" fillId="0" borderId="26" xfId="154" applyFont="1" applyFill="1" applyBorder="1"/>
    <xf numFmtId="0" fontId="48" fillId="0" borderId="26" xfId="304" applyFont="1" applyBorder="1" applyProtection="1">
      <protection locked="0"/>
    </xf>
    <xf numFmtId="4" fontId="232" fillId="55" borderId="29" xfId="457" applyNumberFormat="1" applyFont="1" applyFill="1" applyBorder="1" applyProtection="1">
      <protection locked="0"/>
    </xf>
    <xf numFmtId="4" fontId="232" fillId="55" borderId="30" xfId="457" applyNumberFormat="1" applyFont="1" applyFill="1" applyBorder="1" applyProtection="1">
      <protection locked="0"/>
    </xf>
    <xf numFmtId="4" fontId="232" fillId="55" borderId="31" xfId="457" applyNumberFormat="1" applyFont="1" applyFill="1" applyBorder="1" applyProtection="1">
      <protection locked="0"/>
    </xf>
    <xf numFmtId="183" fontId="231" fillId="77" borderId="26" xfId="165" applyNumberFormat="1" applyFont="1" applyFill="1" applyBorder="1" applyAlignment="1">
      <alignment horizontal="right" vertical="center"/>
    </xf>
    <xf numFmtId="0" fontId="46" fillId="86" borderId="0" xfId="304" applyFill="1"/>
    <xf numFmtId="181" fontId="46" fillId="86" borderId="0" xfId="304" applyNumberFormat="1" applyFill="1"/>
    <xf numFmtId="167" fontId="46" fillId="86" borderId="0" xfId="304" applyNumberFormat="1" applyFill="1"/>
    <xf numFmtId="0" fontId="53" fillId="0" borderId="0" xfId="200" applyFont="1" applyFill="1" applyBorder="1" applyAlignment="1">
      <alignment horizontal="center" vertical="center"/>
    </xf>
    <xf numFmtId="3" fontId="265" fillId="0" borderId="0" xfId="200" applyNumberFormat="1" applyFont="1"/>
    <xf numFmtId="0" fontId="53" fillId="0" borderId="0" xfId="200" applyFont="1" applyFill="1" applyBorder="1" applyAlignment="1">
      <alignment vertical="center"/>
    </xf>
    <xf numFmtId="4" fontId="54" fillId="0" borderId="0" xfId="200" applyNumberFormat="1" applyFont="1"/>
    <xf numFmtId="3" fontId="51" fillId="0" borderId="0" xfId="310" applyNumberFormat="1" applyFont="1" applyFill="1" applyBorder="1"/>
    <xf numFmtId="3" fontId="223" fillId="0" borderId="0" xfId="200" applyNumberFormat="1" applyFont="1" applyFill="1" applyAlignment="1">
      <alignment horizontal="left"/>
    </xf>
    <xf numFmtId="2" fontId="33" fillId="0" borderId="0" xfId="0" applyNumberFormat="1" applyFont="1" applyFill="1" applyAlignment="1">
      <alignment vertical="center"/>
    </xf>
    <xf numFmtId="0" fontId="215" fillId="0" borderId="0" xfId="0" applyFont="1" applyFill="1"/>
    <xf numFmtId="0" fontId="54" fillId="0" borderId="0" xfId="0" quotePrefix="1" applyFont="1" applyFill="1" applyAlignment="1" applyProtection="1">
      <alignment horizontal="center"/>
      <protection locked="0"/>
    </xf>
    <xf numFmtId="0" fontId="51" fillId="0" borderId="0" xfId="0" applyFont="1" applyFill="1"/>
    <xf numFmtId="4" fontId="51" fillId="0" borderId="0" xfId="0" applyNumberFormat="1" applyFont="1" applyFill="1"/>
    <xf numFmtId="4" fontId="51" fillId="0" borderId="0" xfId="0" applyNumberFormat="1" applyFont="1" applyFill="1" applyAlignment="1">
      <alignment horizontal="left" vertical="center"/>
    </xf>
    <xf numFmtId="0" fontId="54" fillId="0" borderId="0" xfId="0" applyFont="1" applyFill="1" applyBorder="1"/>
    <xf numFmtId="0" fontId="30" fillId="0" borderId="0" xfId="0" applyFont="1" applyFill="1" applyAlignment="1">
      <alignment vertical="center"/>
    </xf>
    <xf numFmtId="0" fontId="28" fillId="0" borderId="0" xfId="298" applyFont="1" applyFill="1" applyBorder="1" applyAlignment="1">
      <alignment horizontal="center" vertical="center"/>
    </xf>
    <xf numFmtId="0" fontId="63" fillId="0" borderId="0" xfId="298" applyFont="1" applyFill="1" applyBorder="1" applyAlignment="1">
      <alignment horizontal="center" vertical="center"/>
    </xf>
    <xf numFmtId="0" fontId="63" fillId="0" borderId="0" xfId="298" applyFont="1" applyFill="1" applyBorder="1" applyAlignment="1">
      <alignment horizontal="left"/>
    </xf>
    <xf numFmtId="0" fontId="63" fillId="0" borderId="0" xfId="298" applyFont="1" applyFill="1" applyBorder="1" applyAlignment="1">
      <alignment horizontal="center"/>
    </xf>
    <xf numFmtId="0" fontId="46" fillId="0" borderId="52" xfId="304" applyBorder="1"/>
    <xf numFmtId="0" fontId="46" fillId="0" borderId="0" xfId="304" applyBorder="1"/>
    <xf numFmtId="0" fontId="46" fillId="0" borderId="39" xfId="304" applyBorder="1"/>
    <xf numFmtId="4" fontId="232" fillId="55" borderId="56" xfId="457" applyNumberFormat="1" applyFont="1" applyFill="1" applyBorder="1" applyProtection="1">
      <protection locked="0"/>
    </xf>
    <xf numFmtId="1" fontId="51" fillId="0" borderId="38" xfId="0" applyNumberFormat="1" applyFont="1" applyBorder="1" applyAlignment="1">
      <alignment horizontal="center"/>
    </xf>
    <xf numFmtId="2" fontId="51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51" fillId="0" borderId="32" xfId="0" applyNumberFormat="1" applyFont="1" applyBorder="1" applyAlignment="1"/>
    <xf numFmtId="14" fontId="29" fillId="0" borderId="0" xfId="0" applyNumberFormat="1" applyFont="1" applyFill="1" applyBorder="1" applyAlignment="1">
      <alignment horizontal="center" vertical="center" wrapText="1"/>
    </xf>
    <xf numFmtId="178" fontId="29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3" fontId="43" fillId="0" borderId="0" xfId="0" applyNumberFormat="1" applyFont="1" applyFill="1" applyBorder="1" applyAlignment="1">
      <alignment horizontal="center"/>
    </xf>
    <xf numFmtId="3" fontId="50" fillId="0" borderId="0" xfId="0" applyNumberFormat="1" applyFont="1" applyFill="1" applyBorder="1" applyAlignment="1">
      <alignment horizontal="center"/>
    </xf>
    <xf numFmtId="2" fontId="43" fillId="0" borderId="0" xfId="0" applyNumberFormat="1" applyFont="1" applyFill="1" applyBorder="1" applyAlignment="1">
      <alignment horizontal="center"/>
    </xf>
    <xf numFmtId="165" fontId="43" fillId="0" borderId="0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0" fontId="272" fillId="0" borderId="0" xfId="304" applyFont="1" applyFill="1" applyBorder="1"/>
    <xf numFmtId="0" fontId="273" fillId="0" borderId="0" xfId="90" applyFont="1" applyFill="1" applyBorder="1"/>
    <xf numFmtId="166" fontId="135" fillId="0" borderId="0" xfId="91" applyNumberFormat="1" applyFont="1" applyFill="1" applyBorder="1" applyAlignment="1">
      <alignment horizontal="left"/>
    </xf>
    <xf numFmtId="4" fontId="231" fillId="80" borderId="30" xfId="487" applyNumberFormat="1" applyFont="1" applyFill="1" applyBorder="1" applyProtection="1">
      <protection locked="0"/>
    </xf>
    <xf numFmtId="4" fontId="232" fillId="78" borderId="38" xfId="487" applyNumberFormat="1" applyFont="1" applyFill="1" applyBorder="1" applyProtection="1">
      <protection locked="0"/>
    </xf>
    <xf numFmtId="4" fontId="232" fillId="55" borderId="23" xfId="487" applyNumberFormat="1" applyFont="1" applyFill="1" applyBorder="1" applyProtection="1">
      <protection locked="0"/>
    </xf>
    <xf numFmtId="0" fontId="103" fillId="55" borderId="0" xfId="487" applyFont="1" applyFill="1"/>
    <xf numFmtId="0" fontId="46" fillId="0" borderId="0" xfId="304" applyFont="1" applyBorder="1"/>
    <xf numFmtId="0" fontId="232" fillId="55" borderId="63" xfId="487" applyFont="1" applyFill="1" applyBorder="1" applyProtection="1">
      <protection locked="0"/>
    </xf>
    <xf numFmtId="4" fontId="232" fillId="78" borderId="22" xfId="487" applyNumberFormat="1" applyFont="1" applyFill="1" applyBorder="1" applyProtection="1">
      <protection locked="0"/>
    </xf>
    <xf numFmtId="4" fontId="232" fillId="55" borderId="22" xfId="487" applyNumberFormat="1" applyFont="1" applyFill="1" applyBorder="1" applyProtection="1">
      <protection locked="0"/>
    </xf>
    <xf numFmtId="0" fontId="33" fillId="0" borderId="26" xfId="0" applyFont="1" applyBorder="1" applyAlignment="1">
      <alignment horizontal="center" vertical="center" wrapText="1"/>
    </xf>
    <xf numFmtId="14" fontId="12" fillId="0" borderId="0" xfId="450" applyNumberFormat="1" applyBorder="1" applyAlignment="1">
      <alignment horizontal="left"/>
    </xf>
    <xf numFmtId="2" fontId="25" fillId="0" borderId="0" xfId="0" applyNumberFormat="1" applyFont="1" applyBorder="1"/>
    <xf numFmtId="3" fontId="25" fillId="0" borderId="0" xfId="0" applyNumberFormat="1" applyFont="1" applyBorder="1"/>
    <xf numFmtId="0" fontId="12" fillId="0" borderId="0" xfId="450" applyBorder="1"/>
    <xf numFmtId="182" fontId="231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1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51" fillId="0" borderId="38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53" fillId="0" borderId="0" xfId="0" applyFont="1" applyFill="1" applyBorder="1" applyAlignment="1" applyProtection="1">
      <alignment horizontal="center" vertical="center" wrapText="1"/>
    </xf>
    <xf numFmtId="16" fontId="53" fillId="0" borderId="0" xfId="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Border="1" applyAlignment="1" applyProtection="1">
      <alignment vertical="center" wrapText="1"/>
      <protection locked="0"/>
    </xf>
    <xf numFmtId="2" fontId="164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8" fillId="0" borderId="0" xfId="0" applyFont="1" applyFill="1" applyBorder="1" applyAlignment="1" applyProtection="1">
      <alignment vertical="center" wrapText="1"/>
      <protection locked="0"/>
    </xf>
    <xf numFmtId="0" fontId="55" fillId="0" borderId="0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Alignment="1">
      <alignment horizontal="center" vertical="center"/>
    </xf>
    <xf numFmtId="0" fontId="271" fillId="0" borderId="0" xfId="0" applyFont="1" applyFill="1" applyBorder="1" applyAlignment="1">
      <alignment vertical="center" wrapText="1"/>
    </xf>
    <xf numFmtId="3" fontId="58" fillId="0" borderId="29" xfId="153" applyNumberFormat="1" applyFont="1" applyBorder="1"/>
    <xf numFmtId="186" fontId="25" fillId="0" borderId="0" xfId="0" applyNumberFormat="1" applyFont="1" applyBorder="1"/>
    <xf numFmtId="49" fontId="53" fillId="0" borderId="0" xfId="200" applyNumberFormat="1" applyFont="1" applyBorder="1" applyAlignment="1">
      <alignment horizontal="center" vertical="center"/>
    </xf>
    <xf numFmtId="0" fontId="55" fillId="0" borderId="0" xfId="200" applyFont="1" applyFill="1" applyBorder="1" applyAlignment="1">
      <alignment horizontal="center"/>
    </xf>
    <xf numFmtId="0" fontId="67" fillId="0" borderId="0" xfId="200" applyFont="1" applyBorder="1" applyAlignment="1">
      <alignment horizontal="center" vertical="center"/>
    </xf>
    <xf numFmtId="0" fontId="68" fillId="0" borderId="0" xfId="200" applyFont="1" applyFill="1" applyBorder="1" applyAlignment="1">
      <alignment horizontal="center"/>
    </xf>
    <xf numFmtId="3" fontId="6" fillId="0" borderId="0" xfId="492" applyNumberFormat="1"/>
    <xf numFmtId="0" fontId="6" fillId="0" borderId="0" xfId="492"/>
    <xf numFmtId="0" fontId="211" fillId="0" borderId="0" xfId="310" applyFont="1"/>
    <xf numFmtId="3" fontId="6" fillId="0" borderId="0" xfId="492" applyNumberFormat="1" applyFont="1"/>
    <xf numFmtId="0" fontId="6" fillId="0" borderId="0" xfId="492" applyFont="1"/>
    <xf numFmtId="3" fontId="211" fillId="0" borderId="0" xfId="310" applyNumberFormat="1" applyFont="1"/>
    <xf numFmtId="0" fontId="210" fillId="0" borderId="0" xfId="199" applyFont="1"/>
    <xf numFmtId="3" fontId="211" fillId="0" borderId="25" xfId="153" applyNumberFormat="1" applyFont="1" applyBorder="1"/>
    <xf numFmtId="3" fontId="211" fillId="0" borderId="36" xfId="153" applyNumberFormat="1" applyFont="1" applyBorder="1"/>
    <xf numFmtId="3" fontId="211" fillId="0" borderId="38" xfId="153" applyNumberFormat="1" applyFont="1" applyBorder="1"/>
    <xf numFmtId="4" fontId="211" fillId="0" borderId="33" xfId="153" applyNumberFormat="1" applyFont="1" applyBorder="1"/>
    <xf numFmtId="3" fontId="211" fillId="0" borderId="57" xfId="153" applyNumberFormat="1" applyFont="1" applyBorder="1"/>
    <xf numFmtId="4" fontId="211" fillId="0" borderId="20" xfId="153" applyNumberFormat="1" applyFont="1" applyBorder="1"/>
    <xf numFmtId="3" fontId="211" fillId="0" borderId="24" xfId="153" applyNumberFormat="1" applyFont="1" applyBorder="1"/>
    <xf numFmtId="3" fontId="211" fillId="0" borderId="35" xfId="153" applyNumberFormat="1" applyFont="1" applyBorder="1"/>
    <xf numFmtId="3" fontId="211" fillId="0" borderId="22" xfId="153" applyNumberFormat="1" applyFont="1" applyBorder="1"/>
    <xf numFmtId="4" fontId="211" fillId="0" borderId="32" xfId="153" applyNumberFormat="1" applyFont="1" applyBorder="1"/>
    <xf numFmtId="0" fontId="211" fillId="0" borderId="0" xfId="310" applyFont="1" applyBorder="1"/>
    <xf numFmtId="3" fontId="211" fillId="0" borderId="69" xfId="153" applyNumberFormat="1" applyFont="1" applyBorder="1"/>
    <xf numFmtId="3" fontId="211" fillId="0" borderId="5" xfId="153" applyNumberFormat="1" applyFont="1" applyBorder="1"/>
    <xf numFmtId="3" fontId="211" fillId="0" borderId="68" xfId="153" applyNumberFormat="1" applyFont="1" applyBorder="1"/>
    <xf numFmtId="3" fontId="6" fillId="0" borderId="0" xfId="492" applyNumberFormat="1" applyFont="1" applyBorder="1"/>
    <xf numFmtId="0" fontId="6" fillId="0" borderId="0" xfId="492" applyFont="1" applyBorder="1"/>
    <xf numFmtId="3" fontId="211" fillId="0" borderId="0" xfId="153" applyNumberFormat="1" applyFont="1" applyBorder="1"/>
    <xf numFmtId="3" fontId="211" fillId="0" borderId="0" xfId="153" applyNumberFormat="1" applyFont="1" applyBorder="1" applyAlignment="1">
      <alignment horizontal="center"/>
    </xf>
    <xf numFmtId="3" fontId="211" fillId="0" borderId="88" xfId="153" applyNumberFormat="1" applyFont="1" applyBorder="1"/>
    <xf numFmtId="3" fontId="211" fillId="0" borderId="48" xfId="153" applyNumberFormat="1" applyFont="1" applyBorder="1"/>
    <xf numFmtId="3" fontId="211" fillId="0" borderId="54" xfId="153" applyNumberFormat="1" applyFont="1" applyBorder="1"/>
    <xf numFmtId="3" fontId="211" fillId="0" borderId="80" xfId="153" applyNumberFormat="1" applyFont="1" applyBorder="1"/>
    <xf numFmtId="3" fontId="211" fillId="0" borderId="23" xfId="153" applyNumberFormat="1" applyFont="1" applyBorder="1"/>
    <xf numFmtId="4" fontId="211" fillId="0" borderId="79" xfId="153" applyNumberFormat="1" applyFont="1" applyBorder="1"/>
    <xf numFmtId="3" fontId="210" fillId="0" borderId="56" xfId="153" applyNumberFormat="1" applyFont="1" applyBorder="1"/>
    <xf numFmtId="0" fontId="209" fillId="0" borderId="29" xfId="310" applyFont="1" applyBorder="1" applyAlignment="1">
      <alignment vertical="center"/>
    </xf>
    <xf numFmtId="0" fontId="209" fillId="0" borderId="106" xfId="310" applyFont="1" applyBorder="1" applyAlignment="1">
      <alignment horizontal="center" vertical="center" wrapText="1"/>
    </xf>
    <xf numFmtId="0" fontId="209" fillId="27" borderId="105" xfId="200" applyFont="1" applyFill="1" applyBorder="1" applyAlignment="1">
      <alignment horizontal="center" vertical="center" wrapText="1"/>
    </xf>
    <xf numFmtId="0" fontId="209" fillId="0" borderId="108" xfId="310" applyFont="1" applyFill="1" applyBorder="1" applyAlignment="1">
      <alignment horizontal="center" vertical="center" wrapText="1"/>
    </xf>
    <xf numFmtId="0" fontId="209" fillId="0" borderId="107" xfId="310" applyFont="1" applyBorder="1" applyAlignment="1">
      <alignment horizontal="center" vertical="center"/>
    </xf>
    <xf numFmtId="0" fontId="209" fillId="0" borderId="104" xfId="310" applyFont="1" applyBorder="1" applyAlignment="1">
      <alignment horizontal="center" vertical="center"/>
    </xf>
    <xf numFmtId="0" fontId="209" fillId="0" borderId="73" xfId="310" applyFont="1" applyBorder="1" applyAlignment="1">
      <alignment horizontal="center" vertical="center" wrapText="1"/>
    </xf>
    <xf numFmtId="0" fontId="209" fillId="27" borderId="74" xfId="200" applyFont="1" applyFill="1" applyBorder="1" applyAlignment="1">
      <alignment horizontal="center" vertical="center" wrapText="1"/>
    </xf>
    <xf numFmtId="0" fontId="209" fillId="0" borderId="75" xfId="310" applyFont="1" applyFill="1" applyBorder="1" applyAlignment="1">
      <alignment horizontal="center" vertical="center" wrapText="1"/>
    </xf>
    <xf numFmtId="0" fontId="209" fillId="0" borderId="76" xfId="310" applyFont="1" applyBorder="1" applyAlignment="1">
      <alignment horizontal="center" vertical="center"/>
    </xf>
    <xf numFmtId="0" fontId="209" fillId="0" borderId="77" xfId="310" applyFont="1" applyBorder="1" applyAlignment="1">
      <alignment horizontal="center" vertical="center"/>
    </xf>
    <xf numFmtId="0" fontId="278" fillId="0" borderId="73" xfId="310" applyFont="1" applyBorder="1" applyAlignment="1">
      <alignment horizontal="centerContinuous"/>
    </xf>
    <xf numFmtId="0" fontId="278" fillId="0" borderId="74" xfId="310" applyFont="1" applyBorder="1" applyAlignment="1">
      <alignment horizontal="centerContinuous"/>
    </xf>
    <xf numFmtId="0" fontId="278" fillId="0" borderId="75" xfId="310" applyFont="1" applyBorder="1" applyAlignment="1">
      <alignment horizontal="centerContinuous"/>
    </xf>
    <xf numFmtId="0" fontId="278" fillId="0" borderId="77" xfId="310" applyFont="1" applyBorder="1" applyAlignment="1">
      <alignment horizontal="centerContinuous"/>
    </xf>
    <xf numFmtId="0" fontId="279" fillId="0" borderId="16" xfId="310" applyFont="1" applyBorder="1" applyAlignment="1">
      <alignment horizontal="centerContinuous"/>
    </xf>
    <xf numFmtId="0" fontId="279" fillId="0" borderId="15" xfId="310" applyFont="1" applyBorder="1" applyAlignment="1">
      <alignment horizontal="centerContinuous"/>
    </xf>
    <xf numFmtId="0" fontId="279" fillId="0" borderId="14" xfId="310" applyFont="1" applyBorder="1" applyAlignment="1">
      <alignment horizontal="centerContinuous"/>
    </xf>
    <xf numFmtId="185" fontId="245" fillId="27" borderId="112" xfId="492" applyNumberFormat="1" applyFont="1" applyFill="1" applyBorder="1"/>
    <xf numFmtId="185" fontId="245" fillId="0" borderId="113" xfId="492" applyNumberFormat="1" applyFont="1" applyBorder="1"/>
    <xf numFmtId="185" fontId="25" fillId="27" borderId="114" xfId="492" applyNumberFormat="1" applyFont="1" applyFill="1" applyBorder="1"/>
    <xf numFmtId="185" fontId="25" fillId="0" borderId="113" xfId="492" applyNumberFormat="1" applyFont="1" applyBorder="1"/>
    <xf numFmtId="185" fontId="25" fillId="27" borderId="113" xfId="492" applyNumberFormat="1" applyFont="1" applyFill="1" applyBorder="1"/>
    <xf numFmtId="2" fontId="25" fillId="0" borderId="114" xfId="492" applyNumberFormat="1" applyFont="1" applyBorder="1" applyAlignment="1">
      <alignment wrapText="1"/>
    </xf>
    <xf numFmtId="49" fontId="25" fillId="0" borderId="115" xfId="492" applyNumberFormat="1" applyFont="1" applyBorder="1"/>
    <xf numFmtId="0" fontId="280" fillId="27" borderId="25" xfId="492" applyFont="1" applyFill="1" applyBorder="1" applyAlignment="1">
      <alignment horizontal="center"/>
    </xf>
    <xf numFmtId="0" fontId="280" fillId="0" borderId="38" xfId="492" applyFont="1" applyBorder="1" applyAlignment="1">
      <alignment horizontal="center"/>
    </xf>
    <xf numFmtId="0" fontId="280" fillId="27" borderId="116" xfId="492" applyFont="1" applyFill="1" applyBorder="1" applyAlignment="1">
      <alignment horizontal="center"/>
    </xf>
    <xf numFmtId="0" fontId="280" fillId="27" borderId="38" xfId="492" applyFont="1" applyFill="1" applyBorder="1" applyAlignment="1">
      <alignment horizontal="center"/>
    </xf>
    <xf numFmtId="0" fontId="25" fillId="0" borderId="117" xfId="492" applyFont="1" applyBorder="1" applyAlignment="1"/>
    <xf numFmtId="49" fontId="25" fillId="0" borderId="58" xfId="492" applyNumberFormat="1" applyFont="1" applyBorder="1" applyAlignment="1"/>
    <xf numFmtId="0" fontId="29" fillId="0" borderId="24" xfId="492" applyFont="1" applyBorder="1" applyAlignment="1">
      <alignment horizontal="centerContinuous" vertical="center"/>
    </xf>
    <xf numFmtId="0" fontId="29" fillId="0" borderId="22" xfId="492" applyFont="1" applyBorder="1" applyAlignment="1">
      <alignment horizontal="centerContinuous" vertical="center"/>
    </xf>
    <xf numFmtId="0" fontId="29" fillId="0" borderId="118" xfId="492" applyFont="1" applyBorder="1" applyAlignment="1">
      <alignment horizontal="centerContinuous" vertical="center"/>
    </xf>
    <xf numFmtId="0" fontId="33" fillId="0" borderId="119" xfId="492" applyFont="1" applyBorder="1" applyAlignment="1">
      <alignment horizontal="center"/>
    </xf>
    <xf numFmtId="49" fontId="33" fillId="0" borderId="52" xfId="492" applyNumberFormat="1" applyFont="1" applyBorder="1" applyAlignment="1">
      <alignment horizontal="center"/>
    </xf>
    <xf numFmtId="0" fontId="29" fillId="0" borderId="54" xfId="492" applyFont="1" applyBorder="1" applyAlignment="1">
      <alignment horizontal="centerContinuous" vertical="center"/>
    </xf>
    <xf numFmtId="0" fontId="33" fillId="0" borderId="23" xfId="492" applyFont="1" applyBorder="1" applyAlignment="1">
      <alignment horizontal="centerContinuous" vertical="center"/>
    </xf>
    <xf numFmtId="0" fontId="29" fillId="0" borderId="120" xfId="492" applyFont="1" applyBorder="1" applyAlignment="1">
      <alignment horizontal="centerContinuous" vertical="center"/>
    </xf>
    <xf numFmtId="0" fontId="29" fillId="0" borderId="23" xfId="492" applyFont="1" applyBorder="1" applyAlignment="1">
      <alignment horizontal="centerContinuous" vertical="center"/>
    </xf>
    <xf numFmtId="0" fontId="29" fillId="0" borderId="121" xfId="492" applyFont="1" applyBorder="1"/>
    <xf numFmtId="49" fontId="29" fillId="0" borderId="37" xfId="492" applyNumberFormat="1" applyFont="1" applyBorder="1"/>
    <xf numFmtId="0" fontId="226" fillId="0" borderId="0" xfId="493" applyFont="1"/>
    <xf numFmtId="0" fontId="6" fillId="0" borderId="0" xfId="493"/>
    <xf numFmtId="0" fontId="6" fillId="0" borderId="0" xfId="493" applyFont="1"/>
    <xf numFmtId="0" fontId="25" fillId="0" borderId="114" xfId="492" applyFont="1" applyBorder="1"/>
    <xf numFmtId="3" fontId="265" fillId="0" borderId="0" xfId="493" applyNumberFormat="1" applyFont="1"/>
    <xf numFmtId="4" fontId="266" fillId="0" borderId="0" xfId="493" applyNumberFormat="1" applyFont="1"/>
    <xf numFmtId="0" fontId="279" fillId="0" borderId="14" xfId="200" applyFont="1" applyBorder="1" applyAlignment="1">
      <alignment horizontal="centerContinuous"/>
    </xf>
    <xf numFmtId="0" fontId="279" fillId="0" borderId="15" xfId="200" applyFont="1" applyBorder="1" applyAlignment="1">
      <alignment horizontal="centerContinuous"/>
    </xf>
    <xf numFmtId="0" fontId="279" fillId="0" borderId="16" xfId="200" applyFont="1" applyBorder="1" applyAlignment="1">
      <alignment horizontal="centerContinuous"/>
    </xf>
    <xf numFmtId="0" fontId="278" fillId="0" borderId="77" xfId="200" applyFont="1" applyBorder="1" applyAlignment="1">
      <alignment horizontal="centerContinuous"/>
    </xf>
    <xf numFmtId="0" fontId="278" fillId="0" borderId="75" xfId="200" applyFont="1" applyBorder="1" applyAlignment="1">
      <alignment horizontal="centerContinuous"/>
    </xf>
    <xf numFmtId="0" fontId="278" fillId="0" borderId="74" xfId="200" applyFont="1" applyBorder="1" applyAlignment="1">
      <alignment horizontal="centerContinuous"/>
    </xf>
    <xf numFmtId="0" fontId="278" fillId="0" borderId="73" xfId="200" applyFont="1" applyBorder="1" applyAlignment="1">
      <alignment horizontal="centerContinuous"/>
    </xf>
    <xf numFmtId="0" fontId="209" fillId="0" borderId="77" xfId="200" applyFont="1" applyBorder="1" applyAlignment="1">
      <alignment horizontal="center" vertical="center"/>
    </xf>
    <xf numFmtId="0" fontId="209" fillId="0" borderId="75" xfId="200" applyFont="1" applyFill="1" applyBorder="1" applyAlignment="1">
      <alignment horizontal="center" vertical="center" wrapText="1"/>
    </xf>
    <xf numFmtId="0" fontId="209" fillId="0" borderId="74" xfId="200" applyFont="1" applyFill="1" applyBorder="1" applyAlignment="1">
      <alignment horizontal="center" vertical="center" wrapText="1"/>
    </xf>
    <xf numFmtId="0" fontId="281" fillId="0" borderId="109" xfId="200" applyFont="1" applyBorder="1" applyAlignment="1">
      <alignment horizontal="center" vertical="center" wrapText="1"/>
    </xf>
    <xf numFmtId="0" fontId="209" fillId="0" borderId="76" xfId="200" applyFont="1" applyBorder="1" applyAlignment="1">
      <alignment horizontal="center" vertical="center"/>
    </xf>
    <xf numFmtId="166" fontId="210" fillId="0" borderId="31" xfId="153" applyNumberFormat="1" applyFont="1" applyBorder="1"/>
    <xf numFmtId="166" fontId="211" fillId="0" borderId="54" xfId="153" applyNumberFormat="1" applyFont="1" applyBorder="1"/>
    <xf numFmtId="4" fontId="211" fillId="0" borderId="60" xfId="153" applyNumberFormat="1" applyFont="1" applyBorder="1"/>
    <xf numFmtId="166" fontId="211" fillId="0" borderId="24" xfId="153" applyNumberFormat="1" applyFont="1" applyBorder="1"/>
    <xf numFmtId="4" fontId="211" fillId="0" borderId="55" xfId="153" applyNumberFormat="1" applyFont="1" applyBorder="1"/>
    <xf numFmtId="166" fontId="211" fillId="0" borderId="69" xfId="153" applyNumberFormat="1" applyFont="1" applyBorder="1"/>
    <xf numFmtId="4" fontId="211" fillId="0" borderId="64" xfId="153" applyNumberFormat="1" applyFont="1" applyBorder="1"/>
    <xf numFmtId="3" fontId="211" fillId="0" borderId="65" xfId="153" applyNumberFormat="1" applyFont="1" applyBorder="1"/>
    <xf numFmtId="3" fontId="211" fillId="0" borderId="70" xfId="153" applyNumberFormat="1" applyFont="1" applyBorder="1"/>
    <xf numFmtId="166" fontId="211" fillId="0" borderId="66" xfId="153" applyNumberFormat="1" applyFont="1" applyBorder="1"/>
    <xf numFmtId="4" fontId="211" fillId="0" borderId="71" xfId="153" applyNumberFormat="1" applyFont="1" applyBorder="1"/>
    <xf numFmtId="3" fontId="211" fillId="0" borderId="0" xfId="200" applyNumberFormat="1" applyFont="1"/>
    <xf numFmtId="166" fontId="211" fillId="0" borderId="0" xfId="200" applyNumberFormat="1" applyFont="1"/>
    <xf numFmtId="0" fontId="6" fillId="0" borderId="0" xfId="494" applyFill="1"/>
    <xf numFmtId="0" fontId="281" fillId="0" borderId="110" xfId="200" applyFont="1" applyBorder="1" applyAlignment="1">
      <alignment horizontal="center" vertical="center" wrapText="1"/>
    </xf>
    <xf numFmtId="2" fontId="6" fillId="0" borderId="0" xfId="492" applyNumberFormat="1" applyAlignment="1"/>
    <xf numFmtId="2" fontId="51" fillId="0" borderId="0" xfId="310" applyNumberFormat="1" applyFont="1" applyFill="1" applyBorder="1" applyAlignment="1"/>
    <xf numFmtId="2" fontId="51" fillId="0" borderId="0" xfId="310" applyNumberFormat="1" applyFont="1" applyAlignment="1"/>
    <xf numFmtId="166" fontId="211" fillId="0" borderId="51" xfId="153" applyNumberFormat="1" applyFont="1" applyBorder="1"/>
    <xf numFmtId="2" fontId="67" fillId="0" borderId="0" xfId="200" applyNumberFormat="1" applyFont="1" applyFill="1" applyBorder="1" applyAlignment="1">
      <alignment horizontal="center" vertical="center"/>
    </xf>
    <xf numFmtId="2" fontId="53" fillId="0" borderId="0" xfId="200" applyNumberFormat="1" applyFont="1" applyFill="1" applyBorder="1" applyAlignment="1">
      <alignment horizontal="left" vertical="center"/>
    </xf>
    <xf numFmtId="2" fontId="53" fillId="0" borderId="0" xfId="153" applyNumberFormat="1" applyFont="1" applyFill="1" applyBorder="1" applyAlignment="1"/>
    <xf numFmtId="2" fontId="68" fillId="0" borderId="0" xfId="200" applyNumberFormat="1" applyFont="1" applyFill="1" applyBorder="1" applyAlignment="1">
      <alignment horizontal="center"/>
    </xf>
    <xf numFmtId="2" fontId="53" fillId="0" borderId="0" xfId="200" applyNumberFormat="1" applyFont="1" applyFill="1" applyBorder="1" applyAlignment="1">
      <alignment horizontal="center"/>
    </xf>
    <xf numFmtId="2" fontId="55" fillId="0" borderId="0" xfId="200" applyNumberFormat="1" applyFont="1" applyFill="1" applyBorder="1" applyAlignment="1">
      <alignment horizontal="center"/>
    </xf>
    <xf numFmtId="166" fontId="211" fillId="0" borderId="0" xfId="310" applyNumberFormat="1" applyFont="1"/>
    <xf numFmtId="2" fontId="6" fillId="0" borderId="0" xfId="493" applyNumberFormat="1" applyFill="1" applyBorder="1" applyAlignment="1"/>
    <xf numFmtId="2" fontId="6" fillId="0" borderId="0" xfId="493" applyNumberFormat="1" applyBorder="1" applyAlignment="1"/>
    <xf numFmtId="2" fontId="54" fillId="0" borderId="0" xfId="153" applyNumberFormat="1" applyFont="1" applyFill="1" applyBorder="1" applyAlignment="1"/>
    <xf numFmtId="0" fontId="200" fillId="0" borderId="0" xfId="299" applyFont="1"/>
    <xf numFmtId="0" fontId="26" fillId="0" borderId="0" xfId="299" applyFont="1"/>
    <xf numFmtId="49" fontId="25" fillId="0" borderId="0" xfId="451" applyNumberFormat="1" applyFont="1" applyFill="1" applyBorder="1"/>
    <xf numFmtId="185" fontId="25" fillId="0" borderId="0" xfId="451" applyNumberFormat="1" applyFont="1" applyFill="1" applyBorder="1"/>
    <xf numFmtId="185" fontId="245" fillId="0" borderId="0" xfId="451" applyNumberFormat="1" applyFont="1" applyFill="1" applyBorder="1"/>
    <xf numFmtId="0" fontId="53" fillId="0" borderId="82" xfId="299" applyFont="1" applyBorder="1"/>
    <xf numFmtId="165" fontId="53" fillId="45" borderId="53" xfId="299" applyNumberFormat="1" applyFont="1" applyFill="1" applyBorder="1" applyAlignment="1">
      <alignment horizontal="center"/>
    </xf>
    <xf numFmtId="165" fontId="53" fillId="0" borderId="51" xfId="299" applyNumberFormat="1" applyFont="1" applyBorder="1" applyAlignment="1">
      <alignment horizontal="center"/>
    </xf>
    <xf numFmtId="0" fontId="53" fillId="0" borderId="41" xfId="299" applyFont="1" applyBorder="1"/>
    <xf numFmtId="165" fontId="53" fillId="45" borderId="59" xfId="299" applyNumberFormat="1" applyFont="1" applyFill="1" applyBorder="1" applyAlignment="1">
      <alignment horizontal="center"/>
    </xf>
    <xf numFmtId="165" fontId="53" fillId="0" borderId="25" xfId="299" applyNumberFormat="1" applyFont="1" applyBorder="1" applyAlignment="1">
      <alignment horizontal="center"/>
    </xf>
    <xf numFmtId="0" fontId="113" fillId="0" borderId="0" xfId="299" applyFont="1" applyBorder="1"/>
    <xf numFmtId="165" fontId="113" fillId="0" borderId="0" xfId="299" applyNumberFormat="1" applyFont="1" applyBorder="1" applyAlignment="1">
      <alignment horizontal="center"/>
    </xf>
    <xf numFmtId="49" fontId="25" fillId="0" borderId="0" xfId="451" applyNumberFormat="1" applyFont="1" applyBorder="1"/>
    <xf numFmtId="0" fontId="25" fillId="0" borderId="0" xfId="451" applyFont="1" applyBorder="1"/>
    <xf numFmtId="0" fontId="25" fillId="0" borderId="0" xfId="451" applyFont="1" applyFill="1" applyBorder="1"/>
    <xf numFmtId="0" fontId="282" fillId="45" borderId="0" xfId="0" applyFont="1" applyFill="1"/>
    <xf numFmtId="0" fontId="284" fillId="55" borderId="0" xfId="0" applyFont="1" applyFill="1" applyAlignment="1">
      <alignment vertical="center"/>
    </xf>
    <xf numFmtId="0" fontId="180" fillId="55" borderId="0" xfId="0" applyFont="1" applyFill="1" applyAlignment="1"/>
    <xf numFmtId="0" fontId="180" fillId="55" borderId="0" xfId="0" applyFont="1" applyFill="1"/>
    <xf numFmtId="0" fontId="284" fillId="55" borderId="0" xfId="0" applyFont="1" applyFill="1"/>
    <xf numFmtId="0" fontId="180" fillId="76" borderId="0" xfId="134" applyFont="1" applyFill="1" applyProtection="1">
      <protection locked="0"/>
    </xf>
    <xf numFmtId="0" fontId="285" fillId="77" borderId="22" xfId="0" applyFont="1" applyFill="1" applyBorder="1" applyAlignment="1">
      <alignment horizontal="center" vertical="center" wrapText="1"/>
    </xf>
    <xf numFmtId="0" fontId="285" fillId="77" borderId="122" xfId="0" applyFont="1" applyFill="1" applyBorder="1" applyAlignment="1">
      <alignment horizontal="center" vertical="center" wrapText="1"/>
    </xf>
    <xf numFmtId="0" fontId="286" fillId="77" borderId="123" xfId="0" applyFont="1" applyFill="1" applyBorder="1" applyAlignment="1">
      <alignment horizontal="center" vertical="center" wrapText="1"/>
    </xf>
    <xf numFmtId="0" fontId="286" fillId="77" borderId="22" xfId="0" applyFont="1" applyFill="1" applyBorder="1" applyAlignment="1">
      <alignment horizontal="center" vertical="center" wrapText="1"/>
    </xf>
    <xf numFmtId="0" fontId="287" fillId="0" borderId="88" xfId="0" applyFont="1" applyFill="1" applyBorder="1" applyAlignment="1">
      <alignment vertical="center" wrapText="1"/>
    </xf>
    <xf numFmtId="0" fontId="288" fillId="77" borderId="22" xfId="0" applyFont="1" applyFill="1" applyBorder="1" applyAlignment="1">
      <alignment horizontal="center" vertical="center" wrapText="1"/>
    </xf>
    <xf numFmtId="0" fontId="287" fillId="0" borderId="0" xfId="0" applyFont="1" applyFill="1" applyBorder="1" applyAlignment="1">
      <alignment vertical="center" wrapText="1"/>
    </xf>
    <xf numFmtId="0" fontId="289" fillId="77" borderId="65" xfId="0" applyFont="1" applyFill="1" applyBorder="1" applyAlignment="1">
      <alignment horizontal="center" vertical="center" wrapText="1"/>
    </xf>
    <xf numFmtId="0" fontId="289" fillId="77" borderId="124" xfId="0" applyFont="1" applyFill="1" applyBorder="1" applyAlignment="1">
      <alignment horizontal="center" vertical="center" wrapText="1"/>
    </xf>
    <xf numFmtId="0" fontId="290" fillId="77" borderId="125" xfId="0" applyFont="1" applyFill="1" applyBorder="1" applyAlignment="1">
      <alignment horizontal="center" vertical="center" wrapText="1"/>
    </xf>
    <xf numFmtId="0" fontId="290" fillId="77" borderId="65" xfId="0" applyFont="1" applyFill="1" applyBorder="1" applyAlignment="1">
      <alignment horizontal="center" vertical="center" wrapText="1"/>
    </xf>
    <xf numFmtId="0" fontId="180" fillId="55" borderId="88" xfId="0" applyFont="1" applyFill="1" applyBorder="1"/>
    <xf numFmtId="14" fontId="291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1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3" fillId="89" borderId="22" xfId="0" applyNumberFormat="1" applyFont="1" applyFill="1" applyBorder="1" applyAlignment="1">
      <alignment horizontal="right" vertical="center"/>
    </xf>
    <xf numFmtId="4" fontId="143" fillId="90" borderId="22" xfId="0" applyNumberFormat="1" applyFont="1" applyFill="1" applyBorder="1" applyAlignment="1">
      <alignment horizontal="right" vertical="center"/>
    </xf>
    <xf numFmtId="4" fontId="143" fillId="89" borderId="123" xfId="0" applyNumberFormat="1" applyFont="1" applyFill="1" applyBorder="1" applyAlignment="1">
      <alignment horizontal="right" vertical="center"/>
    </xf>
    <xf numFmtId="166" fontId="143" fillId="89" borderId="123" xfId="0" applyNumberFormat="1" applyFont="1" applyFill="1" applyBorder="1" applyAlignment="1">
      <alignment horizontal="right" vertical="center"/>
    </xf>
    <xf numFmtId="4" fontId="143" fillId="89" borderId="122" xfId="0" applyNumberFormat="1" applyFont="1" applyFill="1" applyBorder="1" applyAlignment="1">
      <alignment horizontal="right" vertical="center"/>
    </xf>
    <xf numFmtId="166" fontId="143" fillId="90" borderId="123" xfId="0" applyNumberFormat="1" applyFont="1" applyFill="1" applyBorder="1" applyAlignment="1">
      <alignment horizontal="right" vertical="center"/>
    </xf>
    <xf numFmtId="4" fontId="143" fillId="0" borderId="22" xfId="0" applyNumberFormat="1" applyFont="1" applyFill="1" applyBorder="1" applyAlignment="1">
      <alignment horizontal="right" vertical="center"/>
    </xf>
    <xf numFmtId="4" fontId="143" fillId="90" borderId="123" xfId="0" applyNumberFormat="1" applyFont="1" applyFill="1" applyBorder="1" applyAlignment="1">
      <alignment horizontal="right" vertical="center"/>
    </xf>
    <xf numFmtId="4" fontId="292" fillId="91" borderId="22" xfId="0" applyNumberFormat="1" applyFont="1" applyFill="1" applyBorder="1" applyAlignment="1">
      <alignment horizontal="right" vertical="center"/>
    </xf>
    <xf numFmtId="183" fontId="292" fillId="77" borderId="22" xfId="165" applyNumberFormat="1" applyFont="1" applyFill="1" applyBorder="1" applyAlignment="1">
      <alignment horizontal="right" vertical="center"/>
    </xf>
    <xf numFmtId="4" fontId="143" fillId="92" borderId="22" xfId="0" applyNumberFormat="1" applyFont="1" applyFill="1" applyBorder="1" applyAlignment="1">
      <alignment horizontal="right" vertical="center"/>
    </xf>
    <xf numFmtId="0" fontId="102" fillId="27" borderId="26" xfId="0" applyFont="1" applyFill="1" applyBorder="1" applyAlignment="1">
      <alignment horizontal="center" vertical="center" wrapText="1"/>
    </xf>
    <xf numFmtId="0" fontId="102" fillId="27" borderId="16" xfId="0" applyFont="1" applyFill="1" applyBorder="1" applyAlignment="1">
      <alignment horizontal="center" vertical="center" wrapText="1"/>
    </xf>
    <xf numFmtId="0" fontId="33" fillId="0" borderId="26" xfId="154" applyFont="1" applyFill="1" applyBorder="1"/>
    <xf numFmtId="0" fontId="33" fillId="0" borderId="16" xfId="154" applyFont="1" applyFill="1" applyBorder="1"/>
    <xf numFmtId="0" fontId="33" fillId="74" borderId="26" xfId="154" applyFont="1" applyFill="1" applyBorder="1"/>
    <xf numFmtId="165" fontId="293" fillId="0" borderId="14" xfId="0" applyNumberFormat="1" applyFont="1" applyBorder="1" applyAlignment="1">
      <alignment horizontal="center" vertical="center"/>
    </xf>
    <xf numFmtId="165" fontId="102" fillId="27" borderId="31" xfId="0" applyNumberFormat="1" applyFont="1" applyFill="1" applyBorder="1" applyAlignment="1">
      <alignment horizontal="center" vertical="center" wrapText="1"/>
    </xf>
    <xf numFmtId="0" fontId="180" fillId="55" borderId="0" xfId="0" applyFont="1" applyFill="1" applyBorder="1"/>
    <xf numFmtId="165" fontId="231" fillId="55" borderId="29" xfId="0" applyNumberFormat="1" applyFont="1" applyFill="1" applyBorder="1" applyAlignment="1">
      <alignment horizontal="center" vertical="center"/>
    </xf>
    <xf numFmtId="165" fontId="289" fillId="77" borderId="16" xfId="0" applyNumberFormat="1" applyFont="1" applyFill="1" applyBorder="1" applyAlignment="1">
      <alignment horizontal="center" vertical="center" wrapText="1"/>
    </xf>
    <xf numFmtId="0" fontId="282" fillId="0" borderId="0" xfId="0" applyFont="1" applyFill="1"/>
    <xf numFmtId="0" fontId="180" fillId="0" borderId="0" xfId="134" applyFont="1" applyFill="1" applyProtection="1">
      <protection locked="0"/>
    </xf>
    <xf numFmtId="0" fontId="294" fillId="88" borderId="55" xfId="0" applyFont="1" applyFill="1" applyBorder="1" applyAlignment="1">
      <alignment vertical="center"/>
    </xf>
    <xf numFmtId="0" fontId="294" fillId="88" borderId="35" xfId="0" applyFont="1" applyFill="1" applyBorder="1" applyAlignment="1">
      <alignment vertical="center"/>
    </xf>
    <xf numFmtId="0" fontId="295" fillId="55" borderId="0" xfId="134" applyFont="1" applyFill="1" applyProtection="1">
      <protection locked="0"/>
    </xf>
    <xf numFmtId="0" fontId="180" fillId="55" borderId="0" xfId="0" applyFont="1" applyFill="1" applyAlignment="1">
      <alignment horizontal="center" vertical="center"/>
    </xf>
    <xf numFmtId="0" fontId="287" fillId="0" borderId="85" xfId="0" applyFont="1" applyFill="1" applyBorder="1" applyAlignment="1">
      <alignment vertical="center" wrapText="1"/>
    </xf>
    <xf numFmtId="167" fontId="231" fillId="87" borderId="22" xfId="165" applyNumberFormat="1" applyFont="1" applyFill="1" applyBorder="1" applyAlignment="1" applyProtection="1">
      <alignment horizontal="center" vertical="center" wrapText="1"/>
      <protection locked="0"/>
    </xf>
    <xf numFmtId="0" fontId="292" fillId="55" borderId="48" xfId="0" applyFont="1" applyFill="1" applyBorder="1" applyAlignment="1" applyProtection="1">
      <alignment vertical="center"/>
      <protection locked="0"/>
    </xf>
    <xf numFmtId="183" fontId="296" fillId="87" borderId="50" xfId="165" applyNumberFormat="1" applyFont="1" applyFill="1" applyBorder="1" applyAlignment="1" applyProtection="1">
      <alignment vertical="center"/>
      <protection locked="0"/>
    </xf>
    <xf numFmtId="183" fontId="296" fillId="87" borderId="57" xfId="165" applyNumberFormat="1" applyFont="1" applyFill="1" applyBorder="1" applyAlignment="1" applyProtection="1">
      <alignment vertical="center"/>
      <protection locked="0"/>
    </xf>
    <xf numFmtId="183" fontId="296" fillId="93" borderId="127" xfId="165" applyNumberFormat="1" applyFont="1" applyFill="1" applyBorder="1" applyAlignment="1" applyProtection="1">
      <alignment vertical="center"/>
      <protection locked="0"/>
    </xf>
    <xf numFmtId="0" fontId="297" fillId="55" borderId="88" xfId="0" applyFont="1" applyFill="1" applyBorder="1" applyProtection="1">
      <protection locked="0"/>
    </xf>
    <xf numFmtId="0" fontId="174" fillId="55" borderId="0" xfId="0" applyFont="1" applyFill="1" applyAlignment="1">
      <alignment vertical="center"/>
    </xf>
    <xf numFmtId="0" fontId="297" fillId="55" borderId="85" xfId="0" applyFont="1" applyFill="1" applyBorder="1" applyProtection="1">
      <protection locked="0"/>
    </xf>
    <xf numFmtId="0" fontId="292" fillId="55" borderId="88" xfId="0" applyFont="1" applyFill="1" applyBorder="1" applyAlignment="1" applyProtection="1">
      <alignment vertical="center"/>
      <protection locked="0"/>
    </xf>
    <xf numFmtId="183" fontId="296" fillId="87" borderId="22" xfId="165" applyNumberFormat="1" applyFont="1" applyFill="1" applyBorder="1" applyAlignment="1" applyProtection="1">
      <alignment vertical="center"/>
      <protection locked="0"/>
    </xf>
    <xf numFmtId="183" fontId="296" fillId="87" borderId="35" xfId="165" applyNumberFormat="1" applyFont="1" applyFill="1" applyBorder="1" applyAlignment="1" applyProtection="1">
      <alignment vertical="center"/>
      <protection locked="0"/>
    </xf>
    <xf numFmtId="183" fontId="296" fillId="93" borderId="123" xfId="165" applyNumberFormat="1" applyFont="1" applyFill="1" applyBorder="1" applyAlignment="1" applyProtection="1">
      <alignment vertical="center"/>
      <protection locked="0"/>
    </xf>
    <xf numFmtId="0" fontId="51" fillId="0" borderId="0" xfId="135" applyFont="1"/>
    <xf numFmtId="0" fontId="51" fillId="0" borderId="5" xfId="135" applyFont="1" applyBorder="1"/>
    <xf numFmtId="14" fontId="67" fillId="94" borderId="35" xfId="135" applyNumberFormat="1" applyFont="1" applyFill="1" applyBorder="1" applyAlignment="1">
      <alignment horizontal="centerContinuous"/>
    </xf>
    <xf numFmtId="3" fontId="54" fillId="0" borderId="22" xfId="135" applyNumberFormat="1" applyFont="1" applyFill="1" applyBorder="1"/>
    <xf numFmtId="1" fontId="54" fillId="0" borderId="22" xfId="135" applyNumberFormat="1" applyFont="1" applyFill="1" applyBorder="1"/>
    <xf numFmtId="0" fontId="53" fillId="0" borderId="22" xfId="135" applyFont="1" applyFill="1" applyBorder="1"/>
    <xf numFmtId="0" fontId="54" fillId="0" borderId="22" xfId="135" applyFont="1" applyFill="1" applyBorder="1"/>
    <xf numFmtId="0" fontId="54" fillId="0" borderId="22" xfId="135" applyFont="1" applyBorder="1"/>
    <xf numFmtId="4" fontId="299" fillId="90" borderId="22" xfId="0" applyNumberFormat="1" applyFont="1" applyFill="1" applyBorder="1" applyAlignment="1">
      <alignment horizontal="right" vertical="center"/>
    </xf>
    <xf numFmtId="17" fontId="298" fillId="0" borderId="0" xfId="496" quotePrefix="1" applyNumberFormat="1" applyFont="1"/>
    <xf numFmtId="0" fontId="4" fillId="0" borderId="0" xfId="496"/>
    <xf numFmtId="14" fontId="67" fillId="94" borderId="22" xfId="135" applyNumberFormat="1" applyFont="1" applyFill="1" applyBorder="1" applyAlignment="1">
      <alignment horizontal="centerContinuous"/>
    </xf>
    <xf numFmtId="1" fontId="54" fillId="0" borderId="0" xfId="135" applyNumberFormat="1" applyFont="1" applyFill="1" applyBorder="1"/>
    <xf numFmtId="0" fontId="55" fillId="0" borderId="0" xfId="305" applyFont="1"/>
    <xf numFmtId="0" fontId="113" fillId="0" borderId="0" xfId="305" applyFont="1"/>
    <xf numFmtId="0" fontId="96" fillId="0" borderId="0" xfId="305" applyFont="1"/>
    <xf numFmtId="0" fontId="46" fillId="0" borderId="0" xfId="305"/>
    <xf numFmtId="166" fontId="75" fillId="0" borderId="0" xfId="90" applyNumberFormat="1" applyFill="1" applyBorder="1" applyAlignment="1">
      <alignment horizontal="left"/>
    </xf>
    <xf numFmtId="0" fontId="305" fillId="0" borderId="0" xfId="304" applyFont="1" applyFill="1" applyBorder="1"/>
    <xf numFmtId="4" fontId="233" fillId="0" borderId="0" xfId="329" applyNumberFormat="1" applyFont="1" applyFill="1" applyBorder="1" applyProtection="1">
      <protection locked="0"/>
    </xf>
    <xf numFmtId="4" fontId="231" fillId="0" borderId="0" xfId="329" applyNumberFormat="1" applyFont="1" applyFill="1" applyBorder="1" applyProtection="1">
      <protection locked="0"/>
    </xf>
    <xf numFmtId="0" fontId="75" fillId="0" borderId="0" xfId="90" applyFill="1" applyBorder="1"/>
    <xf numFmtId="0" fontId="0" fillId="0" borderId="0" xfId="0" applyNumberFormat="1" applyBorder="1"/>
    <xf numFmtId="0" fontId="28" fillId="0" borderId="37" xfId="0" applyFont="1" applyBorder="1" applyAlignment="1">
      <alignment horizontal="center" vertical="center" wrapText="1"/>
    </xf>
    <xf numFmtId="0" fontId="28" fillId="0" borderId="27" xfId="0" applyNumberFormat="1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0" fillId="0" borderId="22" xfId="0" applyBorder="1"/>
    <xf numFmtId="4" fontId="51" fillId="0" borderId="79" xfId="0" applyNumberFormat="1" applyFont="1" applyBorder="1" applyAlignment="1"/>
    <xf numFmtId="2" fontId="51" fillId="0" borderId="23" xfId="0" applyNumberFormat="1" applyFont="1" applyBorder="1" applyAlignment="1">
      <alignment horizontal="center"/>
    </xf>
    <xf numFmtId="1" fontId="51" fillId="0" borderId="23" xfId="0" applyNumberFormat="1" applyFont="1" applyBorder="1" applyAlignment="1">
      <alignment horizontal="center"/>
    </xf>
    <xf numFmtId="2" fontId="51" fillId="0" borderId="54" xfId="0" applyNumberFormat="1" applyFont="1" applyBorder="1" applyAlignment="1">
      <alignment horizontal="center" vertical="justify"/>
    </xf>
    <xf numFmtId="4" fontId="51" fillId="0" borderId="33" xfId="0" applyNumberFormat="1" applyFont="1" applyBorder="1" applyAlignment="1"/>
    <xf numFmtId="0" fontId="2" fillId="0" borderId="0" xfId="499"/>
    <xf numFmtId="0" fontId="301" fillId="0" borderId="0" xfId="499" applyFont="1"/>
    <xf numFmtId="0" fontId="298" fillId="0" borderId="0" xfId="499" applyFont="1"/>
    <xf numFmtId="187" fontId="146" fillId="95" borderId="128" xfId="499" applyNumberFormat="1" applyFont="1" applyFill="1" applyBorder="1"/>
    <xf numFmtId="188" fontId="146" fillId="84" borderId="128" xfId="499" applyNumberFormat="1" applyFont="1" applyFill="1" applyBorder="1"/>
    <xf numFmtId="166" fontId="2" fillId="0" borderId="0" xfId="499" applyNumberFormat="1"/>
    <xf numFmtId="0" fontId="302" fillId="0" borderId="0" xfId="499" applyFont="1"/>
    <xf numFmtId="165" fontId="2" fillId="0" borderId="0" xfId="499" applyNumberFormat="1"/>
    <xf numFmtId="165" fontId="2" fillId="0" borderId="0" xfId="499" applyNumberFormat="1" applyFont="1"/>
    <xf numFmtId="2" fontId="2" fillId="0" borderId="0" xfId="499" applyNumberFormat="1"/>
    <xf numFmtId="2" fontId="303" fillId="0" borderId="0" xfId="499" applyNumberFormat="1" applyFont="1"/>
    <xf numFmtId="0" fontId="51" fillId="0" borderId="0" xfId="135" applyFont="1" applyFill="1"/>
    <xf numFmtId="0" fontId="12" fillId="0" borderId="0" xfId="450" applyFill="1" applyBorder="1"/>
    <xf numFmtId="3" fontId="51" fillId="0" borderId="0" xfId="0" applyNumberFormat="1" applyFont="1" applyFill="1" applyBorder="1"/>
    <xf numFmtId="0" fontId="1" fillId="0" borderId="0" xfId="500"/>
    <xf numFmtId="0" fontId="301" fillId="0" borderId="0" xfId="500" applyFont="1"/>
    <xf numFmtId="0" fontId="298" fillId="0" borderId="0" xfId="500" applyFont="1"/>
    <xf numFmtId="187" fontId="146" fillId="95" borderId="128" xfId="500" applyNumberFormat="1" applyFont="1" applyFill="1" applyBorder="1"/>
    <xf numFmtId="188" fontId="146" fillId="84" borderId="128" xfId="500" applyNumberFormat="1" applyFont="1" applyFill="1" applyBorder="1"/>
    <xf numFmtId="166" fontId="1" fillId="0" borderId="0" xfId="500" applyNumberFormat="1"/>
    <xf numFmtId="0" fontId="302" fillId="0" borderId="0" xfId="500" applyFont="1"/>
    <xf numFmtId="165" fontId="1" fillId="0" borderId="0" xfId="500" applyNumberFormat="1"/>
    <xf numFmtId="165" fontId="1" fillId="0" borderId="0" xfId="500" applyNumberFormat="1" applyFont="1"/>
    <xf numFmtId="2" fontId="1" fillId="0" borderId="0" xfId="500" applyNumberFormat="1"/>
    <xf numFmtId="2" fontId="303" fillId="0" borderId="0" xfId="500" applyNumberFormat="1" applyFont="1"/>
    <xf numFmtId="4" fontId="54" fillId="0" borderId="82" xfId="0" applyNumberFormat="1" applyFont="1" applyBorder="1"/>
    <xf numFmtId="4" fontId="54" fillId="0" borderId="43" xfId="0" applyNumberFormat="1" applyFont="1" applyBorder="1"/>
    <xf numFmtId="4" fontId="54" fillId="0" borderId="44" xfId="0" applyNumberFormat="1" applyFont="1" applyBorder="1"/>
    <xf numFmtId="0" fontId="0" fillId="45" borderId="0" xfId="0" applyFill="1"/>
    <xf numFmtId="14" fontId="291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1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3" fillId="89" borderId="22" xfId="501" applyNumberFormat="1" applyFont="1" applyFill="1" applyBorder="1" applyAlignment="1">
      <alignment horizontal="right" vertical="center"/>
    </xf>
    <xf numFmtId="4" fontId="143" fillId="90" borderId="22" xfId="501" applyNumberFormat="1" applyFont="1" applyFill="1" applyBorder="1" applyAlignment="1">
      <alignment horizontal="right" vertical="center"/>
    </xf>
    <xf numFmtId="4" fontId="143" fillId="89" borderId="123" xfId="501" applyNumberFormat="1" applyFont="1" applyFill="1" applyBorder="1" applyAlignment="1">
      <alignment horizontal="right" vertical="center"/>
    </xf>
    <xf numFmtId="166" fontId="143" fillId="89" borderId="123" xfId="501" applyNumberFormat="1" applyFont="1" applyFill="1" applyBorder="1" applyAlignment="1">
      <alignment horizontal="right" vertical="center"/>
    </xf>
    <xf numFmtId="4" fontId="143" fillId="89" borderId="122" xfId="501" applyNumberFormat="1" applyFont="1" applyFill="1" applyBorder="1" applyAlignment="1">
      <alignment horizontal="right" vertical="center"/>
    </xf>
    <xf numFmtId="166" fontId="143" fillId="90" borderId="123" xfId="501" applyNumberFormat="1" applyFont="1" applyFill="1" applyBorder="1" applyAlignment="1">
      <alignment horizontal="right" vertical="center"/>
    </xf>
    <xf numFmtId="4" fontId="143" fillId="0" borderId="22" xfId="501" applyNumberFormat="1" applyFont="1" applyFill="1" applyBorder="1" applyAlignment="1">
      <alignment horizontal="right" vertical="center"/>
    </xf>
    <xf numFmtId="4" fontId="143" fillId="92" borderId="22" xfId="501" applyNumberFormat="1" applyFont="1" applyFill="1" applyBorder="1" applyAlignment="1">
      <alignment horizontal="right" vertical="center"/>
    </xf>
    <xf numFmtId="4" fontId="143" fillId="90" borderId="123" xfId="501" applyNumberFormat="1" applyFont="1" applyFill="1" applyBorder="1" applyAlignment="1">
      <alignment horizontal="right" vertical="center"/>
    </xf>
    <xf numFmtId="0" fontId="180" fillId="55" borderId="88" xfId="501" applyFont="1" applyFill="1" applyBorder="1"/>
    <xf numFmtId="4" fontId="292" fillId="91" borderId="22" xfId="501" applyNumberFormat="1" applyFont="1" applyFill="1" applyBorder="1" applyAlignment="1">
      <alignment horizontal="right" vertical="center"/>
    </xf>
    <xf numFmtId="183" fontId="292" fillId="77" borderId="22" xfId="476" applyNumberFormat="1" applyFont="1" applyFill="1" applyBorder="1" applyAlignment="1">
      <alignment horizontal="right" vertical="center"/>
    </xf>
    <xf numFmtId="14" fontId="291" fillId="0" borderId="0" xfId="501" applyNumberFormat="1" applyFont="1" applyFill="1" applyBorder="1" applyAlignment="1" applyProtection="1">
      <alignment horizontal="center" vertical="center" wrapText="1"/>
      <protection locked="0"/>
    </xf>
    <xf numFmtId="4" fontId="143" fillId="0" borderId="0" xfId="501" applyNumberFormat="1" applyFont="1" applyFill="1" applyBorder="1" applyAlignment="1">
      <alignment horizontal="right" vertical="center"/>
    </xf>
    <xf numFmtId="182" fontId="231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1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1" fillId="76" borderId="54" xfId="451" applyNumberFormat="1" applyFont="1" applyFill="1" applyBorder="1" applyAlignment="1" applyProtection="1">
      <alignment horizontal="center" vertical="center" wrapText="1"/>
      <protection locked="0"/>
    </xf>
    <xf numFmtId="182" fontId="53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1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48" fillId="0" borderId="72" xfId="304" applyFont="1" applyBorder="1" applyProtection="1">
      <protection locked="0"/>
    </xf>
    <xf numFmtId="4" fontId="232" fillId="55" borderId="32" xfId="487" applyNumberFormat="1" applyFont="1" applyFill="1" applyBorder="1" applyProtection="1">
      <protection locked="0"/>
    </xf>
    <xf numFmtId="4" fontId="232" fillId="55" borderId="24" xfId="487" applyNumberFormat="1" applyFont="1" applyFill="1" applyBorder="1" applyProtection="1">
      <protection locked="0"/>
    </xf>
    <xf numFmtId="183" fontId="231" fillId="77" borderId="84" xfId="162" applyNumberFormat="1" applyFont="1" applyFill="1" applyBorder="1" applyAlignment="1">
      <alignment horizontal="right" vertical="center"/>
    </xf>
    <xf numFmtId="0" fontId="48" fillId="0" borderId="40" xfId="304" applyFont="1" applyBorder="1" applyProtection="1">
      <protection locked="0"/>
    </xf>
    <xf numFmtId="4" fontId="232" fillId="78" borderId="32" xfId="487" applyNumberFormat="1" applyFont="1" applyFill="1" applyBorder="1" applyProtection="1">
      <protection locked="0"/>
    </xf>
    <xf numFmtId="4" fontId="232" fillId="78" borderId="24" xfId="487" applyNumberFormat="1" applyFont="1" applyFill="1" applyBorder="1" applyProtection="1">
      <protection locked="0"/>
    </xf>
    <xf numFmtId="183" fontId="231" fillId="79" borderId="84" xfId="162" applyNumberFormat="1" applyFont="1" applyFill="1" applyBorder="1" applyAlignment="1">
      <alignment horizontal="right" vertical="center"/>
    </xf>
    <xf numFmtId="0" fontId="48" fillId="0" borderId="40" xfId="304" applyFont="1" applyFill="1" applyBorder="1" applyProtection="1">
      <protection locked="0"/>
    </xf>
    <xf numFmtId="0" fontId="46" fillId="0" borderId="40" xfId="304" applyFont="1" applyFill="1" applyBorder="1" applyProtection="1">
      <protection locked="0"/>
    </xf>
    <xf numFmtId="0" fontId="46" fillId="0" borderId="40" xfId="304" applyFont="1" applyBorder="1"/>
    <xf numFmtId="0" fontId="48" fillId="0" borderId="111" xfId="304" applyFont="1" applyBorder="1" applyProtection="1">
      <protection locked="0"/>
    </xf>
    <xf numFmtId="0" fontId="46" fillId="47" borderId="14" xfId="304" applyFont="1" applyFill="1" applyBorder="1"/>
    <xf numFmtId="4" fontId="231" fillId="80" borderId="29" xfId="487" applyNumberFormat="1" applyFont="1" applyFill="1" applyBorder="1" applyProtection="1">
      <protection locked="0"/>
    </xf>
    <xf numFmtId="4" fontId="231" fillId="80" borderId="31" xfId="487" applyNumberFormat="1" applyFont="1" applyFill="1" applyBorder="1" applyProtection="1">
      <protection locked="0"/>
    </xf>
    <xf numFmtId="183" fontId="274" fillId="81" borderId="16" xfId="162" applyNumberFormat="1" applyFont="1" applyFill="1" applyBorder="1" applyAlignment="1">
      <alignment horizontal="right" vertical="center"/>
    </xf>
    <xf numFmtId="0" fontId="46" fillId="0" borderId="52" xfId="304" applyFont="1" applyBorder="1"/>
    <xf numFmtId="0" fontId="46" fillId="0" borderId="63" xfId="304" applyFont="1" applyBorder="1"/>
    <xf numFmtId="0" fontId="48" fillId="0" borderId="17" xfId="304" applyFont="1" applyBorder="1" applyProtection="1">
      <protection locked="0"/>
    </xf>
    <xf numFmtId="4" fontId="232" fillId="55" borderId="79" xfId="487" applyNumberFormat="1" applyFont="1" applyFill="1" applyBorder="1" applyProtection="1">
      <protection locked="0"/>
    </xf>
    <xf numFmtId="4" fontId="232" fillId="55" borderId="54" xfId="487" applyNumberFormat="1" applyFont="1" applyFill="1" applyBorder="1" applyProtection="1">
      <protection locked="0"/>
    </xf>
    <xf numFmtId="183" fontId="231" fillId="77" borderId="34" xfId="162" applyNumberFormat="1" applyFont="1" applyFill="1" applyBorder="1" applyAlignment="1">
      <alignment horizontal="right" vertical="center"/>
    </xf>
    <xf numFmtId="0" fontId="48" fillId="0" borderId="49" xfId="304" applyFont="1" applyBorder="1" applyProtection="1">
      <protection locked="0"/>
    </xf>
    <xf numFmtId="4" fontId="232" fillId="78" borderId="33" xfId="487" applyNumberFormat="1" applyFont="1" applyFill="1" applyBorder="1" applyProtection="1">
      <protection locked="0"/>
    </xf>
    <xf numFmtId="4" fontId="232" fillId="78" borderId="25" xfId="487" applyNumberFormat="1" applyFont="1" applyFill="1" applyBorder="1" applyProtection="1">
      <protection locked="0"/>
    </xf>
    <xf numFmtId="183" fontId="231" fillId="79" borderId="45" xfId="162" applyNumberFormat="1" applyFont="1" applyFill="1" applyBorder="1" applyAlignment="1">
      <alignment horizontal="right" vertical="center"/>
    </xf>
    <xf numFmtId="0" fontId="46" fillId="0" borderId="0" xfId="451" applyFill="1"/>
    <xf numFmtId="0" fontId="46" fillId="0" borderId="0" xfId="451"/>
    <xf numFmtId="3" fontId="46" fillId="0" borderId="88" xfId="502" applyNumberFormat="1" applyFont="1" applyFill="1" applyBorder="1" applyAlignment="1" applyProtection="1">
      <alignment horizontal="right"/>
    </xf>
    <xf numFmtId="3" fontId="46" fillId="0" borderId="88" xfId="502" applyNumberFormat="1" applyFont="1" applyBorder="1" applyAlignment="1">
      <alignment horizontal="right"/>
    </xf>
    <xf numFmtId="3" fontId="46" fillId="0" borderId="0" xfId="502" applyNumberFormat="1" applyFont="1"/>
    <xf numFmtId="2" fontId="0" fillId="0" borderId="0" xfId="0" applyNumberFormat="1" applyBorder="1"/>
    <xf numFmtId="4" fontId="21" fillId="0" borderId="0" xfId="218" applyNumberFormat="1"/>
    <xf numFmtId="49" fontId="32" fillId="0" borderId="16" xfId="0" applyNumberFormat="1" applyFont="1" applyFill="1" applyBorder="1" applyAlignment="1">
      <alignment horizontal="centerContinuous" vertical="center" wrapText="1"/>
    </xf>
    <xf numFmtId="166" fontId="50" fillId="0" borderId="54" xfId="0" applyNumberFormat="1" applyFont="1" applyFill="1" applyBorder="1" applyAlignment="1">
      <alignment horizontal="center"/>
    </xf>
    <xf numFmtId="165" fontId="133" fillId="0" borderId="24" xfId="0" applyNumberFormat="1" applyFont="1" applyFill="1" applyBorder="1" applyAlignment="1">
      <alignment horizontal="center"/>
    </xf>
    <xf numFmtId="165" fontId="133" fillId="0" borderId="25" xfId="0" applyNumberFormat="1" applyFont="1" applyFill="1" applyBorder="1" applyAlignment="1">
      <alignment horizontal="center"/>
    </xf>
    <xf numFmtId="0" fontId="200" fillId="0" borderId="0" xfId="504" applyFont="1"/>
    <xf numFmtId="0" fontId="26" fillId="0" borderId="0" xfId="504" applyFont="1"/>
    <xf numFmtId="185" fontId="25" fillId="0" borderId="0" xfId="505" applyNumberFormat="1" applyFont="1" applyFill="1" applyBorder="1"/>
    <xf numFmtId="185" fontId="245" fillId="0" borderId="0" xfId="505" applyNumberFormat="1" applyFont="1" applyFill="1" applyBorder="1"/>
    <xf numFmtId="0" fontId="55" fillId="27" borderId="0" xfId="504" applyFont="1" applyFill="1" applyAlignment="1"/>
    <xf numFmtId="0" fontId="53" fillId="0" borderId="82" xfId="504" applyFont="1" applyBorder="1"/>
    <xf numFmtId="165" fontId="53" fillId="45" borderId="53" xfId="504" applyNumberFormat="1" applyFont="1" applyFill="1" applyBorder="1" applyAlignment="1">
      <alignment horizontal="center"/>
    </xf>
    <xf numFmtId="165" fontId="53" fillId="0" borderId="51" xfId="504" applyNumberFormat="1" applyFont="1" applyBorder="1" applyAlignment="1">
      <alignment horizontal="center"/>
    </xf>
    <xf numFmtId="0" fontId="53" fillId="0" borderId="41" xfId="504" applyFont="1" applyBorder="1"/>
    <xf numFmtId="165" fontId="53" fillId="45" borderId="59" xfId="504" applyNumberFormat="1" applyFont="1" applyFill="1" applyBorder="1" applyAlignment="1">
      <alignment horizontal="center"/>
    </xf>
    <xf numFmtId="165" fontId="53" fillId="0" borderId="25" xfId="504" applyNumberFormat="1" applyFont="1" applyBorder="1" applyAlignment="1">
      <alignment horizontal="center"/>
    </xf>
    <xf numFmtId="0" fontId="113" fillId="0" borderId="0" xfId="504" applyFont="1" applyBorder="1"/>
    <xf numFmtId="165" fontId="113" fillId="0" borderId="0" xfId="504" applyNumberFormat="1" applyFont="1" applyBorder="1" applyAlignment="1">
      <alignment horizontal="center"/>
    </xf>
    <xf numFmtId="49" fontId="25" fillId="0" borderId="0" xfId="505" applyNumberFormat="1" applyFont="1" applyBorder="1"/>
    <xf numFmtId="0" fontId="25" fillId="0" borderId="0" xfId="505" applyFont="1" applyBorder="1"/>
    <xf numFmtId="49" fontId="25" fillId="0" borderId="0" xfId="505" applyNumberFormat="1" applyFont="1" applyFill="1" applyBorder="1"/>
    <xf numFmtId="0" fontId="25" fillId="0" borderId="0" xfId="505" applyFont="1" applyFill="1" applyBorder="1"/>
    <xf numFmtId="4" fontId="1" fillId="0" borderId="0" xfId="500" applyNumberFormat="1"/>
    <xf numFmtId="14" fontId="33" fillId="0" borderId="27" xfId="0" applyNumberFormat="1" applyFont="1" applyFill="1" applyBorder="1" applyAlignment="1">
      <alignment horizontal="center" vertical="center" wrapText="1"/>
    </xf>
    <xf numFmtId="0" fontId="29" fillId="24" borderId="37" xfId="0" applyFont="1" applyFill="1" applyBorder="1" applyAlignment="1">
      <alignment horizontal="center" vertical="center" wrapText="1"/>
    </xf>
    <xf numFmtId="0" fontId="29" fillId="24" borderId="92" xfId="0" applyFont="1" applyFill="1" applyBorder="1" applyAlignment="1">
      <alignment horizontal="center" vertical="center" wrapText="1"/>
    </xf>
    <xf numFmtId="0" fontId="29" fillId="24" borderId="28" xfId="0" applyFont="1" applyFill="1" applyBorder="1" applyAlignment="1">
      <alignment horizontal="center" vertical="center" wrapText="1"/>
    </xf>
    <xf numFmtId="0" fontId="29" fillId="24" borderId="58" xfId="0" applyFont="1" applyFill="1" applyBorder="1" applyAlignment="1">
      <alignment horizontal="center" vertical="center" wrapText="1"/>
    </xf>
    <xf numFmtId="0" fontId="29" fillId="24" borderId="86" xfId="0" applyFont="1" applyFill="1" applyBorder="1" applyAlignment="1">
      <alignment horizontal="center" vertical="center" wrapText="1"/>
    </xf>
    <xf numFmtId="0" fontId="29" fillId="24" borderId="89" xfId="0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33" fillId="0" borderId="14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/>
    </xf>
    <xf numFmtId="49" fontId="33" fillId="0" borderId="16" xfId="0" applyNumberFormat="1" applyFont="1" applyBorder="1" applyAlignment="1">
      <alignment horizontal="center" vertical="center"/>
    </xf>
    <xf numFmtId="49" fontId="33" fillId="0" borderId="86" xfId="0" applyNumberFormat="1" applyFont="1" applyBorder="1" applyAlignment="1">
      <alignment horizontal="center" vertical="center"/>
    </xf>
    <xf numFmtId="49" fontId="33" fillId="0" borderId="89" xfId="0" applyNumberFormat="1" applyFont="1" applyBorder="1" applyAlignment="1">
      <alignment horizontal="center" vertical="center"/>
    </xf>
    <xf numFmtId="0" fontId="94" fillId="0" borderId="14" xfId="0" applyFont="1" applyBorder="1" applyAlignment="1">
      <alignment horizontal="center"/>
    </xf>
    <xf numFmtId="0" fontId="94" fillId="0" borderId="15" xfId="0" applyFont="1" applyBorder="1" applyAlignment="1">
      <alignment horizontal="center"/>
    </xf>
    <xf numFmtId="0" fontId="94" fillId="0" borderId="16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68" fillId="0" borderId="14" xfId="0" applyFont="1" applyFill="1" applyBorder="1" applyAlignment="1">
      <alignment horizontal="center"/>
    </xf>
    <xf numFmtId="0" fontId="68" fillId="0" borderId="15" xfId="0" applyFont="1" applyFill="1" applyBorder="1" applyAlignment="1">
      <alignment horizontal="center"/>
    </xf>
    <xf numFmtId="0" fontId="68" fillId="0" borderId="16" xfId="0" applyFont="1" applyFill="1" applyBorder="1" applyAlignment="1">
      <alignment horizontal="center"/>
    </xf>
    <xf numFmtId="0" fontId="68" fillId="0" borderId="37" xfId="0" applyFont="1" applyFill="1" applyBorder="1" applyAlignment="1">
      <alignment horizontal="center"/>
    </xf>
    <xf numFmtId="0" fontId="68" fillId="0" borderId="92" xfId="0" applyFont="1" applyFill="1" applyBorder="1" applyAlignment="1">
      <alignment horizontal="center"/>
    </xf>
    <xf numFmtId="0" fontId="68" fillId="0" borderId="28" xfId="0" applyFont="1" applyFill="1" applyBorder="1" applyAlignment="1">
      <alignment horizontal="center"/>
    </xf>
    <xf numFmtId="0" fontId="28" fillId="0" borderId="1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97" fillId="0" borderId="0" xfId="0" applyFont="1" applyAlignment="1">
      <alignment horizontal="left" vertical="center"/>
    </xf>
    <xf numFmtId="0" fontId="129" fillId="0" borderId="0" xfId="0" applyFont="1" applyAlignment="1">
      <alignment horizontal="left" vertical="center"/>
    </xf>
    <xf numFmtId="0" fontId="53" fillId="0" borderId="42" xfId="0" applyFont="1" applyFill="1" applyBorder="1" applyAlignment="1" applyProtection="1">
      <alignment horizontal="center" vertical="center" wrapText="1"/>
      <protection locked="0"/>
    </xf>
    <xf numFmtId="0" fontId="53" fillId="0" borderId="44" xfId="0" applyFont="1" applyFill="1" applyBorder="1" applyAlignment="1" applyProtection="1">
      <alignment horizontal="center" vertical="center" wrapText="1"/>
      <protection locked="0"/>
    </xf>
    <xf numFmtId="0" fontId="55" fillId="0" borderId="19" xfId="0" applyFont="1" applyFill="1" applyBorder="1" applyAlignment="1" applyProtection="1">
      <alignment horizontal="center" vertical="center" wrapText="1"/>
      <protection locked="0"/>
    </xf>
    <xf numFmtId="0" fontId="55" fillId="0" borderId="78" xfId="0" applyFont="1" applyFill="1" applyBorder="1" applyAlignment="1" applyProtection="1">
      <alignment horizontal="center" vertical="center" wrapText="1"/>
      <protection locked="0"/>
    </xf>
    <xf numFmtId="0" fontId="55" fillId="0" borderId="47" xfId="0" applyFont="1" applyFill="1" applyBorder="1" applyAlignment="1" applyProtection="1">
      <alignment horizontal="center" vertical="center" wrapText="1"/>
      <protection locked="0"/>
    </xf>
    <xf numFmtId="0" fontId="53" fillId="0" borderId="19" xfId="0" applyFont="1" applyFill="1" applyBorder="1" applyAlignment="1" applyProtection="1">
      <alignment horizontal="center" vertical="center" wrapText="1"/>
      <protection locked="0"/>
    </xf>
    <xf numFmtId="0" fontId="53" fillId="0" borderId="78" xfId="0" applyFont="1" applyFill="1" applyBorder="1" applyAlignment="1" applyProtection="1">
      <alignment horizontal="center" vertical="center" wrapText="1"/>
      <protection locked="0"/>
    </xf>
    <xf numFmtId="0" fontId="53" fillId="0" borderId="47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Alignment="1">
      <alignment horizontal="left" vertical="center"/>
    </xf>
    <xf numFmtId="0" fontId="28" fillId="0" borderId="37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53" fillId="45" borderId="0" xfId="0" applyFont="1" applyFill="1" applyAlignment="1">
      <alignment horizontal="left" vertical="center"/>
    </xf>
    <xf numFmtId="0" fontId="58" fillId="0" borderId="14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259" fillId="24" borderId="27" xfId="0" applyFont="1" applyFill="1" applyBorder="1" applyAlignment="1">
      <alignment horizontal="center" vertical="center" wrapText="1"/>
    </xf>
    <xf numFmtId="0" fontId="259" fillId="24" borderId="39" xfId="0" applyFont="1" applyFill="1" applyBorder="1" applyAlignment="1">
      <alignment horizontal="center" vertical="center" wrapText="1"/>
    </xf>
    <xf numFmtId="0" fontId="259" fillId="24" borderId="41" xfId="0" applyFont="1" applyFill="1" applyBorder="1" applyAlignment="1">
      <alignment horizontal="center" vertical="center" wrapText="1"/>
    </xf>
    <xf numFmtId="2" fontId="217" fillId="0" borderId="91" xfId="0" applyNumberFormat="1" applyFont="1" applyFill="1" applyBorder="1" applyAlignment="1">
      <alignment horizontal="center"/>
    </xf>
    <xf numFmtId="2" fontId="217" fillId="0" borderId="82" xfId="0" applyNumberFormat="1" applyFont="1" applyFill="1" applyBorder="1" applyAlignment="1">
      <alignment horizontal="center"/>
    </xf>
    <xf numFmtId="2" fontId="68" fillId="0" borderId="14" xfId="205" applyNumberFormat="1" applyFont="1" applyFill="1" applyBorder="1" applyAlignment="1">
      <alignment horizontal="center" vertical="center"/>
    </xf>
    <xf numFmtId="2" fontId="68" fillId="0" borderId="15" xfId="205" applyNumberFormat="1" applyFont="1" applyFill="1" applyBorder="1" applyAlignment="1">
      <alignment horizontal="center" vertical="center"/>
    </xf>
    <xf numFmtId="2" fontId="68" fillId="0" borderId="16" xfId="205" applyNumberFormat="1" applyFont="1" applyFill="1" applyBorder="1" applyAlignment="1">
      <alignment horizontal="center" vertical="center"/>
    </xf>
    <xf numFmtId="0" fontId="68" fillId="0" borderId="0" xfId="205" applyNumberFormat="1" applyFont="1" applyAlignment="1" applyProtection="1">
      <alignment horizontal="center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2" fontId="29" fillId="0" borderId="47" xfId="0" applyNumberFormat="1" applyFont="1" applyFill="1" applyBorder="1" applyAlignment="1">
      <alignment horizontal="center" vertical="center" wrapText="1"/>
    </xf>
    <xf numFmtId="2" fontId="29" fillId="0" borderId="66" xfId="0" applyNumberFormat="1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29" fillId="0" borderId="80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4" fontId="29" fillId="0" borderId="14" xfId="0" applyNumberFormat="1" applyFont="1" applyBorder="1" applyAlignment="1">
      <alignment horizontal="center" vertical="center"/>
    </xf>
    <xf numFmtId="4" fontId="29" fillId="0" borderId="16" xfId="0" applyNumberFormat="1" applyFont="1" applyBorder="1" applyAlignment="1">
      <alignment horizontal="center" vertical="center"/>
    </xf>
    <xf numFmtId="2" fontId="28" fillId="45" borderId="0" xfId="0" applyNumberFormat="1" applyFont="1" applyFill="1" applyAlignment="1">
      <alignment horizontal="left" vertical="center"/>
    </xf>
    <xf numFmtId="4" fontId="37" fillId="0" borderId="37" xfId="0" applyNumberFormat="1" applyFont="1" applyBorder="1" applyAlignment="1">
      <alignment horizontal="center" vertical="center"/>
    </xf>
    <xf numFmtId="4" fontId="37" fillId="0" borderId="64" xfId="0" applyNumberFormat="1" applyFont="1" applyBorder="1" applyAlignment="1">
      <alignment horizontal="center" vertical="center"/>
    </xf>
    <xf numFmtId="0" fontId="57" fillId="0" borderId="0" xfId="0" applyFont="1" applyAlignment="1">
      <alignment horizontal="left" wrapText="1"/>
    </xf>
    <xf numFmtId="2" fontId="53" fillId="0" borderId="27" xfId="0" applyNumberFormat="1" applyFont="1" applyFill="1" applyBorder="1" applyAlignment="1">
      <alignment horizontal="center" vertical="center" wrapText="1"/>
    </xf>
    <xf numFmtId="2" fontId="53" fillId="0" borderId="39" xfId="0" applyNumberFormat="1" applyFont="1" applyFill="1" applyBorder="1" applyAlignment="1">
      <alignment horizontal="center" vertical="center" wrapText="1"/>
    </xf>
    <xf numFmtId="2" fontId="53" fillId="0" borderId="4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50" fillId="0" borderId="86" xfId="0" applyFont="1" applyFill="1" applyBorder="1" applyAlignment="1">
      <alignment horizontal="center"/>
    </xf>
    <xf numFmtId="0" fontId="150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left" vertical="center" wrapText="1"/>
    </xf>
    <xf numFmtId="0" fontId="54" fillId="0" borderId="0" xfId="0" applyFont="1" applyAlignment="1">
      <alignment horizontal="left" vertical="top" wrapText="1"/>
    </xf>
    <xf numFmtId="0" fontId="54" fillId="0" borderId="0" xfId="0" applyFont="1" applyAlignment="1"/>
    <xf numFmtId="2" fontId="53" fillId="0" borderId="0" xfId="0" applyNumberFormat="1" applyFont="1" applyAlignment="1">
      <alignment horizontal="left" vertical="top" wrapText="1"/>
    </xf>
    <xf numFmtId="2" fontId="54" fillId="0" borderId="0" xfId="0" applyNumberFormat="1" applyFont="1" applyAlignment="1">
      <alignment horizontal="center" vertical="top" wrapText="1"/>
    </xf>
    <xf numFmtId="0" fontId="122" fillId="0" borderId="86" xfId="135" applyFont="1" applyFill="1" applyBorder="1" applyAlignment="1">
      <alignment horizontal="center"/>
    </xf>
    <xf numFmtId="0" fontId="167" fillId="0" borderId="86" xfId="135" applyFont="1" applyFill="1" applyBorder="1" applyAlignment="1">
      <alignment horizontal="center"/>
    </xf>
    <xf numFmtId="0" fontId="46" fillId="0" borderId="37" xfId="304" applyBorder="1" applyAlignment="1">
      <alignment horizontal="center"/>
    </xf>
    <xf numFmtId="0" fontId="46" fillId="0" borderId="92" xfId="304" applyBorder="1" applyAlignment="1">
      <alignment horizontal="center"/>
    </xf>
    <xf numFmtId="0" fontId="46" fillId="0" borderId="58" xfId="304" applyBorder="1" applyAlignment="1">
      <alignment horizontal="center"/>
    </xf>
    <xf numFmtId="0" fontId="46" fillId="0" borderId="86" xfId="304" applyBorder="1" applyAlignment="1">
      <alignment horizontal="center"/>
    </xf>
    <xf numFmtId="0" fontId="178" fillId="54" borderId="0" xfId="134" applyFont="1" applyFill="1" applyAlignment="1" applyProtection="1">
      <alignment horizontal="right" vertical="center"/>
      <protection locked="0"/>
    </xf>
    <xf numFmtId="0" fontId="179" fillId="55" borderId="0" xfId="134" applyFont="1" applyFill="1" applyAlignment="1"/>
    <xf numFmtId="0" fontId="26" fillId="0" borderId="0" xfId="103" applyAlignment="1" applyProtection="1">
      <alignment horizontal="center" vertical="center"/>
    </xf>
    <xf numFmtId="0" fontId="300" fillId="0" borderId="0" xfId="135" applyFont="1" applyAlignment="1">
      <alignment horizontal="left" vertical="center" wrapText="1" readingOrder="1"/>
    </xf>
    <xf numFmtId="0" fontId="300" fillId="0" borderId="0" xfId="135" applyFont="1" applyAlignment="1">
      <alignment horizontal="left" vertical="center" readingOrder="1"/>
    </xf>
    <xf numFmtId="0" fontId="28" fillId="0" borderId="14" xfId="298" applyFont="1" applyBorder="1" applyAlignment="1">
      <alignment horizontal="center" vertical="center"/>
    </xf>
    <xf numFmtId="0" fontId="28" fillId="0" borderId="15" xfId="298" applyFont="1" applyBorder="1" applyAlignment="1">
      <alignment horizontal="center" vertical="center"/>
    </xf>
    <xf numFmtId="0" fontId="28" fillId="0" borderId="16" xfId="298" applyFont="1" applyBorder="1" applyAlignment="1">
      <alignment horizontal="center" vertical="center"/>
    </xf>
    <xf numFmtId="0" fontId="53" fillId="24" borderId="14" xfId="298" applyFont="1" applyFill="1" applyBorder="1" applyAlignment="1">
      <alignment horizontal="center" vertical="center"/>
    </xf>
    <xf numFmtId="0" fontId="53" fillId="24" borderId="15" xfId="298" applyFont="1" applyFill="1" applyBorder="1" applyAlignment="1">
      <alignment horizontal="center" vertical="center"/>
    </xf>
    <xf numFmtId="0" fontId="53" fillId="24" borderId="16" xfId="298" applyFont="1" applyFill="1" applyBorder="1" applyAlignment="1">
      <alignment horizontal="center" vertical="center"/>
    </xf>
    <xf numFmtId="0" fontId="28" fillId="0" borderId="14" xfId="301" applyFont="1" applyBorder="1" applyAlignment="1">
      <alignment horizontal="center" vertical="center"/>
    </xf>
    <xf numFmtId="0" fontId="28" fillId="0" borderId="15" xfId="301" applyFont="1" applyBorder="1" applyAlignment="1">
      <alignment horizontal="center" vertical="center"/>
    </xf>
    <xf numFmtId="0" fontId="28" fillId="0" borderId="16" xfId="301" applyFont="1" applyBorder="1" applyAlignment="1">
      <alignment horizontal="center" vertical="center"/>
    </xf>
    <xf numFmtId="0" fontId="55" fillId="0" borderId="0" xfId="200" applyFont="1" applyFill="1" applyBorder="1" applyAlignment="1">
      <alignment horizontal="center"/>
    </xf>
    <xf numFmtId="0" fontId="55" fillId="0" borderId="14" xfId="200" applyFont="1" applyBorder="1" applyAlignment="1">
      <alignment horizontal="center"/>
    </xf>
    <xf numFmtId="0" fontId="55" fillId="0" borderId="15" xfId="200" applyFont="1" applyBorder="1" applyAlignment="1">
      <alignment horizontal="center"/>
    </xf>
    <xf numFmtId="0" fontId="55" fillId="0" borderId="16" xfId="200" applyFont="1" applyBorder="1" applyAlignment="1">
      <alignment horizontal="center"/>
    </xf>
    <xf numFmtId="0" fontId="57" fillId="49" borderId="68" xfId="135" applyFont="1" applyFill="1" applyBorder="1" applyAlignment="1">
      <alignment horizontal="center" vertical="center" wrapText="1"/>
    </xf>
    <xf numFmtId="0" fontId="57" fillId="49" borderId="50" xfId="135" applyFont="1" applyFill="1" applyBorder="1" applyAlignment="1">
      <alignment horizontal="center" vertical="center" wrapText="1"/>
    </xf>
    <xf numFmtId="0" fontId="57" fillId="0" borderId="9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57" fillId="0" borderId="5" xfId="297" applyFont="1" applyBorder="1" applyAlignment="1">
      <alignment horizontal="center" vertical="center" wrapText="1"/>
    </xf>
    <xf numFmtId="0" fontId="57" fillId="0" borderId="88" xfId="297" applyFont="1" applyBorder="1" applyAlignment="1">
      <alignment horizontal="center" vertical="center" wrapText="1"/>
    </xf>
    <xf numFmtId="0" fontId="57" fillId="0" borderId="68" xfId="297" applyFont="1" applyBorder="1" applyAlignment="1">
      <alignment horizontal="center" vertical="center" wrapText="1"/>
    </xf>
    <xf numFmtId="0" fontId="57" fillId="0" borderId="50" xfId="297" applyFont="1" applyBorder="1" applyAlignment="1">
      <alignment horizontal="center" vertical="center" wrapText="1"/>
    </xf>
    <xf numFmtId="0" fontId="57" fillId="0" borderId="90" xfId="135" applyFont="1" applyBorder="1" applyAlignment="1">
      <alignment horizontal="center" vertical="center"/>
    </xf>
    <xf numFmtId="0" fontId="57" fillId="0" borderId="0" xfId="135" applyFont="1" applyBorder="1" applyAlignment="1">
      <alignment horizontal="center" vertical="center"/>
    </xf>
    <xf numFmtId="0" fontId="57" fillId="0" borderId="81" xfId="135" applyFont="1" applyBorder="1" applyAlignment="1">
      <alignment horizontal="center" vertical="center"/>
    </xf>
    <xf numFmtId="0" fontId="57" fillId="0" borderId="5" xfId="135" applyFont="1" applyBorder="1" applyAlignment="1">
      <alignment horizontal="center" vertical="center" wrapText="1"/>
    </xf>
    <xf numFmtId="0" fontId="57" fillId="0" borderId="88" xfId="135" applyFont="1" applyBorder="1" applyAlignment="1">
      <alignment horizontal="center" vertical="center" wrapText="1"/>
    </xf>
    <xf numFmtId="0" fontId="57" fillId="0" borderId="68" xfId="135" applyFont="1" applyBorder="1" applyAlignment="1">
      <alignment horizontal="center" vertical="center" wrapText="1"/>
    </xf>
    <xf numFmtId="0" fontId="57" fillId="0" borderId="50" xfId="135" applyFont="1" applyBorder="1" applyAlignment="1">
      <alignment horizontal="center" vertical="center" wrapText="1"/>
    </xf>
    <xf numFmtId="0" fontId="46" fillId="0" borderId="28" xfId="304" applyBorder="1" applyAlignment="1">
      <alignment horizontal="center"/>
    </xf>
    <xf numFmtId="0" fontId="46" fillId="0" borderId="89" xfId="304" applyBorder="1" applyAlignment="1">
      <alignment horizontal="center"/>
    </xf>
    <xf numFmtId="0" fontId="46" fillId="0" borderId="37" xfId="155" applyBorder="1" applyAlignment="1">
      <alignment horizontal="center"/>
    </xf>
    <xf numFmtId="0" fontId="46" fillId="0" borderId="28" xfId="155" applyBorder="1" applyAlignment="1">
      <alignment horizontal="center"/>
    </xf>
    <xf numFmtId="0" fontId="46" fillId="0" borderId="58" xfId="155" applyBorder="1" applyAlignment="1">
      <alignment horizontal="center"/>
    </xf>
    <xf numFmtId="0" fontId="46" fillId="0" borderId="89" xfId="155" applyBorder="1" applyAlignment="1">
      <alignment horizontal="center"/>
    </xf>
  </cellXfs>
  <cellStyles count="506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19 4" xfId="49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8" xfId="497"/>
    <cellStyle name="Normalny 69" xfId="500"/>
    <cellStyle name="Normalny 7" xfId="148"/>
    <cellStyle name="Normalny 7 2" xfId="427"/>
    <cellStyle name="Normalny 70" xfId="503"/>
    <cellStyle name="Normalny 71" xfId="505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" xfId="504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18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FA9-8FFA-3DF6D015CF5D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FA9-8FFA-3DF6D015CF5D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8B-4FA9-8FFA-3DF6D015CF5D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DF8B-4FA9-8FFA-3DF6D015CF5D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8B-4FA9-8FFA-3DF6D015CF5D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F8B-4FA9-8FFA-3DF6D015CF5D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B-4FA9-8FFA-3DF6D015CF5D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8B-4FA9-8FFA-3DF6D015CF5D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F8B-4FA9-8FFA-3DF6D015CF5D}"/>
              </c:ext>
            </c:extLst>
          </c:dPt>
          <c:dLbls>
            <c:dLbl>
              <c:idx val="38"/>
              <c:layout>
                <c:manualLayout>
                  <c:x val="-1.3407821229050279E-2"/>
                  <c:y val="3.28542094455851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E4-4636-9C3B-025E237953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'!$C$17:$AO$17</c:f>
              <c:numCache>
                <c:formatCode>0.00</c:formatCode>
                <c:ptCount val="39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DF8B-4FA9-8FFA-3DF6D015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D3-4B4F-9471-46E393C30584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D3-4B4F-9471-46E393C30584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D3-4B4F-9471-46E393C30584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D3-4B4F-9471-46E393C30584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6D3-4B4F-9471-46E393C30584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D3-4B4F-9471-46E393C30584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D3-4B4F-9471-46E393C30584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6D3-4B4F-9471-46E393C30584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D3-4B4F-9471-46E393C30584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D3-4B4F-9471-46E393C30584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D3-4B4F-9471-46E393C30584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D3-4B4F-9471-46E393C30584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D3-4B4F-9471-46E393C30584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D3-4B4F-9471-46E393C30584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D3-4B4F-9471-46E393C30584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D3-4B4F-9471-46E393C30584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6D3-4B4F-9471-46E393C30584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6D3-4B4F-9471-46E393C30584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6D3-4B4F-9471-46E393C30584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5-16D3-4B4F-9471-46E393C30584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6D3-4B4F-9471-46E393C30584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6D3-4B4F-9471-46E393C30584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6D3-4B4F-9471-46E393C30584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6D3-4B4F-9471-46E393C30584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6D3-4B4F-9471-46E393C30584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6D3-4B4F-9471-46E393C30584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6D3-4B4F-9471-46E393C30584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6D3-4B4F-9471-46E393C30584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6D3-4B4F-9471-46E393C30584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6D3-4B4F-9471-46E393C3058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0-16D3-4B4F-9471-46E393C30584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6D3-4B4F-9471-46E393C3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27-480F-8C1B-7A10819C3459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27-480F-8C1B-7A10819C3459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27-480F-8C1B-7A10819C3459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927-480F-8C1B-7A10819C3459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27-480F-8C1B-7A10819C3459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927-480F-8C1B-7A10819C3459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7-480F-8C1B-7A10819C3459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7-480F-8C1B-7A10819C3459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927-480F-8C1B-7A10819C3459}"/>
              </c:ext>
            </c:extLst>
          </c:dPt>
          <c:dLbls>
            <c:dLbl>
              <c:idx val="38"/>
              <c:layout>
                <c:manualLayout>
                  <c:x val="-4.6182495344506511E-2"/>
                  <c:y val="-2.1902806297056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806272819249551E-2"/>
                      <c:h val="5.25805321562730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F46-49B7-8788-D6C06379DE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Prosięta!$C$17:$AS$17</c:f>
              <c:numCache>
                <c:formatCode>0.00</c:formatCode>
                <c:ptCount val="43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General">
                  <c:v>252.6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927-480F-8C1B-7A10819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193,23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F0-493D-8C4D-1ED3C937E70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F0-493D-8C4D-1ED3C937E70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F0-493D-8C4D-1ED3C937E70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F0-493D-8C4D-1ED3C937E7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F0-493D-8C4D-1ED3C937E70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F0-493D-8C4D-1ED3C937E70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F0-493D-8C4D-1ED3C937E70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F0-493D-8C4D-1ED3C937E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Finlandia</c:v>
              </c:pt>
              <c:pt idx="4">
                <c:v>Portugalia</c:v>
              </c:pt>
              <c:pt idx="5">
                <c:v>Słowenia</c:v>
              </c:pt>
              <c:pt idx="6">
                <c:v>Irlandia</c:v>
              </c:pt>
              <c:pt idx="7">
                <c:v>Austria</c:v>
              </c:pt>
              <c:pt idx="8">
                <c:v>Chorwacja</c:v>
              </c:pt>
              <c:pt idx="9">
                <c:v>Hiszpania</c:v>
              </c:pt>
              <c:pt idx="10">
                <c:v>Dania</c:v>
              </c:pt>
              <c:pt idx="11">
                <c:v>Rumunia</c:v>
              </c:pt>
              <c:pt idx="12">
                <c:v>Estonia</c:v>
              </c:pt>
              <c:pt idx="13">
                <c:v>Węgry</c:v>
              </c:pt>
              <c:pt idx="14">
                <c:v>Niemcy</c:v>
              </c:pt>
              <c:pt idx="15">
                <c:v>Słowacja</c:v>
              </c:pt>
              <c:pt idx="16">
                <c:v>Średnio w UE</c:v>
              </c:pt>
              <c:pt idx="17">
                <c:v>Polska</c:v>
              </c:pt>
              <c:pt idx="18">
                <c:v>Czechy</c:v>
              </c:pt>
              <c:pt idx="19">
                <c:v>Francja</c:v>
              </c:pt>
              <c:pt idx="20">
                <c:v>Łotwa</c:v>
              </c:pt>
              <c:pt idx="21">
                <c:v>Litwa</c:v>
              </c:pt>
              <c:pt idx="22">
                <c:v>Niderlandy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193.12</c:v>
              </c:pt>
              <c:pt idx="1">
                <c:v>187.68</c:v>
              </c:pt>
              <c:pt idx="2">
                <c:v>174.57</c:v>
              </c:pt>
              <c:pt idx="3">
                <c:v>169.78</c:v>
              </c:pt>
              <c:pt idx="4">
                <c:v>167.3</c:v>
              </c:pt>
              <c:pt idx="5">
                <c:v>165.42</c:v>
              </c:pt>
              <c:pt idx="6">
                <c:v>162.01</c:v>
              </c:pt>
              <c:pt idx="7">
                <c:v>160.28</c:v>
              </c:pt>
              <c:pt idx="8">
                <c:v>160.02000000000001</c:v>
              </c:pt>
              <c:pt idx="9">
                <c:v>158.71</c:v>
              </c:pt>
              <c:pt idx="10">
                <c:v>158.47</c:v>
              </c:pt>
              <c:pt idx="11">
                <c:v>153.47</c:v>
              </c:pt>
              <c:pt idx="12">
                <c:v>152.38999999999999</c:v>
              </c:pt>
              <c:pt idx="13">
                <c:v>152.38999999999999</c:v>
              </c:pt>
              <c:pt idx="14">
                <c:v>152.25</c:v>
              </c:pt>
              <c:pt idx="15">
                <c:v>151.19999999999999</c:v>
              </c:pt>
              <c:pt idx="16">
                <c:v>150.77000000000001</c:v>
              </c:pt>
              <c:pt idx="17">
                <c:v>146.36000000000001</c:v>
              </c:pt>
              <c:pt idx="18">
                <c:v>145.22999999999999</c:v>
              </c:pt>
              <c:pt idx="19">
                <c:v>143.22999999999999</c:v>
              </c:pt>
              <c:pt idx="20">
                <c:v>139.57</c:v>
              </c:pt>
              <c:pt idx="21">
                <c:v>138.43</c:v>
              </c:pt>
              <c:pt idx="22">
                <c:v>129.19999999999999</c:v>
              </c:pt>
              <c:pt idx="23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9-EEF0-493D-8C4D-1ED3C937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E-427C-A6F4-6993C287ED4F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BE-427C-A6F4-6993C287ED4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2BE-427C-A6F4-6993C287ED4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BE-427C-A6F4-6993C287ED4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2BE-427C-A6F4-6993C287ED4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2BE-427C-A6F4-6993C287ED4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BE-427C-A6F4-6993C287ED4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BE-427C-A6F4-6993C287ED4F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E-427C-A6F4-6993C287ED4F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BE-427C-A6F4-6993C287ED4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BE-427C-A6F4-6993C287ED4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BE-427C-A6F4-6993C287ED4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BE-427C-A6F4-6993C287E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E-92BE-427C-A6F4-6993C287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723-4754-A5EB-D5927781519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23-4754-A5EB-D5927781519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723-4754-A5EB-D5927781519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23-4754-A5EB-D5927781519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23-4754-A5EB-D59277815190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23-4754-A5EB-D5927781519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723-4754-A5EB-D5927781519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723-4754-A5EB-D5927781519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23-4754-A5EB-D5927781519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23-4754-A5EB-D59277815190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23-4754-A5EB-D5927781519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23-4754-A5EB-D5927781519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23-4754-A5EB-D5927781519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23-4754-A5EB-D5927781519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23-4754-A5EB-D59277815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723-4754-A5EB-D59277815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BF-4223-982E-48105692FA5B}"/>
                </c:ext>
              </c:extLst>
            </c:dLbl>
            <c:dLbl>
              <c:idx val="38"/>
              <c:layout>
                <c:manualLayout>
                  <c:x val="-1.3253810470510271E-2"/>
                  <c:y val="-2.348336594911937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BF-4223-982E-48105692FA5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3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FF-4AA8-B5BB-AD697E7FE8A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6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4.xml"/><Relationship Id="rId31" Type="http://schemas.openxmlformats.org/officeDocument/2006/relationships/image" Target="../media/image30.emf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1</xdr:row>
      <xdr:rowOff>304800</xdr:rowOff>
    </xdr:from>
    <xdr:to>
      <xdr:col>24</xdr:col>
      <xdr:colOff>514350</xdr:colOff>
      <xdr:row>21</xdr:row>
      <xdr:rowOff>76200</xdr:rowOff>
    </xdr:to>
    <xdr:pic>
      <xdr:nvPicPr>
        <xdr:cNvPr id="2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666750"/>
          <a:ext cx="9201150" cy="550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38753" y="6055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24850" y="30003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0.11822</cdr:y>
    </cdr:from>
    <cdr:to>
      <cdr:x>0.75635</cdr:x>
      <cdr:y>0.82446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38786" y="548369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506121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23571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3627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63271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6018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99746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58949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7141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34432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8728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27868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98839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503464</xdr:colOff>
      <xdr:row>8</xdr:row>
      <xdr:rowOff>149679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2808989" y="2188029"/>
          <a:ext cx="9242337" cy="5651482"/>
        </a:xfrm>
        <a:prstGeom prst="rect">
          <a:avLst/>
        </a:prstGeom>
      </xdr:spPr>
    </xdr:pic>
    <xdr:clientData/>
  </xdr:oneCellAnchor>
  <xdr:oneCellAnchor>
    <xdr:from>
      <xdr:col>117</xdr:col>
      <xdr:colOff>530678</xdr:colOff>
      <xdr:row>7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2958778" y="2028825"/>
          <a:ext cx="9243060" cy="5654040"/>
        </a:xfrm>
        <a:prstGeom prst="rect">
          <a:avLst/>
        </a:prstGeom>
      </xdr:spPr>
    </xdr:pic>
    <xdr:clientData/>
  </xdr:oneCellAnchor>
  <xdr:oneCellAnchor>
    <xdr:from>
      <xdr:col>100</xdr:col>
      <xdr:colOff>530678</xdr:colOff>
      <xdr:row>7</xdr:row>
      <xdr:rowOff>54431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3081353" y="1892756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149678</xdr:colOff>
      <xdr:row>7</xdr:row>
      <xdr:rowOff>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3403953" y="1838325"/>
          <a:ext cx="9230144" cy="5639289"/>
        </a:xfrm>
        <a:prstGeom prst="rect">
          <a:avLst/>
        </a:prstGeom>
      </xdr:spPr>
    </xdr:pic>
    <xdr:clientData/>
  </xdr:oneCellAnchor>
  <xdr:oneCellAnchor>
    <xdr:from>
      <xdr:col>66</xdr:col>
      <xdr:colOff>258537</xdr:colOff>
      <xdr:row>8</xdr:row>
      <xdr:rowOff>13606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054362" y="2051956"/>
          <a:ext cx="9230144" cy="5639289"/>
        </a:xfrm>
        <a:prstGeom prst="rect">
          <a:avLst/>
        </a:prstGeom>
      </xdr:spPr>
    </xdr:pic>
    <xdr:clientData/>
  </xdr:oneCellAnchor>
  <xdr:absoluteAnchor>
    <xdr:pos x="33800143" y="2081893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  <xdr:twoCellAnchor editAs="oneCell">
    <xdr:from>
      <xdr:col>34</xdr:col>
      <xdr:colOff>190501</xdr:colOff>
      <xdr:row>7</xdr:row>
      <xdr:rowOff>81643</xdr:rowOff>
    </xdr:from>
    <xdr:to>
      <xdr:col>50</xdr:col>
      <xdr:colOff>34018</xdr:colOff>
      <xdr:row>35</xdr:row>
      <xdr:rowOff>119743</xdr:rowOff>
    </xdr:to>
    <xdr:pic>
      <xdr:nvPicPr>
        <xdr:cNvPr id="32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3526" y="1919968"/>
          <a:ext cx="9139917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14654893" y="198664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0.7495</cdr:x>
      <cdr:y>0.14905</cdr:y>
    </cdr:from>
    <cdr:to>
      <cdr:x>0.75072</cdr:x>
      <cdr:y>0.84932</cdr:y>
    </cdr:to>
    <cdr:cxnSp macro="">
      <cdr:nvCxnSpPr>
        <cdr:cNvPr id="20" name="Łącznik prostoliniowy 19"/>
        <cdr:cNvCxnSpPr/>
      </cdr:nvCxnSpPr>
      <cdr:spPr>
        <a:xfrm xmlns:a="http://schemas.openxmlformats.org/drawingml/2006/main" flipH="1">
          <a:off x="7181850" y="725453"/>
          <a:ext cx="11622" cy="34083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10"/>
      <c r="Y1" s="1910"/>
      <c r="Z1" s="1910"/>
      <c r="AA1" s="1910"/>
      <c r="AB1" s="1910"/>
      <c r="AC1" s="1910"/>
      <c r="AD1" s="1910"/>
      <c r="AE1" s="1910"/>
      <c r="AF1" s="1910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1904" t="s">
        <v>431</v>
      </c>
      <c r="C3" s="1905"/>
      <c r="D3" s="1905"/>
      <c r="E3" s="1905"/>
      <c r="F3" s="1905"/>
      <c r="G3" s="1905"/>
      <c r="H3" s="1905"/>
      <c r="I3" s="1905"/>
      <c r="J3" s="1905"/>
      <c r="K3" s="1906"/>
      <c r="L3" s="1904">
        <v>2017</v>
      </c>
      <c r="M3" s="1905"/>
      <c r="N3" s="1906"/>
      <c r="O3" s="1904">
        <v>2016</v>
      </c>
      <c r="P3" s="1905"/>
      <c r="Q3" s="1906"/>
      <c r="R3" s="1904">
        <v>2015</v>
      </c>
      <c r="S3" s="1905"/>
      <c r="T3" s="1906"/>
      <c r="U3" s="1904">
        <v>2014</v>
      </c>
      <c r="V3" s="1905"/>
      <c r="W3" s="1906"/>
      <c r="X3" s="1904">
        <v>2013</v>
      </c>
      <c r="Y3" s="1905"/>
      <c r="Z3" s="1906"/>
      <c r="AA3" s="1904">
        <v>2012</v>
      </c>
      <c r="AB3" s="1905"/>
      <c r="AC3" s="1906"/>
      <c r="AD3" s="1904">
        <v>2011</v>
      </c>
      <c r="AE3" s="1905"/>
      <c r="AF3" s="1906"/>
      <c r="AG3" s="1904">
        <v>2010</v>
      </c>
      <c r="AH3" s="1905"/>
      <c r="AI3" s="1906"/>
      <c r="AJ3" s="1904">
        <v>2009</v>
      </c>
      <c r="AK3" s="1905"/>
      <c r="AL3" s="1906"/>
      <c r="AM3" s="572"/>
      <c r="AN3" s="573">
        <v>2008</v>
      </c>
      <c r="AO3" s="574"/>
      <c r="AP3" s="572"/>
      <c r="AQ3" s="573">
        <v>2007</v>
      </c>
      <c r="AR3" s="574"/>
      <c r="AS3" s="1911">
        <v>2006</v>
      </c>
      <c r="AT3" s="1912"/>
      <c r="AU3" s="1913"/>
      <c r="AV3" s="1911">
        <v>2005</v>
      </c>
      <c r="AW3" s="1912"/>
      <c r="AX3" s="1913"/>
      <c r="AY3" s="1087"/>
      <c r="AZ3" s="1914">
        <v>2004</v>
      </c>
      <c r="BA3" s="1915"/>
      <c r="BB3" s="1916"/>
      <c r="BC3" s="1907">
        <v>2003</v>
      </c>
      <c r="BD3" s="1908"/>
      <c r="BE3" s="1909"/>
    </row>
    <row r="4" spans="2:57" ht="24.75" customHeight="1">
      <c r="B4" s="79" t="s">
        <v>2</v>
      </c>
      <c r="C4" s="1890" t="s">
        <v>154</v>
      </c>
      <c r="D4" s="1891"/>
      <c r="E4" s="1891"/>
      <c r="F4" s="1891"/>
      <c r="G4" s="1892"/>
      <c r="H4" s="940" t="s">
        <v>185</v>
      </c>
      <c r="I4" s="941" t="s">
        <v>4</v>
      </c>
      <c r="J4" s="942" t="s">
        <v>5</v>
      </c>
      <c r="K4" s="943" t="s">
        <v>186</v>
      </c>
      <c r="L4" s="1072" t="s">
        <v>4</v>
      </c>
      <c r="M4" s="1073" t="s">
        <v>5</v>
      </c>
      <c r="N4" s="1074" t="s">
        <v>186</v>
      </c>
      <c r="O4" s="504" t="s">
        <v>4</v>
      </c>
      <c r="P4" s="505" t="s">
        <v>5</v>
      </c>
      <c r="Q4" s="506" t="s">
        <v>186</v>
      </c>
      <c r="R4" s="498" t="s">
        <v>4</v>
      </c>
      <c r="S4" s="499" t="s">
        <v>5</v>
      </c>
      <c r="T4" s="500" t="s">
        <v>186</v>
      </c>
      <c r="U4" s="501" t="s">
        <v>4</v>
      </c>
      <c r="V4" s="502" t="s">
        <v>5</v>
      </c>
      <c r="W4" s="503" t="s">
        <v>186</v>
      </c>
      <c r="X4" s="504" t="s">
        <v>4</v>
      </c>
      <c r="Y4" s="505" t="s">
        <v>5</v>
      </c>
      <c r="Z4" s="506" t="s">
        <v>186</v>
      </c>
      <c r="AA4" s="507" t="s">
        <v>4</v>
      </c>
      <c r="AB4" s="508" t="s">
        <v>5</v>
      </c>
      <c r="AC4" s="509" t="s">
        <v>186</v>
      </c>
      <c r="AD4" s="510" t="s">
        <v>4</v>
      </c>
      <c r="AE4" s="511" t="s">
        <v>5</v>
      </c>
      <c r="AF4" s="512" t="s">
        <v>186</v>
      </c>
      <c r="AG4" s="502" t="s">
        <v>4</v>
      </c>
      <c r="AH4" s="502" t="s">
        <v>5</v>
      </c>
      <c r="AI4" s="503" t="s">
        <v>186</v>
      </c>
      <c r="AJ4" s="161" t="s">
        <v>4</v>
      </c>
      <c r="AK4" s="161" t="s">
        <v>5</v>
      </c>
      <c r="AL4" s="162" t="s">
        <v>186</v>
      </c>
      <c r="AM4" s="575" t="s">
        <v>4</v>
      </c>
      <c r="AN4" s="576" t="s">
        <v>5</v>
      </c>
      <c r="AO4" s="577" t="s">
        <v>186</v>
      </c>
      <c r="AP4" s="578" t="s">
        <v>4</v>
      </c>
      <c r="AQ4" s="495" t="s">
        <v>5</v>
      </c>
      <c r="AR4" s="579" t="s">
        <v>186</v>
      </c>
      <c r="AS4" s="580" t="s">
        <v>4</v>
      </c>
      <c r="AT4" s="581" t="s">
        <v>5</v>
      </c>
      <c r="AU4" s="582" t="s">
        <v>186</v>
      </c>
      <c r="AV4" s="583" t="s">
        <v>4</v>
      </c>
      <c r="AW4" s="584" t="s">
        <v>5</v>
      </c>
      <c r="AX4" s="163" t="s">
        <v>186</v>
      </c>
      <c r="AY4" s="163" t="s">
        <v>186</v>
      </c>
      <c r="AZ4" s="585" t="s">
        <v>4</v>
      </c>
      <c r="BA4" s="586" t="s">
        <v>5</v>
      </c>
      <c r="BB4" s="587" t="s">
        <v>186</v>
      </c>
      <c r="BC4" s="588" t="s">
        <v>4</v>
      </c>
      <c r="BD4" s="589" t="s">
        <v>5</v>
      </c>
      <c r="BE4" s="590" t="s">
        <v>186</v>
      </c>
    </row>
    <row r="5" spans="2:57" ht="22.5" customHeight="1" thickBot="1">
      <c r="B5" s="121" t="s">
        <v>6</v>
      </c>
      <c r="C5" s="1893"/>
      <c r="D5" s="1894"/>
      <c r="E5" s="1894"/>
      <c r="F5" s="1894"/>
      <c r="G5" s="1895"/>
      <c r="H5" s="944" t="s">
        <v>430</v>
      </c>
      <c r="I5" s="945" t="s">
        <v>8</v>
      </c>
      <c r="J5" s="946" t="s">
        <v>9</v>
      </c>
      <c r="K5" s="947" t="s">
        <v>188</v>
      </c>
      <c r="L5" s="1075" t="s">
        <v>8</v>
      </c>
      <c r="M5" s="1076" t="s">
        <v>9</v>
      </c>
      <c r="N5" s="1077" t="s">
        <v>188</v>
      </c>
      <c r="O5" s="519" t="s">
        <v>8</v>
      </c>
      <c r="P5" s="520" t="s">
        <v>9</v>
      </c>
      <c r="Q5" s="521" t="s">
        <v>188</v>
      </c>
      <c r="R5" s="513" t="s">
        <v>8</v>
      </c>
      <c r="S5" s="514" t="s">
        <v>9</v>
      </c>
      <c r="T5" s="515" t="s">
        <v>188</v>
      </c>
      <c r="U5" s="516" t="s">
        <v>8</v>
      </c>
      <c r="V5" s="517" t="s">
        <v>9</v>
      </c>
      <c r="W5" s="518" t="s">
        <v>188</v>
      </c>
      <c r="X5" s="519" t="s">
        <v>8</v>
      </c>
      <c r="Y5" s="520" t="s">
        <v>9</v>
      </c>
      <c r="Z5" s="521" t="s">
        <v>188</v>
      </c>
      <c r="AA5" s="522" t="s">
        <v>8</v>
      </c>
      <c r="AB5" s="523" t="s">
        <v>9</v>
      </c>
      <c r="AC5" s="524" t="s">
        <v>188</v>
      </c>
      <c r="AD5" s="525" t="s">
        <v>8</v>
      </c>
      <c r="AE5" s="526" t="s">
        <v>9</v>
      </c>
      <c r="AF5" s="527" t="s">
        <v>188</v>
      </c>
      <c r="AG5" s="517" t="s">
        <v>8</v>
      </c>
      <c r="AH5" s="517" t="s">
        <v>9</v>
      </c>
      <c r="AI5" s="518" t="s">
        <v>188</v>
      </c>
      <c r="AJ5" s="164" t="s">
        <v>8</v>
      </c>
      <c r="AK5" s="164" t="s">
        <v>9</v>
      </c>
      <c r="AL5" s="165" t="s">
        <v>188</v>
      </c>
      <c r="AM5" s="591" t="s">
        <v>8</v>
      </c>
      <c r="AN5" s="592" t="s">
        <v>9</v>
      </c>
      <c r="AO5" s="593" t="s">
        <v>188</v>
      </c>
      <c r="AP5" s="578" t="s">
        <v>8</v>
      </c>
      <c r="AQ5" s="495" t="s">
        <v>9</v>
      </c>
      <c r="AR5" s="579" t="s">
        <v>188</v>
      </c>
      <c r="AS5" s="580" t="s">
        <v>8</v>
      </c>
      <c r="AT5" s="581" t="s">
        <v>9</v>
      </c>
      <c r="AU5" s="582" t="s">
        <v>188</v>
      </c>
      <c r="AV5" s="583" t="s">
        <v>8</v>
      </c>
      <c r="AW5" s="584" t="s">
        <v>9</v>
      </c>
      <c r="AX5" s="163" t="s">
        <v>188</v>
      </c>
      <c r="AY5" s="163" t="s">
        <v>188</v>
      </c>
      <c r="AZ5" s="594" t="s">
        <v>8</v>
      </c>
      <c r="BA5" s="595" t="s">
        <v>9</v>
      </c>
      <c r="BB5" s="596" t="s">
        <v>188</v>
      </c>
      <c r="BC5" s="597" t="s">
        <v>8</v>
      </c>
      <c r="BD5" s="598" t="s">
        <v>9</v>
      </c>
      <c r="BE5" s="599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8" t="s">
        <v>18</v>
      </c>
      <c r="I6" s="949" t="s">
        <v>10</v>
      </c>
      <c r="J6" s="950" t="s">
        <v>190</v>
      </c>
      <c r="K6" s="951" t="s">
        <v>18</v>
      </c>
      <c r="L6" s="1078" t="s">
        <v>10</v>
      </c>
      <c r="M6" s="1079" t="s">
        <v>190</v>
      </c>
      <c r="N6" s="1080" t="s">
        <v>18</v>
      </c>
      <c r="O6" s="534" t="s">
        <v>10</v>
      </c>
      <c r="P6" s="535" t="s">
        <v>190</v>
      </c>
      <c r="Q6" s="536" t="s">
        <v>18</v>
      </c>
      <c r="R6" s="528" t="s">
        <v>10</v>
      </c>
      <c r="S6" s="529" t="s">
        <v>190</v>
      </c>
      <c r="T6" s="530" t="s">
        <v>18</v>
      </c>
      <c r="U6" s="531" t="s">
        <v>10</v>
      </c>
      <c r="V6" s="532" t="s">
        <v>190</v>
      </c>
      <c r="W6" s="533" t="s">
        <v>18</v>
      </c>
      <c r="X6" s="534" t="s">
        <v>10</v>
      </c>
      <c r="Y6" s="535" t="s">
        <v>190</v>
      </c>
      <c r="Z6" s="536" t="s">
        <v>18</v>
      </c>
      <c r="AA6" s="537" t="s">
        <v>10</v>
      </c>
      <c r="AB6" s="538" t="s">
        <v>190</v>
      </c>
      <c r="AC6" s="539" t="s">
        <v>18</v>
      </c>
      <c r="AD6" s="540" t="s">
        <v>10</v>
      </c>
      <c r="AE6" s="541" t="s">
        <v>190</v>
      </c>
      <c r="AF6" s="542" t="s">
        <v>18</v>
      </c>
      <c r="AG6" s="532" t="s">
        <v>10</v>
      </c>
      <c r="AH6" s="532" t="s">
        <v>190</v>
      </c>
      <c r="AI6" s="533" t="s">
        <v>18</v>
      </c>
      <c r="AJ6" s="167" t="s">
        <v>10</v>
      </c>
      <c r="AK6" s="167" t="s">
        <v>190</v>
      </c>
      <c r="AL6" s="168" t="s">
        <v>18</v>
      </c>
      <c r="AM6" s="600" t="s">
        <v>10</v>
      </c>
      <c r="AN6" s="601" t="s">
        <v>190</v>
      </c>
      <c r="AO6" s="602" t="s">
        <v>18</v>
      </c>
      <c r="AP6" s="578" t="s">
        <v>10</v>
      </c>
      <c r="AQ6" s="495" t="s">
        <v>190</v>
      </c>
      <c r="AR6" s="603" t="s">
        <v>18</v>
      </c>
      <c r="AS6" s="604" t="s">
        <v>10</v>
      </c>
      <c r="AT6" s="605" t="s">
        <v>190</v>
      </c>
      <c r="AU6" s="606" t="s">
        <v>18</v>
      </c>
      <c r="AV6" s="607" t="s">
        <v>10</v>
      </c>
      <c r="AW6" s="608" t="s">
        <v>190</v>
      </c>
      <c r="AX6" s="166" t="s">
        <v>18</v>
      </c>
      <c r="AY6" s="166" t="s">
        <v>18</v>
      </c>
      <c r="AZ6" s="609" t="s">
        <v>10</v>
      </c>
      <c r="BA6" s="610" t="s">
        <v>190</v>
      </c>
      <c r="BB6" s="611" t="s">
        <v>18</v>
      </c>
      <c r="BC6" s="612" t="s">
        <v>10</v>
      </c>
      <c r="BD6" s="613" t="s">
        <v>190</v>
      </c>
      <c r="BE6" s="614" t="s">
        <v>18</v>
      </c>
    </row>
    <row r="7" spans="2:57" ht="16.5" thickBot="1">
      <c r="B7" s="1896" t="s">
        <v>11</v>
      </c>
      <c r="C7" s="1897"/>
      <c r="D7" s="1897"/>
      <c r="E7" s="1897"/>
      <c r="F7" s="1897"/>
      <c r="G7" s="1897"/>
      <c r="H7" s="1897"/>
      <c r="I7" s="1897"/>
      <c r="J7" s="1897"/>
      <c r="K7" s="1897"/>
      <c r="L7" s="1897"/>
      <c r="M7" s="1897"/>
      <c r="N7" s="1897"/>
      <c r="O7" s="1897"/>
      <c r="P7" s="1897"/>
      <c r="Q7" s="1897"/>
      <c r="R7" s="1897"/>
      <c r="S7" s="1897"/>
      <c r="T7" s="1897"/>
      <c r="U7" s="1897"/>
      <c r="V7" s="1897"/>
      <c r="W7" s="1898"/>
      <c r="X7" s="1897"/>
      <c r="Y7" s="1897"/>
      <c r="Z7" s="1897"/>
      <c r="AA7" s="1897"/>
      <c r="AB7" s="1897"/>
      <c r="AC7" s="1897"/>
      <c r="AD7" s="1897"/>
      <c r="AE7" s="1897"/>
      <c r="AF7" s="1898"/>
      <c r="AG7" s="1897"/>
      <c r="AH7" s="1897"/>
      <c r="AI7" s="1898"/>
      <c r="AJ7" s="1897"/>
      <c r="AK7" s="1897"/>
      <c r="AL7" s="1897"/>
      <c r="AM7" s="1897"/>
      <c r="AN7" s="1897"/>
      <c r="AO7" s="1897"/>
      <c r="AP7" s="1897"/>
      <c r="AQ7" s="1897"/>
      <c r="AR7" s="1898"/>
      <c r="AS7" s="1897"/>
      <c r="AT7" s="1897"/>
      <c r="AU7" s="1897"/>
      <c r="AV7" s="1897"/>
      <c r="AW7" s="1897"/>
      <c r="AX7" s="1898"/>
      <c r="AY7" s="1897"/>
      <c r="AZ7" s="1897"/>
      <c r="BA7" s="1897"/>
      <c r="BB7" s="1897"/>
      <c r="BC7" s="1897"/>
      <c r="BD7" s="1897"/>
      <c r="BE7" s="1898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52">
        <v>-12.159956312697725</v>
      </c>
      <c r="I8" s="952">
        <v>61.43</v>
      </c>
      <c r="J8" s="952">
        <v>92.8</v>
      </c>
      <c r="K8" s="952">
        <v>27.907274336214442</v>
      </c>
      <c r="L8" s="1081">
        <v>61.28</v>
      </c>
      <c r="M8" s="1081">
        <v>92.1</v>
      </c>
      <c r="N8" s="1081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9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159</v>
      </c>
      <c r="BD8" s="629" t="s">
        <v>159</v>
      </c>
      <c r="BE8" s="630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3">
        <v>-12.709565089356373</v>
      </c>
      <c r="I9" s="953">
        <v>57.58</v>
      </c>
      <c r="J9" s="953">
        <v>94.7</v>
      </c>
      <c r="K9" s="953">
        <v>56.13318590833417</v>
      </c>
      <c r="L9" s="1082">
        <v>57.54</v>
      </c>
      <c r="M9" s="1082">
        <v>93.5</v>
      </c>
      <c r="N9" s="1082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70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3">
        <v>-12.428809800674532</v>
      </c>
      <c r="I10" s="953">
        <v>53.25</v>
      </c>
      <c r="J10" s="953">
        <v>96.4</v>
      </c>
      <c r="K10" s="953">
        <v>13.819110834286082</v>
      </c>
      <c r="L10" s="1082">
        <v>53.29</v>
      </c>
      <c r="M10" s="1082">
        <v>95.3</v>
      </c>
      <c r="N10" s="1082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70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3">
        <v>-12.486469695400825</v>
      </c>
      <c r="I11" s="953">
        <v>48.34</v>
      </c>
      <c r="J11" s="953">
        <v>97.2</v>
      </c>
      <c r="K11" s="953">
        <v>1.9354811893782318</v>
      </c>
      <c r="L11" s="1082">
        <v>48.35</v>
      </c>
      <c r="M11" s="1082">
        <v>97</v>
      </c>
      <c r="N11" s="1082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70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3">
        <v>-13.411064447593372</v>
      </c>
      <c r="I12" s="953">
        <v>43.49</v>
      </c>
      <c r="J12" s="953">
        <v>100.5</v>
      </c>
      <c r="K12" s="953">
        <v>0.18928944707244247</v>
      </c>
      <c r="L12" s="1082">
        <v>43.52</v>
      </c>
      <c r="M12" s="1082">
        <v>100</v>
      </c>
      <c r="N12" s="1082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70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3">
        <v>-5.1558591392506532</v>
      </c>
      <c r="I13" s="953">
        <v>37.9</v>
      </c>
      <c r="J13" s="953">
        <v>94.7</v>
      </c>
      <c r="K13" s="953">
        <v>1.5658284714631852E-2</v>
      </c>
      <c r="L13" s="1082">
        <v>38.409999999999997</v>
      </c>
      <c r="M13" s="1082">
        <v>101.9</v>
      </c>
      <c r="N13" s="1082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70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4">
        <v>-12.410011130314746</v>
      </c>
      <c r="I14" s="954">
        <v>57.85</v>
      </c>
      <c r="J14" s="954">
        <v>94.5</v>
      </c>
      <c r="K14" s="954">
        <v>100</v>
      </c>
      <c r="L14" s="1083">
        <v>57.58</v>
      </c>
      <c r="M14" s="1083">
        <v>93.5</v>
      </c>
      <c r="N14" s="1083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71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1899" t="s">
        <v>46</v>
      </c>
      <c r="C15" s="1900"/>
      <c r="D15" s="1900"/>
      <c r="E15" s="1900"/>
      <c r="F15" s="1900"/>
      <c r="G15" s="1900"/>
      <c r="H15" s="1900"/>
      <c r="I15" s="1900"/>
      <c r="J15" s="1900"/>
      <c r="K15" s="1900"/>
      <c r="L15" s="1900"/>
      <c r="M15" s="1900"/>
      <c r="N15" s="1900"/>
      <c r="O15" s="1900"/>
      <c r="P15" s="1900"/>
      <c r="Q15" s="1900"/>
      <c r="R15" s="1900"/>
      <c r="S15" s="1900"/>
      <c r="T15" s="1900"/>
      <c r="U15" s="1900"/>
      <c r="V15" s="1900"/>
      <c r="W15" s="1901"/>
      <c r="X15" s="1900"/>
      <c r="Y15" s="1900"/>
      <c r="Z15" s="1900"/>
      <c r="AA15" s="1900"/>
      <c r="AB15" s="1900"/>
      <c r="AC15" s="1900"/>
      <c r="AD15" s="1900"/>
      <c r="AE15" s="1900"/>
      <c r="AF15" s="1901"/>
      <c r="AG15" s="1900"/>
      <c r="AH15" s="1900"/>
      <c r="AI15" s="1901"/>
      <c r="AJ15" s="1900"/>
      <c r="AK15" s="1900"/>
      <c r="AL15" s="1900"/>
      <c r="AM15" s="1900"/>
      <c r="AN15" s="1900"/>
      <c r="AO15" s="1900"/>
      <c r="AP15" s="1900"/>
      <c r="AQ15" s="1900"/>
      <c r="AR15" s="1901"/>
      <c r="AS15" s="1900"/>
      <c r="AT15" s="1900"/>
      <c r="AU15" s="1900"/>
      <c r="AV15" s="1900"/>
      <c r="AW15" s="1900"/>
      <c r="AX15" s="1901"/>
      <c r="AY15" s="1900"/>
      <c r="AZ15" s="1900"/>
      <c r="BA15" s="1900"/>
      <c r="BB15" s="1900"/>
      <c r="BC15" s="1900"/>
      <c r="BD15" s="1900"/>
      <c r="BE15" s="1901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52">
        <v>-12.483381782910902</v>
      </c>
      <c r="I16" s="952">
        <v>61.37</v>
      </c>
      <c r="J16" s="952">
        <v>91.3</v>
      </c>
      <c r="K16" s="952">
        <v>26.752288825942884</v>
      </c>
      <c r="L16" s="1081">
        <v>61.12</v>
      </c>
      <c r="M16" s="1081">
        <v>91.8</v>
      </c>
      <c r="N16" s="1081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9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159</v>
      </c>
      <c r="BD16" s="629" t="s">
        <v>159</v>
      </c>
      <c r="BE16" s="630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3">
        <v>-13.092769365489282</v>
      </c>
      <c r="I17" s="953">
        <v>57.79</v>
      </c>
      <c r="J17" s="953">
        <v>93.3</v>
      </c>
      <c r="K17" s="953">
        <v>58.766661831776943</v>
      </c>
      <c r="L17" s="1082">
        <v>57.82</v>
      </c>
      <c r="M17" s="1082">
        <v>92.2</v>
      </c>
      <c r="N17" s="1082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70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3">
        <v>-12.841803217881051</v>
      </c>
      <c r="I18" s="953">
        <v>53.23</v>
      </c>
      <c r="J18" s="953">
        <v>95.1</v>
      </c>
      <c r="K18" s="953">
        <v>13.002983765983622</v>
      </c>
      <c r="L18" s="1082">
        <v>53.26</v>
      </c>
      <c r="M18" s="1082">
        <v>94.6</v>
      </c>
      <c r="N18" s="1082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70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3">
        <v>-13.313214880880039</v>
      </c>
      <c r="I19" s="953">
        <v>48.33</v>
      </c>
      <c r="J19" s="953">
        <v>96.6</v>
      </c>
      <c r="K19" s="953">
        <v>1.3648857513147343</v>
      </c>
      <c r="L19" s="1082">
        <v>48.25</v>
      </c>
      <c r="M19" s="1082">
        <v>96</v>
      </c>
      <c r="N19" s="1082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70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3">
        <v>-15.261965872045577</v>
      </c>
      <c r="I20" s="953">
        <v>43.38</v>
      </c>
      <c r="J20" s="953">
        <v>98.1</v>
      </c>
      <c r="K20" s="953">
        <v>0.10540300734963523</v>
      </c>
      <c r="L20" s="1082">
        <v>43.35</v>
      </c>
      <c r="M20" s="1082">
        <v>96.5</v>
      </c>
      <c r="N20" s="1082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70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3">
        <v>-16.224474720232209</v>
      </c>
      <c r="I21" s="953">
        <v>37.39</v>
      </c>
      <c r="J21" s="953">
        <v>98.1</v>
      </c>
      <c r="K21" s="953">
        <v>7.776817632179675E-3</v>
      </c>
      <c r="L21" s="1082">
        <v>38.39</v>
      </c>
      <c r="M21" s="1082">
        <v>93.4</v>
      </c>
      <c r="N21" s="1082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70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4">
        <v>-12.863028094798018</v>
      </c>
      <c r="I22" s="954">
        <v>58.01</v>
      </c>
      <c r="J22" s="954">
        <v>93.1</v>
      </c>
      <c r="K22" s="954">
        <v>100</v>
      </c>
      <c r="L22" s="1083">
        <v>57.84</v>
      </c>
      <c r="M22" s="1083">
        <v>92.5</v>
      </c>
      <c r="N22" s="1083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71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1899" t="s">
        <v>47</v>
      </c>
      <c r="C23" s="1900"/>
      <c r="D23" s="1900"/>
      <c r="E23" s="1900"/>
      <c r="F23" s="1900"/>
      <c r="G23" s="1900"/>
      <c r="H23" s="1900"/>
      <c r="I23" s="1900"/>
      <c r="J23" s="1900"/>
      <c r="K23" s="1900"/>
      <c r="L23" s="1900"/>
      <c r="M23" s="1900"/>
      <c r="N23" s="1900"/>
      <c r="O23" s="1900"/>
      <c r="P23" s="1900"/>
      <c r="Q23" s="1900"/>
      <c r="R23" s="1900"/>
      <c r="S23" s="1900"/>
      <c r="T23" s="1900"/>
      <c r="U23" s="1900"/>
      <c r="V23" s="1900"/>
      <c r="W23" s="1901"/>
      <c r="X23" s="1900"/>
      <c r="Y23" s="1900"/>
      <c r="Z23" s="1900"/>
      <c r="AA23" s="1900"/>
      <c r="AB23" s="1900"/>
      <c r="AC23" s="1900"/>
      <c r="AD23" s="1900"/>
      <c r="AE23" s="1900"/>
      <c r="AF23" s="1901"/>
      <c r="AG23" s="1900"/>
      <c r="AH23" s="1900"/>
      <c r="AI23" s="1901"/>
      <c r="AJ23" s="1900"/>
      <c r="AK23" s="1900"/>
      <c r="AL23" s="1900"/>
      <c r="AM23" s="1900"/>
      <c r="AN23" s="1900"/>
      <c r="AO23" s="1900"/>
      <c r="AP23" s="1900"/>
      <c r="AQ23" s="1900"/>
      <c r="AR23" s="1901"/>
      <c r="AS23" s="1900"/>
      <c r="AT23" s="1900"/>
      <c r="AU23" s="1900"/>
      <c r="AV23" s="1900"/>
      <c r="AW23" s="1900"/>
      <c r="AX23" s="1901"/>
      <c r="AY23" s="1900"/>
      <c r="AZ23" s="1900"/>
      <c r="BA23" s="1900"/>
      <c r="BB23" s="1900"/>
      <c r="BC23" s="1900"/>
      <c r="BD23" s="1900"/>
      <c r="BE23" s="1901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52">
        <v>-11.4011374957292</v>
      </c>
      <c r="I24" s="952">
        <v>61.49</v>
      </c>
      <c r="J24" s="952">
        <v>93.2</v>
      </c>
      <c r="K24" s="952">
        <v>31.483889726549226</v>
      </c>
      <c r="L24" s="1081">
        <v>61.2</v>
      </c>
      <c r="M24" s="1081">
        <v>92.2</v>
      </c>
      <c r="N24" s="1081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9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159</v>
      </c>
      <c r="BD24" s="629" t="s">
        <v>159</v>
      </c>
      <c r="BE24" s="630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3">
        <v>-12.456403560046279</v>
      </c>
      <c r="I25" s="953">
        <v>57.05</v>
      </c>
      <c r="J25" s="953">
        <v>95.6</v>
      </c>
      <c r="K25" s="953">
        <v>52.829976489621124</v>
      </c>
      <c r="L25" s="1082">
        <v>57.03</v>
      </c>
      <c r="M25" s="1082">
        <v>94.1</v>
      </c>
      <c r="N25" s="1082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70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3">
        <v>-11.726320131790146</v>
      </c>
      <c r="I26" s="953">
        <v>53.17</v>
      </c>
      <c r="J26" s="953">
        <v>97.2</v>
      </c>
      <c r="K26" s="953">
        <v>13.744186303292475</v>
      </c>
      <c r="L26" s="1082">
        <v>53.27</v>
      </c>
      <c r="M26" s="1082">
        <v>95.4</v>
      </c>
      <c r="N26" s="1082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70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3">
        <v>-11.169786192285823</v>
      </c>
      <c r="I27" s="953">
        <v>48.33</v>
      </c>
      <c r="J27" s="953">
        <v>96.9</v>
      </c>
      <c r="K27" s="953">
        <v>1.7641372050825603</v>
      </c>
      <c r="L27" s="1082">
        <v>48.3</v>
      </c>
      <c r="M27" s="1082">
        <v>96.1</v>
      </c>
      <c r="N27" s="1082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70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3">
        <v>-10.570393783678721</v>
      </c>
      <c r="I28" s="953">
        <v>43.53</v>
      </c>
      <c r="J28" s="953">
        <v>98.3</v>
      </c>
      <c r="K28" s="953">
        <v>0.15666770130327407</v>
      </c>
      <c r="L28" s="1082">
        <v>43.45</v>
      </c>
      <c r="M28" s="1082">
        <v>97.6</v>
      </c>
      <c r="N28" s="1082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70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3">
        <v>-2.793003669067339</v>
      </c>
      <c r="I29" s="953">
        <v>37.549999999999997</v>
      </c>
      <c r="J29" s="953">
        <v>97.6</v>
      </c>
      <c r="K29" s="953">
        <v>2.1142574151342391E-2</v>
      </c>
      <c r="L29" s="1082">
        <v>37.58</v>
      </c>
      <c r="M29" s="1082">
        <v>95.2</v>
      </c>
      <c r="N29" s="1082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70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4">
        <v>-11.929087544328807</v>
      </c>
      <c r="I30" s="954">
        <v>57.74</v>
      </c>
      <c r="J30" s="954">
        <v>95.1</v>
      </c>
      <c r="K30" s="954">
        <v>100</v>
      </c>
      <c r="L30" s="1083">
        <v>57.28</v>
      </c>
      <c r="M30" s="1083">
        <v>93.9</v>
      </c>
      <c r="N30" s="1083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71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1899" t="s">
        <v>169</v>
      </c>
      <c r="C31" s="1900"/>
      <c r="D31" s="1900"/>
      <c r="E31" s="1900"/>
      <c r="F31" s="1900"/>
      <c r="G31" s="1900"/>
      <c r="H31" s="1902"/>
      <c r="I31" s="1902"/>
      <c r="J31" s="1902"/>
      <c r="K31" s="1902"/>
      <c r="L31" s="1902"/>
      <c r="M31" s="1902"/>
      <c r="N31" s="1902"/>
      <c r="O31" s="1902"/>
      <c r="P31" s="1902"/>
      <c r="Q31" s="1902"/>
      <c r="R31" s="1902"/>
      <c r="S31" s="1902"/>
      <c r="T31" s="1902"/>
      <c r="U31" s="1902"/>
      <c r="V31" s="1902"/>
      <c r="W31" s="1903"/>
      <c r="X31" s="1902"/>
      <c r="Y31" s="1902"/>
      <c r="Z31" s="1902"/>
      <c r="AA31" s="1902"/>
      <c r="AB31" s="1902"/>
      <c r="AC31" s="1902"/>
      <c r="AD31" s="1902"/>
      <c r="AE31" s="1902"/>
      <c r="AF31" s="1903"/>
      <c r="AG31" s="1902"/>
      <c r="AH31" s="1902"/>
      <c r="AI31" s="1903"/>
      <c r="AJ31" s="1902"/>
      <c r="AK31" s="1902"/>
      <c r="AL31" s="1902"/>
      <c r="AM31" s="1902"/>
      <c r="AN31" s="1902"/>
      <c r="AO31" s="1902"/>
      <c r="AP31" s="1902"/>
      <c r="AQ31" s="1902"/>
      <c r="AR31" s="1903"/>
      <c r="AS31" s="1902"/>
      <c r="AT31" s="1902"/>
      <c r="AU31" s="1902"/>
      <c r="AV31" s="1902"/>
      <c r="AW31" s="1902"/>
      <c r="AX31" s="1903"/>
      <c r="AY31" s="1902"/>
      <c r="AZ31" s="1902"/>
      <c r="BA31" s="1902"/>
      <c r="BB31" s="1902"/>
      <c r="BC31" s="1902"/>
      <c r="BD31" s="1902"/>
      <c r="BE31" s="1903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52">
        <v>-12.655577029165791</v>
      </c>
      <c r="I32" s="952">
        <v>61.3</v>
      </c>
      <c r="J32" s="952">
        <v>93.6</v>
      </c>
      <c r="K32" s="952">
        <v>28.780334124930107</v>
      </c>
      <c r="L32" s="1081">
        <v>61.27</v>
      </c>
      <c r="M32" s="1081">
        <v>92.6</v>
      </c>
      <c r="N32" s="1081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9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159</v>
      </c>
      <c r="BD32" s="629" t="s">
        <v>159</v>
      </c>
      <c r="BE32" s="630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3">
        <v>-12.425222665041213</v>
      </c>
      <c r="I33" s="953">
        <v>57.85</v>
      </c>
      <c r="J33" s="953">
        <v>94.9</v>
      </c>
      <c r="K33" s="953">
        <v>56.187774269631355</v>
      </c>
      <c r="L33" s="1082">
        <v>57.79</v>
      </c>
      <c r="M33" s="1082">
        <v>93.8</v>
      </c>
      <c r="N33" s="1082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70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3">
        <v>-12.109270130404147</v>
      </c>
      <c r="I34" s="953">
        <v>53.14</v>
      </c>
      <c r="J34" s="953">
        <v>95.9</v>
      </c>
      <c r="K34" s="953">
        <v>12.740748069089086</v>
      </c>
      <c r="L34" s="1082">
        <v>53.14</v>
      </c>
      <c r="M34" s="1082">
        <v>95.5</v>
      </c>
      <c r="N34" s="1082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70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3">
        <v>-11.852589366778647</v>
      </c>
      <c r="I35" s="953">
        <v>48.11</v>
      </c>
      <c r="J35" s="953">
        <v>97.5</v>
      </c>
      <c r="K35" s="953">
        <v>2.0843985155229063</v>
      </c>
      <c r="L35" s="1082">
        <v>48.09</v>
      </c>
      <c r="M35" s="1082">
        <v>97.2</v>
      </c>
      <c r="N35" s="1082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70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3">
        <v>-11.823556143921282</v>
      </c>
      <c r="I36" s="953">
        <v>43.34</v>
      </c>
      <c r="J36" s="953">
        <v>100</v>
      </c>
      <c r="K36" s="953">
        <v>0.20062254619528747</v>
      </c>
      <c r="L36" s="1082">
        <v>43.26</v>
      </c>
      <c r="M36" s="1082">
        <v>99.6</v>
      </c>
      <c r="N36" s="1082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70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3">
        <v>-12.853534148049153</v>
      </c>
      <c r="I37" s="953">
        <v>37.79</v>
      </c>
      <c r="J37" s="953">
        <v>99.8</v>
      </c>
      <c r="K37" s="953">
        <v>6.1224746312628147E-3</v>
      </c>
      <c r="L37" s="1082">
        <v>37.25</v>
      </c>
      <c r="M37" s="1082">
        <v>97.3</v>
      </c>
      <c r="N37" s="1082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70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4">
        <v>-12.294392511556888</v>
      </c>
      <c r="I38" s="954">
        <v>58.01</v>
      </c>
      <c r="J38" s="954">
        <v>94.7</v>
      </c>
      <c r="K38" s="954">
        <v>100</v>
      </c>
      <c r="L38" s="1083">
        <v>57.78</v>
      </c>
      <c r="M38" s="1083">
        <v>93.8</v>
      </c>
      <c r="N38" s="1083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71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1899" t="s">
        <v>48</v>
      </c>
      <c r="C39" s="1900"/>
      <c r="D39" s="1900"/>
      <c r="E39" s="1900"/>
      <c r="F39" s="1900"/>
      <c r="G39" s="1900"/>
      <c r="H39" s="1900"/>
      <c r="I39" s="1900"/>
      <c r="J39" s="1900"/>
      <c r="K39" s="1900"/>
      <c r="L39" s="1900"/>
      <c r="M39" s="1900"/>
      <c r="N39" s="1900"/>
      <c r="O39" s="1900"/>
      <c r="P39" s="1900"/>
      <c r="Q39" s="1900"/>
      <c r="R39" s="1900"/>
      <c r="S39" s="1900"/>
      <c r="T39" s="1900"/>
      <c r="U39" s="1900"/>
      <c r="V39" s="1900"/>
      <c r="W39" s="1901"/>
      <c r="X39" s="1900"/>
      <c r="Y39" s="1900"/>
      <c r="Z39" s="1900"/>
      <c r="AA39" s="1900"/>
      <c r="AB39" s="1900"/>
      <c r="AC39" s="1900"/>
      <c r="AD39" s="1900"/>
      <c r="AE39" s="1900"/>
      <c r="AF39" s="1901"/>
      <c r="AG39" s="1900"/>
      <c r="AH39" s="1900"/>
      <c r="AI39" s="1901"/>
      <c r="AJ39" s="1900"/>
      <c r="AK39" s="1900"/>
      <c r="AL39" s="1900"/>
      <c r="AM39" s="1900"/>
      <c r="AN39" s="1900"/>
      <c r="AO39" s="1900"/>
      <c r="AP39" s="1900"/>
      <c r="AQ39" s="1900"/>
      <c r="AR39" s="1901"/>
      <c r="AS39" s="1900"/>
      <c r="AT39" s="1900"/>
      <c r="AU39" s="1900"/>
      <c r="AV39" s="1900"/>
      <c r="AW39" s="1900"/>
      <c r="AX39" s="1901"/>
      <c r="AY39" s="1900"/>
      <c r="AZ39" s="1900"/>
      <c r="BA39" s="1900"/>
      <c r="BB39" s="1900"/>
      <c r="BC39" s="1900"/>
      <c r="BD39" s="1900"/>
      <c r="BE39" s="1901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52">
        <v>-12.735111704834171</v>
      </c>
      <c r="I40" s="952">
        <v>61.47</v>
      </c>
      <c r="J40" s="952">
        <v>92.8</v>
      </c>
      <c r="K40" s="952">
        <v>24.294937116591694</v>
      </c>
      <c r="L40" s="1081">
        <v>61.45</v>
      </c>
      <c r="M40" s="1081">
        <v>91.9</v>
      </c>
      <c r="N40" s="1081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9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159</v>
      </c>
      <c r="BD40" s="629" t="s">
        <v>159</v>
      </c>
      <c r="BE40" s="630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3">
        <v>-12.755064097339192</v>
      </c>
      <c r="I41" s="953">
        <v>57.83</v>
      </c>
      <c r="J41" s="953">
        <v>94.7</v>
      </c>
      <c r="K41" s="953">
        <v>58.052104116893169</v>
      </c>
      <c r="L41" s="1082">
        <v>57.83</v>
      </c>
      <c r="M41" s="1082">
        <v>93.7</v>
      </c>
      <c r="N41" s="1082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70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3">
        <v>-13.088385777922973</v>
      </c>
      <c r="I42" s="953">
        <v>53.4</v>
      </c>
      <c r="J42" s="953">
        <v>96.5</v>
      </c>
      <c r="K42" s="953">
        <v>14.978940057935425</v>
      </c>
      <c r="L42" s="1082">
        <v>53.4</v>
      </c>
      <c r="M42" s="1082">
        <v>95.4</v>
      </c>
      <c r="N42" s="1082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70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3">
        <v>-13.537370145250494</v>
      </c>
      <c r="I43" s="953">
        <v>48.48</v>
      </c>
      <c r="J43" s="953">
        <v>97.6</v>
      </c>
      <c r="K43" s="953">
        <v>2.3851979006587287</v>
      </c>
      <c r="L43" s="1082">
        <v>48.53</v>
      </c>
      <c r="M43" s="1082">
        <v>98</v>
      </c>
      <c r="N43" s="1082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70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3">
        <v>-14.918904295836894</v>
      </c>
      <c r="I44" s="953">
        <v>43.55</v>
      </c>
      <c r="J44" s="953">
        <v>102.7</v>
      </c>
      <c r="K44" s="953">
        <v>0.26910352910746815</v>
      </c>
      <c r="L44" s="1082">
        <v>43.69</v>
      </c>
      <c r="M44" s="1082">
        <v>102.6</v>
      </c>
      <c r="N44" s="1082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70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3">
        <v>-11.823776113965963</v>
      </c>
      <c r="I45" s="953">
        <v>38.44</v>
      </c>
      <c r="J45" s="953">
        <v>89.8</v>
      </c>
      <c r="K45" s="953">
        <v>1.9717278813520433E-2</v>
      </c>
      <c r="L45" s="1082">
        <v>38.75</v>
      </c>
      <c r="M45" s="1082">
        <v>104.7</v>
      </c>
      <c r="N45" s="1082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70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4">
        <v>-12.722893184566988</v>
      </c>
      <c r="I46" s="954">
        <v>57.79</v>
      </c>
      <c r="J46" s="954">
        <v>94.6</v>
      </c>
      <c r="K46" s="954">
        <v>100</v>
      </c>
      <c r="L46" s="1083">
        <v>57.67</v>
      </c>
      <c r="M46" s="1083">
        <v>93.7</v>
      </c>
      <c r="N46" s="1083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71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workbookViewId="0">
      <selection activeCell="V30" sqref="V30"/>
    </sheetView>
  </sheetViews>
  <sheetFormatPr defaultRowHeight="15"/>
  <cols>
    <col min="1" max="2" width="9.140625" style="1784"/>
    <col min="3" max="40" width="10.5703125" style="1784" bestFit="1" customWidth="1"/>
    <col min="41" max="45" width="11.140625" style="1784" bestFit="1" customWidth="1"/>
    <col min="46" max="54" width="10.5703125" style="1784" bestFit="1" customWidth="1"/>
    <col min="55" max="16384" width="9.140625" style="1784"/>
  </cols>
  <sheetData>
    <row r="2" spans="2:54" ht="27">
      <c r="C2" s="1785" t="s">
        <v>643</v>
      </c>
    </row>
    <row r="4" spans="2:54" ht="15.75">
      <c r="C4" s="1786">
        <v>1</v>
      </c>
      <c r="D4" s="1786">
        <v>2</v>
      </c>
      <c r="E4" s="1786">
        <v>3</v>
      </c>
      <c r="F4" s="1786">
        <v>4</v>
      </c>
      <c r="G4" s="1786">
        <v>5</v>
      </c>
      <c r="H4" s="1786">
        <v>6</v>
      </c>
      <c r="I4" s="1786">
        <v>7</v>
      </c>
      <c r="J4" s="1786">
        <v>8</v>
      </c>
      <c r="K4" s="1786">
        <v>9</v>
      </c>
      <c r="L4" s="1786">
        <v>10</v>
      </c>
      <c r="M4" s="1786">
        <v>11</v>
      </c>
      <c r="N4" s="1786">
        <v>12</v>
      </c>
      <c r="O4" s="1786">
        <v>13</v>
      </c>
      <c r="P4" s="1786">
        <v>14</v>
      </c>
      <c r="Q4" s="1786">
        <v>15</v>
      </c>
      <c r="R4" s="1786">
        <v>16</v>
      </c>
      <c r="S4" s="1786">
        <v>17</v>
      </c>
      <c r="T4" s="1786">
        <v>18</v>
      </c>
      <c r="U4" s="1786">
        <v>19</v>
      </c>
      <c r="V4" s="1786">
        <v>20</v>
      </c>
      <c r="W4" s="1786">
        <v>21</v>
      </c>
      <c r="X4" s="1786">
        <v>22</v>
      </c>
      <c r="Y4" s="1786">
        <v>23</v>
      </c>
      <c r="Z4" s="1786">
        <v>24</v>
      </c>
      <c r="AA4" s="1786">
        <v>25</v>
      </c>
      <c r="AB4" s="1786">
        <v>26</v>
      </c>
      <c r="AC4" s="1786">
        <v>27</v>
      </c>
      <c r="AD4" s="1786">
        <v>28</v>
      </c>
      <c r="AE4" s="1786">
        <v>29</v>
      </c>
      <c r="AF4" s="1786">
        <v>30</v>
      </c>
      <c r="AG4" s="1786">
        <v>31</v>
      </c>
      <c r="AH4" s="1786">
        <v>32</v>
      </c>
      <c r="AI4" s="1786">
        <v>33</v>
      </c>
      <c r="AJ4" s="1786">
        <v>34</v>
      </c>
      <c r="AK4" s="1786">
        <v>35</v>
      </c>
      <c r="AL4" s="1786">
        <v>36</v>
      </c>
      <c r="AM4" s="1786">
        <v>37</v>
      </c>
      <c r="AN4" s="1786">
        <v>38</v>
      </c>
      <c r="AO4" s="1786">
        <v>39</v>
      </c>
      <c r="AP4" s="1786">
        <v>40</v>
      </c>
      <c r="AQ4" s="1786">
        <v>41</v>
      </c>
      <c r="AR4" s="1786">
        <v>42</v>
      </c>
      <c r="AS4" s="1786">
        <v>43</v>
      </c>
      <c r="AT4" s="1786">
        <v>44</v>
      </c>
      <c r="AU4" s="1786">
        <v>45</v>
      </c>
      <c r="AV4" s="1786">
        <v>46</v>
      </c>
      <c r="AW4" s="1786">
        <v>47</v>
      </c>
      <c r="AX4" s="1786">
        <v>48</v>
      </c>
      <c r="AY4" s="1786">
        <v>49</v>
      </c>
      <c r="AZ4" s="1786">
        <v>50</v>
      </c>
      <c r="BA4" s="1786">
        <v>51</v>
      </c>
      <c r="BB4" s="1786">
        <v>52</v>
      </c>
    </row>
    <row r="5" spans="2:54">
      <c r="C5" s="1787">
        <v>42015</v>
      </c>
      <c r="D5" s="1787">
        <v>42022</v>
      </c>
      <c r="E5" s="1787">
        <v>42029</v>
      </c>
      <c r="F5" s="1787">
        <v>42030</v>
      </c>
      <c r="G5" s="1787">
        <v>42043</v>
      </c>
      <c r="H5" s="1787">
        <v>42050</v>
      </c>
      <c r="I5" s="1787">
        <v>42057</v>
      </c>
      <c r="J5" s="1787">
        <v>42058</v>
      </c>
      <c r="K5" s="1787">
        <v>42071</v>
      </c>
      <c r="L5" s="1787">
        <v>42078</v>
      </c>
      <c r="M5" s="1787">
        <v>42085</v>
      </c>
      <c r="N5" s="1787">
        <v>42092</v>
      </c>
      <c r="O5" s="1787">
        <v>42099</v>
      </c>
      <c r="P5" s="1787">
        <v>42106</v>
      </c>
      <c r="Q5" s="1787">
        <v>42113</v>
      </c>
      <c r="R5" s="1787">
        <v>42120</v>
      </c>
      <c r="S5" s="1787">
        <v>42121</v>
      </c>
      <c r="T5" s="1787">
        <v>42134</v>
      </c>
      <c r="U5" s="1787">
        <v>42141</v>
      </c>
      <c r="V5" s="1787">
        <v>42148</v>
      </c>
      <c r="W5" s="1787">
        <v>42155</v>
      </c>
      <c r="X5" s="1787">
        <v>42162</v>
      </c>
      <c r="Y5" s="1787">
        <v>42169</v>
      </c>
      <c r="Z5" s="1787">
        <v>42176</v>
      </c>
      <c r="AA5" s="1787">
        <v>42183</v>
      </c>
      <c r="AB5" s="1787">
        <v>42190</v>
      </c>
      <c r="AC5" s="1787">
        <v>42197</v>
      </c>
      <c r="AD5" s="1787">
        <v>42204</v>
      </c>
      <c r="AE5" s="1787">
        <v>42211</v>
      </c>
      <c r="AF5" s="1787">
        <v>42212</v>
      </c>
      <c r="AG5" s="1787">
        <v>42225</v>
      </c>
      <c r="AH5" s="1787">
        <v>42232</v>
      </c>
      <c r="AI5" s="1787">
        <v>42239</v>
      </c>
      <c r="AJ5" s="1787">
        <v>42246</v>
      </c>
      <c r="AK5" s="1787">
        <v>42253</v>
      </c>
      <c r="AL5" s="1787">
        <v>42260</v>
      </c>
      <c r="AM5" s="1787">
        <v>42267</v>
      </c>
      <c r="AN5" s="1787">
        <v>42274</v>
      </c>
      <c r="AO5" s="1787">
        <v>42275</v>
      </c>
      <c r="AP5" s="1787">
        <v>42288</v>
      </c>
      <c r="AQ5" s="1787">
        <v>42295</v>
      </c>
      <c r="AR5" s="1787">
        <v>42302</v>
      </c>
      <c r="AS5" s="1787">
        <v>42303</v>
      </c>
      <c r="AT5" s="1787">
        <v>42316</v>
      </c>
      <c r="AU5" s="1787">
        <v>42323</v>
      </c>
      <c r="AV5" s="1787">
        <v>42330</v>
      </c>
      <c r="AW5" s="1787">
        <v>42337</v>
      </c>
      <c r="AX5" s="1787">
        <v>42344</v>
      </c>
      <c r="AY5" s="1787">
        <v>42351</v>
      </c>
      <c r="AZ5" s="1787">
        <v>42358</v>
      </c>
      <c r="BA5" s="1787">
        <v>42365</v>
      </c>
      <c r="BB5" s="1787">
        <v>42366</v>
      </c>
    </row>
    <row r="6" spans="2:54" ht="15.75">
      <c r="B6" s="1786" t="s">
        <v>644</v>
      </c>
      <c r="C6" s="1788">
        <v>42015</v>
      </c>
      <c r="D6" s="1788">
        <v>42022</v>
      </c>
      <c r="E6" s="1788">
        <v>42029</v>
      </c>
      <c r="F6" s="1788">
        <v>42036</v>
      </c>
      <c r="G6" s="1788">
        <v>42043</v>
      </c>
      <c r="H6" s="1788">
        <v>42050</v>
      </c>
      <c r="I6" s="1788">
        <v>42057</v>
      </c>
      <c r="J6" s="1788">
        <v>42064</v>
      </c>
      <c r="K6" s="1788">
        <v>42071</v>
      </c>
      <c r="L6" s="1788">
        <v>42078</v>
      </c>
      <c r="M6" s="1788">
        <v>42085</v>
      </c>
      <c r="N6" s="1788">
        <v>42092</v>
      </c>
      <c r="O6" s="1788">
        <v>42099</v>
      </c>
      <c r="P6" s="1788">
        <v>42106</v>
      </c>
      <c r="Q6" s="1788">
        <v>42113</v>
      </c>
      <c r="R6" s="1788">
        <v>42120</v>
      </c>
      <c r="S6" s="1788">
        <v>42127</v>
      </c>
      <c r="T6" s="1788">
        <v>42134</v>
      </c>
      <c r="U6" s="1788">
        <v>42141</v>
      </c>
      <c r="V6" s="1788">
        <v>42148</v>
      </c>
      <c r="W6" s="1788">
        <v>42155</v>
      </c>
      <c r="X6" s="1788">
        <v>42162</v>
      </c>
      <c r="Y6" s="1788">
        <v>42169</v>
      </c>
      <c r="Z6" s="1788">
        <v>42176</v>
      </c>
      <c r="AA6" s="1788">
        <v>42183</v>
      </c>
      <c r="AB6" s="1788">
        <v>42190</v>
      </c>
      <c r="AC6" s="1788">
        <v>42197</v>
      </c>
      <c r="AD6" s="1788">
        <v>42204</v>
      </c>
      <c r="AE6" s="1788">
        <v>42211</v>
      </c>
      <c r="AF6" s="1788">
        <v>42218</v>
      </c>
      <c r="AG6" s="1788">
        <v>42225</v>
      </c>
      <c r="AH6" s="1788">
        <v>42232</v>
      </c>
      <c r="AI6" s="1788">
        <v>42239</v>
      </c>
      <c r="AJ6" s="1788">
        <v>42246</v>
      </c>
      <c r="AK6" s="1788">
        <v>42253</v>
      </c>
      <c r="AL6" s="1788">
        <v>42260</v>
      </c>
      <c r="AM6" s="1788">
        <v>42267</v>
      </c>
      <c r="AN6" s="1788">
        <v>42274</v>
      </c>
      <c r="AO6" s="1788">
        <v>42281</v>
      </c>
      <c r="AP6" s="1788">
        <v>42288</v>
      </c>
      <c r="AQ6" s="1788">
        <v>42295</v>
      </c>
      <c r="AR6" s="1788">
        <v>42302</v>
      </c>
      <c r="AS6" s="1788">
        <v>42309</v>
      </c>
      <c r="AT6" s="1788">
        <v>42316</v>
      </c>
      <c r="AU6" s="1788">
        <v>42323</v>
      </c>
      <c r="AV6" s="1788">
        <v>42330</v>
      </c>
      <c r="AW6" s="1788">
        <v>42337</v>
      </c>
      <c r="AX6" s="1788">
        <v>42344</v>
      </c>
      <c r="AY6" s="1788">
        <v>42351</v>
      </c>
      <c r="AZ6" s="1788">
        <v>42358</v>
      </c>
      <c r="BA6" s="1788">
        <v>42365</v>
      </c>
      <c r="BB6" s="1788">
        <v>42372</v>
      </c>
    </row>
    <row r="7" spans="2:54" ht="15.75">
      <c r="B7" s="1786"/>
      <c r="C7" s="1789">
        <v>4.0853524705882354</v>
      </c>
      <c r="D7" s="1789">
        <v>4.0447779411764708</v>
      </c>
      <c r="E7" s="1789">
        <v>4.023784470588236</v>
      </c>
      <c r="F7" s="1789">
        <v>4.0176224705882362</v>
      </c>
      <c r="G7" s="1789">
        <v>4.0689678823529416</v>
      </c>
      <c r="H7" s="1789">
        <v>4.2130744117647057</v>
      </c>
      <c r="I7" s="1789">
        <v>4.3252399411764699</v>
      </c>
      <c r="J7" s="1789">
        <v>4.5042117058823532</v>
      </c>
      <c r="K7" s="1789">
        <v>4.6150581176470595</v>
      </c>
      <c r="L7" s="1789">
        <v>4.4751054705882352</v>
      </c>
      <c r="M7" s="1789">
        <v>4.3201102941176472</v>
      </c>
      <c r="N7" s="1789">
        <v>4.3104727058823524</v>
      </c>
      <c r="O7" s="1789">
        <v>4.4293722352941174</v>
      </c>
      <c r="P7" s="1789">
        <v>4.3988382941176472</v>
      </c>
      <c r="Q7" s="1789">
        <v>4.4002231764705888</v>
      </c>
      <c r="R7" s="1789">
        <v>4.4906175294117645</v>
      </c>
      <c r="S7" s="1789">
        <v>4.5089651176470591</v>
      </c>
      <c r="T7" s="1789">
        <v>4.345099352941177</v>
      </c>
      <c r="U7" s="1789">
        <v>4.1490715882352944</v>
      </c>
      <c r="V7" s="1789">
        <v>4.1668257647058828</v>
      </c>
      <c r="W7" s="1789">
        <v>4.2700098235294117</v>
      </c>
      <c r="X7" s="1789">
        <v>4.3735035882352937</v>
      </c>
      <c r="Y7" s="1789">
        <v>4.3741115294117652</v>
      </c>
      <c r="Z7" s="1789">
        <v>4.5010511764705878</v>
      </c>
      <c r="AA7" s="1789">
        <v>4.6116804117647066</v>
      </c>
      <c r="AB7" s="1789">
        <v>4.4571096470588234</v>
      </c>
      <c r="AC7" s="1789">
        <v>4.3126314705882356</v>
      </c>
      <c r="AD7" s="1789">
        <v>4.3861281176470595</v>
      </c>
      <c r="AE7" s="1789">
        <v>4.4395527647058826</v>
      </c>
      <c r="AF7" s="1789">
        <v>4.3718005882352946</v>
      </c>
      <c r="AG7" s="1789">
        <v>4.3706604117647059</v>
      </c>
      <c r="AH7" s="1789">
        <v>4.385517882352941</v>
      </c>
      <c r="AI7" s="1789">
        <v>4.361428882352941</v>
      </c>
      <c r="AJ7" s="1789">
        <v>4.3522761176470581</v>
      </c>
      <c r="AK7" s="1789">
        <v>4.3771619411764702</v>
      </c>
      <c r="AL7" s="1789">
        <v>4.5368524117647056</v>
      </c>
      <c r="AM7" s="1789">
        <v>4.6888912352941183</v>
      </c>
      <c r="AN7" s="1789">
        <v>4.7300000000000004</v>
      </c>
      <c r="AO7" s="1789">
        <v>4.640264352941176</v>
      </c>
      <c r="AP7" s="1789">
        <v>4.4546992941176464</v>
      </c>
      <c r="AQ7" s="1789">
        <v>4.438794176470588</v>
      </c>
      <c r="AR7" s="1789">
        <v>4.4076171176470584</v>
      </c>
      <c r="AS7" s="1789">
        <v>4.3858604705882351</v>
      </c>
      <c r="AT7" s="1789">
        <v>4.318431764705883</v>
      </c>
      <c r="AU7" s="1789">
        <v>4.1601758823529407</v>
      </c>
      <c r="AV7" s="1789">
        <v>3.9537894117647059</v>
      </c>
      <c r="AW7" s="1789">
        <v>3.8245089999999999</v>
      </c>
      <c r="AX7" s="1789">
        <v>3.7097794117647065</v>
      </c>
      <c r="AY7" s="1789">
        <v>3.7403317058823533</v>
      </c>
      <c r="AZ7" s="1789">
        <v>3.8469829411764707</v>
      </c>
      <c r="BA7" s="1789">
        <v>3.8825945294117647</v>
      </c>
      <c r="BB7" s="1789">
        <v>3.8604624117647055</v>
      </c>
    </row>
    <row r="8" spans="2:54" ht="15.75">
      <c r="B8" s="1786" t="s">
        <v>645</v>
      </c>
      <c r="C8" s="1788">
        <v>42379</v>
      </c>
      <c r="D8" s="1788">
        <v>42386</v>
      </c>
      <c r="E8" s="1788">
        <v>42393</v>
      </c>
      <c r="F8" s="1788">
        <v>42400</v>
      </c>
      <c r="G8" s="1788">
        <v>42407</v>
      </c>
      <c r="H8" s="1788">
        <v>42414</v>
      </c>
      <c r="I8" s="1788">
        <v>42421</v>
      </c>
      <c r="J8" s="1788">
        <v>42428</v>
      </c>
      <c r="K8" s="1788">
        <v>42435</v>
      </c>
      <c r="L8" s="1788">
        <v>42442</v>
      </c>
      <c r="M8" s="1788">
        <v>42449</v>
      </c>
      <c r="N8" s="1788">
        <v>42456</v>
      </c>
      <c r="O8" s="1788">
        <v>42463</v>
      </c>
      <c r="P8" s="1788">
        <v>42470</v>
      </c>
      <c r="Q8" s="1788">
        <v>42477</v>
      </c>
      <c r="R8" s="1788">
        <v>42484</v>
      </c>
      <c r="S8" s="1788">
        <v>42491</v>
      </c>
      <c r="T8" s="1788">
        <v>42498</v>
      </c>
      <c r="U8" s="1788">
        <v>42505</v>
      </c>
      <c r="V8" s="1788">
        <v>42512</v>
      </c>
      <c r="W8" s="1788">
        <v>42519</v>
      </c>
      <c r="X8" s="1788">
        <v>42526</v>
      </c>
      <c r="Y8" s="1788">
        <v>42533</v>
      </c>
      <c r="Z8" s="1788">
        <v>42540</v>
      </c>
      <c r="AA8" s="1788">
        <v>42547</v>
      </c>
      <c r="AB8" s="1788">
        <v>42554</v>
      </c>
      <c r="AC8" s="1788">
        <v>42561</v>
      </c>
      <c r="AD8" s="1788">
        <v>42568</v>
      </c>
      <c r="AE8" s="1788">
        <v>42575</v>
      </c>
      <c r="AF8" s="1788">
        <v>42582</v>
      </c>
      <c r="AG8" s="1788">
        <v>42589</v>
      </c>
      <c r="AH8" s="1788">
        <v>42596</v>
      </c>
      <c r="AI8" s="1788">
        <v>42603</v>
      </c>
      <c r="AJ8" s="1788">
        <v>42610</v>
      </c>
      <c r="AK8" s="1788">
        <v>42617</v>
      </c>
      <c r="AL8" s="1788">
        <v>42624</v>
      </c>
      <c r="AM8" s="1788">
        <v>42631</v>
      </c>
      <c r="AN8" s="1788">
        <v>42638</v>
      </c>
      <c r="AO8" s="1788">
        <v>42645</v>
      </c>
      <c r="AP8" s="1788">
        <v>42652</v>
      </c>
      <c r="AQ8" s="1788">
        <v>42659</v>
      </c>
      <c r="AR8" s="1788">
        <v>42666</v>
      </c>
      <c r="AS8" s="1788">
        <v>42673</v>
      </c>
      <c r="AT8" s="1788">
        <v>42680</v>
      </c>
      <c r="AU8" s="1788">
        <v>42687</v>
      </c>
      <c r="AV8" s="1788">
        <v>42694</v>
      </c>
      <c r="AW8" s="1788">
        <v>42701</v>
      </c>
      <c r="AX8" s="1788">
        <v>42708</v>
      </c>
      <c r="AY8" s="1788">
        <v>42715</v>
      </c>
      <c r="AZ8" s="1788">
        <v>42722</v>
      </c>
      <c r="BA8" s="1788">
        <v>42729</v>
      </c>
      <c r="BB8" s="1788">
        <v>42736</v>
      </c>
    </row>
    <row r="9" spans="2:54" ht="15.75">
      <c r="B9" s="1790"/>
      <c r="C9" s="1789">
        <v>3.8570005882352949</v>
      </c>
      <c r="D9" s="1789">
        <v>3.9661654117647065</v>
      </c>
      <c r="E9" s="1789">
        <v>4.0981918823529417</v>
      </c>
      <c r="F9" s="1789">
        <v>4.1731147058823526</v>
      </c>
      <c r="G9" s="1789">
        <v>4.1793485882352934</v>
      </c>
      <c r="H9" s="1789">
        <v>4.1631161764705888</v>
      </c>
      <c r="I9" s="1789">
        <v>4.176024411764705</v>
      </c>
      <c r="J9" s="1789">
        <v>4.1518948823529405</v>
      </c>
      <c r="K9" s="1789">
        <v>4.0530291176470588</v>
      </c>
      <c r="L9" s="1789">
        <v>4.1972931764705885</v>
      </c>
      <c r="M9" s="1789">
        <v>4.3415710000000001</v>
      </c>
      <c r="N9" s="1789">
        <v>4.3140882352941183</v>
      </c>
      <c r="O9" s="1789">
        <v>4.2176075882352944</v>
      </c>
      <c r="P9" s="1789">
        <v>4.1240442941176472</v>
      </c>
      <c r="Q9" s="1789">
        <v>4.0957287647058829</v>
      </c>
      <c r="R9" s="1789">
        <v>4.0998818823529408</v>
      </c>
      <c r="S9" s="1789">
        <v>4.1454942941176469</v>
      </c>
      <c r="T9" s="1789">
        <v>4.3256314705882364</v>
      </c>
      <c r="U9" s="1789">
        <v>4.4820627647058817</v>
      </c>
      <c r="V9" s="1789">
        <v>4.6219909411764712</v>
      </c>
      <c r="W9" s="1789">
        <v>4.6591594705882349</v>
      </c>
      <c r="X9" s="1789">
        <v>4.8499999999999996</v>
      </c>
      <c r="Y9" s="1789">
        <v>4.9000000000000004</v>
      </c>
      <c r="Z9" s="1789">
        <v>4.9068377647058821</v>
      </c>
      <c r="AA9" s="1789">
        <v>5.1032104117647057</v>
      </c>
      <c r="AB9" s="1789">
        <v>5.2261567647058822</v>
      </c>
      <c r="AC9" s="1789">
        <v>5.3463555294117651</v>
      </c>
      <c r="AD9" s="1789">
        <v>5.4125767647058822</v>
      </c>
      <c r="AE9" s="1789">
        <v>5.3897434117647061</v>
      </c>
      <c r="AF9" s="1789">
        <v>5.3571623529411765</v>
      </c>
      <c r="AG9" s="1789">
        <v>5.341501941176471</v>
      </c>
      <c r="AH9" s="1789">
        <v>5.3134624705882354</v>
      </c>
      <c r="AI9" s="1789">
        <v>5.3037262352941177</v>
      </c>
      <c r="AJ9" s="1789">
        <v>5.298450529411765</v>
      </c>
      <c r="AK9" s="1789">
        <v>5.3124171176470592</v>
      </c>
      <c r="AL9" s="1789">
        <v>5.3213427647058822</v>
      </c>
      <c r="AM9" s="1789">
        <v>5.3778430588235295</v>
      </c>
      <c r="AN9" s="1789">
        <v>5.4984738823529415</v>
      </c>
      <c r="AO9" s="1789">
        <v>5.4467851176470594</v>
      </c>
      <c r="AP9" s="1789">
        <v>5.2671006470588244</v>
      </c>
      <c r="AQ9" s="1789">
        <v>5.0930061764705892</v>
      </c>
      <c r="AR9" s="1789">
        <v>4.9529013529411765</v>
      </c>
      <c r="AS9" s="1789">
        <v>4.8847538235294117</v>
      </c>
      <c r="AT9" s="1789">
        <v>4.8982539411764714</v>
      </c>
      <c r="AU9" s="1789">
        <v>4.8859406470588231</v>
      </c>
      <c r="AV9" s="1789">
        <v>4.907833411764706</v>
      </c>
      <c r="AW9" s="1789">
        <v>5.0226777058823533</v>
      </c>
      <c r="AX9" s="1789">
        <v>5.0789302352941172</v>
      </c>
      <c r="AY9" s="1789">
        <v>5.1785928235294119</v>
      </c>
      <c r="AZ9" s="1789">
        <v>5.1868967647058826</v>
      </c>
      <c r="BA9" s="1789">
        <v>5.0272682352941178</v>
      </c>
      <c r="BB9" s="1789">
        <v>4.8702328235294114</v>
      </c>
    </row>
    <row r="10" spans="2:54" ht="15.75">
      <c r="B10" s="1786" t="s">
        <v>646</v>
      </c>
      <c r="C10" s="1788">
        <v>42743</v>
      </c>
      <c r="D10" s="1788">
        <v>42750</v>
      </c>
      <c r="E10" s="1788">
        <v>42757</v>
      </c>
      <c r="F10" s="1788">
        <v>42764</v>
      </c>
      <c r="G10" s="1788">
        <v>42771</v>
      </c>
      <c r="H10" s="1788">
        <v>42778</v>
      </c>
      <c r="I10" s="1788">
        <v>42785</v>
      </c>
      <c r="J10" s="1788">
        <v>42792</v>
      </c>
      <c r="K10" s="1788">
        <v>42799</v>
      </c>
      <c r="L10" s="1788">
        <v>42806</v>
      </c>
      <c r="M10" s="1788">
        <v>42813</v>
      </c>
      <c r="N10" s="1788">
        <v>42820</v>
      </c>
      <c r="O10" s="1788">
        <v>42827</v>
      </c>
      <c r="P10" s="1788" t="s">
        <v>647</v>
      </c>
      <c r="Q10" s="1788" t="s">
        <v>648</v>
      </c>
      <c r="R10" s="1788" t="s">
        <v>649</v>
      </c>
      <c r="S10" s="1788" t="s">
        <v>650</v>
      </c>
      <c r="T10" s="1788">
        <v>42862</v>
      </c>
      <c r="U10" s="1788">
        <v>42869</v>
      </c>
      <c r="V10" s="1788">
        <v>42876</v>
      </c>
      <c r="W10" s="1788">
        <v>42883</v>
      </c>
      <c r="X10" s="1788">
        <v>42890</v>
      </c>
      <c r="Y10" s="1788">
        <v>42897</v>
      </c>
      <c r="Z10" s="1788">
        <v>42904</v>
      </c>
      <c r="AA10" s="1788">
        <v>42911</v>
      </c>
      <c r="AB10" s="1788">
        <v>42918</v>
      </c>
      <c r="AC10" s="1788">
        <v>42925</v>
      </c>
      <c r="AD10" s="1788">
        <v>42932</v>
      </c>
      <c r="AE10" s="1788">
        <v>42939</v>
      </c>
      <c r="AF10" s="1788">
        <v>42946</v>
      </c>
      <c r="AG10" s="1788">
        <v>42953</v>
      </c>
      <c r="AH10" s="1788">
        <v>42960</v>
      </c>
      <c r="AI10" s="1788">
        <v>42967</v>
      </c>
      <c r="AJ10" s="1788">
        <v>42974</v>
      </c>
      <c r="AK10" s="1788">
        <v>42981</v>
      </c>
      <c r="AL10" s="1788">
        <v>42988</v>
      </c>
      <c r="AM10" s="1788">
        <v>42995</v>
      </c>
      <c r="AN10" s="1788">
        <v>43002</v>
      </c>
      <c r="AO10" s="1788">
        <v>43009</v>
      </c>
      <c r="AP10" s="1788">
        <v>43016</v>
      </c>
      <c r="AQ10" s="1788">
        <v>43023</v>
      </c>
      <c r="AR10" s="1788">
        <v>43030</v>
      </c>
      <c r="AS10" s="1788">
        <v>43037</v>
      </c>
      <c r="AT10" s="1788">
        <v>43044</v>
      </c>
      <c r="AU10" s="1788">
        <v>43051</v>
      </c>
      <c r="AV10" s="1788">
        <v>43058</v>
      </c>
      <c r="AW10" s="1788">
        <v>43065</v>
      </c>
      <c r="AX10" s="1788">
        <v>43072</v>
      </c>
      <c r="AY10" s="1788">
        <v>43079</v>
      </c>
      <c r="AZ10" s="1788">
        <v>43086</v>
      </c>
      <c r="BA10" s="1788">
        <v>43100</v>
      </c>
      <c r="BB10" s="1788">
        <v>43107</v>
      </c>
    </row>
    <row r="11" spans="2:54">
      <c r="C11" s="1789">
        <v>4.9504519999999994</v>
      </c>
      <c r="D11" s="1789">
        <v>4.9993549411764704</v>
      </c>
      <c r="E11" s="1789">
        <v>4.8791569411764701</v>
      </c>
      <c r="F11" s="1789">
        <v>4.9309443529411761</v>
      </c>
      <c r="G11" s="1789">
        <v>4.9615050588235299</v>
      </c>
      <c r="H11" s="1789">
        <v>4.8549364117647062</v>
      </c>
      <c r="I11" s="1789">
        <v>4.8161772941176473</v>
      </c>
      <c r="J11" s="1789">
        <v>4.7997521764705882</v>
      </c>
      <c r="K11" s="1789">
        <v>4.8115546470588235</v>
      </c>
      <c r="L11" s="1789">
        <v>4.8927212941176466</v>
      </c>
      <c r="M11" s="1789">
        <v>4.9704215294117651</v>
      </c>
      <c r="N11" s="1789">
        <v>5.035472764705883</v>
      </c>
      <c r="O11" s="1789">
        <v>5.2143527647058825</v>
      </c>
      <c r="P11" s="1789">
        <v>5.3884128235294124</v>
      </c>
      <c r="Q11" s="1789">
        <v>5.4388046470588245</v>
      </c>
      <c r="R11" s="1789">
        <v>5.4806057647058823</v>
      </c>
      <c r="S11" s="1789">
        <v>5.5276053529411762</v>
      </c>
      <c r="T11" s="1789">
        <v>5.587069647058823</v>
      </c>
      <c r="U11" s="1789">
        <v>5.5706024705882351</v>
      </c>
      <c r="V11" s="1789">
        <v>5.5917022352941173</v>
      </c>
      <c r="W11" s="1789">
        <v>5.6582438823529415</v>
      </c>
      <c r="X11" s="1789">
        <v>5.6638499411764718</v>
      </c>
      <c r="Y11" s="1789">
        <v>5.6969899999999996</v>
      </c>
      <c r="Z11" s="1789">
        <v>5.7238701764705882</v>
      </c>
      <c r="AA11" s="1789">
        <v>5.7420219999999995</v>
      </c>
      <c r="AB11" s="1789">
        <v>5.7321985882352946</v>
      </c>
      <c r="AC11" s="1789">
        <v>5.7150554117647063</v>
      </c>
      <c r="AD11" s="1789">
        <v>5.5602529411764712</v>
      </c>
      <c r="AE11" s="1789">
        <v>5.4133682352941186</v>
      </c>
      <c r="AF11" s="1789">
        <v>5.4209105294117643</v>
      </c>
      <c r="AG11" s="1789">
        <v>5.4732439411764711</v>
      </c>
      <c r="AH11" s="1789">
        <v>5.5027325294117642</v>
      </c>
      <c r="AI11" s="1789">
        <v>5.514854647058824</v>
      </c>
      <c r="AJ11" s="1789">
        <v>5.51779111764706</v>
      </c>
      <c r="AK11" s="1789">
        <v>5.5389451764705884</v>
      </c>
      <c r="AL11" s="1789">
        <v>5.5461708823529419</v>
      </c>
      <c r="AM11" s="1789">
        <v>5.4646884117647057</v>
      </c>
      <c r="AN11" s="1789">
        <v>5.2313238823529415</v>
      </c>
      <c r="AO11" s="1789">
        <v>5.0964182941176466</v>
      </c>
      <c r="AP11" s="1789">
        <v>4.9290539999999989</v>
      </c>
      <c r="AQ11" s="1789">
        <v>4.8453362941176472</v>
      </c>
      <c r="AR11" s="1789">
        <v>4.8401240588235295</v>
      </c>
      <c r="AS11" s="1789">
        <v>4.7828322941176475</v>
      </c>
      <c r="AT11" s="1789">
        <v>4.6667422941176468</v>
      </c>
      <c r="AU11" s="1789">
        <v>4.6526518235294114</v>
      </c>
      <c r="AV11" s="1789">
        <v>4.6280596470588238</v>
      </c>
      <c r="AW11" s="1789">
        <v>4.6337238235294116</v>
      </c>
      <c r="AX11" s="1789">
        <v>4.6336741176470593</v>
      </c>
      <c r="AY11" s="1789">
        <v>4.6438768235294123</v>
      </c>
      <c r="AZ11" s="1789">
        <v>4.5922561176470591</v>
      </c>
      <c r="BA11" s="1789">
        <v>4.4381204705882356</v>
      </c>
      <c r="BB11" s="1789">
        <v>4.4381204705882356</v>
      </c>
    </row>
    <row r="12" spans="2:54" ht="15.75">
      <c r="B12" s="1786" t="s">
        <v>515</v>
      </c>
      <c r="C12" s="1788">
        <v>43107</v>
      </c>
      <c r="D12" s="1788">
        <v>43114</v>
      </c>
      <c r="E12" s="1788">
        <v>43121</v>
      </c>
      <c r="F12" s="1788">
        <v>43128</v>
      </c>
      <c r="G12" s="1788">
        <v>43135</v>
      </c>
      <c r="H12" s="1788">
        <v>43142</v>
      </c>
      <c r="I12" s="1788">
        <v>43149</v>
      </c>
      <c r="J12" s="1788">
        <v>43156</v>
      </c>
      <c r="K12" s="1788">
        <v>43163</v>
      </c>
      <c r="L12" s="1788">
        <v>43170</v>
      </c>
      <c r="M12" s="1788">
        <v>43177</v>
      </c>
      <c r="N12" s="1788">
        <v>43184</v>
      </c>
      <c r="O12" s="1788">
        <v>43191</v>
      </c>
      <c r="P12" s="1788">
        <v>43198</v>
      </c>
      <c r="Q12" s="1788">
        <v>43205</v>
      </c>
      <c r="R12" s="1788">
        <v>43212</v>
      </c>
      <c r="S12" s="1788">
        <v>43219</v>
      </c>
      <c r="T12" s="1788">
        <v>43226</v>
      </c>
      <c r="U12" s="1788">
        <v>43233</v>
      </c>
      <c r="V12" s="1788">
        <v>43240</v>
      </c>
      <c r="W12" s="1788">
        <v>43247</v>
      </c>
      <c r="X12" s="1788">
        <v>43254</v>
      </c>
      <c r="Y12" s="1788">
        <v>43261</v>
      </c>
      <c r="Z12" s="1788">
        <v>43268</v>
      </c>
      <c r="AA12" s="1788">
        <v>43275</v>
      </c>
      <c r="AB12" s="1788">
        <v>43282</v>
      </c>
      <c r="AC12" s="1788">
        <v>43289</v>
      </c>
      <c r="AD12" s="1788">
        <v>43296</v>
      </c>
      <c r="AE12" s="1788">
        <v>43303</v>
      </c>
      <c r="AF12" s="1788">
        <v>43310</v>
      </c>
      <c r="AG12" s="1788">
        <v>43317</v>
      </c>
      <c r="AH12" s="1788">
        <v>43324</v>
      </c>
      <c r="AI12" s="1788">
        <v>43331</v>
      </c>
      <c r="AJ12" s="1788">
        <v>43338</v>
      </c>
      <c r="AK12" s="1788">
        <v>43345</v>
      </c>
      <c r="AL12" s="1788">
        <v>43352</v>
      </c>
      <c r="AM12" s="1788">
        <v>43359</v>
      </c>
      <c r="AN12" s="1788">
        <v>43366</v>
      </c>
      <c r="AO12" s="1788">
        <v>43373</v>
      </c>
      <c r="AP12" s="1788">
        <v>43380</v>
      </c>
      <c r="AQ12" s="1788">
        <v>43387</v>
      </c>
      <c r="AR12" s="1788">
        <v>43394</v>
      </c>
      <c r="AS12" s="1788">
        <v>43401</v>
      </c>
      <c r="AT12" s="1788">
        <v>43408</v>
      </c>
      <c r="AU12" s="1788">
        <v>43415</v>
      </c>
      <c r="AV12" s="1788">
        <v>43422</v>
      </c>
      <c r="AW12" s="1788">
        <v>43429</v>
      </c>
      <c r="AX12" s="1788">
        <v>43436</v>
      </c>
      <c r="AY12" s="1788">
        <v>43443</v>
      </c>
      <c r="AZ12" s="1788">
        <v>43450</v>
      </c>
      <c r="BA12" s="1788">
        <v>43457</v>
      </c>
      <c r="BB12" s="1788">
        <v>43464</v>
      </c>
    </row>
    <row r="13" spans="2:54">
      <c r="C13" s="1791">
        <v>4.3804670000000003</v>
      </c>
      <c r="D13" s="1791">
        <v>4.3107931176470586</v>
      </c>
      <c r="E13" s="1791">
        <v>4.1962646470588236</v>
      </c>
      <c r="F13" s="1791">
        <v>4.1161288235294125</v>
      </c>
      <c r="G13" s="1791">
        <v>4.1640827647058822</v>
      </c>
      <c r="H13" s="1791">
        <v>4.2701818823529409</v>
      </c>
      <c r="I13" s="1791">
        <v>4.4745709411764709</v>
      </c>
      <c r="J13" s="1791">
        <v>4.6500862352941175</v>
      </c>
      <c r="K13" s="1791">
        <v>4.7626562941176473</v>
      </c>
      <c r="L13" s="1791">
        <v>4.8005857058823533</v>
      </c>
      <c r="M13" s="1791">
        <v>4.6466129411764703</v>
      </c>
      <c r="N13" s="1791">
        <v>4.5693524117647053</v>
      </c>
      <c r="O13" s="1791">
        <v>4.5735858235294113</v>
      </c>
      <c r="P13" s="1791">
        <v>4.582324117647059</v>
      </c>
      <c r="Q13" s="1791">
        <v>4.5732799411764713</v>
      </c>
      <c r="R13" s="1791">
        <v>4.5599411764705886</v>
      </c>
      <c r="S13" s="1792">
        <v>4.4682108823529418</v>
      </c>
      <c r="T13" s="1791">
        <v>4.4682108823529418</v>
      </c>
      <c r="U13" s="1791">
        <v>4.3433795294117648</v>
      </c>
      <c r="V13" s="1791">
        <v>4.4242479411764704</v>
      </c>
      <c r="W13" s="1791">
        <v>4.5933075882352945</v>
      </c>
      <c r="X13" s="1791">
        <v>4.6715033529411762</v>
      </c>
      <c r="Y13" s="1791">
        <v>4.6776630588235291</v>
      </c>
      <c r="Z13" s="1791">
        <v>4.6900857058823533</v>
      </c>
      <c r="AA13" s="1791">
        <v>4.6754056470588239</v>
      </c>
      <c r="AB13" s="1791">
        <v>4.6873687058823537</v>
      </c>
      <c r="AC13" s="1791">
        <v>4.7102532941176465</v>
      </c>
      <c r="AD13" s="1791">
        <v>4.7197165294117651</v>
      </c>
      <c r="AE13" s="1791">
        <v>4.6956841176470592</v>
      </c>
      <c r="AF13" s="1791">
        <v>4.6217661176470584</v>
      </c>
      <c r="AG13" s="1791">
        <v>4.5724402941176479</v>
      </c>
      <c r="AH13" s="1791">
        <v>4.7009934705882364</v>
      </c>
      <c r="AI13" s="1791">
        <v>4.9134601176470589</v>
      </c>
      <c r="AJ13" s="1791">
        <v>5.0109310588235294</v>
      </c>
      <c r="AK13" s="1791">
        <v>5.0182102941176474</v>
      </c>
      <c r="AL13" s="1791">
        <v>4.9374642352941169</v>
      </c>
      <c r="AM13" s="1791">
        <v>4.7522272352941171</v>
      </c>
      <c r="AN13" s="1791">
        <v>4.6246849999999995</v>
      </c>
      <c r="AO13" s="1791">
        <v>4.5462200588235291</v>
      </c>
      <c r="AP13" s="1791">
        <v>4.5265854705882358</v>
      </c>
      <c r="AQ13" s="1791">
        <v>4.4900126470588235</v>
      </c>
      <c r="AR13" s="1791">
        <v>4.378448176470588</v>
      </c>
      <c r="AS13" s="1791">
        <v>4.2971760000000003</v>
      </c>
      <c r="AT13" s="1791">
        <v>4.2709312941176476</v>
      </c>
      <c r="AU13" s="1791">
        <v>4.2481139999999993</v>
      </c>
      <c r="AV13" s="1791">
        <v>4.2585078823529408</v>
      </c>
      <c r="AW13" s="1791">
        <v>4.2466136470588234</v>
      </c>
      <c r="AX13" s="1791">
        <v>4.2239018823529415</v>
      </c>
      <c r="AY13" s="1791">
        <v>4.1856107647058822</v>
      </c>
      <c r="AZ13" s="1791">
        <v>4.1593339411764711</v>
      </c>
      <c r="BA13" s="1791">
        <v>4.1773075882352941</v>
      </c>
      <c r="BB13" s="1791">
        <v>4.1773075882352941</v>
      </c>
    </row>
    <row r="14" spans="2:54" ht="15.75">
      <c r="B14" s="1786" t="s">
        <v>516</v>
      </c>
      <c r="C14" s="1788">
        <v>43471</v>
      </c>
      <c r="D14" s="1788">
        <v>43478</v>
      </c>
      <c r="E14" s="1788">
        <v>43485</v>
      </c>
      <c r="F14" s="1788">
        <v>43492</v>
      </c>
      <c r="G14" s="1788">
        <v>43499</v>
      </c>
      <c r="H14" s="1788">
        <v>43506</v>
      </c>
      <c r="I14" s="1788">
        <v>43513</v>
      </c>
      <c r="J14" s="1788">
        <v>43520</v>
      </c>
      <c r="K14" s="1788">
        <v>43527</v>
      </c>
      <c r="L14" s="1788">
        <v>43534</v>
      </c>
      <c r="M14" s="1788">
        <v>43541</v>
      </c>
      <c r="N14" s="1788">
        <v>43548</v>
      </c>
      <c r="O14" s="1788">
        <v>43555</v>
      </c>
      <c r="P14" s="1788">
        <v>43562</v>
      </c>
      <c r="Q14" s="1788">
        <v>43569</v>
      </c>
      <c r="R14" s="1788">
        <v>43576</v>
      </c>
      <c r="S14" s="1788">
        <v>43583</v>
      </c>
      <c r="T14" s="1788">
        <v>43590</v>
      </c>
      <c r="U14" s="1788">
        <v>43597</v>
      </c>
      <c r="V14" s="1788">
        <v>43604</v>
      </c>
      <c r="W14" s="1788">
        <v>43611</v>
      </c>
      <c r="X14" s="1788">
        <v>43618</v>
      </c>
      <c r="Y14" s="1788">
        <v>43625</v>
      </c>
      <c r="Z14" s="1788">
        <v>43632</v>
      </c>
      <c r="AA14" s="1788">
        <v>43639</v>
      </c>
      <c r="AB14" s="1788">
        <v>43646</v>
      </c>
      <c r="AC14" s="1788">
        <v>43653</v>
      </c>
      <c r="AD14" s="1788">
        <v>43660</v>
      </c>
      <c r="AE14" s="1788">
        <v>43667</v>
      </c>
      <c r="AF14" s="1788">
        <v>43674</v>
      </c>
      <c r="AG14" s="1788">
        <v>43681</v>
      </c>
      <c r="AH14" s="1788">
        <v>43688</v>
      </c>
      <c r="AI14" s="1788">
        <v>43695</v>
      </c>
      <c r="AJ14" s="1788">
        <v>43702</v>
      </c>
      <c r="AK14" s="1788">
        <v>43709</v>
      </c>
      <c r="AL14" s="1788">
        <v>43716</v>
      </c>
      <c r="AM14" s="1788">
        <v>43723</v>
      </c>
      <c r="AN14" s="1788">
        <v>43730</v>
      </c>
      <c r="AO14" s="1788">
        <v>43737</v>
      </c>
      <c r="AP14" s="1788">
        <v>43744</v>
      </c>
      <c r="AQ14" s="1788">
        <v>43751</v>
      </c>
      <c r="AR14" s="1788">
        <v>43758</v>
      </c>
      <c r="AS14" s="1788">
        <v>43765</v>
      </c>
      <c r="AT14" s="1788">
        <v>43772</v>
      </c>
      <c r="AU14" s="1788">
        <v>43779</v>
      </c>
      <c r="AV14" s="1788">
        <v>43786</v>
      </c>
      <c r="AW14" s="1788">
        <v>43793</v>
      </c>
      <c r="AX14" s="1788">
        <v>43800</v>
      </c>
      <c r="AY14" s="1788">
        <v>43807</v>
      </c>
      <c r="AZ14" s="1788">
        <v>43814</v>
      </c>
      <c r="BA14" s="1788">
        <v>43821</v>
      </c>
      <c r="BB14" s="1788">
        <v>43828</v>
      </c>
    </row>
    <row r="15" spans="2:54">
      <c r="C15" s="1793">
        <v>4.0948256470588236</v>
      </c>
      <c r="D15" s="1793">
        <v>4.0767212352941176</v>
      </c>
      <c r="E15" s="1793">
        <v>4.0787178823529411</v>
      </c>
      <c r="F15" s="1793">
        <v>4.0863007058823531</v>
      </c>
      <c r="G15" s="1793">
        <v>4.0942528823529418</v>
      </c>
      <c r="H15" s="1793">
        <v>4.127354705882353</v>
      </c>
      <c r="I15" s="1793">
        <v>4.2041648235294113</v>
      </c>
      <c r="J15" s="1793">
        <v>4.2126308823529417</v>
      </c>
      <c r="K15" s="1793">
        <v>4.230560176470588</v>
      </c>
      <c r="L15" s="1793">
        <v>4.2543448235294115</v>
      </c>
      <c r="M15" s="1793">
        <v>4.3062438823529412</v>
      </c>
      <c r="N15" s="1793">
        <v>4.5033682352941176</v>
      </c>
      <c r="O15" s="1793">
        <v>4.9052150588235293</v>
      </c>
      <c r="P15" s="1793">
        <v>5.4308501764705888</v>
      </c>
      <c r="Q15" s="1793">
        <v>5.7963191764705879</v>
      </c>
      <c r="R15" s="1793">
        <v>5.8327138235294127</v>
      </c>
      <c r="S15" s="1794">
        <v>5.8371965294117647</v>
      </c>
      <c r="T15" s="1793">
        <v>5.8371965294117647</v>
      </c>
      <c r="U15" s="1793">
        <v>5.8105839999999995</v>
      </c>
      <c r="V15" s="1793">
        <v>5.8321020588235299</v>
      </c>
      <c r="W15" s="1793">
        <v>5.8425999411764709</v>
      </c>
      <c r="X15" s="1793">
        <v>5.8163284705882354</v>
      </c>
      <c r="Y15" s="1793">
        <v>5.8014794117647064</v>
      </c>
      <c r="Z15" s="1793">
        <v>5.8280032352941173</v>
      </c>
      <c r="AA15" s="1793">
        <v>5.7594718235294122</v>
      </c>
      <c r="AB15" s="1793">
        <v>5.7494687058823528</v>
      </c>
      <c r="AC15" s="1793">
        <v>5.7474743529411763</v>
      </c>
      <c r="AD15" s="1793">
        <v>5.7052006470588239</v>
      </c>
      <c r="AE15" s="1793">
        <v>5.5678755294117641</v>
      </c>
      <c r="AF15" s="1793">
        <v>5.435954588235294</v>
      </c>
      <c r="AG15" s="1793">
        <v>5.529673117647059</v>
      </c>
      <c r="AH15" s="1793">
        <v>5.7168830588235293</v>
      </c>
      <c r="AI15" s="1793">
        <v>5.8848935294117641</v>
      </c>
      <c r="AJ15" s="1793">
        <v>5.9367673529411764</v>
      </c>
      <c r="AK15" s="1793">
        <v>5.8786428235294128</v>
      </c>
      <c r="AL15" s="1793">
        <v>5.8906456470588235</v>
      </c>
      <c r="AM15" s="1793">
        <v>5.9036395294117643</v>
      </c>
      <c r="AN15" s="1793">
        <v>5.9256806470588232</v>
      </c>
      <c r="AO15" s="1793">
        <v>5.9321225294117639</v>
      </c>
      <c r="AP15" s="1793">
        <v>5.9109493529411763</v>
      </c>
      <c r="AQ15" s="1793">
        <v>5.8749913529411764</v>
      </c>
      <c r="AR15" s="1793">
        <v>5.8479804117647065</v>
      </c>
      <c r="AS15" s="1793">
        <v>5.8276728823529407</v>
      </c>
      <c r="AT15" s="1793">
        <v>5.778948117647059</v>
      </c>
      <c r="AU15" s="1793">
        <v>5.767703882352941</v>
      </c>
      <c r="AV15" s="1793">
        <v>5.790856117647059</v>
      </c>
      <c r="AW15" s="1793">
        <v>5.9074974705882362</v>
      </c>
      <c r="AX15" s="1793">
        <v>6.0780513529411762</v>
      </c>
      <c r="AY15" s="1793">
        <v>6.2440605882352944</v>
      </c>
      <c r="AZ15" s="1793">
        <v>6.3666827058823525</v>
      </c>
      <c r="BA15" s="1793">
        <v>6.3009340588235299</v>
      </c>
      <c r="BB15" s="1793">
        <v>6.3009340588235299</v>
      </c>
    </row>
    <row r="16" spans="2:54" ht="15.75">
      <c r="B16" s="1786" t="s">
        <v>651</v>
      </c>
      <c r="C16" s="1788">
        <v>43835</v>
      </c>
      <c r="D16" s="1788">
        <v>43842</v>
      </c>
      <c r="E16" s="1788">
        <v>43849</v>
      </c>
      <c r="F16" s="1788">
        <v>43856</v>
      </c>
      <c r="G16" s="1788">
        <v>43863</v>
      </c>
      <c r="H16" s="1788">
        <v>43870</v>
      </c>
      <c r="I16" s="1788">
        <v>43877</v>
      </c>
      <c r="J16" s="1788">
        <v>43884</v>
      </c>
      <c r="K16" s="1788">
        <v>43891</v>
      </c>
      <c r="L16" s="1788">
        <v>43898</v>
      </c>
      <c r="M16" s="1788">
        <v>43905</v>
      </c>
      <c r="N16" s="1788">
        <v>43912</v>
      </c>
      <c r="O16" s="1788">
        <v>43919</v>
      </c>
      <c r="P16" s="1788">
        <v>43926</v>
      </c>
      <c r="Q16" s="1788">
        <v>43933</v>
      </c>
      <c r="R16" s="1788">
        <v>43940</v>
      </c>
      <c r="S16" s="1788">
        <v>43947</v>
      </c>
      <c r="T16" s="1788">
        <v>43954</v>
      </c>
      <c r="U16" s="1788">
        <v>43961</v>
      </c>
      <c r="V16" s="1788">
        <v>43968</v>
      </c>
      <c r="W16" s="1788">
        <v>43975</v>
      </c>
      <c r="X16" s="1788">
        <v>43982</v>
      </c>
      <c r="Y16" s="1788">
        <v>43989</v>
      </c>
      <c r="Z16" s="1788">
        <v>43996</v>
      </c>
      <c r="AA16" s="1788">
        <v>44003</v>
      </c>
      <c r="AB16" s="1788">
        <v>44010</v>
      </c>
      <c r="AC16" s="1788">
        <v>44017</v>
      </c>
      <c r="AD16" s="1788">
        <v>44024</v>
      </c>
      <c r="AE16" s="1788">
        <v>44031</v>
      </c>
      <c r="AF16" s="1788">
        <v>44038</v>
      </c>
      <c r="AG16" s="1788">
        <v>44045</v>
      </c>
      <c r="AH16" s="1788">
        <v>44052</v>
      </c>
      <c r="AI16" s="1788">
        <v>44059</v>
      </c>
      <c r="AJ16" s="1788">
        <v>44066</v>
      </c>
      <c r="AK16" s="1788">
        <v>44073</v>
      </c>
      <c r="AL16" s="1802">
        <v>44080</v>
      </c>
      <c r="AM16" s="1802">
        <v>44087</v>
      </c>
      <c r="AN16" s="1802">
        <v>44094</v>
      </c>
      <c r="AO16" s="1802">
        <v>44101</v>
      </c>
      <c r="AP16" s="1802">
        <v>44108</v>
      </c>
      <c r="AQ16" s="1802">
        <v>44115</v>
      </c>
      <c r="AR16" s="1802">
        <v>44122</v>
      </c>
      <c r="AS16" s="1802">
        <v>44129</v>
      </c>
    </row>
    <row r="17" spans="3:45">
      <c r="C17" s="1793">
        <v>6.1994147647058817</v>
      </c>
      <c r="D17" s="1793">
        <v>6.0484128823529408</v>
      </c>
      <c r="E17" s="1793">
        <v>5.8257909411764706</v>
      </c>
      <c r="F17" s="1793">
        <v>5.7513192941176463</v>
      </c>
      <c r="G17" s="1793">
        <v>5.8866355294117652</v>
      </c>
      <c r="H17" s="1793">
        <v>6.0671512352941184</v>
      </c>
      <c r="I17" s="1793">
        <v>6.1422988823529412</v>
      </c>
      <c r="J17" s="1793">
        <v>6.2954006470588242</v>
      </c>
      <c r="K17" s="1793">
        <v>6.4696587647058834</v>
      </c>
      <c r="L17" s="1793">
        <v>6.5443307647058822</v>
      </c>
      <c r="M17" s="1793">
        <v>6.4654123529411773</v>
      </c>
      <c r="N17" s="1793">
        <v>6.2507150588235287</v>
      </c>
      <c r="O17" s="1793">
        <v>6.1741274705882363</v>
      </c>
      <c r="P17" s="1793">
        <v>6.2658684705882344</v>
      </c>
      <c r="Q17" s="1793">
        <v>6.2116301764705888</v>
      </c>
      <c r="R17" s="1793">
        <v>6.0554351764705876</v>
      </c>
      <c r="S17" s="1793">
        <v>5.92163305882353</v>
      </c>
      <c r="T17" s="1793">
        <v>5.4822277058823525</v>
      </c>
      <c r="U17" s="1793">
        <v>5.1612722352941178</v>
      </c>
      <c r="V17" s="1793">
        <v>4.88</v>
      </c>
      <c r="W17" s="1793">
        <v>5.16</v>
      </c>
      <c r="X17" s="1793">
        <v>5.6862902352941171</v>
      </c>
      <c r="Y17" s="1793">
        <v>5.6364910588235295</v>
      </c>
      <c r="Z17" s="1793">
        <v>5.5531404117647059</v>
      </c>
      <c r="AA17" s="1793">
        <v>5.5208002352941179</v>
      </c>
      <c r="AB17" s="1793">
        <v>5.3723157647058821</v>
      </c>
      <c r="AC17" s="1793">
        <v>5.22984494117647</v>
      </c>
      <c r="AD17" s="1793">
        <v>4.9082540000000003</v>
      </c>
      <c r="AE17" s="1793">
        <v>4.5684102941176503</v>
      </c>
      <c r="AF17" s="1793">
        <v>4.8748906470588231</v>
      </c>
      <c r="AG17" s="1793">
        <v>5.0081819411764705</v>
      </c>
      <c r="AH17" s="1793">
        <v>4.9988586470588237</v>
      </c>
      <c r="AI17" s="1793">
        <v>4.9358682941176468</v>
      </c>
      <c r="AJ17" s="1793">
        <v>4.8607520000000006</v>
      </c>
      <c r="AK17" s="1793">
        <v>4.8467364705882359</v>
      </c>
      <c r="AL17" s="1793">
        <v>4.842708</v>
      </c>
      <c r="AM17" s="1793">
        <v>4.8414049411764708</v>
      </c>
      <c r="AN17" s="1793">
        <v>4.5855756470588229</v>
      </c>
      <c r="AO17" s="1793">
        <v>4.4939256470588234</v>
      </c>
      <c r="AP17" s="1793"/>
      <c r="AQ17" s="1793"/>
      <c r="AR17" s="1793"/>
      <c r="AS17" s="179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X13" sqref="X13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1946" t="s">
        <v>500</v>
      </c>
      <c r="B1" s="1946"/>
      <c r="C1" s="1946"/>
      <c r="D1" s="1946"/>
      <c r="E1" s="1946"/>
      <c r="F1" s="1946"/>
      <c r="G1" s="1946"/>
      <c r="H1" s="1946"/>
      <c r="I1" s="1946"/>
      <c r="J1" s="1946"/>
      <c r="K1" s="1946"/>
      <c r="L1" s="1946"/>
      <c r="M1" s="1946"/>
      <c r="N1" s="1946"/>
      <c r="O1" s="1946"/>
      <c r="P1" s="1946"/>
      <c r="Q1" s="1946"/>
      <c r="R1" s="1946"/>
      <c r="S1" s="1946"/>
    </row>
    <row r="2" spans="1:19" s="664" customFormat="1" ht="30.75" customHeight="1">
      <c r="A2" s="1946" t="s">
        <v>379</v>
      </c>
      <c r="B2" s="1946"/>
      <c r="C2" s="1946"/>
      <c r="D2" s="1946"/>
      <c r="E2" s="1946"/>
      <c r="F2" s="1946"/>
      <c r="G2" s="1946"/>
      <c r="H2" s="1946"/>
      <c r="I2" s="1946"/>
      <c r="J2" s="1946"/>
      <c r="K2" s="1946"/>
      <c r="L2" s="1946"/>
      <c r="M2" s="1946"/>
      <c r="N2" s="1946"/>
      <c r="O2" s="1946"/>
      <c r="P2" s="1946"/>
      <c r="Q2" s="1946"/>
      <c r="R2" s="1946"/>
      <c r="S2" s="1946"/>
    </row>
    <row r="3" spans="1:19" s="664" customFormat="1" ht="25.5" customHeight="1" thickBot="1">
      <c r="A3" s="1002"/>
      <c r="B3" s="1002"/>
      <c r="C3" s="1441"/>
      <c r="D3" s="1218"/>
      <c r="E3" s="1002"/>
      <c r="F3" s="1002"/>
      <c r="G3" s="1002"/>
      <c r="H3" s="1002"/>
      <c r="I3" s="1002"/>
      <c r="J3" s="1002"/>
      <c r="K3" s="1002"/>
      <c r="L3" s="1002"/>
      <c r="M3" s="1002"/>
      <c r="N3" s="1002"/>
      <c r="O3" s="1002"/>
      <c r="P3" s="1002"/>
      <c r="Q3" s="1002"/>
      <c r="R3" s="1002"/>
      <c r="S3" s="1002"/>
    </row>
    <row r="4" spans="1:19" ht="41.25" customHeight="1" thickBot="1">
      <c r="A4" s="665"/>
      <c r="B4" s="1943" t="s">
        <v>442</v>
      </c>
      <c r="C4" s="1944"/>
      <c r="D4" s="1944"/>
      <c r="E4" s="1944"/>
      <c r="F4" s="1944"/>
      <c r="G4" s="1944"/>
      <c r="H4" s="1944"/>
      <c r="I4" s="1944"/>
      <c r="J4" s="1944"/>
      <c r="K4" s="1944"/>
      <c r="L4" s="1944"/>
      <c r="M4" s="1944"/>
      <c r="N4" s="1944"/>
      <c r="O4" s="1944"/>
      <c r="P4" s="1944"/>
      <c r="Q4" s="1944"/>
      <c r="R4" s="1944"/>
      <c r="S4" s="1945"/>
    </row>
    <row r="5" spans="1:19" s="668" customFormat="1" ht="41.25" customHeight="1" thickBot="1">
      <c r="A5" s="667"/>
      <c r="B5" s="1263" t="s">
        <v>232</v>
      </c>
      <c r="C5" s="1442">
        <v>2020</v>
      </c>
      <c r="D5" s="1252">
        <v>2019</v>
      </c>
      <c r="E5" s="1252">
        <v>2018</v>
      </c>
      <c r="F5" s="1252">
        <v>2017</v>
      </c>
      <c r="G5" s="1253">
        <v>2016</v>
      </c>
      <c r="H5" s="1253">
        <v>2015</v>
      </c>
      <c r="I5" s="1253">
        <v>2014</v>
      </c>
      <c r="J5" s="1253">
        <v>2013</v>
      </c>
      <c r="K5" s="1253">
        <v>2012</v>
      </c>
      <c r="L5" s="1253">
        <v>2011</v>
      </c>
      <c r="M5" s="1253">
        <v>2010</v>
      </c>
      <c r="N5" s="1254">
        <v>2009</v>
      </c>
      <c r="O5" s="1254">
        <v>2008</v>
      </c>
      <c r="P5" s="1255">
        <v>2007</v>
      </c>
      <c r="Q5" s="1253">
        <v>2006</v>
      </c>
      <c r="R5" s="1254">
        <v>2005</v>
      </c>
      <c r="S5" s="1256">
        <v>2004</v>
      </c>
    </row>
    <row r="6" spans="1:19" s="670" customFormat="1" ht="41.25" customHeight="1">
      <c r="A6" s="669"/>
      <c r="B6" s="1260" t="s">
        <v>214</v>
      </c>
      <c r="C6" s="1471">
        <v>5.9198727058823533</v>
      </c>
      <c r="D6" s="1257">
        <v>4.0855298823529411</v>
      </c>
      <c r="E6" s="1257">
        <v>4.2289497058823526</v>
      </c>
      <c r="F6" s="1257">
        <v>4.9394073529411768</v>
      </c>
      <c r="G6" s="1257">
        <v>4.0279796470588236</v>
      </c>
      <c r="H6" s="1257">
        <v>4.0381395294117644</v>
      </c>
      <c r="I6" s="1257">
        <v>5.0113485882352942</v>
      </c>
      <c r="J6" s="1257">
        <v>5.1095612941176478</v>
      </c>
      <c r="K6" s="1257">
        <v>5.0677250000000003</v>
      </c>
      <c r="L6" s="1257">
        <v>3.7429225294117656</v>
      </c>
      <c r="M6" s="1257">
        <v>3.7128818235294121</v>
      </c>
      <c r="N6" s="1257">
        <v>4.3656286470588235</v>
      </c>
      <c r="O6" s="1257">
        <v>3.5207081764705883</v>
      </c>
      <c r="P6" s="1257">
        <v>3.1934752352941178</v>
      </c>
      <c r="Q6" s="1257">
        <v>3.4406862941176475</v>
      </c>
      <c r="R6" s="1257">
        <v>3.8886532941176473</v>
      </c>
      <c r="S6" s="1257">
        <v>3.1006559999999999</v>
      </c>
    </row>
    <row r="7" spans="1:19" s="670" customFormat="1" ht="41.25" customHeight="1">
      <c r="A7" s="669"/>
      <c r="B7" s="1261" t="s">
        <v>215</v>
      </c>
      <c r="C7" s="1471">
        <v>6.2439122352941174</v>
      </c>
      <c r="D7" s="1258">
        <v>4.1935667647058823</v>
      </c>
      <c r="E7" s="1258">
        <v>4.5414704705882354</v>
      </c>
      <c r="F7" s="1258">
        <v>4.8579768823529399</v>
      </c>
      <c r="G7" s="1258">
        <v>4.1675323529411772</v>
      </c>
      <c r="H7" s="1258">
        <v>4.4162942352941181</v>
      </c>
      <c r="I7" s="1258">
        <v>4.6216154705882353</v>
      </c>
      <c r="J7" s="1258">
        <v>5.2091351764705891</v>
      </c>
      <c r="K7" s="1258">
        <v>5.2290817647058825</v>
      </c>
      <c r="L7" s="1258">
        <v>3.9855292941176472</v>
      </c>
      <c r="M7" s="1258">
        <v>3.649275117647059</v>
      </c>
      <c r="N7" s="1258">
        <v>4.4462944117647067</v>
      </c>
      <c r="O7" s="1258">
        <v>3.3032082352941181</v>
      </c>
      <c r="P7" s="1258">
        <v>3.2809239411764706</v>
      </c>
      <c r="Q7" s="1258">
        <v>3.2899512941176465</v>
      </c>
      <c r="R7" s="1258">
        <v>3.9688449411764704</v>
      </c>
      <c r="S7" s="1258">
        <v>3.2866508235294112</v>
      </c>
    </row>
    <row r="8" spans="1:19" s="670" customFormat="1" ht="41.25" customHeight="1">
      <c r="A8" s="669"/>
      <c r="B8" s="1261" t="s">
        <v>216</v>
      </c>
      <c r="C8" s="1471">
        <v>6.3576201764705882</v>
      </c>
      <c r="D8" s="1258">
        <v>4.4796501176470596</v>
      </c>
      <c r="E8" s="1258">
        <v>4.6490431764705882</v>
      </c>
      <c r="F8" s="1258">
        <v>4.9839025294117647</v>
      </c>
      <c r="G8" s="1258">
        <v>4.2270257058823528</v>
      </c>
      <c r="H8" s="1258">
        <v>4.3829683529411758</v>
      </c>
      <c r="I8" s="1258">
        <v>4.7632558235294109</v>
      </c>
      <c r="J8" s="1258">
        <v>5.3116860588235291</v>
      </c>
      <c r="K8" s="1258">
        <v>5.1335547058823527</v>
      </c>
      <c r="L8" s="1258">
        <v>4.2542851764705887</v>
      </c>
      <c r="M8" s="1258">
        <v>3.7148455882352942</v>
      </c>
      <c r="N8" s="1258">
        <v>4.7986043529411759</v>
      </c>
      <c r="O8" s="1258">
        <v>3.6690160000000001</v>
      </c>
      <c r="P8" s="1258">
        <v>3.3677585882352945</v>
      </c>
      <c r="Q8" s="1258">
        <v>3.4350626470588237</v>
      </c>
      <c r="R8" s="1258">
        <v>3.9369115882352941</v>
      </c>
      <c r="S8" s="1258">
        <v>3.8695631764705882</v>
      </c>
    </row>
    <row r="9" spans="1:19" s="670" customFormat="1" ht="41.25" customHeight="1">
      <c r="A9" s="669"/>
      <c r="B9" s="1261" t="s">
        <v>217</v>
      </c>
      <c r="C9" s="1471">
        <v>5.9999419999999999</v>
      </c>
      <c r="D9" s="1258">
        <v>5.7211248823529415</v>
      </c>
      <c r="E9" s="1258">
        <v>4.5444696470588237</v>
      </c>
      <c r="F9" s="1258">
        <v>5.4571384705882346</v>
      </c>
      <c r="G9" s="1258">
        <v>4.116151764705883</v>
      </c>
      <c r="H9" s="1258">
        <v>4.434768</v>
      </c>
      <c r="I9" s="1258">
        <v>5.0712349999999997</v>
      </c>
      <c r="J9" s="1258">
        <v>5.341960764705882</v>
      </c>
      <c r="K9" s="1258">
        <v>5.238995411764706</v>
      </c>
      <c r="L9" s="1258">
        <v>4.5199999999999996</v>
      </c>
      <c r="M9" s="1258">
        <v>3.5780917058823531</v>
      </c>
      <c r="N9" s="1258">
        <v>4.887862352941176</v>
      </c>
      <c r="O9" s="1258">
        <v>3.686172941176471</v>
      </c>
      <c r="P9" s="1258">
        <v>3.3316239411764705</v>
      </c>
      <c r="Q9" s="1258">
        <v>3.4256636470588235</v>
      </c>
      <c r="R9" s="1258">
        <v>3.6686642352941186</v>
      </c>
      <c r="S9" s="1258">
        <v>4.0601775882352937</v>
      </c>
    </row>
    <row r="10" spans="1:19" s="670" customFormat="1" ht="41.25" customHeight="1">
      <c r="A10" s="669"/>
      <c r="B10" s="1261" t="s">
        <v>218</v>
      </c>
      <c r="C10" s="1471">
        <v>5.1969190000000003</v>
      </c>
      <c r="D10" s="1258">
        <v>5.8274656470588235</v>
      </c>
      <c r="E10" s="1258">
        <v>4.488636176470588</v>
      </c>
      <c r="F10" s="1258">
        <v>5.6152957058823523</v>
      </c>
      <c r="G10" s="1258">
        <v>4.525163882352941</v>
      </c>
      <c r="H10" s="1258">
        <v>4.2417034705882353</v>
      </c>
      <c r="I10" s="1258">
        <v>5.1252545882352942</v>
      </c>
      <c r="J10" s="1258">
        <v>5.1541023529411758</v>
      </c>
      <c r="K10" s="1258">
        <v>5.3398593529411764</v>
      </c>
      <c r="L10" s="1258">
        <v>4.4800000000000004</v>
      </c>
      <c r="M10" s="1258">
        <v>3.7969757647058828</v>
      </c>
      <c r="N10" s="1258">
        <v>4.8411067058823525</v>
      </c>
      <c r="O10" s="1258">
        <v>4.089438294117647</v>
      </c>
      <c r="P10" s="1258">
        <v>3.2492872941176474</v>
      </c>
      <c r="Q10" s="1258">
        <v>3.4094021764705884</v>
      </c>
      <c r="R10" s="1258">
        <v>3.5438795294117642</v>
      </c>
      <c r="S10" s="1258">
        <v>4.1184795294117649</v>
      </c>
    </row>
    <row r="11" spans="1:19" s="670" customFormat="1" ht="41.25" customHeight="1">
      <c r="A11" s="669"/>
      <c r="B11" s="1261" t="s">
        <v>219</v>
      </c>
      <c r="C11" s="1471">
        <v>5.5173491176470586</v>
      </c>
      <c r="D11" s="1258">
        <v>5.7864995882352943</v>
      </c>
      <c r="E11" s="1258">
        <v>4.6825380588235292</v>
      </c>
      <c r="F11" s="1258">
        <v>5.7234862941176479</v>
      </c>
      <c r="G11" s="1258">
        <v>4.9942168823529416</v>
      </c>
      <c r="H11" s="1258">
        <v>4.4894498235294122</v>
      </c>
      <c r="I11" s="1258">
        <v>5.32</v>
      </c>
      <c r="J11" s="1258">
        <v>5.5923361764705888</v>
      </c>
      <c r="K11" s="1258">
        <v>5.6339721176470592</v>
      </c>
      <c r="L11" s="1258">
        <v>4.6209509411764715</v>
      </c>
      <c r="M11" s="1258">
        <v>4.3809090000000008</v>
      </c>
      <c r="N11" s="1258">
        <v>5.101807941176471</v>
      </c>
      <c r="O11" s="1258">
        <v>4.3627732352941173</v>
      </c>
      <c r="P11" s="1258">
        <v>3.6371499411764709</v>
      </c>
      <c r="Q11" s="1258">
        <v>3.6935164117647061</v>
      </c>
      <c r="R11" s="1258">
        <v>3.6912100588235295</v>
      </c>
      <c r="S11" s="1258">
        <v>4.5708275294117655</v>
      </c>
    </row>
    <row r="12" spans="1:19" s="670" customFormat="1" ht="41.25" customHeight="1">
      <c r="A12" s="669"/>
      <c r="B12" s="1261" t="s">
        <v>220</v>
      </c>
      <c r="C12" s="1471">
        <v>4.9167361176470585</v>
      </c>
      <c r="D12" s="1258">
        <v>5.5950814705882355</v>
      </c>
      <c r="E12" s="1258">
        <v>4.6864954117647057</v>
      </c>
      <c r="F12" s="1258">
        <v>5.5250672941176475</v>
      </c>
      <c r="G12" s="1258">
        <v>5.3765315882352942</v>
      </c>
      <c r="H12" s="1258">
        <v>4.3757013529411761</v>
      </c>
      <c r="I12" s="1258">
        <v>5.3053313529411774</v>
      </c>
      <c r="J12" s="1258">
        <v>5.808960529411765</v>
      </c>
      <c r="K12" s="1258">
        <v>5.5102801764705882</v>
      </c>
      <c r="L12" s="1258">
        <v>4.7236647058823529</v>
      </c>
      <c r="M12" s="1258">
        <v>4.3488295882352936</v>
      </c>
      <c r="N12" s="1258">
        <v>5.1447347058823523</v>
      </c>
      <c r="O12" s="1258">
        <v>4.5128559411764702</v>
      </c>
      <c r="P12" s="1258">
        <v>3.9980008823529412</v>
      </c>
      <c r="Q12" s="1258">
        <v>4.0358316470588242</v>
      </c>
      <c r="R12" s="1258">
        <v>4.0336667647058828</v>
      </c>
      <c r="S12" s="1258">
        <v>4.6888384705882356</v>
      </c>
    </row>
    <row r="13" spans="1:19" s="670" customFormat="1" ht="41.25" customHeight="1">
      <c r="A13" s="669"/>
      <c r="B13" s="1261" t="s">
        <v>221</v>
      </c>
      <c r="C13" s="1471">
        <v>4.9089177647058824</v>
      </c>
      <c r="D13" s="1258">
        <v>5.8536078823529412</v>
      </c>
      <c r="E13" s="1258">
        <v>4.8426368823529407</v>
      </c>
      <c r="F13" s="1258">
        <v>5.5090574117647062</v>
      </c>
      <c r="G13" s="1258">
        <v>5.3140191764705875</v>
      </c>
      <c r="H13" s="1258">
        <v>4.369205941176471</v>
      </c>
      <c r="I13" s="1258">
        <v>5.1267251176470587</v>
      </c>
      <c r="J13" s="1258">
        <v>6.0210172941176472</v>
      </c>
      <c r="K13" s="1258">
        <v>5.7057848823529413</v>
      </c>
      <c r="L13" s="1258">
        <v>4.7685659411764707</v>
      </c>
      <c r="M13" s="1258">
        <v>4.5154062352941171</v>
      </c>
      <c r="N13" s="1258">
        <v>4.9377349411764699</v>
      </c>
      <c r="O13" s="1258">
        <v>4.5101259411764705</v>
      </c>
      <c r="P13" s="1258">
        <v>4.1425379411764709</v>
      </c>
      <c r="Q13" s="1258">
        <v>4.3525024705882354</v>
      </c>
      <c r="R13" s="1258">
        <v>4.2294070000000001</v>
      </c>
      <c r="S13" s="1258">
        <v>4.7416995294117648</v>
      </c>
    </row>
    <row r="14" spans="1:19" s="670" customFormat="1" ht="41.25" customHeight="1">
      <c r="A14" s="669"/>
      <c r="B14" s="1261" t="s">
        <v>222</v>
      </c>
      <c r="C14" s="1443"/>
      <c r="D14" s="1258">
        <v>5.9130400588235297</v>
      </c>
      <c r="E14" s="1258">
        <v>4.7104314705882349</v>
      </c>
      <c r="F14" s="1258">
        <v>5.3303945882352934</v>
      </c>
      <c r="G14" s="1258">
        <v>5.4117569999999997</v>
      </c>
      <c r="H14" s="1258">
        <v>4.6075043529411772</v>
      </c>
      <c r="I14" s="1258">
        <v>4.9195464117647054</v>
      </c>
      <c r="J14" s="1258">
        <v>5.9991482352941174</v>
      </c>
      <c r="K14" s="1258">
        <v>5.9576224117647065</v>
      </c>
      <c r="L14" s="1258">
        <v>5.0050512352941174</v>
      </c>
      <c r="M14" s="1258">
        <v>4.2433514117647055</v>
      </c>
      <c r="N14" s="1258">
        <v>4.648552235294118</v>
      </c>
      <c r="O14" s="1258">
        <v>4.6245779411764705</v>
      </c>
      <c r="P14" s="1258">
        <v>4.1212362941176472</v>
      </c>
      <c r="Q14" s="1258">
        <v>4.1748291764705883</v>
      </c>
      <c r="R14" s="1258">
        <v>4.1711777058823527</v>
      </c>
      <c r="S14" s="1258">
        <v>4.9952867058823527</v>
      </c>
    </row>
    <row r="15" spans="1:19" s="670" customFormat="1" ht="41.25" customHeight="1">
      <c r="A15" s="669"/>
      <c r="B15" s="1261" t="s">
        <v>223</v>
      </c>
      <c r="C15" s="1443"/>
      <c r="D15" s="1258">
        <v>5.8497545294117641</v>
      </c>
      <c r="E15" s="1258">
        <v>4.3952296470588239</v>
      </c>
      <c r="F15" s="1258">
        <v>4.8488730588235294</v>
      </c>
      <c r="G15" s="1258">
        <v>5.0430089411764705</v>
      </c>
      <c r="H15" s="1258">
        <v>4.3864248235294117</v>
      </c>
      <c r="I15" s="1258">
        <v>4.5843069999999999</v>
      </c>
      <c r="J15" s="1258">
        <v>5.7128668235294118</v>
      </c>
      <c r="K15" s="1258">
        <v>5.9389980000000007</v>
      </c>
      <c r="L15" s="1258">
        <v>5.0848674117647059</v>
      </c>
      <c r="M15" s="1258">
        <v>3.85</v>
      </c>
      <c r="N15" s="1258">
        <v>4.1778925882352942</v>
      </c>
      <c r="O15" s="1258">
        <v>4.2942770000000001</v>
      </c>
      <c r="P15" s="1258">
        <v>3.5944227647058824</v>
      </c>
      <c r="Q15" s="1258">
        <v>3.7915379411764709</v>
      </c>
      <c r="R15" s="1258">
        <v>3.9639661176470593</v>
      </c>
      <c r="S15" s="1258">
        <v>4.7378645294117643</v>
      </c>
    </row>
    <row r="16" spans="1:19" s="670" customFormat="1" ht="41.25" customHeight="1">
      <c r="A16" s="669"/>
      <c r="B16" s="1261" t="s">
        <v>224</v>
      </c>
      <c r="C16" s="1443"/>
      <c r="D16" s="1257">
        <v>5.8920129411764703</v>
      </c>
      <c r="E16" s="1257">
        <v>4.2439073529411759</v>
      </c>
      <c r="F16" s="1257">
        <v>4.6415024117647059</v>
      </c>
      <c r="G16" s="1257">
        <v>4.964059176470589</v>
      </c>
      <c r="H16" s="1257">
        <v>3.9086411764705882</v>
      </c>
      <c r="I16" s="1257">
        <v>4.4262484117647061</v>
      </c>
      <c r="J16" s="1257">
        <v>5.3009495882352944</v>
      </c>
      <c r="K16" s="1257">
        <v>5.6770426470588236</v>
      </c>
      <c r="L16" s="1257">
        <v>5.207137764705883</v>
      </c>
      <c r="M16" s="1257">
        <v>3.8211312941176465</v>
      </c>
      <c r="N16" s="1257">
        <v>4.1016108823529409</v>
      </c>
      <c r="O16" s="1257">
        <v>4.2692741764705877</v>
      </c>
      <c r="P16" s="1257">
        <v>3.2830567058823532</v>
      </c>
      <c r="Q16" s="1258">
        <v>3.457396647058824</v>
      </c>
      <c r="R16" s="1257">
        <v>3.7161922352941179</v>
      </c>
      <c r="S16" s="1258">
        <v>4.6342583529411758</v>
      </c>
    </row>
    <row r="17" spans="1:19" s="670" customFormat="1" ht="41.25" customHeight="1" thickBot="1">
      <c r="A17" s="669"/>
      <c r="B17" s="1262" t="s">
        <v>225</v>
      </c>
      <c r="C17" s="1444"/>
      <c r="D17" s="1259">
        <v>6.3049365294117639</v>
      </c>
      <c r="E17" s="1259">
        <v>4.1740682941176468</v>
      </c>
      <c r="F17" s="1259">
        <v>4.5495847647058829</v>
      </c>
      <c r="G17" s="1259">
        <v>5.0889670000000002</v>
      </c>
      <c r="H17" s="1259">
        <v>3.8344853529411767</v>
      </c>
      <c r="I17" s="1259">
        <v>4.1064040588235295</v>
      </c>
      <c r="J17" s="1259">
        <v>5.2678317058823527</v>
      </c>
      <c r="K17" s="1259">
        <v>5.3314231176470583</v>
      </c>
      <c r="L17" s="1259">
        <v>5.584733470588235</v>
      </c>
      <c r="M17" s="1259">
        <v>3.9353852352941181</v>
      </c>
      <c r="N17" s="1259">
        <v>3.8366532941176468</v>
      </c>
      <c r="O17" s="1259">
        <v>4.4508268235294119</v>
      </c>
      <c r="P17" s="1259">
        <v>3.3737707058823529</v>
      </c>
      <c r="Q17" s="1259">
        <v>3.2683307647058815</v>
      </c>
      <c r="R17" s="1259">
        <v>3.6448948823529412</v>
      </c>
      <c r="S17" s="1259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1003" t="s">
        <v>315</v>
      </c>
      <c r="C19" s="1003"/>
      <c r="D19" s="1003"/>
      <c r="E19" s="1003"/>
      <c r="F19" s="1003"/>
      <c r="G19" s="1003"/>
      <c r="H19" s="1003"/>
      <c r="I19" s="1003"/>
      <c r="J19" s="1003"/>
      <c r="K19" s="1003"/>
      <c r="L19" s="1003"/>
      <c r="M19" s="1004"/>
      <c r="N19" s="1004"/>
      <c r="O19" s="1004"/>
      <c r="P19" s="1004"/>
      <c r="Q19" s="1004"/>
      <c r="R19" s="1005"/>
      <c r="S19" s="1005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L6" sqref="L6"/>
    </sheetView>
  </sheetViews>
  <sheetFormatPr defaultRowHeight="12.75"/>
  <cols>
    <col min="1" max="1" width="20.5703125" customWidth="1"/>
    <col min="2" max="2" width="14.140625" customWidth="1"/>
    <col min="3" max="9" width="11.5703125" customWidth="1"/>
    <col min="11" max="11" width="41" customWidth="1"/>
    <col min="12" max="12" width="20" customWidth="1"/>
    <col min="13" max="14" width="23" customWidth="1"/>
  </cols>
  <sheetData>
    <row r="1" spans="1:14" ht="17.25" customHeight="1">
      <c r="A1" s="108" t="s">
        <v>228</v>
      </c>
      <c r="B1" s="109"/>
      <c r="C1" s="109"/>
      <c r="D1" s="109"/>
      <c r="E1" s="110" t="s">
        <v>657</v>
      </c>
      <c r="F1" s="109"/>
      <c r="G1" s="3"/>
      <c r="H1" s="111"/>
      <c r="I1" s="111"/>
    </row>
    <row r="2" spans="1:14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4" ht="21" thickBot="1">
      <c r="A3" s="152" t="s">
        <v>658</v>
      </c>
      <c r="B3" s="112"/>
      <c r="C3" s="112"/>
      <c r="D3" s="112"/>
      <c r="E3" s="112"/>
      <c r="F3" s="112"/>
      <c r="G3" s="112"/>
      <c r="H3" s="112"/>
      <c r="I3" s="113"/>
    </row>
    <row r="4" spans="1:14" ht="32.25" thickBot="1">
      <c r="A4" s="463" t="s">
        <v>2</v>
      </c>
      <c r="B4" s="464" t="s">
        <v>3</v>
      </c>
      <c r="C4" s="465"/>
      <c r="D4" s="465"/>
      <c r="E4" s="466"/>
      <c r="F4" s="467" t="s">
        <v>185</v>
      </c>
      <c r="G4" s="467" t="s">
        <v>4</v>
      </c>
      <c r="H4" s="467" t="s">
        <v>5</v>
      </c>
      <c r="I4" s="468" t="s">
        <v>186</v>
      </c>
      <c r="K4" s="1947" t="s">
        <v>148</v>
      </c>
      <c r="L4" s="1948"/>
      <c r="M4" s="1949"/>
      <c r="N4" s="476" t="s">
        <v>498</v>
      </c>
    </row>
    <row r="5" spans="1:14" ht="29.25" customHeight="1" thickBot="1">
      <c r="A5" s="729" t="s">
        <v>6</v>
      </c>
      <c r="B5" s="469" t="s">
        <v>211</v>
      </c>
      <c r="C5" s="470"/>
      <c r="D5" s="471" t="s">
        <v>7</v>
      </c>
      <c r="E5" s="470"/>
      <c r="F5" s="472" t="s">
        <v>187</v>
      </c>
      <c r="G5" s="472" t="s">
        <v>8</v>
      </c>
      <c r="H5" s="472" t="s">
        <v>9</v>
      </c>
      <c r="I5" s="473" t="s">
        <v>188</v>
      </c>
      <c r="K5" s="476" t="s">
        <v>45</v>
      </c>
      <c r="L5" s="477" t="s">
        <v>659</v>
      </c>
      <c r="M5" s="478" t="s">
        <v>641</v>
      </c>
      <c r="N5" s="476" t="s">
        <v>18</v>
      </c>
    </row>
    <row r="6" spans="1:14" ht="27.75" customHeight="1" thickBot="1">
      <c r="A6" s="1244" t="s">
        <v>189</v>
      </c>
      <c r="B6" s="1529" t="s">
        <v>660</v>
      </c>
      <c r="C6" s="1529" t="s">
        <v>642</v>
      </c>
      <c r="D6" s="1529" t="s">
        <v>660</v>
      </c>
      <c r="E6" s="1529" t="s">
        <v>642</v>
      </c>
      <c r="F6" s="474" t="s">
        <v>18</v>
      </c>
      <c r="G6" s="474" t="s">
        <v>10</v>
      </c>
      <c r="H6" s="474" t="s">
        <v>190</v>
      </c>
      <c r="I6" s="475" t="s">
        <v>18</v>
      </c>
      <c r="K6" s="692" t="s">
        <v>11</v>
      </c>
      <c r="L6" s="479">
        <v>4.9089177647058824</v>
      </c>
      <c r="M6" s="480">
        <v>4.9167361176470585</v>
      </c>
      <c r="N6" s="1225">
        <f>((L6-M6)/M6)*100</f>
        <v>-0.15901510176872574</v>
      </c>
    </row>
    <row r="7" spans="1:14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K7" s="693" t="s">
        <v>46</v>
      </c>
      <c r="L7" s="481">
        <v>4.9384560588235287</v>
      </c>
      <c r="M7" s="482">
        <v>5.0216484117647049</v>
      </c>
      <c r="N7" s="1224">
        <f>((L7-M7)/M7)*100</f>
        <v>-1.656674185836535</v>
      </c>
    </row>
    <row r="8" spans="1:14" ht="15.75">
      <c r="A8" s="55" t="s">
        <v>125</v>
      </c>
      <c r="B8" s="67">
        <v>6526.9849999999997</v>
      </c>
      <c r="C8" s="50">
        <v>6553.4549999999999</v>
      </c>
      <c r="D8" s="96">
        <v>6399.0049019607841</v>
      </c>
      <c r="E8" s="96">
        <v>6424.9558823529414</v>
      </c>
      <c r="F8" s="115">
        <v>-0.40390908307145246</v>
      </c>
      <c r="G8" s="56">
        <v>61.65</v>
      </c>
      <c r="H8" s="56">
        <v>94.9</v>
      </c>
      <c r="I8" s="32">
        <v>37.4320626473815</v>
      </c>
      <c r="K8" s="694" t="s">
        <v>47</v>
      </c>
      <c r="L8" s="483">
        <v>4.926636764705882</v>
      </c>
      <c r="M8" s="484">
        <v>4.9017302941176473</v>
      </c>
      <c r="N8" s="1223">
        <f>((L8-M8)/M8)*100</f>
        <v>0.50811589160921122</v>
      </c>
    </row>
    <row r="9" spans="1:14" ht="15.75">
      <c r="A9" s="55" t="s">
        <v>12</v>
      </c>
      <c r="B9" s="67">
        <v>6428.9759999999997</v>
      </c>
      <c r="C9" s="50">
        <v>6444.933</v>
      </c>
      <c r="D9" s="96">
        <v>6302.9176470588227</v>
      </c>
      <c r="E9" s="96">
        <v>6318.5617647058825</v>
      </c>
      <c r="F9" s="115">
        <v>-0.24758985081769405</v>
      </c>
      <c r="G9" s="56">
        <v>57.94</v>
      </c>
      <c r="H9" s="56">
        <v>96.4</v>
      </c>
      <c r="I9" s="32">
        <v>51.37461486404122</v>
      </c>
      <c r="K9" s="694" t="s">
        <v>169</v>
      </c>
      <c r="L9" s="483">
        <v>4.8981690588235294</v>
      </c>
      <c r="M9" s="484">
        <v>4.9429280588235294</v>
      </c>
      <c r="N9" s="1223">
        <f>((L9-M9)/M9)*100</f>
        <v>-0.90551591015170707</v>
      </c>
    </row>
    <row r="10" spans="1:14" ht="16.5" thickBot="1">
      <c r="A10" s="55" t="s">
        <v>13</v>
      </c>
      <c r="B10" s="67">
        <v>6077.6689999999999</v>
      </c>
      <c r="C10" s="50">
        <v>6064.7730000000001</v>
      </c>
      <c r="D10" s="96">
        <v>5958.4990196078425</v>
      </c>
      <c r="E10" s="96">
        <v>5945.8558823529411</v>
      </c>
      <c r="F10" s="115">
        <v>0.21263780194245904</v>
      </c>
      <c r="G10" s="56">
        <v>53.29</v>
      </c>
      <c r="H10" s="56">
        <v>97</v>
      </c>
      <c r="I10" s="32">
        <v>9.921795857975729</v>
      </c>
      <c r="K10" s="695" t="s">
        <v>48</v>
      </c>
      <c r="L10" s="485">
        <v>4.8808423529411762</v>
      </c>
      <c r="M10" s="486">
        <v>4.8609615294117647</v>
      </c>
      <c r="N10" s="1222">
        <f>((L10-M10)/M10)*100</f>
        <v>0.4089895262309815</v>
      </c>
    </row>
    <row r="11" spans="1:14" ht="15">
      <c r="A11" s="55" t="s">
        <v>14</v>
      </c>
      <c r="B11" s="67">
        <v>5705.7479999999996</v>
      </c>
      <c r="C11" s="50">
        <v>5680.3890000000001</v>
      </c>
      <c r="D11" s="96">
        <v>5593.8705882352933</v>
      </c>
      <c r="E11" s="96">
        <v>5569.0088235294115</v>
      </c>
      <c r="F11" s="115">
        <v>0.44643069339088343</v>
      </c>
      <c r="G11" s="56">
        <v>48.37</v>
      </c>
      <c r="H11" s="56">
        <v>98.3</v>
      </c>
      <c r="I11" s="32">
        <v>1.143218034240846</v>
      </c>
    </row>
    <row r="12" spans="1:14" ht="15">
      <c r="A12" s="55" t="s">
        <v>15</v>
      </c>
      <c r="B12" s="67">
        <v>4857.5540000000001</v>
      </c>
      <c r="C12" s="50">
        <v>4822.942</v>
      </c>
      <c r="D12" s="96">
        <v>4762.3078431372551</v>
      </c>
      <c r="E12" s="96">
        <v>4728.3745098039217</v>
      </c>
      <c r="F12" s="115">
        <v>0.71765324982137624</v>
      </c>
      <c r="G12" s="56">
        <v>43.79</v>
      </c>
      <c r="H12" s="56">
        <v>105.2</v>
      </c>
      <c r="I12" s="32">
        <v>0.12221367532145454</v>
      </c>
    </row>
    <row r="13" spans="1:14" ht="15">
      <c r="A13" s="55" t="s">
        <v>16</v>
      </c>
      <c r="B13" s="67">
        <v>4711.0349999999999</v>
      </c>
      <c r="C13" s="50">
        <v>4896.93</v>
      </c>
      <c r="D13" s="96">
        <v>4618.661764705882</v>
      </c>
      <c r="E13" s="96">
        <v>4800.9117647058829</v>
      </c>
      <c r="F13" s="115">
        <v>-3.796153916841785</v>
      </c>
      <c r="G13" s="56">
        <v>37.94</v>
      </c>
      <c r="H13" s="56">
        <v>89.7</v>
      </c>
      <c r="I13" s="32">
        <v>6.0949210392470879E-3</v>
      </c>
    </row>
    <row r="14" spans="1:14" ht="15" thickBot="1">
      <c r="A14" s="57" t="s">
        <v>124</v>
      </c>
      <c r="B14" s="68">
        <v>6419.3540000000003</v>
      </c>
      <c r="C14" s="69">
        <v>6429.5780000000004</v>
      </c>
      <c r="D14" s="116">
        <v>6293.4843137254902</v>
      </c>
      <c r="E14" s="116">
        <v>6303.5078431372549</v>
      </c>
      <c r="F14" s="117">
        <v>-0.1590151017687344</v>
      </c>
      <c r="G14" s="58">
        <v>58.74</v>
      </c>
      <c r="H14" s="58">
        <v>96</v>
      </c>
      <c r="I14" s="65">
        <v>100</v>
      </c>
    </row>
    <row r="15" spans="1:14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4" ht="15">
      <c r="A16" s="55" t="s">
        <v>125</v>
      </c>
      <c r="B16" s="67">
        <v>6577.6970000000001</v>
      </c>
      <c r="C16" s="50">
        <v>6740.7920000000004</v>
      </c>
      <c r="D16" s="96">
        <v>6448.7225490196079</v>
      </c>
      <c r="E16" s="96">
        <v>6608.6196078431376</v>
      </c>
      <c r="F16" s="115">
        <v>-2.4195228097825932</v>
      </c>
      <c r="G16" s="56">
        <v>61.69</v>
      </c>
      <c r="H16" s="56">
        <v>92.3</v>
      </c>
      <c r="I16" s="32">
        <v>37.876193837611744</v>
      </c>
    </row>
    <row r="17" spans="1:9" ht="15">
      <c r="A17" s="55" t="s">
        <v>12</v>
      </c>
      <c r="B17" s="67">
        <v>6461.7809999999999</v>
      </c>
      <c r="C17" s="50">
        <v>6577.6610000000001</v>
      </c>
      <c r="D17" s="96">
        <v>6335.0794117647056</v>
      </c>
      <c r="E17" s="96">
        <v>6448.6872549019608</v>
      </c>
      <c r="F17" s="115">
        <v>-1.7617204656792149</v>
      </c>
      <c r="G17" s="56">
        <v>57.91</v>
      </c>
      <c r="H17" s="56">
        <v>94.7</v>
      </c>
      <c r="I17" s="32">
        <v>51.399417370370173</v>
      </c>
    </row>
    <row r="18" spans="1:9" ht="15">
      <c r="A18" s="55" t="s">
        <v>13</v>
      </c>
      <c r="B18" s="67">
        <v>6068.8590000000004</v>
      </c>
      <c r="C18" s="50">
        <v>6109.7520000000004</v>
      </c>
      <c r="D18" s="96">
        <v>5949.8617647058827</v>
      </c>
      <c r="E18" s="96">
        <v>5989.9529411764706</v>
      </c>
      <c r="F18" s="115">
        <v>-0.66930703570292249</v>
      </c>
      <c r="G18" s="56">
        <v>53.24</v>
      </c>
      <c r="H18" s="56">
        <v>94.9</v>
      </c>
      <c r="I18" s="32">
        <v>9.6834519488592363</v>
      </c>
    </row>
    <row r="19" spans="1:9" ht="15">
      <c r="A19" s="55" t="s">
        <v>14</v>
      </c>
      <c r="B19" s="67">
        <v>5686.0529999999999</v>
      </c>
      <c r="C19" s="50">
        <v>5697.183</v>
      </c>
      <c r="D19" s="96">
        <v>5574.5617647058825</v>
      </c>
      <c r="E19" s="96">
        <v>5585.4735294117645</v>
      </c>
      <c r="F19" s="115">
        <v>-0.19535970671821687</v>
      </c>
      <c r="G19" s="56">
        <v>48.36</v>
      </c>
      <c r="H19" s="56">
        <v>94.9</v>
      </c>
      <c r="I19" s="32">
        <v>0.98140958441544757</v>
      </c>
    </row>
    <row r="20" spans="1:9" ht="15">
      <c r="A20" s="55" t="s">
        <v>15</v>
      </c>
      <c r="B20" s="67" t="s">
        <v>262</v>
      </c>
      <c r="C20" s="50" t="s">
        <v>262</v>
      </c>
      <c r="D20" s="96" t="s">
        <v>262</v>
      </c>
      <c r="E20" s="96" t="s">
        <v>262</v>
      </c>
      <c r="F20" s="115" t="s">
        <v>262</v>
      </c>
      <c r="G20" s="56" t="s">
        <v>262</v>
      </c>
      <c r="H20" s="56" t="s">
        <v>262</v>
      </c>
      <c r="I20" s="32" t="s">
        <v>262</v>
      </c>
    </row>
    <row r="21" spans="1:9" ht="15">
      <c r="A21" s="55" t="s">
        <v>16</v>
      </c>
      <c r="B21" s="67" t="s">
        <v>262</v>
      </c>
      <c r="C21" s="50" t="s">
        <v>262</v>
      </c>
      <c r="D21" s="96" t="s">
        <v>262</v>
      </c>
      <c r="E21" s="96" t="s">
        <v>262</v>
      </c>
      <c r="F21" s="115" t="s">
        <v>262</v>
      </c>
      <c r="G21" s="56" t="s">
        <v>262</v>
      </c>
      <c r="H21" s="56" t="s">
        <v>262</v>
      </c>
      <c r="I21" s="32" t="s">
        <v>262</v>
      </c>
    </row>
    <row r="22" spans="1:9" ht="15" thickBot="1">
      <c r="A22" s="57" t="s">
        <v>124</v>
      </c>
      <c r="B22" s="68">
        <v>6457.9809999999998</v>
      </c>
      <c r="C22" s="69">
        <v>6566.7709999999997</v>
      </c>
      <c r="D22" s="116">
        <v>6331.3539215686269</v>
      </c>
      <c r="E22" s="116">
        <v>6438.0107843137248</v>
      </c>
      <c r="F22" s="117">
        <v>-1.6566741858365392</v>
      </c>
      <c r="G22" s="58">
        <v>58.79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6527.3270000000002</v>
      </c>
      <c r="C24" s="50">
        <v>6501.1049999999996</v>
      </c>
      <c r="D24" s="96">
        <v>6399.3401960784313</v>
      </c>
      <c r="E24" s="96">
        <v>6373.6323529411757</v>
      </c>
      <c r="F24" s="115">
        <v>0.40334681565673319</v>
      </c>
      <c r="G24" s="56">
        <v>61.62</v>
      </c>
      <c r="H24" s="56">
        <v>96.3</v>
      </c>
      <c r="I24" s="32">
        <v>39.688682347704479</v>
      </c>
    </row>
    <row r="25" spans="1:9" ht="15">
      <c r="A25" s="55" t="s">
        <v>12</v>
      </c>
      <c r="B25" s="67">
        <v>6450.665</v>
      </c>
      <c r="C25" s="50">
        <v>6420.2860000000001</v>
      </c>
      <c r="D25" s="96">
        <v>6324.1813725490192</v>
      </c>
      <c r="E25" s="96">
        <v>6294.3980392156864</v>
      </c>
      <c r="F25" s="115">
        <v>0.47317206741257173</v>
      </c>
      <c r="G25" s="56">
        <v>57.89</v>
      </c>
      <c r="H25" s="56">
        <v>97.9</v>
      </c>
      <c r="I25" s="32">
        <v>50.215417731021816</v>
      </c>
    </row>
    <row r="26" spans="1:9" ht="15">
      <c r="A26" s="55" t="s">
        <v>13</v>
      </c>
      <c r="B26" s="67">
        <v>6112.2079999999996</v>
      </c>
      <c r="C26" s="50">
        <v>6082.8649999999998</v>
      </c>
      <c r="D26" s="96">
        <v>5992.3607843137252</v>
      </c>
      <c r="E26" s="96">
        <v>5963.5931372549012</v>
      </c>
      <c r="F26" s="115">
        <v>0.48238782218576026</v>
      </c>
      <c r="G26" s="56">
        <v>53.27</v>
      </c>
      <c r="H26" s="56">
        <v>97.9</v>
      </c>
      <c r="I26" s="32">
        <v>9.0761120504379775</v>
      </c>
    </row>
    <row r="27" spans="1:9" ht="15">
      <c r="A27" s="55" t="s">
        <v>14</v>
      </c>
      <c r="B27" s="67">
        <v>5766.3620000000001</v>
      </c>
      <c r="C27" s="50">
        <v>5722.9620000000004</v>
      </c>
      <c r="D27" s="96">
        <v>5653.2960784313727</v>
      </c>
      <c r="E27" s="96">
        <v>5610.7470588235301</v>
      </c>
      <c r="F27" s="115">
        <v>0.75834856146169827</v>
      </c>
      <c r="G27" s="56">
        <v>48.33</v>
      </c>
      <c r="H27" s="56">
        <v>98.1</v>
      </c>
      <c r="I27" s="32">
        <v>0.95102692970771618</v>
      </c>
    </row>
    <row r="28" spans="1:9" ht="15">
      <c r="A28" s="55" t="s">
        <v>15</v>
      </c>
      <c r="B28" s="67">
        <v>5325.01</v>
      </c>
      <c r="C28" s="50">
        <v>5384.9520000000002</v>
      </c>
      <c r="D28" s="96">
        <v>5220.5980392156862</v>
      </c>
      <c r="E28" s="96">
        <v>5279.3647058823535</v>
      </c>
      <c r="F28" s="115">
        <v>-1.1131389843400648</v>
      </c>
      <c r="G28" s="56">
        <v>43.53</v>
      </c>
      <c r="H28" s="56">
        <v>97.6</v>
      </c>
      <c r="I28" s="32">
        <v>6.078865809867693E-2</v>
      </c>
    </row>
    <row r="29" spans="1:9" ht="15">
      <c r="A29" s="55" t="s">
        <v>16</v>
      </c>
      <c r="B29" s="67" t="s">
        <v>262</v>
      </c>
      <c r="C29" s="50" t="s">
        <v>262</v>
      </c>
      <c r="D29" s="96" t="s">
        <v>262</v>
      </c>
      <c r="E29" s="96" t="s">
        <v>262</v>
      </c>
      <c r="F29" s="115" t="s">
        <v>262</v>
      </c>
      <c r="G29" s="56" t="s">
        <v>262</v>
      </c>
      <c r="H29" s="56" t="s">
        <v>262</v>
      </c>
      <c r="I29" s="32" t="s">
        <v>262</v>
      </c>
    </row>
    <row r="30" spans="1:9" ht="15" thickBot="1">
      <c r="A30" s="57" t="s">
        <v>124</v>
      </c>
      <c r="B30" s="68">
        <v>6442.5249999999996</v>
      </c>
      <c r="C30" s="69">
        <v>6409.9549999999999</v>
      </c>
      <c r="D30" s="116">
        <v>6316.2009803921565</v>
      </c>
      <c r="E30" s="116">
        <v>6284.2696078431372</v>
      </c>
      <c r="F30" s="117">
        <v>0.50811589160921899</v>
      </c>
      <c r="G30" s="58">
        <v>58.85</v>
      </c>
      <c r="H30" s="58">
        <v>97.3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6510.6040000000003</v>
      </c>
      <c r="C32" s="50">
        <v>6584.9030000000002</v>
      </c>
      <c r="D32" s="96">
        <v>6382.9450980392157</v>
      </c>
      <c r="E32" s="96">
        <v>6455.7872549019612</v>
      </c>
      <c r="F32" s="115">
        <v>-1.1283233784916797</v>
      </c>
      <c r="G32" s="56">
        <v>61.44</v>
      </c>
      <c r="H32" s="56">
        <v>94.9</v>
      </c>
      <c r="I32" s="32">
        <v>37.452197036849441</v>
      </c>
    </row>
    <row r="33" spans="1:9" ht="15">
      <c r="A33" s="55" t="s">
        <v>12</v>
      </c>
      <c r="B33" s="67">
        <v>6427.9089999999997</v>
      </c>
      <c r="C33" s="50">
        <v>6483.0649999999996</v>
      </c>
      <c r="D33" s="96">
        <v>6301.8715686274509</v>
      </c>
      <c r="E33" s="96">
        <v>6355.9460784313724</v>
      </c>
      <c r="F33" s="115">
        <v>-0.85077043034428845</v>
      </c>
      <c r="G33" s="56">
        <v>57.93</v>
      </c>
      <c r="H33" s="56">
        <v>96.4</v>
      </c>
      <c r="I33" s="32">
        <v>50.497657338229708</v>
      </c>
    </row>
    <row r="34" spans="1:9" ht="15">
      <c r="A34" s="55" t="s">
        <v>13</v>
      </c>
      <c r="B34" s="67">
        <v>6061.7879999999996</v>
      </c>
      <c r="C34" s="50">
        <v>6091.0079999999998</v>
      </c>
      <c r="D34" s="96">
        <v>5942.929411764705</v>
      </c>
      <c r="E34" s="96">
        <v>5971.5764705882348</v>
      </c>
      <c r="F34" s="115">
        <v>-0.47972355314588749</v>
      </c>
      <c r="G34" s="56">
        <v>53.16</v>
      </c>
      <c r="H34" s="56">
        <v>97.4</v>
      </c>
      <c r="I34" s="32">
        <v>10.430965345489849</v>
      </c>
    </row>
    <row r="35" spans="1:9" ht="15">
      <c r="A35" s="55" t="s">
        <v>14</v>
      </c>
      <c r="B35" s="67">
        <v>5616.7749999999996</v>
      </c>
      <c r="C35" s="50">
        <v>5619.616</v>
      </c>
      <c r="D35" s="96">
        <v>5506.6421568627447</v>
      </c>
      <c r="E35" s="96">
        <v>5509.4274509803918</v>
      </c>
      <c r="F35" s="115">
        <v>-5.0555055719115845E-2</v>
      </c>
      <c r="G35" s="56">
        <v>48.17</v>
      </c>
      <c r="H35" s="56">
        <v>99.7</v>
      </c>
      <c r="I35" s="32">
        <v>1.5035245451859356</v>
      </c>
    </row>
    <row r="36" spans="1:9" ht="15">
      <c r="A36" s="55" t="s">
        <v>15</v>
      </c>
      <c r="B36" s="67">
        <v>4962.8180000000002</v>
      </c>
      <c r="C36" s="50">
        <v>4977.6049999999996</v>
      </c>
      <c r="D36" s="96">
        <v>4865.5078431372549</v>
      </c>
      <c r="E36" s="96">
        <v>4880.0049019607841</v>
      </c>
      <c r="F36" s="115">
        <v>-0.29707057912388296</v>
      </c>
      <c r="G36" s="56">
        <v>43.28</v>
      </c>
      <c r="H36" s="56">
        <v>102.4</v>
      </c>
      <c r="I36" s="32">
        <v>0.11059051960660166</v>
      </c>
    </row>
    <row r="37" spans="1:9" ht="15">
      <c r="A37" s="55" t="s">
        <v>16</v>
      </c>
      <c r="B37" s="67" t="s">
        <v>262</v>
      </c>
      <c r="C37" s="50">
        <v>4748.9989999999998</v>
      </c>
      <c r="D37" s="96" t="s">
        <v>262</v>
      </c>
      <c r="E37" s="96">
        <v>4655.881372549019</v>
      </c>
      <c r="F37" s="115" t="s">
        <v>262</v>
      </c>
      <c r="G37" s="56" t="s">
        <v>262</v>
      </c>
      <c r="H37" s="56" t="s">
        <v>262</v>
      </c>
      <c r="I37" s="32" t="s">
        <v>262</v>
      </c>
    </row>
    <row r="38" spans="1:9" ht="15" thickBot="1">
      <c r="A38" s="57" t="s">
        <v>124</v>
      </c>
      <c r="B38" s="68">
        <v>6405.2979999999998</v>
      </c>
      <c r="C38" s="69">
        <v>6463.8289999999997</v>
      </c>
      <c r="D38" s="116">
        <v>6279.7039215686273</v>
      </c>
      <c r="E38" s="116">
        <v>6337.0872549019605</v>
      </c>
      <c r="F38" s="117">
        <v>-0.90551591015170652</v>
      </c>
      <c r="G38" s="58">
        <v>58.58</v>
      </c>
      <c r="H38" s="58">
        <v>96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6503.3019999999997</v>
      </c>
      <c r="C40" s="50">
        <v>6483.4740000000002</v>
      </c>
      <c r="D40" s="96">
        <v>6375.7862745098037</v>
      </c>
      <c r="E40" s="96">
        <v>6356.3470588235296</v>
      </c>
      <c r="F40" s="115">
        <v>0.3058236988379921</v>
      </c>
      <c r="G40" s="56">
        <v>61.75</v>
      </c>
      <c r="H40" s="56">
        <v>95.1</v>
      </c>
      <c r="I40" s="32">
        <v>35.1940634266766</v>
      </c>
    </row>
    <row r="41" spans="1:9" ht="15">
      <c r="A41" s="55" t="s">
        <v>12</v>
      </c>
      <c r="B41" s="67">
        <v>6393.348</v>
      </c>
      <c r="C41" s="50">
        <v>6377.4139999999998</v>
      </c>
      <c r="D41" s="96">
        <v>6267.9882352941177</v>
      </c>
      <c r="E41" s="96">
        <v>6252.3666666666659</v>
      </c>
      <c r="F41" s="115">
        <v>0.24985048798776741</v>
      </c>
      <c r="G41" s="56">
        <v>58</v>
      </c>
      <c r="H41" s="56">
        <v>96.2</v>
      </c>
      <c r="I41" s="32">
        <v>52.68387454898695</v>
      </c>
    </row>
    <row r="42" spans="1:9" ht="15">
      <c r="A42" s="55" t="s">
        <v>13</v>
      </c>
      <c r="B42" s="67">
        <v>6061.3059999999996</v>
      </c>
      <c r="C42" s="50">
        <v>6018.625</v>
      </c>
      <c r="D42" s="96">
        <v>5942.4568627450972</v>
      </c>
      <c r="E42" s="96">
        <v>5900.6127450980393</v>
      </c>
      <c r="F42" s="115">
        <v>0.70914868429250177</v>
      </c>
      <c r="G42" s="56">
        <v>53.38</v>
      </c>
      <c r="H42" s="56">
        <v>97.3</v>
      </c>
      <c r="I42" s="32">
        <v>10.621558058343194</v>
      </c>
    </row>
    <row r="43" spans="1:9" ht="15">
      <c r="A43" s="55" t="s">
        <v>14</v>
      </c>
      <c r="B43" s="67">
        <v>5710.9139999999998</v>
      </c>
      <c r="C43" s="50">
        <v>5670.8990000000003</v>
      </c>
      <c r="D43" s="96">
        <v>5598.9352941176467</v>
      </c>
      <c r="E43" s="96">
        <v>5559.7049019607848</v>
      </c>
      <c r="F43" s="115">
        <v>0.70562004366502418</v>
      </c>
      <c r="G43" s="56">
        <v>48.48</v>
      </c>
      <c r="H43" s="56">
        <v>99.4</v>
      </c>
      <c r="I43" s="32">
        <v>1.2772981579677756</v>
      </c>
    </row>
    <row r="44" spans="1:9" ht="15">
      <c r="A44" s="55" t="s">
        <v>15</v>
      </c>
      <c r="B44" s="67">
        <v>4696.6000000000004</v>
      </c>
      <c r="C44" s="50">
        <v>4591.68</v>
      </c>
      <c r="D44" s="96">
        <v>4604.5098039215691</v>
      </c>
      <c r="E44" s="96">
        <v>4501.6470588235297</v>
      </c>
      <c r="F44" s="115">
        <v>2.2850024391943702</v>
      </c>
      <c r="G44" s="56">
        <v>44.01</v>
      </c>
      <c r="H44" s="56">
        <v>108.8</v>
      </c>
      <c r="I44" s="32">
        <v>0.21531764465284775</v>
      </c>
    </row>
    <row r="45" spans="1:9" ht="15">
      <c r="A45" s="55" t="s">
        <v>16</v>
      </c>
      <c r="B45" s="67">
        <v>4198.3959999999997</v>
      </c>
      <c r="C45" s="50" t="s">
        <v>262</v>
      </c>
      <c r="D45" s="96">
        <v>4116.0745098039215</v>
      </c>
      <c r="E45" s="96" t="s">
        <v>262</v>
      </c>
      <c r="F45" s="115" t="s">
        <v>262</v>
      </c>
      <c r="G45" s="56">
        <v>38.630000000000003</v>
      </c>
      <c r="H45" s="56">
        <v>81.5</v>
      </c>
      <c r="I45" s="32">
        <v>7.8881633726280726E-3</v>
      </c>
    </row>
    <row r="46" spans="1:9" ht="15" thickBot="1">
      <c r="A46" s="70" t="s">
        <v>124</v>
      </c>
      <c r="B46" s="71">
        <v>6382.64</v>
      </c>
      <c r="C46" s="51">
        <v>6356.6419999999998</v>
      </c>
      <c r="D46" s="118">
        <v>6257.4901960784318</v>
      </c>
      <c r="E46" s="118">
        <v>6232.0019607843133</v>
      </c>
      <c r="F46" s="117">
        <v>0.40898952623099588</v>
      </c>
      <c r="G46" s="72">
        <v>58.68</v>
      </c>
      <c r="H46" s="72">
        <v>96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4:M4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F24" sqref="F24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50" t="s">
        <v>145</v>
      </c>
      <c r="C1" s="1950"/>
      <c r="D1" s="1950"/>
      <c r="E1" s="1950"/>
      <c r="F1" s="253" t="str">
        <f>SKUP_SEUROP_tyg!J1</f>
        <v xml:space="preserve"> 21.09.2020 - 27.09.2020r. </v>
      </c>
    </row>
    <row r="2" spans="1:13" ht="18" customHeight="1">
      <c r="A2" s="1233"/>
      <c r="B2" s="886"/>
      <c r="C2" s="886"/>
      <c r="D2" s="886"/>
      <c r="E2" s="886"/>
      <c r="F2" s="886"/>
    </row>
    <row r="3" spans="1:13" ht="18" customHeight="1" thickBot="1">
      <c r="A3" s="11"/>
      <c r="B3" s="105" t="s">
        <v>277</v>
      </c>
    </row>
    <row r="4" spans="1:13" ht="35.25" customHeight="1" thickBot="1">
      <c r="A4" s="2"/>
      <c r="B4" s="1953" t="s">
        <v>496</v>
      </c>
      <c r="C4" s="1954"/>
      <c r="D4" s="1954"/>
      <c r="E4" s="1955"/>
      <c r="F4" s="34"/>
    </row>
    <row r="5" spans="1:13" ht="21" customHeight="1">
      <c r="A5" s="2"/>
      <c r="B5" s="773" t="s">
        <v>45</v>
      </c>
      <c r="C5" s="1958" t="s">
        <v>3</v>
      </c>
      <c r="D5" s="1959"/>
      <c r="E5" s="1951" t="s">
        <v>427</v>
      </c>
      <c r="F5" s="34"/>
    </row>
    <row r="6" spans="1:13" ht="27" customHeight="1" thickBot="1">
      <c r="A6" s="2"/>
      <c r="B6" s="774"/>
      <c r="C6" s="29" t="s">
        <v>684</v>
      </c>
      <c r="D6" s="29" t="s">
        <v>685</v>
      </c>
      <c r="E6" s="1952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867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5" t="s">
        <v>11</v>
      </c>
      <c r="C8" s="1407">
        <v>6598.366</v>
      </c>
      <c r="D8" s="1407">
        <v>6865.9170000000004</v>
      </c>
      <c r="E8" s="1868">
        <v>-3.8967992185166294</v>
      </c>
      <c r="F8" s="34"/>
    </row>
    <row r="9" spans="1:13" ht="20.100000000000001" customHeight="1">
      <c r="A9" s="2"/>
      <c r="B9" s="776" t="s">
        <v>140</v>
      </c>
      <c r="C9" s="1408">
        <v>7010.4080000000004</v>
      </c>
      <c r="D9" s="1408">
        <v>7011.0290000000005</v>
      </c>
      <c r="E9" s="1869">
        <v>-8.8574729900574439E-3</v>
      </c>
      <c r="F9" s="34"/>
    </row>
    <row r="10" spans="1:13" ht="20.100000000000001" customHeight="1">
      <c r="A10" s="2"/>
      <c r="B10" s="776" t="s">
        <v>141</v>
      </c>
      <c r="C10" s="1408" t="s">
        <v>262</v>
      </c>
      <c r="D10" s="1408" t="s">
        <v>262</v>
      </c>
      <c r="E10" s="1869" t="s">
        <v>262</v>
      </c>
      <c r="F10" s="34"/>
    </row>
    <row r="11" spans="1:13" ht="20.100000000000001" customHeight="1">
      <c r="A11" s="2"/>
      <c r="B11" s="776" t="s">
        <v>142</v>
      </c>
      <c r="C11" s="1408">
        <v>6630.1760000000004</v>
      </c>
      <c r="D11" s="1408">
        <v>7029.0839999999998</v>
      </c>
      <c r="E11" s="1869">
        <v>-5.6751064576835253</v>
      </c>
      <c r="F11" s="34"/>
    </row>
    <row r="12" spans="1:13" ht="20.100000000000001" customHeight="1" thickBot="1">
      <c r="A12" s="2"/>
      <c r="B12" s="777" t="s">
        <v>143</v>
      </c>
      <c r="C12" s="1409">
        <v>6556.5010000000002</v>
      </c>
      <c r="D12" s="1409">
        <v>6812.1670000000004</v>
      </c>
      <c r="E12" s="1870">
        <v>-3.753078866093567</v>
      </c>
      <c r="F12" s="34"/>
    </row>
    <row r="13" spans="1:13">
      <c r="B13" s="13"/>
    </row>
    <row r="14" spans="1:13" ht="27" customHeight="1">
      <c r="A14" s="1233"/>
      <c r="B14" s="886"/>
      <c r="C14" s="886"/>
      <c r="D14" s="886"/>
      <c r="E14" s="886"/>
      <c r="F14" s="886"/>
    </row>
    <row r="15" spans="1:13" ht="24.75" customHeight="1">
      <c r="B15" s="1934" t="s">
        <v>263</v>
      </c>
      <c r="C15" s="1934"/>
      <c r="D15" s="1934"/>
      <c r="E15" s="1934"/>
      <c r="F15" s="1934"/>
    </row>
    <row r="16" spans="1:13" ht="18">
      <c r="B16" s="1068"/>
      <c r="C16" s="886"/>
      <c r="D16" s="886"/>
      <c r="E16" s="886"/>
      <c r="F16" s="886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53" t="s">
        <v>496</v>
      </c>
      <c r="C18" s="1954"/>
      <c r="D18" s="1954"/>
      <c r="E18" s="1955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56" t="s">
        <v>45</v>
      </c>
      <c r="C19" s="1917" t="s">
        <v>154</v>
      </c>
      <c r="D19" s="1918"/>
      <c r="E19" s="1417" t="s">
        <v>686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57">
        <v>0</v>
      </c>
      <c r="C20" s="391" t="s">
        <v>684</v>
      </c>
      <c r="D20" s="1889" t="s">
        <v>681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310">
        <v>6598.366</v>
      </c>
      <c r="D21" s="393">
        <v>8589.1929999999993</v>
      </c>
      <c r="E21" s="394">
        <v>-23.17827763330035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140</v>
      </c>
      <c r="C22" s="396">
        <v>7010.4080000000004</v>
      </c>
      <c r="D22" s="397">
        <v>8503.31</v>
      </c>
      <c r="E22" s="398">
        <v>-17.556716149358301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141</v>
      </c>
      <c r="C23" s="400" t="s">
        <v>262</v>
      </c>
      <c r="D23" s="401" t="s">
        <v>262</v>
      </c>
      <c r="E23" s="398" t="s">
        <v>262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142</v>
      </c>
      <c r="C24" s="400">
        <v>6630.1760000000004</v>
      </c>
      <c r="D24" s="401">
        <v>8744.5830000000005</v>
      </c>
      <c r="E24" s="402">
        <v>-24.179620686315172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143</v>
      </c>
      <c r="C25" s="405">
        <v>6556.5010000000002</v>
      </c>
      <c r="D25" s="406">
        <v>8538.6710000000003</v>
      </c>
      <c r="E25" s="407">
        <v>-23.214034127793422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316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Q11" sqref="Q11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62" t="s">
        <v>146</v>
      </c>
      <c r="C1" s="1962"/>
      <c r="D1" s="1962"/>
      <c r="E1" s="1962"/>
      <c r="F1" s="676" t="str">
        <f>SKUP_SEUROP_tyg!J1</f>
        <v xml:space="preserve"> 21.09.2020 - 27.09.2020r. </v>
      </c>
      <c r="G1" s="1812"/>
    </row>
    <row r="2" spans="2:7" ht="16.5" customHeight="1">
      <c r="B2" s="1233"/>
      <c r="C2" s="886"/>
      <c r="D2" s="886"/>
      <c r="E2" s="886"/>
      <c r="F2" s="886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1963" t="s">
        <v>20</v>
      </c>
      <c r="C5" s="1960" t="s">
        <v>154</v>
      </c>
      <c r="D5" s="1961"/>
      <c r="E5" s="723" t="s">
        <v>428</v>
      </c>
      <c r="F5" s="23"/>
    </row>
    <row r="6" spans="2:7" ht="19.5" customHeight="1" thickBot="1">
      <c r="B6" s="1964"/>
      <c r="C6" s="184" t="s">
        <v>684</v>
      </c>
      <c r="D6" s="184" t="s">
        <v>685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10767.513999999999</v>
      </c>
      <c r="D8" s="96">
        <v>10806.807000000001</v>
      </c>
      <c r="E8" s="78">
        <v>-0.36359490828328367</v>
      </c>
      <c r="F8" s="23"/>
    </row>
    <row r="9" spans="2:7" ht="16.5" customHeight="1">
      <c r="B9" s="99" t="s">
        <v>22</v>
      </c>
      <c r="C9" s="96">
        <v>17879.934000000001</v>
      </c>
      <c r="D9" s="96">
        <v>19562.651000000002</v>
      </c>
      <c r="E9" s="78">
        <v>-8.6016818477209469</v>
      </c>
      <c r="F9" s="23"/>
    </row>
    <row r="10" spans="2:7" ht="16.5" customHeight="1" thickBot="1">
      <c r="B10" s="99" t="s">
        <v>23</v>
      </c>
      <c r="C10" s="96">
        <v>12103.748</v>
      </c>
      <c r="D10" s="96">
        <v>12050.111000000001</v>
      </c>
      <c r="E10" s="78">
        <v>0.44511623170939091</v>
      </c>
    </row>
    <row r="11" spans="2:7" ht="16.5" customHeight="1">
      <c r="B11" s="7" t="s">
        <v>24</v>
      </c>
      <c r="C11" s="62"/>
      <c r="D11" s="62"/>
      <c r="E11" s="740"/>
    </row>
    <row r="12" spans="2:7" ht="16.5" customHeight="1">
      <c r="B12" s="99" t="s">
        <v>21</v>
      </c>
      <c r="C12" s="96" t="s">
        <v>262</v>
      </c>
      <c r="D12" s="96" t="s">
        <v>262</v>
      </c>
      <c r="E12" s="100" t="s">
        <v>262</v>
      </c>
    </row>
    <row r="13" spans="2:7" ht="16.5" customHeight="1">
      <c r="B13" s="99" t="s">
        <v>22</v>
      </c>
      <c r="C13" s="96" t="s">
        <v>262</v>
      </c>
      <c r="D13" s="96" t="s">
        <v>262</v>
      </c>
      <c r="E13" s="100" t="s">
        <v>262</v>
      </c>
    </row>
    <row r="14" spans="2:7" ht="16.5" customHeight="1" thickBot="1">
      <c r="B14" s="99" t="s">
        <v>23</v>
      </c>
      <c r="C14" s="96" t="s">
        <v>262</v>
      </c>
      <c r="D14" s="96" t="s">
        <v>262</v>
      </c>
      <c r="E14" s="100" t="s">
        <v>262</v>
      </c>
    </row>
    <row r="15" spans="2:7" ht="16.5" customHeight="1">
      <c r="B15" s="7" t="s">
        <v>25</v>
      </c>
      <c r="C15" s="62"/>
      <c r="D15" s="62"/>
      <c r="E15" s="740"/>
    </row>
    <row r="16" spans="2:7" ht="16.5" customHeight="1">
      <c r="B16" s="99" t="s">
        <v>21</v>
      </c>
      <c r="C16" s="96" t="s">
        <v>262</v>
      </c>
      <c r="D16" s="96" t="s">
        <v>262</v>
      </c>
      <c r="E16" s="100" t="s">
        <v>262</v>
      </c>
    </row>
    <row r="17" spans="2:5" ht="16.5" customHeight="1">
      <c r="B17" s="99" t="s">
        <v>22</v>
      </c>
      <c r="C17" s="96" t="s">
        <v>262</v>
      </c>
      <c r="D17" s="96" t="s">
        <v>262</v>
      </c>
      <c r="E17" s="100" t="s">
        <v>262</v>
      </c>
    </row>
    <row r="18" spans="2:5" ht="16.5" customHeight="1" thickBot="1">
      <c r="B18" s="99" t="s">
        <v>23</v>
      </c>
      <c r="C18" s="96" t="s">
        <v>262</v>
      </c>
      <c r="D18" s="96" t="s">
        <v>262</v>
      </c>
      <c r="E18" s="100" t="s">
        <v>262</v>
      </c>
    </row>
    <row r="19" spans="2:5" ht="16.5" customHeight="1">
      <c r="B19" s="7" t="s">
        <v>26</v>
      </c>
      <c r="C19" s="62"/>
      <c r="D19" s="62"/>
      <c r="E19" s="740"/>
    </row>
    <row r="20" spans="2:5" ht="16.5" customHeight="1">
      <c r="B20" s="99" t="s">
        <v>21</v>
      </c>
      <c r="C20" s="96" t="s">
        <v>262</v>
      </c>
      <c r="D20" s="96">
        <v>10874.628000000001</v>
      </c>
      <c r="E20" s="100" t="s">
        <v>262</v>
      </c>
    </row>
    <row r="21" spans="2:5" ht="16.5" customHeight="1">
      <c r="B21" s="101" t="s">
        <v>22</v>
      </c>
      <c r="C21" s="96">
        <v>20392.62</v>
      </c>
      <c r="D21" s="96">
        <v>20554.423999999999</v>
      </c>
      <c r="E21" s="100">
        <v>-0.78719792877679318</v>
      </c>
    </row>
    <row r="22" spans="2:5" ht="16.5" customHeight="1" thickBot="1">
      <c r="B22" s="101" t="s">
        <v>23</v>
      </c>
      <c r="C22" s="96" t="s">
        <v>262</v>
      </c>
      <c r="D22" s="96" t="s">
        <v>262</v>
      </c>
      <c r="E22" s="100" t="s">
        <v>262</v>
      </c>
    </row>
    <row r="23" spans="2:5" ht="16.5" customHeight="1">
      <c r="B23" s="7" t="s">
        <v>27</v>
      </c>
      <c r="C23" s="62"/>
      <c r="D23" s="62"/>
      <c r="E23" s="740"/>
    </row>
    <row r="24" spans="2:5" ht="16.5" customHeight="1">
      <c r="B24" s="99" t="s">
        <v>21</v>
      </c>
      <c r="C24" s="96" t="s">
        <v>262</v>
      </c>
      <c r="D24" s="96" t="s">
        <v>262</v>
      </c>
      <c r="E24" s="100" t="s">
        <v>262</v>
      </c>
    </row>
    <row r="25" spans="2:5" ht="16.5" customHeight="1">
      <c r="B25" s="101" t="s">
        <v>22</v>
      </c>
      <c r="C25" s="96">
        <v>19594.232</v>
      </c>
      <c r="D25" s="96">
        <v>18005.710999999999</v>
      </c>
      <c r="E25" s="100">
        <v>8.8223175413622972</v>
      </c>
    </row>
    <row r="26" spans="2:5" ht="16.5" customHeight="1" thickBot="1">
      <c r="B26" s="101" t="s">
        <v>23</v>
      </c>
      <c r="C26" s="96" t="s">
        <v>262</v>
      </c>
      <c r="D26" s="96" t="s">
        <v>262</v>
      </c>
      <c r="E26" s="100" t="s">
        <v>262</v>
      </c>
    </row>
    <row r="27" spans="2:5" ht="16.5" customHeight="1">
      <c r="B27" s="7" t="s">
        <v>28</v>
      </c>
      <c r="C27" s="62"/>
      <c r="D27" s="62"/>
      <c r="E27" s="740"/>
    </row>
    <row r="28" spans="2:5" ht="16.5" customHeight="1">
      <c r="B28" s="99" t="s">
        <v>21</v>
      </c>
      <c r="C28" s="96">
        <v>11430.252</v>
      </c>
      <c r="D28" s="96">
        <v>11728.273999999999</v>
      </c>
      <c r="E28" s="100">
        <v>-2.541055913257134</v>
      </c>
    </row>
    <row r="29" spans="2:5" ht="16.5" customHeight="1">
      <c r="B29" s="101" t="s">
        <v>22</v>
      </c>
      <c r="C29" s="96">
        <v>25921.321</v>
      </c>
      <c r="D29" s="96">
        <v>22743.244999999999</v>
      </c>
      <c r="E29" s="100">
        <v>13.973713953307898</v>
      </c>
    </row>
    <row r="30" spans="2:5" ht="16.5" customHeight="1" thickBot="1">
      <c r="B30" s="101" t="s">
        <v>23</v>
      </c>
      <c r="C30" s="96" t="s">
        <v>262</v>
      </c>
      <c r="D30" s="96" t="s">
        <v>262</v>
      </c>
      <c r="E30" s="100" t="s">
        <v>262</v>
      </c>
    </row>
    <row r="31" spans="2:5" ht="16.5" customHeight="1">
      <c r="B31" s="7" t="s">
        <v>29</v>
      </c>
      <c r="C31" s="62"/>
      <c r="D31" s="62"/>
      <c r="E31" s="740"/>
    </row>
    <row r="32" spans="2:5" ht="16.5" customHeight="1">
      <c r="B32" s="99" t="s">
        <v>21</v>
      </c>
      <c r="C32" s="96">
        <v>10870.808999999999</v>
      </c>
      <c r="D32" s="96">
        <v>11395.254999999999</v>
      </c>
      <c r="E32" s="100">
        <v>-4.6023191231789014</v>
      </c>
    </row>
    <row r="33" spans="1:6" ht="16.5" customHeight="1">
      <c r="B33" s="101" t="s">
        <v>22</v>
      </c>
      <c r="C33" s="96" t="s">
        <v>262</v>
      </c>
      <c r="D33" s="96" t="s">
        <v>262</v>
      </c>
      <c r="E33" s="100" t="s">
        <v>262</v>
      </c>
    </row>
    <row r="34" spans="1:6" ht="16.5" customHeight="1" thickBot="1">
      <c r="B34" s="101" t="s">
        <v>23</v>
      </c>
      <c r="C34" s="96" t="s">
        <v>262</v>
      </c>
      <c r="D34" s="96" t="s">
        <v>262</v>
      </c>
      <c r="E34" s="100" t="s">
        <v>262</v>
      </c>
    </row>
    <row r="35" spans="1:6" ht="16.5" customHeight="1">
      <c r="B35" s="7" t="s">
        <v>30</v>
      </c>
      <c r="C35" s="62"/>
      <c r="D35" s="62"/>
      <c r="E35" s="740"/>
    </row>
    <row r="36" spans="1:6" ht="16.5" customHeight="1">
      <c r="B36" s="99" t="s">
        <v>21</v>
      </c>
      <c r="C36" s="96" t="s">
        <v>262</v>
      </c>
      <c r="D36" s="96">
        <v>11614.918</v>
      </c>
      <c r="E36" s="100" t="s">
        <v>262</v>
      </c>
    </row>
    <row r="37" spans="1:6" ht="16.5" customHeight="1">
      <c r="B37" s="99" t="s">
        <v>22</v>
      </c>
      <c r="C37" s="96" t="s">
        <v>262</v>
      </c>
      <c r="D37" s="96" t="s">
        <v>262</v>
      </c>
      <c r="E37" s="100" t="s">
        <v>262</v>
      </c>
    </row>
    <row r="38" spans="1:6" ht="16.5" customHeight="1" thickBot="1">
      <c r="B38" s="99" t="s">
        <v>23</v>
      </c>
      <c r="C38" s="96" t="s">
        <v>262</v>
      </c>
      <c r="D38" s="96" t="s">
        <v>262</v>
      </c>
      <c r="E38" s="100" t="s">
        <v>262</v>
      </c>
    </row>
    <row r="39" spans="1:6" ht="16.5" customHeight="1">
      <c r="B39" s="7" t="s">
        <v>31</v>
      </c>
      <c r="C39" s="62"/>
      <c r="D39" s="62"/>
      <c r="E39" s="740"/>
    </row>
    <row r="40" spans="1:6" ht="16.5" customHeight="1">
      <c r="B40" s="99" t="s">
        <v>21</v>
      </c>
      <c r="C40" s="96" t="s">
        <v>262</v>
      </c>
      <c r="D40" s="96" t="s">
        <v>262</v>
      </c>
      <c r="E40" s="100" t="s">
        <v>262</v>
      </c>
    </row>
    <row r="41" spans="1:6" ht="16.5" customHeight="1">
      <c r="B41" s="99" t="s">
        <v>22</v>
      </c>
      <c r="C41" s="96">
        <v>17660.923999999999</v>
      </c>
      <c r="D41" s="96">
        <v>16877.712</v>
      </c>
      <c r="E41" s="100">
        <v>4.6405105146953538</v>
      </c>
    </row>
    <row r="42" spans="1:6" ht="16.5" customHeight="1" thickBot="1">
      <c r="A42" s="2"/>
      <c r="B42" s="102" t="s">
        <v>23</v>
      </c>
      <c r="C42" s="97" t="s">
        <v>262</v>
      </c>
      <c r="D42" s="97" t="s">
        <v>262</v>
      </c>
      <c r="E42" s="103" t="s">
        <v>262</v>
      </c>
    </row>
    <row r="43" spans="1:6">
      <c r="A43" s="2"/>
      <c r="B43" s="160" t="s">
        <v>335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D6" sqref="D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69" t="s">
        <v>165</v>
      </c>
      <c r="C1" s="1969"/>
      <c r="D1" s="1969"/>
      <c r="E1" s="1969"/>
      <c r="F1" s="1969"/>
      <c r="G1" s="253" t="str">
        <f>SKUP_SEUROP_tyg!J1</f>
        <v xml:space="preserve"> 21.09.2020 - 27.09.2020r. </v>
      </c>
      <c r="I1" s="1068"/>
      <c r="J1" s="886"/>
      <c r="K1" s="886"/>
      <c r="L1" s="886"/>
    </row>
    <row r="2" spans="1:13" ht="17.25" customHeight="1" thickBot="1">
      <c r="B2" s="105" t="s">
        <v>90</v>
      </c>
      <c r="G2" s="24"/>
    </row>
    <row r="3" spans="1:13" ht="34.5" customHeight="1" thickBot="1">
      <c r="B3" s="1966" t="s">
        <v>382</v>
      </c>
      <c r="C3" s="182" t="s">
        <v>0</v>
      </c>
      <c r="D3" s="183">
        <v>44101</v>
      </c>
      <c r="E3" s="184">
        <v>44094</v>
      </c>
      <c r="F3" s="185" t="s">
        <v>429</v>
      </c>
      <c r="G3" s="22"/>
      <c r="H3" s="364" t="s">
        <v>252</v>
      </c>
    </row>
    <row r="4" spans="1:13" ht="24.95" customHeight="1">
      <c r="B4" s="1967"/>
      <c r="C4" s="186" t="s">
        <v>66</v>
      </c>
      <c r="D4" s="187">
        <v>221</v>
      </c>
      <c r="E4" s="188">
        <v>150</v>
      </c>
      <c r="F4" s="189">
        <v>47.333333333333336</v>
      </c>
      <c r="G4" s="88"/>
      <c r="H4" s="365"/>
    </row>
    <row r="5" spans="1:13" ht="24.95" customHeight="1">
      <c r="B5" s="1967"/>
      <c r="C5" s="190" t="s">
        <v>67</v>
      </c>
      <c r="D5" s="191">
        <v>285</v>
      </c>
      <c r="E5" s="192">
        <v>285</v>
      </c>
      <c r="F5" s="193">
        <v>0</v>
      </c>
      <c r="G5" s="22"/>
      <c r="H5" s="1" t="s">
        <v>314</v>
      </c>
      <c r="I5" s="22"/>
      <c r="J5" s="22"/>
      <c r="K5" s="22"/>
      <c r="L5" s="22"/>
      <c r="M5" s="22"/>
    </row>
    <row r="6" spans="1:13" ht="24.95" customHeight="1">
      <c r="B6" s="1967"/>
      <c r="C6" s="194" t="s">
        <v>68</v>
      </c>
      <c r="D6" s="195">
        <v>252.6</v>
      </c>
      <c r="E6" s="196">
        <v>239</v>
      </c>
      <c r="F6" s="197">
        <v>5.690376569037654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1967"/>
      <c r="C7" s="190" t="s">
        <v>91</v>
      </c>
      <c r="D7" s="198">
        <v>414</v>
      </c>
      <c r="E7" s="199">
        <v>435</v>
      </c>
      <c r="F7" s="193">
        <v>-4.8275862068965516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1967"/>
      <c r="C8" s="190" t="s">
        <v>92</v>
      </c>
      <c r="D8" s="198">
        <v>320</v>
      </c>
      <c r="E8" s="199">
        <v>290</v>
      </c>
      <c r="F8" s="193">
        <v>10.344827586206897</v>
      </c>
      <c r="G8" s="22"/>
      <c r="H8" s="1" t="s">
        <v>261</v>
      </c>
      <c r="I8" s="22"/>
      <c r="J8" s="22"/>
      <c r="K8" s="22"/>
      <c r="L8" s="22"/>
      <c r="M8" s="22"/>
    </row>
    <row r="9" spans="1:13" ht="20.25" customHeight="1" thickBot="1">
      <c r="B9" s="1968"/>
      <c r="C9" s="200" t="s">
        <v>93</v>
      </c>
      <c r="D9" s="201">
        <v>2.71</v>
      </c>
      <c r="E9" s="202">
        <v>2.89</v>
      </c>
      <c r="F9" s="203">
        <v>-6.2283737024221502</v>
      </c>
      <c r="G9" s="22"/>
      <c r="H9" s="1" t="s">
        <v>438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1965" t="s">
        <v>94</v>
      </c>
      <c r="C11" s="1965"/>
      <c r="D11" s="1965"/>
      <c r="E11" s="1965"/>
      <c r="F11" s="1965"/>
      <c r="G11" s="462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1970" t="s">
        <v>263</v>
      </c>
      <c r="C16" s="1970">
        <v>0</v>
      </c>
      <c r="D16" s="1970">
        <v>0</v>
      </c>
      <c r="E16" s="1970">
        <v>0</v>
      </c>
      <c r="F16" s="1971">
        <v>0</v>
      </c>
    </row>
    <row r="17" spans="2:16" ht="29.25" thickBot="1">
      <c r="B17" s="1966" t="s">
        <v>437</v>
      </c>
      <c r="C17" s="368" t="s">
        <v>0</v>
      </c>
      <c r="D17" s="369">
        <v>44101</v>
      </c>
      <c r="E17" s="370">
        <v>43737</v>
      </c>
      <c r="F17" s="371" t="s">
        <v>271</v>
      </c>
    </row>
    <row r="18" spans="2:16" ht="20.25" customHeight="1">
      <c r="B18" s="1967">
        <v>0</v>
      </c>
      <c r="C18" s="372" t="s">
        <v>66</v>
      </c>
      <c r="D18" s="373">
        <v>221</v>
      </c>
      <c r="E18" s="374">
        <v>194</v>
      </c>
      <c r="F18" s="375">
        <v>13.917525773195877</v>
      </c>
    </row>
    <row r="19" spans="2:16" ht="20.25" customHeight="1">
      <c r="B19" s="1967">
        <v>0</v>
      </c>
      <c r="C19" s="376" t="s">
        <v>67</v>
      </c>
      <c r="D19" s="377">
        <v>285</v>
      </c>
      <c r="E19" s="378">
        <v>290</v>
      </c>
      <c r="F19" s="375">
        <v>-1.7241379310344827</v>
      </c>
    </row>
    <row r="20" spans="2:16" ht="20.25" customHeight="1">
      <c r="B20" s="1967">
        <v>0</v>
      </c>
      <c r="C20" s="379" t="s">
        <v>68</v>
      </c>
      <c r="D20" s="380">
        <v>252.6</v>
      </c>
      <c r="E20" s="381">
        <v>234.67</v>
      </c>
      <c r="F20" s="382">
        <v>7.6405164699365109</v>
      </c>
    </row>
    <row r="21" spans="2:16" ht="20.25" customHeight="1">
      <c r="B21" s="1967">
        <v>0</v>
      </c>
      <c r="C21" s="383" t="s">
        <v>272</v>
      </c>
      <c r="D21" s="384">
        <v>414</v>
      </c>
      <c r="E21" s="385">
        <v>277</v>
      </c>
      <c r="F21" s="386">
        <v>49.458483754512635</v>
      </c>
    </row>
    <row r="22" spans="2:16" ht="20.25" customHeight="1">
      <c r="B22" s="1967">
        <v>0</v>
      </c>
      <c r="C22" s="376" t="s">
        <v>273</v>
      </c>
      <c r="D22" s="384">
        <v>320</v>
      </c>
      <c r="E22" s="385">
        <v>236</v>
      </c>
      <c r="F22" s="386">
        <v>35.593220338983052</v>
      </c>
    </row>
    <row r="23" spans="2:16" ht="20.25" customHeight="1" thickBot="1">
      <c r="B23" s="1968">
        <v>0</v>
      </c>
      <c r="C23" s="387" t="s">
        <v>270</v>
      </c>
      <c r="D23" s="388">
        <v>2.71</v>
      </c>
      <c r="E23" s="389">
        <v>2.6</v>
      </c>
      <c r="F23" s="390">
        <v>4.2307692307692264</v>
      </c>
    </row>
    <row r="25" spans="2:16" ht="18.75">
      <c r="B25" s="1233"/>
      <c r="C25" s="886"/>
      <c r="D25" s="886"/>
      <c r="E25" s="886"/>
      <c r="F25" s="886"/>
      <c r="G25" s="886"/>
      <c r="H25" s="886"/>
      <c r="I25" s="886"/>
      <c r="J25" s="886"/>
      <c r="K25" s="886"/>
      <c r="L25" s="2"/>
      <c r="M25" s="2"/>
      <c r="N25" s="2"/>
    </row>
    <row r="26" spans="2:16" ht="18.75">
      <c r="B26" s="1233"/>
      <c r="C26" s="886"/>
      <c r="D26" s="886"/>
      <c r="E26" s="886"/>
      <c r="F26" s="886"/>
      <c r="G26" s="886"/>
      <c r="H26" s="886"/>
      <c r="I26" s="886"/>
      <c r="J26" s="886"/>
      <c r="K26" s="886"/>
      <c r="L26" s="887"/>
      <c r="M26" s="887"/>
      <c r="N26" s="887"/>
      <c r="O26" s="887"/>
      <c r="P26" s="887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2"/>
  <sheetViews>
    <sheetView showGridLines="0" zoomScaleNormal="100" workbookViewId="0">
      <selection activeCell="D32" sqref="D32:F3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72" t="s">
        <v>166</v>
      </c>
      <c r="C1" s="1972"/>
      <c r="D1" s="1972"/>
      <c r="E1" s="1972"/>
      <c r="F1" s="1972"/>
      <c r="G1" s="253" t="str">
        <f>SKUP_SEUROP_tyg!J1</f>
        <v xml:space="preserve"> 21.09.2020 - 27.09.2020r. </v>
      </c>
      <c r="H1" s="253"/>
      <c r="I1" s="1068"/>
      <c r="J1" s="886"/>
      <c r="K1" s="886"/>
      <c r="L1" s="886"/>
    </row>
    <row r="2" spans="1:18" s="30" customFormat="1" ht="27" customHeight="1">
      <c r="B2" s="1233"/>
      <c r="C2" s="886"/>
      <c r="D2" s="886"/>
      <c r="E2" s="886"/>
      <c r="F2" s="886"/>
      <c r="G2" s="886"/>
      <c r="H2" s="886"/>
      <c r="I2" s="886"/>
      <c r="J2" s="886"/>
      <c r="K2" s="886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774" t="s">
        <v>65</v>
      </c>
      <c r="C4" s="1775" t="s">
        <v>88</v>
      </c>
      <c r="D4" s="1776" t="s">
        <v>99</v>
      </c>
      <c r="E4" s="1775" t="s">
        <v>100</v>
      </c>
      <c r="F4" s="1777" t="s">
        <v>248</v>
      </c>
    </row>
    <row r="5" spans="1:18" ht="16.5" customHeight="1">
      <c r="B5" s="1779" t="s">
        <v>54</v>
      </c>
      <c r="C5" s="1780"/>
      <c r="D5" s="1781"/>
      <c r="E5" s="1781"/>
      <c r="F5" s="1782"/>
      <c r="H5" s="362" t="s">
        <v>247</v>
      </c>
    </row>
    <row r="6" spans="1:18">
      <c r="B6" s="1508" t="s">
        <v>664</v>
      </c>
      <c r="C6" s="82"/>
      <c r="D6" s="149"/>
      <c r="E6" s="149"/>
      <c r="F6" s="1358"/>
    </row>
    <row r="7" spans="1:18" ht="15.75">
      <c r="B7" s="1508" t="s">
        <v>382</v>
      </c>
      <c r="C7" s="82">
        <v>285</v>
      </c>
      <c r="D7" s="149">
        <v>260</v>
      </c>
      <c r="E7" s="149">
        <v>179</v>
      </c>
      <c r="F7" s="1358">
        <v>3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>
      <c r="B8" s="1508"/>
      <c r="C8" s="82"/>
      <c r="D8" s="149"/>
      <c r="E8" s="149"/>
      <c r="F8" s="1358"/>
      <c r="H8" s="1973" t="s">
        <v>250</v>
      </c>
      <c r="I8" s="1974"/>
      <c r="J8" s="1974"/>
      <c r="K8" s="1974"/>
      <c r="L8" s="1974"/>
      <c r="M8" s="1974"/>
      <c r="N8" s="1974"/>
      <c r="O8" s="1974"/>
      <c r="P8" s="1974"/>
      <c r="Q8" s="1974"/>
      <c r="R8" s="1974"/>
    </row>
    <row r="9" spans="1:18">
      <c r="B9" s="1508" t="s">
        <v>54</v>
      </c>
      <c r="C9" s="82"/>
      <c r="D9" s="149"/>
      <c r="E9" s="149"/>
      <c r="F9" s="1358"/>
    </row>
    <row r="10" spans="1:18">
      <c r="B10" s="1508" t="s">
        <v>537</v>
      </c>
      <c r="C10" s="82"/>
      <c r="D10" s="149"/>
      <c r="E10" s="149"/>
      <c r="F10" s="1358"/>
    </row>
    <row r="11" spans="1:18">
      <c r="B11" s="1508" t="s">
        <v>382</v>
      </c>
      <c r="C11" s="82">
        <v>285</v>
      </c>
      <c r="D11" s="149">
        <v>12</v>
      </c>
      <c r="E11" s="149">
        <v>12</v>
      </c>
      <c r="F11" s="1358">
        <v>3</v>
      </c>
    </row>
    <row r="12" spans="1:18">
      <c r="B12" s="1508"/>
      <c r="C12" s="1778"/>
      <c r="D12" s="149"/>
      <c r="E12" s="149"/>
      <c r="F12" s="1358"/>
    </row>
    <row r="13" spans="1:18">
      <c r="B13" s="1508" t="s">
        <v>55</v>
      </c>
      <c r="C13" s="82"/>
      <c r="D13" s="149"/>
      <c r="E13" s="149"/>
      <c r="F13" s="1358"/>
    </row>
    <row r="14" spans="1:18">
      <c r="B14" s="1508" t="s">
        <v>538</v>
      </c>
      <c r="C14" s="82"/>
      <c r="D14" s="149"/>
      <c r="E14" s="149"/>
      <c r="F14" s="1358"/>
    </row>
    <row r="15" spans="1:18">
      <c r="B15" s="1508" t="s">
        <v>382</v>
      </c>
      <c r="C15" s="82" t="s">
        <v>259</v>
      </c>
      <c r="D15" s="149">
        <v>0</v>
      </c>
      <c r="E15" s="149">
        <v>0</v>
      </c>
      <c r="F15" s="1358">
        <v>3</v>
      </c>
    </row>
    <row r="16" spans="1:18">
      <c r="B16" s="1508"/>
      <c r="C16" s="1778"/>
      <c r="D16" s="149"/>
      <c r="E16" s="149"/>
      <c r="F16" s="1358"/>
    </row>
    <row r="17" spans="2:6">
      <c r="B17" s="1508" t="s">
        <v>56</v>
      </c>
      <c r="C17" s="82"/>
      <c r="D17" s="149"/>
      <c r="E17" s="149"/>
      <c r="F17" s="1358"/>
    </row>
    <row r="18" spans="2:6">
      <c r="B18" s="1508" t="s">
        <v>676</v>
      </c>
      <c r="C18" s="82"/>
      <c r="D18" s="149"/>
      <c r="E18" s="149"/>
      <c r="F18" s="1358"/>
    </row>
    <row r="19" spans="2:6">
      <c r="B19" s="1508" t="s">
        <v>382</v>
      </c>
      <c r="C19" s="82">
        <v>221</v>
      </c>
      <c r="D19" s="149">
        <v>80</v>
      </c>
      <c r="E19" s="149">
        <v>76</v>
      </c>
      <c r="F19" s="1358">
        <v>2</v>
      </c>
    </row>
    <row r="20" spans="2:6">
      <c r="B20" s="1508"/>
      <c r="C20" s="82"/>
      <c r="D20" s="149"/>
      <c r="E20" s="149"/>
      <c r="F20" s="1358"/>
    </row>
    <row r="21" spans="2:6">
      <c r="B21" s="1508" t="s">
        <v>56</v>
      </c>
      <c r="C21" s="82"/>
      <c r="D21" s="149"/>
      <c r="E21" s="149"/>
      <c r="F21" s="1358"/>
    </row>
    <row r="22" spans="2:6">
      <c r="B22" s="1508" t="s">
        <v>231</v>
      </c>
      <c r="C22" s="82"/>
      <c r="D22" s="149"/>
      <c r="E22" s="149"/>
      <c r="F22" s="1358"/>
    </row>
    <row r="23" spans="2:6">
      <c r="B23" s="1508" t="s">
        <v>382</v>
      </c>
      <c r="C23" s="82">
        <v>242</v>
      </c>
      <c r="D23" s="149">
        <v>50</v>
      </c>
      <c r="E23" s="149">
        <v>50</v>
      </c>
      <c r="F23" s="1358">
        <v>3</v>
      </c>
    </row>
    <row r="24" spans="2:6">
      <c r="B24" s="1508"/>
      <c r="C24" s="82"/>
      <c r="D24" s="149"/>
      <c r="E24" s="149"/>
      <c r="F24" s="1358"/>
    </row>
    <row r="25" spans="2:6">
      <c r="B25" s="1508" t="s">
        <v>60</v>
      </c>
      <c r="C25" s="82"/>
      <c r="D25" s="149"/>
      <c r="E25" s="149"/>
      <c r="F25" s="1358"/>
    </row>
    <row r="26" spans="2:6">
      <c r="B26" s="1508" t="s">
        <v>539</v>
      </c>
      <c r="C26" s="82"/>
      <c r="D26" s="149"/>
      <c r="E26" s="149"/>
      <c r="F26" s="1358"/>
    </row>
    <row r="27" spans="2:6">
      <c r="B27" s="1508" t="s">
        <v>382</v>
      </c>
      <c r="C27" s="82">
        <v>230</v>
      </c>
      <c r="D27" s="149">
        <v>12</v>
      </c>
      <c r="E27" s="149">
        <v>3</v>
      </c>
      <c r="F27" s="1358">
        <v>3</v>
      </c>
    </row>
    <row r="28" spans="2:6">
      <c r="B28" s="1508"/>
      <c r="C28" s="82"/>
      <c r="D28" s="149"/>
      <c r="E28" s="149"/>
      <c r="F28" s="1358"/>
    </row>
    <row r="29" spans="2:6">
      <c r="B29" s="1508" t="s">
        <v>63</v>
      </c>
      <c r="C29" s="82"/>
      <c r="D29" s="149"/>
      <c r="E29" s="149"/>
      <c r="F29" s="1358"/>
    </row>
    <row r="30" spans="2:6">
      <c r="B30" s="1508" t="s">
        <v>440</v>
      </c>
      <c r="C30" s="82"/>
      <c r="D30" s="149"/>
      <c r="E30" s="149"/>
      <c r="F30" s="1358"/>
    </row>
    <row r="31" spans="2:6" ht="13.5" thickBot="1">
      <c r="B31" s="1783" t="s">
        <v>382</v>
      </c>
      <c r="C31" s="1537" t="s">
        <v>259</v>
      </c>
      <c r="D31" s="1504">
        <v>0</v>
      </c>
      <c r="E31" s="1504">
        <v>0</v>
      </c>
      <c r="F31" s="1505">
        <v>2</v>
      </c>
    </row>
    <row r="32" spans="2:6">
      <c r="D32" s="1472"/>
      <c r="E32" s="147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S40" sqref="S4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969" t="s">
        <v>167</v>
      </c>
      <c r="C1" s="1969"/>
      <c r="D1" s="1969"/>
      <c r="E1" s="1969"/>
      <c r="F1" s="1969"/>
      <c r="G1" s="1969"/>
      <c r="H1" s="253" t="str">
        <f>SKUP_SEUROP_tyg!J1</f>
        <v xml:space="preserve"> 21.09.2020 - 27.09.2020r. </v>
      </c>
    </row>
    <row r="2" spans="2:8" ht="18.75">
      <c r="B2" s="1233"/>
      <c r="C2" s="886"/>
      <c r="D2" s="886"/>
      <c r="E2" s="886"/>
      <c r="F2" s="886"/>
      <c r="G2" s="886"/>
      <c r="H2" s="886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35"/>
      <c r="E5" s="1236"/>
      <c r="F5" s="1237"/>
      <c r="G5" s="1238"/>
      <c r="H5" s="22"/>
    </row>
    <row r="6" spans="2:8" ht="13.5" thickBot="1">
      <c r="B6" s="85"/>
      <c r="C6" s="1221" t="s">
        <v>382</v>
      </c>
      <c r="D6" s="1239" t="s">
        <v>159</v>
      </c>
      <c r="E6" s="1240" t="s">
        <v>159</v>
      </c>
      <c r="F6" s="1240" t="s">
        <v>159</v>
      </c>
      <c r="G6" s="1241" t="s">
        <v>159</v>
      </c>
      <c r="H6" s="22"/>
    </row>
    <row r="7" spans="2:8">
      <c r="B7" s="83" t="s">
        <v>73</v>
      </c>
      <c r="C7" s="86" t="s">
        <v>50</v>
      </c>
      <c r="D7" s="1235"/>
      <c r="E7" s="1236"/>
      <c r="F7" s="1237"/>
      <c r="G7" s="1238"/>
      <c r="H7" s="22"/>
    </row>
    <row r="8" spans="2:8" ht="13.5" thickBot="1">
      <c r="B8" s="85"/>
      <c r="C8" s="1219" t="s">
        <v>382</v>
      </c>
      <c r="D8" s="1239" t="s">
        <v>159</v>
      </c>
      <c r="E8" s="1240" t="s">
        <v>159</v>
      </c>
      <c r="F8" s="1240" t="s">
        <v>159</v>
      </c>
      <c r="G8" s="1241" t="s">
        <v>159</v>
      </c>
      <c r="H8" s="98"/>
    </row>
    <row r="9" spans="2:8">
      <c r="B9" s="83" t="s">
        <v>74</v>
      </c>
      <c r="C9" s="86" t="s">
        <v>51</v>
      </c>
      <c r="D9" s="1235"/>
      <c r="E9" s="1236"/>
      <c r="F9" s="1237"/>
      <c r="G9" s="1238"/>
      <c r="H9" s="135"/>
    </row>
    <row r="10" spans="2:8" ht="13.5" thickBot="1">
      <c r="B10" s="85"/>
      <c r="C10" s="1219" t="s">
        <v>382</v>
      </c>
      <c r="D10" s="1239" t="s">
        <v>159</v>
      </c>
      <c r="E10" s="1240" t="s">
        <v>159</v>
      </c>
      <c r="F10" s="1240" t="s">
        <v>159</v>
      </c>
      <c r="G10" s="1241" t="s">
        <v>159</v>
      </c>
      <c r="H10" s="98"/>
    </row>
    <row r="11" spans="2:8">
      <c r="B11" s="83" t="s">
        <v>75</v>
      </c>
      <c r="C11" s="86" t="s">
        <v>52</v>
      </c>
      <c r="D11" s="1235"/>
      <c r="E11" s="1236"/>
      <c r="F11" s="1237"/>
      <c r="G11" s="1238"/>
      <c r="H11" s="135"/>
    </row>
    <row r="12" spans="2:8" ht="13.5" thickBot="1">
      <c r="B12" s="85"/>
      <c r="C12" s="1219" t="s">
        <v>382</v>
      </c>
      <c r="D12" s="1239" t="s">
        <v>159</v>
      </c>
      <c r="E12" s="1240" t="s">
        <v>159</v>
      </c>
      <c r="F12" s="1240" t="s">
        <v>159</v>
      </c>
      <c r="G12" s="1241" t="s">
        <v>159</v>
      </c>
      <c r="H12" s="98"/>
    </row>
    <row r="13" spans="2:8">
      <c r="B13" s="83" t="s">
        <v>76</v>
      </c>
      <c r="C13" s="86" t="s">
        <v>53</v>
      </c>
      <c r="D13" s="1235"/>
      <c r="E13" s="1236"/>
      <c r="F13" s="1237"/>
      <c r="G13" s="1238"/>
      <c r="H13" s="135"/>
    </row>
    <row r="14" spans="2:8" ht="13.5" thickBot="1">
      <c r="B14" s="85"/>
      <c r="C14" s="1219" t="s">
        <v>382</v>
      </c>
      <c r="D14" s="1239" t="s">
        <v>159</v>
      </c>
      <c r="E14" s="1240" t="s">
        <v>159</v>
      </c>
      <c r="F14" s="1240" t="s">
        <v>159</v>
      </c>
      <c r="G14" s="1241" t="s">
        <v>159</v>
      </c>
      <c r="H14" s="98"/>
    </row>
    <row r="15" spans="2:8">
      <c r="B15" s="83" t="s">
        <v>77</v>
      </c>
      <c r="C15" s="86" t="s">
        <v>54</v>
      </c>
      <c r="D15" s="1235"/>
      <c r="E15" s="1236"/>
      <c r="F15" s="1237"/>
      <c r="G15" s="1238"/>
      <c r="H15" s="135"/>
    </row>
    <row r="16" spans="2:8" ht="13.5" thickBot="1">
      <c r="B16" s="85"/>
      <c r="C16" s="1219" t="s">
        <v>382</v>
      </c>
      <c r="D16" s="1239">
        <v>285</v>
      </c>
      <c r="E16" s="1240">
        <v>272</v>
      </c>
      <c r="F16" s="1240">
        <v>191</v>
      </c>
      <c r="G16" s="1241">
        <v>3</v>
      </c>
      <c r="H16" s="98"/>
    </row>
    <row r="17" spans="2:8">
      <c r="B17" s="83" t="s">
        <v>78</v>
      </c>
      <c r="C17" s="86" t="s">
        <v>55</v>
      </c>
      <c r="D17" s="1235"/>
      <c r="E17" s="1236"/>
      <c r="F17" s="1237"/>
      <c r="G17" s="1238"/>
      <c r="H17" s="135"/>
    </row>
    <row r="18" spans="2:8" ht="13.5" thickBot="1">
      <c r="B18" s="85"/>
      <c r="C18" s="1219" t="s">
        <v>382</v>
      </c>
      <c r="D18" s="1239" t="s">
        <v>159</v>
      </c>
      <c r="E18" s="1240" t="s">
        <v>159</v>
      </c>
      <c r="F18" s="1240" t="s">
        <v>159</v>
      </c>
      <c r="G18" s="1241" t="s">
        <v>159</v>
      </c>
      <c r="H18" s="98"/>
    </row>
    <row r="19" spans="2:8">
      <c r="B19" s="83" t="s">
        <v>79</v>
      </c>
      <c r="C19" s="86" t="s">
        <v>56</v>
      </c>
      <c r="D19" s="1235"/>
      <c r="E19" s="1236"/>
      <c r="F19" s="1237"/>
      <c r="G19" s="1238"/>
      <c r="H19" s="135"/>
    </row>
    <row r="20" spans="2:8" ht="13.5" thickBot="1">
      <c r="B20" s="85"/>
      <c r="C20" s="1219" t="s">
        <v>382</v>
      </c>
      <c r="D20" s="1239">
        <v>231.5</v>
      </c>
      <c r="E20" s="1240">
        <v>130</v>
      </c>
      <c r="F20" s="1240">
        <v>126</v>
      </c>
      <c r="G20" s="1241">
        <v>2.5</v>
      </c>
      <c r="H20" s="98"/>
    </row>
    <row r="21" spans="2:8">
      <c r="B21" s="83" t="s">
        <v>80</v>
      </c>
      <c r="C21" s="86" t="s">
        <v>57</v>
      </c>
      <c r="D21" s="1235"/>
      <c r="E21" s="1236"/>
      <c r="F21" s="1237"/>
      <c r="G21" s="1238"/>
      <c r="H21" s="135"/>
    </row>
    <row r="22" spans="2:8" ht="13.5" thickBot="1">
      <c r="B22" s="85"/>
      <c r="C22" s="1219" t="s">
        <v>382</v>
      </c>
      <c r="D22" s="1239" t="s">
        <v>159</v>
      </c>
      <c r="E22" s="1240" t="s">
        <v>159</v>
      </c>
      <c r="F22" s="1240" t="s">
        <v>159</v>
      </c>
      <c r="G22" s="1241" t="s">
        <v>159</v>
      </c>
      <c r="H22" s="98"/>
    </row>
    <row r="23" spans="2:8">
      <c r="B23" s="83" t="s">
        <v>81</v>
      </c>
      <c r="C23" s="86" t="s">
        <v>58</v>
      </c>
      <c r="D23" s="1235"/>
      <c r="E23" s="1236"/>
      <c r="F23" s="1237"/>
      <c r="G23" s="1238"/>
      <c r="H23" s="135"/>
    </row>
    <row r="24" spans="2:8" ht="13.5" thickBot="1">
      <c r="B24" s="85"/>
      <c r="C24" s="1219" t="s">
        <v>382</v>
      </c>
      <c r="D24" s="1239" t="s">
        <v>159</v>
      </c>
      <c r="E24" s="1240" t="s">
        <v>159</v>
      </c>
      <c r="F24" s="1240" t="s">
        <v>159</v>
      </c>
      <c r="G24" s="1241" t="s">
        <v>159</v>
      </c>
      <c r="H24" s="98"/>
    </row>
    <row r="25" spans="2:8">
      <c r="B25" s="83" t="s">
        <v>82</v>
      </c>
      <c r="C25" s="86" t="s">
        <v>59</v>
      </c>
      <c r="D25" s="1235"/>
      <c r="E25" s="1236"/>
      <c r="F25" s="1237"/>
      <c r="G25" s="1238"/>
      <c r="H25" s="135"/>
    </row>
    <row r="26" spans="2:8" ht="13.5" thickBot="1">
      <c r="B26" s="85"/>
      <c r="C26" s="1219" t="s">
        <v>382</v>
      </c>
      <c r="D26" s="1239" t="s">
        <v>159</v>
      </c>
      <c r="E26" s="1240" t="s">
        <v>159</v>
      </c>
      <c r="F26" s="1240" t="s">
        <v>159</v>
      </c>
      <c r="G26" s="1241" t="s">
        <v>159</v>
      </c>
      <c r="H26" s="98"/>
    </row>
    <row r="27" spans="2:8" ht="17.25" customHeight="1">
      <c r="B27" s="83" t="s">
        <v>83</v>
      </c>
      <c r="C27" s="86" t="s">
        <v>60</v>
      </c>
      <c r="D27" s="1235"/>
      <c r="E27" s="1236"/>
      <c r="F27" s="1237"/>
      <c r="G27" s="1238"/>
      <c r="H27" s="135"/>
    </row>
    <row r="28" spans="2:8" ht="13.5" thickBot="1">
      <c r="B28" s="85"/>
      <c r="C28" s="1219" t="s">
        <v>382</v>
      </c>
      <c r="D28" s="1239">
        <v>230</v>
      </c>
      <c r="E28" s="1240">
        <v>12</v>
      </c>
      <c r="F28" s="1240">
        <v>3</v>
      </c>
      <c r="G28" s="1241">
        <v>3</v>
      </c>
      <c r="H28" s="98"/>
    </row>
    <row r="29" spans="2:8">
      <c r="B29" s="83" t="s">
        <v>84</v>
      </c>
      <c r="C29" s="86" t="s">
        <v>61</v>
      </c>
      <c r="D29" s="1235"/>
      <c r="E29" s="1236"/>
      <c r="F29" s="1237"/>
      <c r="G29" s="1238"/>
      <c r="H29" s="135"/>
    </row>
    <row r="30" spans="2:8" ht="13.5" thickBot="1">
      <c r="B30" s="85"/>
      <c r="C30" s="1219" t="s">
        <v>382</v>
      </c>
      <c r="D30" s="1242" t="s">
        <v>159</v>
      </c>
      <c r="E30" s="1240" t="s">
        <v>159</v>
      </c>
      <c r="F30" s="1240" t="s">
        <v>159</v>
      </c>
      <c r="G30" s="1241" t="s">
        <v>159</v>
      </c>
      <c r="H30" s="98"/>
    </row>
    <row r="31" spans="2:8">
      <c r="B31" s="83" t="s">
        <v>85</v>
      </c>
      <c r="C31" s="86" t="s">
        <v>62</v>
      </c>
      <c r="D31" s="1235"/>
      <c r="E31" s="1236"/>
      <c r="F31" s="1237"/>
      <c r="G31" s="1238"/>
      <c r="H31" s="135"/>
    </row>
    <row r="32" spans="2:8" ht="13.5" thickBot="1">
      <c r="B32" s="87"/>
      <c r="C32" s="1220" t="s">
        <v>382</v>
      </c>
      <c r="D32" s="1242" t="s">
        <v>159</v>
      </c>
      <c r="E32" s="1240" t="s">
        <v>159</v>
      </c>
      <c r="F32" s="1240" t="s">
        <v>159</v>
      </c>
      <c r="G32" s="1241" t="s">
        <v>159</v>
      </c>
      <c r="H32" s="98"/>
    </row>
    <row r="33" spans="2:8">
      <c r="B33" s="85" t="s">
        <v>86</v>
      </c>
      <c r="C33" s="159" t="s">
        <v>63</v>
      </c>
      <c r="D33" s="1235"/>
      <c r="E33" s="1236"/>
      <c r="F33" s="1237"/>
      <c r="G33" s="1238"/>
      <c r="H33" s="135"/>
    </row>
    <row r="34" spans="2:8" ht="13.5" thickBot="1">
      <c r="B34" s="87"/>
      <c r="C34" s="1220" t="s">
        <v>382</v>
      </c>
      <c r="D34" s="1239"/>
      <c r="E34" s="1240"/>
      <c r="F34" s="1240"/>
      <c r="G34" s="1241"/>
      <c r="H34" s="98"/>
    </row>
    <row r="35" spans="2:8">
      <c r="B35" s="83" t="s">
        <v>87</v>
      </c>
      <c r="C35" s="86" t="s">
        <v>64</v>
      </c>
      <c r="D35" s="1235"/>
      <c r="E35" s="1236"/>
      <c r="F35" s="1237"/>
      <c r="G35" s="1238"/>
      <c r="H35" s="135"/>
    </row>
    <row r="36" spans="2:8" ht="13.5" thickBot="1">
      <c r="B36" s="87"/>
      <c r="C36" s="1220" t="s">
        <v>382</v>
      </c>
      <c r="D36" s="1242" t="s">
        <v>159</v>
      </c>
      <c r="E36" s="1240" t="s">
        <v>159</v>
      </c>
      <c r="F36" s="1240" t="s">
        <v>159</v>
      </c>
      <c r="G36" s="1241" t="s">
        <v>159</v>
      </c>
      <c r="H36" s="98"/>
    </row>
    <row r="37" spans="2:8">
      <c r="B37" s="22"/>
      <c r="C37" s="22"/>
      <c r="D37" s="22"/>
      <c r="E37" s="77">
        <f>SUM(E16:E36)</f>
        <v>414</v>
      </c>
      <c r="F37" s="77">
        <f>SUM(F16:F36)</f>
        <v>320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260</v>
      </c>
      <c r="D42" s="204"/>
      <c r="E42" s="204"/>
      <c r="F42" s="204"/>
      <c r="G42" s="204"/>
      <c r="H42" s="204"/>
    </row>
    <row r="43" spans="2:8" ht="15" customHeight="1">
      <c r="C43" s="1976" t="s">
        <v>307</v>
      </c>
      <c r="D43" s="1976"/>
      <c r="E43" s="1976"/>
      <c r="F43" s="1976"/>
      <c r="G43" s="1976"/>
      <c r="H43" s="1976"/>
    </row>
    <row r="44" spans="2:8" ht="15.75">
      <c r="C44" s="1975" t="s">
        <v>308</v>
      </c>
      <c r="D44" s="1975"/>
      <c r="E44" s="1975"/>
      <c r="F44" s="1975"/>
      <c r="G44" s="1975"/>
      <c r="H44" s="1975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7" workbookViewId="0">
      <selection activeCell="T29" sqref="T29"/>
    </sheetView>
  </sheetViews>
  <sheetFormatPr defaultRowHeight="15"/>
  <cols>
    <col min="1" max="2" width="9.140625" style="1798"/>
    <col min="3" max="40" width="10.5703125" style="1798" bestFit="1" customWidth="1"/>
    <col min="41" max="45" width="11.140625" style="1798" bestFit="1" customWidth="1"/>
    <col min="46" max="54" width="10.5703125" style="1798" bestFit="1" customWidth="1"/>
    <col min="55" max="16384" width="9.140625" style="1798"/>
  </cols>
  <sheetData>
    <row r="2" spans="2:54" ht="27">
      <c r="C2" s="1799" t="s">
        <v>663</v>
      </c>
    </row>
    <row r="4" spans="2:54" ht="15.75">
      <c r="C4" s="1800">
        <v>1</v>
      </c>
      <c r="D4" s="1800">
        <v>2</v>
      </c>
      <c r="E4" s="1800">
        <v>3</v>
      </c>
      <c r="F4" s="1800">
        <v>4</v>
      </c>
      <c r="G4" s="1800">
        <v>5</v>
      </c>
      <c r="H4" s="1800">
        <v>6</v>
      </c>
      <c r="I4" s="1800">
        <v>7</v>
      </c>
      <c r="J4" s="1800">
        <v>8</v>
      </c>
      <c r="K4" s="1800">
        <v>9</v>
      </c>
      <c r="L4" s="1800">
        <v>10</v>
      </c>
      <c r="M4" s="1800">
        <v>11</v>
      </c>
      <c r="N4" s="1800">
        <v>12</v>
      </c>
      <c r="O4" s="1800">
        <v>13</v>
      </c>
      <c r="P4" s="1800">
        <v>14</v>
      </c>
      <c r="Q4" s="1800">
        <v>15</v>
      </c>
      <c r="R4" s="1800">
        <v>16</v>
      </c>
      <c r="S4" s="1800">
        <v>17</v>
      </c>
      <c r="T4" s="1800">
        <v>18</v>
      </c>
      <c r="U4" s="1800">
        <v>19</v>
      </c>
      <c r="V4" s="1800">
        <v>20</v>
      </c>
      <c r="W4" s="1800">
        <v>21</v>
      </c>
      <c r="X4" s="1800">
        <v>22</v>
      </c>
      <c r="Y4" s="1800">
        <v>23</v>
      </c>
      <c r="Z4" s="1800">
        <v>24</v>
      </c>
      <c r="AA4" s="1800">
        <v>25</v>
      </c>
      <c r="AB4" s="1800">
        <v>26</v>
      </c>
      <c r="AC4" s="1800">
        <v>27</v>
      </c>
      <c r="AD4" s="1800">
        <v>28</v>
      </c>
      <c r="AE4" s="1800">
        <v>29</v>
      </c>
      <c r="AF4" s="1800">
        <v>30</v>
      </c>
      <c r="AG4" s="1800">
        <v>31</v>
      </c>
      <c r="AH4" s="1800">
        <v>32</v>
      </c>
      <c r="AI4" s="1800">
        <v>33</v>
      </c>
      <c r="AJ4" s="1800">
        <v>34</v>
      </c>
      <c r="AK4" s="1800">
        <v>35</v>
      </c>
      <c r="AL4" s="1800">
        <v>36</v>
      </c>
      <c r="AM4" s="1800">
        <v>37</v>
      </c>
      <c r="AN4" s="1800">
        <v>38</v>
      </c>
      <c r="AO4" s="1800">
        <v>39</v>
      </c>
      <c r="AP4" s="1800">
        <v>40</v>
      </c>
      <c r="AQ4" s="1800">
        <v>41</v>
      </c>
      <c r="AR4" s="1800">
        <v>42</v>
      </c>
      <c r="AS4" s="1800">
        <v>43</v>
      </c>
      <c r="AT4" s="1800">
        <v>44</v>
      </c>
      <c r="AU4" s="1800">
        <v>45</v>
      </c>
      <c r="AV4" s="1800">
        <v>46</v>
      </c>
      <c r="AW4" s="1800">
        <v>47</v>
      </c>
      <c r="AX4" s="1800">
        <v>48</v>
      </c>
      <c r="AY4" s="1800">
        <v>49</v>
      </c>
      <c r="AZ4" s="1800">
        <v>50</v>
      </c>
      <c r="BA4" s="1800">
        <v>51</v>
      </c>
      <c r="BB4" s="1800">
        <v>52</v>
      </c>
    </row>
    <row r="5" spans="2:54">
      <c r="C5" s="1801">
        <v>42015</v>
      </c>
      <c r="D5" s="1801">
        <v>42022</v>
      </c>
      <c r="E5" s="1801">
        <v>42029</v>
      </c>
      <c r="F5" s="1801">
        <v>42030</v>
      </c>
      <c r="G5" s="1801">
        <v>42043</v>
      </c>
      <c r="H5" s="1801">
        <v>42050</v>
      </c>
      <c r="I5" s="1801">
        <v>42057</v>
      </c>
      <c r="J5" s="1801">
        <v>42058</v>
      </c>
      <c r="K5" s="1801">
        <v>42071</v>
      </c>
      <c r="L5" s="1801">
        <v>42078</v>
      </c>
      <c r="M5" s="1801">
        <v>42085</v>
      </c>
      <c r="N5" s="1801">
        <v>42092</v>
      </c>
      <c r="O5" s="1801">
        <v>42099</v>
      </c>
      <c r="P5" s="1801">
        <v>42106</v>
      </c>
      <c r="Q5" s="1801">
        <v>42113</v>
      </c>
      <c r="R5" s="1801">
        <v>42120</v>
      </c>
      <c r="S5" s="1801">
        <v>42121</v>
      </c>
      <c r="T5" s="1801">
        <v>42134</v>
      </c>
      <c r="U5" s="1801">
        <v>42141</v>
      </c>
      <c r="V5" s="1801">
        <v>42148</v>
      </c>
      <c r="W5" s="1801">
        <v>42155</v>
      </c>
      <c r="X5" s="1801">
        <v>42162</v>
      </c>
      <c r="Y5" s="1801">
        <v>42169</v>
      </c>
      <c r="Z5" s="1801">
        <v>42176</v>
      </c>
      <c r="AA5" s="1801">
        <v>42183</v>
      </c>
      <c r="AB5" s="1801">
        <v>42190</v>
      </c>
      <c r="AC5" s="1801">
        <v>42197</v>
      </c>
      <c r="AD5" s="1801">
        <v>42204</v>
      </c>
      <c r="AE5" s="1801">
        <v>42211</v>
      </c>
      <c r="AF5" s="1801">
        <v>42212</v>
      </c>
      <c r="AG5" s="1801">
        <v>42225</v>
      </c>
      <c r="AH5" s="1801">
        <v>42232</v>
      </c>
      <c r="AI5" s="1801">
        <v>42239</v>
      </c>
      <c r="AJ5" s="1801">
        <v>42246</v>
      </c>
      <c r="AK5" s="1801">
        <v>42253</v>
      </c>
      <c r="AL5" s="1801">
        <v>42260</v>
      </c>
      <c r="AM5" s="1801">
        <v>42267</v>
      </c>
      <c r="AN5" s="1801">
        <v>42274</v>
      </c>
      <c r="AO5" s="1801">
        <v>42275</v>
      </c>
      <c r="AP5" s="1801">
        <v>42288</v>
      </c>
      <c r="AQ5" s="1801">
        <v>42295</v>
      </c>
      <c r="AR5" s="1801">
        <v>42302</v>
      </c>
      <c r="AS5" s="1801">
        <v>42303</v>
      </c>
      <c r="AT5" s="1801">
        <v>42316</v>
      </c>
      <c r="AU5" s="1801">
        <v>42323</v>
      </c>
      <c r="AV5" s="1801">
        <v>42330</v>
      </c>
      <c r="AW5" s="1801">
        <v>42337</v>
      </c>
      <c r="AX5" s="1801">
        <v>42344</v>
      </c>
      <c r="AY5" s="1801">
        <v>42351</v>
      </c>
      <c r="AZ5" s="1801">
        <v>42358</v>
      </c>
      <c r="BA5" s="1801">
        <v>42365</v>
      </c>
      <c r="BB5" s="1801">
        <v>42366</v>
      </c>
    </row>
    <row r="6" spans="2:54" ht="15.75">
      <c r="B6" s="1800" t="s">
        <v>644</v>
      </c>
      <c r="C6" s="1802">
        <v>42015</v>
      </c>
      <c r="D6" s="1802">
        <v>42022</v>
      </c>
      <c r="E6" s="1802">
        <v>42029</v>
      </c>
      <c r="F6" s="1802">
        <v>42036</v>
      </c>
      <c r="G6" s="1802">
        <v>42043</v>
      </c>
      <c r="H6" s="1802">
        <v>42050</v>
      </c>
      <c r="I6" s="1802">
        <v>42057</v>
      </c>
      <c r="J6" s="1802">
        <v>42064</v>
      </c>
      <c r="K6" s="1802">
        <v>42071</v>
      </c>
      <c r="L6" s="1802">
        <v>42078</v>
      </c>
      <c r="M6" s="1802">
        <v>42085</v>
      </c>
      <c r="N6" s="1802">
        <v>42092</v>
      </c>
      <c r="O6" s="1802">
        <v>42099</v>
      </c>
      <c r="P6" s="1802">
        <v>42106</v>
      </c>
      <c r="Q6" s="1802">
        <v>42113</v>
      </c>
      <c r="R6" s="1802">
        <v>42120</v>
      </c>
      <c r="S6" s="1802">
        <v>42127</v>
      </c>
      <c r="T6" s="1802">
        <v>42134</v>
      </c>
      <c r="U6" s="1802">
        <v>42141</v>
      </c>
      <c r="V6" s="1802">
        <v>42148</v>
      </c>
      <c r="W6" s="1802">
        <v>42155</v>
      </c>
      <c r="X6" s="1802">
        <v>42162</v>
      </c>
      <c r="Y6" s="1802">
        <v>42169</v>
      </c>
      <c r="Z6" s="1802">
        <v>42176</v>
      </c>
      <c r="AA6" s="1802">
        <v>42183</v>
      </c>
      <c r="AB6" s="1802">
        <v>42190</v>
      </c>
      <c r="AC6" s="1802">
        <v>42197</v>
      </c>
      <c r="AD6" s="1802">
        <v>42204</v>
      </c>
      <c r="AE6" s="1802">
        <v>42211</v>
      </c>
      <c r="AF6" s="1802">
        <v>42218</v>
      </c>
      <c r="AG6" s="1802">
        <v>42225</v>
      </c>
      <c r="AH6" s="1802">
        <v>42232</v>
      </c>
      <c r="AI6" s="1802">
        <v>42239</v>
      </c>
      <c r="AJ6" s="1802">
        <v>42246</v>
      </c>
      <c r="AK6" s="1802">
        <v>42253</v>
      </c>
      <c r="AL6" s="1802">
        <v>42260</v>
      </c>
      <c r="AM6" s="1802">
        <v>42267</v>
      </c>
      <c r="AN6" s="1802">
        <v>42274</v>
      </c>
      <c r="AO6" s="1802">
        <v>42281</v>
      </c>
      <c r="AP6" s="1802">
        <v>42288</v>
      </c>
      <c r="AQ6" s="1802">
        <v>42295</v>
      </c>
      <c r="AR6" s="1802">
        <v>42302</v>
      </c>
      <c r="AS6" s="1802">
        <v>42309</v>
      </c>
      <c r="AT6" s="1802">
        <v>42316</v>
      </c>
      <c r="AU6" s="1802">
        <v>42323</v>
      </c>
      <c r="AV6" s="1802">
        <v>42330</v>
      </c>
      <c r="AW6" s="1802">
        <v>42337</v>
      </c>
      <c r="AX6" s="1802">
        <v>42344</v>
      </c>
      <c r="AY6" s="1802">
        <v>42351</v>
      </c>
      <c r="AZ6" s="1802">
        <v>42358</v>
      </c>
      <c r="BA6" s="1802">
        <v>42365</v>
      </c>
      <c r="BB6" s="1802">
        <v>42372</v>
      </c>
    </row>
    <row r="7" spans="2:54" ht="15.75">
      <c r="B7" s="1800"/>
      <c r="C7" s="1803">
        <v>149.19999999999999</v>
      </c>
      <c r="D7" s="1803">
        <v>148.97999999999999</v>
      </c>
      <c r="E7" s="1803">
        <v>154.54</v>
      </c>
      <c r="F7" s="1803">
        <v>147.08000000000001</v>
      </c>
      <c r="G7" s="1803">
        <v>149.96</v>
      </c>
      <c r="H7" s="1803">
        <v>151.1</v>
      </c>
      <c r="I7" s="1803">
        <v>148.77000000000001</v>
      </c>
      <c r="J7" s="1803">
        <v>152.75</v>
      </c>
      <c r="K7" s="1803">
        <v>151.87</v>
      </c>
      <c r="L7" s="1803">
        <v>153.06</v>
      </c>
      <c r="M7" s="1803">
        <v>156.46</v>
      </c>
      <c r="N7" s="1803">
        <v>155.38</v>
      </c>
      <c r="O7" s="1803">
        <v>159.08000000000001</v>
      </c>
      <c r="P7" s="1803">
        <v>160.41999999999999</v>
      </c>
      <c r="Q7" s="1803">
        <v>159.13</v>
      </c>
      <c r="R7" s="1803">
        <v>164.54</v>
      </c>
      <c r="S7" s="1803">
        <v>163.27000000000001</v>
      </c>
      <c r="T7" s="1803">
        <v>164.93</v>
      </c>
      <c r="U7" s="1803">
        <v>163</v>
      </c>
      <c r="V7" s="1803">
        <v>159.88</v>
      </c>
      <c r="W7" s="1803">
        <v>160.28</v>
      </c>
      <c r="X7" s="1803">
        <v>157.97999999999999</v>
      </c>
      <c r="Y7" s="1803">
        <v>162.08000000000001</v>
      </c>
      <c r="Z7" s="1803">
        <v>162.46</v>
      </c>
      <c r="AA7" s="1803">
        <v>155.61000000000001</v>
      </c>
      <c r="AB7" s="1803">
        <v>156.13999999999999</v>
      </c>
      <c r="AC7" s="1803">
        <v>150.12</v>
      </c>
      <c r="AD7" s="1803">
        <v>149.88</v>
      </c>
      <c r="AE7" s="1803">
        <v>155.57</v>
      </c>
      <c r="AF7" s="1803">
        <v>149.09</v>
      </c>
      <c r="AG7" s="1803">
        <v>146.71</v>
      </c>
      <c r="AH7" s="1803">
        <v>148.94</v>
      </c>
      <c r="AI7" s="1803">
        <v>145.46</v>
      </c>
      <c r="AJ7" s="1803">
        <v>148.41999999999999</v>
      </c>
      <c r="AK7" s="1803">
        <v>149.25</v>
      </c>
      <c r="AL7" s="1803">
        <v>149.72999999999999</v>
      </c>
      <c r="AM7" s="1803">
        <v>149.6</v>
      </c>
      <c r="AN7" s="1803">
        <v>148.81</v>
      </c>
      <c r="AO7" s="1803">
        <v>149.34</v>
      </c>
      <c r="AP7" s="1803">
        <v>150.04</v>
      </c>
      <c r="AQ7" s="1803">
        <v>151.15</v>
      </c>
      <c r="AR7" s="1803">
        <v>148.91999999999999</v>
      </c>
      <c r="AS7" s="1803">
        <v>146.94</v>
      </c>
      <c r="AT7" s="1803">
        <v>144.81</v>
      </c>
      <c r="AU7" s="1803">
        <v>144.05000000000001</v>
      </c>
      <c r="AV7" s="1803">
        <v>141.76</v>
      </c>
      <c r="AW7" s="1803">
        <v>142.96</v>
      </c>
      <c r="AX7" s="1803">
        <v>137.96</v>
      </c>
      <c r="AY7" s="1803">
        <v>137.9</v>
      </c>
      <c r="AZ7" s="1803">
        <v>137.04</v>
      </c>
      <c r="BA7" s="1803">
        <v>136.63999999999999</v>
      </c>
      <c r="BB7" s="1803">
        <v>132.55000000000001</v>
      </c>
    </row>
    <row r="8" spans="2:54" ht="15.75">
      <c r="B8" s="1800" t="s">
        <v>645</v>
      </c>
      <c r="C8" s="1802">
        <v>42379</v>
      </c>
      <c r="D8" s="1802">
        <v>42386</v>
      </c>
      <c r="E8" s="1802">
        <v>42393</v>
      </c>
      <c r="F8" s="1802">
        <v>42400</v>
      </c>
      <c r="G8" s="1802">
        <v>42407</v>
      </c>
      <c r="H8" s="1802">
        <v>42414</v>
      </c>
      <c r="I8" s="1802">
        <v>42421</v>
      </c>
      <c r="J8" s="1802">
        <v>42428</v>
      </c>
      <c r="K8" s="1802">
        <v>42435</v>
      </c>
      <c r="L8" s="1802">
        <v>42442</v>
      </c>
      <c r="M8" s="1802">
        <v>42449</v>
      </c>
      <c r="N8" s="1802">
        <v>42456</v>
      </c>
      <c r="O8" s="1802">
        <v>42463</v>
      </c>
      <c r="P8" s="1802">
        <v>42470</v>
      </c>
      <c r="Q8" s="1802">
        <v>42477</v>
      </c>
      <c r="R8" s="1802">
        <v>42484</v>
      </c>
      <c r="S8" s="1802">
        <v>42491</v>
      </c>
      <c r="T8" s="1802">
        <v>42498</v>
      </c>
      <c r="U8" s="1802">
        <v>42505</v>
      </c>
      <c r="V8" s="1802">
        <v>42512</v>
      </c>
      <c r="W8" s="1802">
        <v>42519</v>
      </c>
      <c r="X8" s="1802">
        <v>42526</v>
      </c>
      <c r="Y8" s="1802">
        <v>42533</v>
      </c>
      <c r="Z8" s="1802">
        <v>42540</v>
      </c>
      <c r="AA8" s="1802">
        <v>42547</v>
      </c>
      <c r="AB8" s="1802">
        <v>42554</v>
      </c>
      <c r="AC8" s="1802">
        <v>42561</v>
      </c>
      <c r="AD8" s="1802">
        <v>42568</v>
      </c>
      <c r="AE8" s="1802">
        <v>42575</v>
      </c>
      <c r="AF8" s="1802">
        <v>42582</v>
      </c>
      <c r="AG8" s="1802">
        <v>42589</v>
      </c>
      <c r="AH8" s="1802">
        <v>42596</v>
      </c>
      <c r="AI8" s="1802">
        <v>42603</v>
      </c>
      <c r="AJ8" s="1802">
        <v>42610</v>
      </c>
      <c r="AK8" s="1802">
        <v>42617</v>
      </c>
      <c r="AL8" s="1802">
        <v>42624</v>
      </c>
      <c r="AM8" s="1802">
        <v>42631</v>
      </c>
      <c r="AN8" s="1802">
        <v>42638</v>
      </c>
      <c r="AO8" s="1802">
        <v>42645</v>
      </c>
      <c r="AP8" s="1802">
        <v>42652</v>
      </c>
      <c r="AQ8" s="1802">
        <v>42659</v>
      </c>
      <c r="AR8" s="1802">
        <v>42666</v>
      </c>
      <c r="AS8" s="1802">
        <v>42673</v>
      </c>
      <c r="AT8" s="1802">
        <v>42680</v>
      </c>
      <c r="AU8" s="1802">
        <v>42687</v>
      </c>
      <c r="AV8" s="1802">
        <v>42694</v>
      </c>
      <c r="AW8" s="1802">
        <v>42701</v>
      </c>
      <c r="AX8" s="1802">
        <v>42708</v>
      </c>
      <c r="AY8" s="1802">
        <v>42715</v>
      </c>
      <c r="AZ8" s="1802">
        <v>42722</v>
      </c>
      <c r="BA8" s="1802">
        <v>42729</v>
      </c>
      <c r="BB8" s="1802">
        <v>42736</v>
      </c>
    </row>
    <row r="9" spans="2:54" ht="15.75">
      <c r="B9" s="1804"/>
      <c r="C9" s="1803">
        <v>133.96</v>
      </c>
      <c r="D9" s="1803">
        <v>136.13</v>
      </c>
      <c r="E9" s="1803">
        <v>131.22</v>
      </c>
      <c r="F9" s="1803">
        <v>128.1</v>
      </c>
      <c r="G9" s="1803">
        <v>129.91999999999999</v>
      </c>
      <c r="H9" s="1803">
        <v>131.47999999999999</v>
      </c>
      <c r="I9" s="1803">
        <v>131.97999999999999</v>
      </c>
      <c r="J9" s="1803">
        <v>133.47999999999999</v>
      </c>
      <c r="K9" s="1803">
        <v>135.88999999999999</v>
      </c>
      <c r="L9" s="1803">
        <v>138.62</v>
      </c>
      <c r="M9" s="1803">
        <v>140.55000000000001</v>
      </c>
      <c r="N9" s="1803">
        <v>142.02000000000001</v>
      </c>
      <c r="O9" s="1803">
        <v>145.52000000000001</v>
      </c>
      <c r="P9" s="1803">
        <v>149.47999999999999</v>
      </c>
      <c r="Q9" s="1803">
        <v>147.96</v>
      </c>
      <c r="R9" s="1803">
        <v>147.69999999999999</v>
      </c>
      <c r="S9" s="1803">
        <v>145.93</v>
      </c>
      <c r="T9" s="1803">
        <v>149.33000000000001</v>
      </c>
      <c r="U9" s="1803">
        <v>150.88999999999999</v>
      </c>
      <c r="V9" s="1803">
        <v>149.80000000000001</v>
      </c>
      <c r="W9" s="1803">
        <v>144.83000000000001</v>
      </c>
      <c r="X9" s="1803">
        <v>152.02000000000001</v>
      </c>
      <c r="Y9" s="1803">
        <v>156.27000000000001</v>
      </c>
      <c r="Z9" s="1803">
        <v>153.32</v>
      </c>
      <c r="AA9" s="1803">
        <v>151.77000000000001</v>
      </c>
      <c r="AB9" s="1803">
        <v>155.22999999999999</v>
      </c>
      <c r="AC9" s="1803">
        <v>156.63</v>
      </c>
      <c r="AD9" s="1803">
        <v>156</v>
      </c>
      <c r="AE9" s="1803">
        <v>158.27000000000001</v>
      </c>
      <c r="AF9" s="1803">
        <v>158.68</v>
      </c>
      <c r="AG9" s="1803">
        <v>159.21</v>
      </c>
      <c r="AH9" s="1803">
        <v>160.77000000000001</v>
      </c>
      <c r="AI9" s="1803">
        <v>163.4</v>
      </c>
      <c r="AJ9" s="1803">
        <v>167.14</v>
      </c>
      <c r="AK9" s="1803">
        <v>167.58</v>
      </c>
      <c r="AL9" s="1803">
        <v>172.06</v>
      </c>
      <c r="AM9" s="1803">
        <v>169.53</v>
      </c>
      <c r="AN9" s="1803">
        <v>170.69</v>
      </c>
      <c r="AO9" s="1803">
        <v>162.07</v>
      </c>
      <c r="AP9" s="1803">
        <v>166.53</v>
      </c>
      <c r="AQ9" s="1803">
        <v>170.47</v>
      </c>
      <c r="AR9" s="1803">
        <v>170</v>
      </c>
      <c r="AS9" s="1803">
        <v>171.59</v>
      </c>
      <c r="AT9" s="1803">
        <v>166.58</v>
      </c>
      <c r="AU9" s="1803">
        <v>172.5</v>
      </c>
      <c r="AV9" s="1803">
        <v>171.36</v>
      </c>
      <c r="AW9" s="1803">
        <v>173.5</v>
      </c>
      <c r="AX9" s="1803">
        <v>178</v>
      </c>
      <c r="AY9" s="1803">
        <v>175.69</v>
      </c>
      <c r="AZ9" s="1803">
        <v>178.21</v>
      </c>
      <c r="BA9" s="1803">
        <v>178.46</v>
      </c>
      <c r="BB9" s="1803">
        <v>172.57</v>
      </c>
    </row>
    <row r="10" spans="2:54" ht="15.75">
      <c r="B10" s="1800" t="s">
        <v>646</v>
      </c>
      <c r="C10" s="1802">
        <v>42743</v>
      </c>
      <c r="D10" s="1802">
        <v>42750</v>
      </c>
      <c r="E10" s="1802">
        <v>42757</v>
      </c>
      <c r="F10" s="1802">
        <v>42764</v>
      </c>
      <c r="G10" s="1802">
        <v>42771</v>
      </c>
      <c r="H10" s="1802">
        <v>42778</v>
      </c>
      <c r="I10" s="1802">
        <v>42785</v>
      </c>
      <c r="J10" s="1802">
        <v>42792</v>
      </c>
      <c r="K10" s="1802">
        <v>42799</v>
      </c>
      <c r="L10" s="1802">
        <v>42806</v>
      </c>
      <c r="M10" s="1802">
        <v>42813</v>
      </c>
      <c r="N10" s="1802">
        <v>42820</v>
      </c>
      <c r="O10" s="1802">
        <v>42827</v>
      </c>
      <c r="P10" s="1802" t="s">
        <v>647</v>
      </c>
      <c r="Q10" s="1802" t="s">
        <v>648</v>
      </c>
      <c r="R10" s="1802" t="s">
        <v>649</v>
      </c>
      <c r="S10" s="1802" t="s">
        <v>650</v>
      </c>
      <c r="T10" s="1802">
        <v>42862</v>
      </c>
      <c r="U10" s="1802">
        <v>42869</v>
      </c>
      <c r="V10" s="1802">
        <v>42876</v>
      </c>
      <c r="W10" s="1802">
        <v>42883</v>
      </c>
      <c r="X10" s="1802">
        <v>42890</v>
      </c>
      <c r="Y10" s="1802">
        <v>42897</v>
      </c>
      <c r="Z10" s="1802">
        <v>42904</v>
      </c>
      <c r="AA10" s="1802">
        <v>42911</v>
      </c>
      <c r="AB10" s="1802">
        <v>42918</v>
      </c>
      <c r="AC10" s="1802">
        <v>42925</v>
      </c>
      <c r="AD10" s="1802">
        <v>42932</v>
      </c>
      <c r="AE10" s="1802">
        <v>42939</v>
      </c>
      <c r="AF10" s="1802">
        <v>42946</v>
      </c>
      <c r="AG10" s="1802">
        <v>42953</v>
      </c>
      <c r="AH10" s="1802">
        <v>42960</v>
      </c>
      <c r="AI10" s="1802">
        <v>42967</v>
      </c>
      <c r="AJ10" s="1802">
        <v>42974</v>
      </c>
      <c r="AK10" s="1802">
        <v>42981</v>
      </c>
      <c r="AL10" s="1802">
        <v>42988</v>
      </c>
      <c r="AM10" s="1802">
        <v>42995</v>
      </c>
      <c r="AN10" s="1802">
        <v>43002</v>
      </c>
      <c r="AO10" s="1802">
        <v>43009</v>
      </c>
      <c r="AP10" s="1802">
        <v>43016</v>
      </c>
      <c r="AQ10" s="1802">
        <v>43023</v>
      </c>
      <c r="AR10" s="1802">
        <v>43030</v>
      </c>
      <c r="AS10" s="1802">
        <v>43037</v>
      </c>
      <c r="AT10" s="1802">
        <v>43044</v>
      </c>
      <c r="AU10" s="1802">
        <v>43051</v>
      </c>
      <c r="AV10" s="1802">
        <v>43058</v>
      </c>
      <c r="AW10" s="1802">
        <v>43065</v>
      </c>
      <c r="AX10" s="1802">
        <v>43072</v>
      </c>
      <c r="AY10" s="1802">
        <v>43079</v>
      </c>
      <c r="AZ10" s="1802">
        <v>43086</v>
      </c>
      <c r="BA10" s="1802">
        <v>43100</v>
      </c>
      <c r="BB10" s="1802">
        <v>43107</v>
      </c>
    </row>
    <row r="11" spans="2:54">
      <c r="C11" s="1803">
        <v>180</v>
      </c>
      <c r="D11" s="1803">
        <v>173.5</v>
      </c>
      <c r="E11" s="1803">
        <v>171.82</v>
      </c>
      <c r="F11" s="1803">
        <v>184.64</v>
      </c>
      <c r="G11" s="1803">
        <v>176.31</v>
      </c>
      <c r="H11" s="1803">
        <v>178.86</v>
      </c>
      <c r="I11" s="1803">
        <v>176</v>
      </c>
      <c r="J11" s="1803">
        <v>185.71</v>
      </c>
      <c r="K11" s="1803">
        <v>176.25</v>
      </c>
      <c r="L11" s="1803">
        <v>183.93</v>
      </c>
      <c r="M11" s="1803">
        <v>185.17</v>
      </c>
      <c r="N11" s="1803">
        <v>178.08</v>
      </c>
      <c r="O11" s="1803">
        <v>190.67</v>
      </c>
      <c r="P11" s="1803">
        <v>198.71</v>
      </c>
      <c r="Q11" s="1803">
        <v>189.08</v>
      </c>
      <c r="R11" s="1803">
        <v>198.38</v>
      </c>
      <c r="S11" s="1803">
        <v>196.36</v>
      </c>
      <c r="T11" s="1803">
        <v>194.17</v>
      </c>
      <c r="U11" s="1803">
        <v>190.91</v>
      </c>
      <c r="V11" s="1803">
        <v>206</v>
      </c>
      <c r="W11" s="1803">
        <v>208.14</v>
      </c>
      <c r="X11" s="1803">
        <v>209.62</v>
      </c>
      <c r="Y11" s="1803">
        <v>210.63</v>
      </c>
      <c r="Z11" s="1803">
        <v>209.83</v>
      </c>
      <c r="AA11" s="1803">
        <v>213</v>
      </c>
      <c r="AB11" s="1803">
        <v>202.31</v>
      </c>
      <c r="AC11" s="1803">
        <v>206.57</v>
      </c>
      <c r="AD11" s="1803">
        <v>209.14</v>
      </c>
      <c r="AE11" s="1803">
        <v>202.06</v>
      </c>
      <c r="AF11" s="1803">
        <v>200.33</v>
      </c>
      <c r="AG11" s="1803">
        <v>193.33</v>
      </c>
      <c r="AH11" s="1803">
        <v>198.46</v>
      </c>
      <c r="AI11" s="1803">
        <v>194.75</v>
      </c>
      <c r="AJ11" s="1803">
        <v>196.87</v>
      </c>
      <c r="AK11" s="1803">
        <v>197.53</v>
      </c>
      <c r="AL11" s="1803">
        <v>197.67</v>
      </c>
      <c r="AM11" s="1803">
        <v>193.85</v>
      </c>
      <c r="AN11" s="1803">
        <v>196.18</v>
      </c>
      <c r="AO11" s="1803">
        <v>196.86</v>
      </c>
      <c r="AP11" s="1803">
        <v>194.33</v>
      </c>
      <c r="AQ11" s="1803">
        <v>194.69</v>
      </c>
      <c r="AR11" s="1803">
        <v>197.25</v>
      </c>
      <c r="AS11" s="1803">
        <v>194.46</v>
      </c>
      <c r="AT11" s="1803">
        <v>175.5</v>
      </c>
      <c r="AU11" s="1803">
        <v>191.07</v>
      </c>
      <c r="AV11" s="1803">
        <v>191</v>
      </c>
      <c r="AW11" s="1803">
        <v>192.31</v>
      </c>
      <c r="AX11" s="1803">
        <v>194.86</v>
      </c>
      <c r="AY11" s="1803">
        <v>179.44</v>
      </c>
      <c r="AZ11" s="1803">
        <v>193.21</v>
      </c>
      <c r="BA11" s="1803">
        <v>184.94</v>
      </c>
      <c r="BB11" s="1803">
        <v>184.94</v>
      </c>
    </row>
    <row r="12" spans="2:54" ht="15.75">
      <c r="B12" s="1800" t="s">
        <v>515</v>
      </c>
      <c r="C12" s="1802">
        <v>43107</v>
      </c>
      <c r="D12" s="1802">
        <v>43114</v>
      </c>
      <c r="E12" s="1802">
        <v>43121</v>
      </c>
      <c r="F12" s="1802">
        <v>43128</v>
      </c>
      <c r="G12" s="1802">
        <v>43135</v>
      </c>
      <c r="H12" s="1802">
        <v>43142</v>
      </c>
      <c r="I12" s="1802">
        <v>43149</v>
      </c>
      <c r="J12" s="1802">
        <v>43156</v>
      </c>
      <c r="K12" s="1802">
        <v>43163</v>
      </c>
      <c r="L12" s="1802">
        <v>43170</v>
      </c>
      <c r="M12" s="1802">
        <v>43177</v>
      </c>
      <c r="N12" s="1802">
        <v>43184</v>
      </c>
      <c r="O12" s="1802">
        <v>43191</v>
      </c>
      <c r="P12" s="1802">
        <v>43198</v>
      </c>
      <c r="Q12" s="1802">
        <v>43205</v>
      </c>
      <c r="R12" s="1802">
        <v>43212</v>
      </c>
      <c r="S12" s="1802">
        <v>43219</v>
      </c>
      <c r="T12" s="1802">
        <v>43226</v>
      </c>
      <c r="U12" s="1802">
        <v>43233</v>
      </c>
      <c r="V12" s="1802">
        <v>43240</v>
      </c>
      <c r="W12" s="1802">
        <v>43247</v>
      </c>
      <c r="X12" s="1802">
        <v>43254</v>
      </c>
      <c r="Y12" s="1802">
        <v>43261</v>
      </c>
      <c r="Z12" s="1802">
        <v>43268</v>
      </c>
      <c r="AA12" s="1802">
        <v>43275</v>
      </c>
      <c r="AB12" s="1802">
        <v>43282</v>
      </c>
      <c r="AC12" s="1802">
        <v>43289</v>
      </c>
      <c r="AD12" s="1802">
        <v>43296</v>
      </c>
      <c r="AE12" s="1802">
        <v>43303</v>
      </c>
      <c r="AF12" s="1802">
        <v>43310</v>
      </c>
      <c r="AG12" s="1802">
        <v>43317</v>
      </c>
      <c r="AH12" s="1802">
        <v>43324</v>
      </c>
      <c r="AI12" s="1802">
        <v>43331</v>
      </c>
      <c r="AJ12" s="1802">
        <v>43338</v>
      </c>
      <c r="AK12" s="1802">
        <v>43345</v>
      </c>
      <c r="AL12" s="1802">
        <v>43352</v>
      </c>
      <c r="AM12" s="1802">
        <v>43359</v>
      </c>
      <c r="AN12" s="1802">
        <v>43366</v>
      </c>
      <c r="AO12" s="1802">
        <v>43373</v>
      </c>
      <c r="AP12" s="1802">
        <v>43380</v>
      </c>
      <c r="AQ12" s="1802">
        <v>43387</v>
      </c>
      <c r="AR12" s="1802">
        <v>43394</v>
      </c>
      <c r="AS12" s="1802">
        <v>43401</v>
      </c>
      <c r="AT12" s="1802">
        <v>43408</v>
      </c>
      <c r="AU12" s="1802">
        <v>43415</v>
      </c>
      <c r="AV12" s="1802">
        <v>43422</v>
      </c>
      <c r="AW12" s="1802">
        <v>43429</v>
      </c>
      <c r="AX12" s="1802">
        <v>43436</v>
      </c>
      <c r="AY12" s="1802">
        <v>43443</v>
      </c>
      <c r="AZ12" s="1802">
        <v>43450</v>
      </c>
      <c r="BA12" s="1802">
        <v>43457</v>
      </c>
      <c r="BB12" s="1802">
        <v>43464</v>
      </c>
    </row>
    <row r="13" spans="2:54">
      <c r="C13" s="1805">
        <v>199.14</v>
      </c>
      <c r="D13" s="1805">
        <v>186.21</v>
      </c>
      <c r="E13" s="1805">
        <v>182.33</v>
      </c>
      <c r="F13" s="1805">
        <v>183.92</v>
      </c>
      <c r="G13" s="1805">
        <v>180.67</v>
      </c>
      <c r="H13" s="1805">
        <v>179.3</v>
      </c>
      <c r="I13" s="1805">
        <v>180.58</v>
      </c>
      <c r="J13" s="1805">
        <v>183.73</v>
      </c>
      <c r="K13" s="1805">
        <v>174.71</v>
      </c>
      <c r="L13" s="1805">
        <v>188.6</v>
      </c>
      <c r="M13" s="1805">
        <v>186.64</v>
      </c>
      <c r="N13" s="1805">
        <v>180.63</v>
      </c>
      <c r="O13" s="1805">
        <v>178.75</v>
      </c>
      <c r="P13" s="1805">
        <v>195.71</v>
      </c>
      <c r="Q13" s="1805">
        <v>189.78</v>
      </c>
      <c r="R13" s="1805">
        <v>198.18</v>
      </c>
      <c r="S13" s="1806">
        <v>176.93</v>
      </c>
      <c r="T13" s="1805">
        <v>176.93</v>
      </c>
      <c r="U13" s="1805">
        <v>186</v>
      </c>
      <c r="V13" s="1805">
        <v>180.88</v>
      </c>
      <c r="W13" s="1805">
        <v>187.33</v>
      </c>
      <c r="X13" s="1805">
        <v>184.55</v>
      </c>
      <c r="Y13" s="1805">
        <v>180</v>
      </c>
      <c r="Z13" s="1805">
        <v>188.36</v>
      </c>
      <c r="AA13" s="1805">
        <v>171.13</v>
      </c>
      <c r="AB13" s="1805">
        <v>178</v>
      </c>
      <c r="AC13" s="1805">
        <v>184.2</v>
      </c>
      <c r="AD13" s="1805">
        <v>186.89</v>
      </c>
      <c r="AE13" s="1805">
        <v>188.25</v>
      </c>
      <c r="AF13" s="1805">
        <v>180.5</v>
      </c>
      <c r="AG13" s="1805">
        <v>178.11</v>
      </c>
      <c r="AH13" s="1805">
        <v>186.5</v>
      </c>
      <c r="AI13" s="1805">
        <v>181.86</v>
      </c>
      <c r="AJ13" s="1805">
        <v>181.38</v>
      </c>
      <c r="AK13" s="1805">
        <v>176.14</v>
      </c>
      <c r="AL13" s="1805">
        <v>177.14</v>
      </c>
      <c r="AM13" s="1805">
        <v>172.19</v>
      </c>
      <c r="AN13" s="1805">
        <v>177.78</v>
      </c>
      <c r="AO13" s="1805">
        <v>182.63</v>
      </c>
      <c r="AP13" s="1805">
        <v>170.43</v>
      </c>
      <c r="AQ13" s="1805">
        <v>176.44</v>
      </c>
      <c r="AR13" s="1805">
        <v>189</v>
      </c>
      <c r="AS13" s="1805">
        <v>176.44</v>
      </c>
      <c r="AT13" s="1805">
        <v>184.44</v>
      </c>
      <c r="AU13" s="1805">
        <v>171</v>
      </c>
      <c r="AV13" s="1805">
        <v>165.5</v>
      </c>
      <c r="AW13" s="1805">
        <v>165.89</v>
      </c>
      <c r="AX13" s="1805">
        <v>169.25</v>
      </c>
      <c r="AY13" s="1805">
        <v>173.3</v>
      </c>
      <c r="AZ13" s="1805">
        <v>167</v>
      </c>
      <c r="BA13" s="1805">
        <v>161.5</v>
      </c>
      <c r="BB13" s="1805">
        <v>161.5</v>
      </c>
    </row>
    <row r="14" spans="2:54" ht="15.75">
      <c r="B14" s="1800" t="s">
        <v>516</v>
      </c>
      <c r="C14" s="1802">
        <v>43471</v>
      </c>
      <c r="D14" s="1802">
        <v>43478</v>
      </c>
      <c r="E14" s="1802">
        <v>43485</v>
      </c>
      <c r="F14" s="1802">
        <v>43492</v>
      </c>
      <c r="G14" s="1802">
        <v>43499</v>
      </c>
      <c r="H14" s="1802">
        <v>43506</v>
      </c>
      <c r="I14" s="1802">
        <v>43513</v>
      </c>
      <c r="J14" s="1802">
        <v>43520</v>
      </c>
      <c r="K14" s="1802">
        <v>43527</v>
      </c>
      <c r="L14" s="1802">
        <v>43534</v>
      </c>
      <c r="M14" s="1802">
        <v>43541</v>
      </c>
      <c r="N14" s="1802">
        <v>43548</v>
      </c>
      <c r="O14" s="1802">
        <v>43555</v>
      </c>
      <c r="P14" s="1802">
        <v>43562</v>
      </c>
      <c r="Q14" s="1802">
        <v>43569</v>
      </c>
      <c r="R14" s="1802">
        <v>43576</v>
      </c>
      <c r="S14" s="1802">
        <v>43583</v>
      </c>
      <c r="T14" s="1802">
        <v>43590</v>
      </c>
      <c r="U14" s="1802">
        <v>43597</v>
      </c>
      <c r="V14" s="1802">
        <v>43604</v>
      </c>
      <c r="W14" s="1802">
        <v>43611</v>
      </c>
      <c r="X14" s="1802">
        <v>43618</v>
      </c>
      <c r="Y14" s="1802">
        <v>43625</v>
      </c>
      <c r="Z14" s="1802">
        <v>43632</v>
      </c>
      <c r="AA14" s="1802">
        <v>43639</v>
      </c>
      <c r="AB14" s="1802">
        <v>43646</v>
      </c>
      <c r="AC14" s="1802">
        <v>43653</v>
      </c>
      <c r="AD14" s="1802">
        <v>43660</v>
      </c>
      <c r="AE14" s="1802">
        <v>43667</v>
      </c>
      <c r="AF14" s="1802">
        <v>43674</v>
      </c>
      <c r="AG14" s="1802">
        <v>43681</v>
      </c>
      <c r="AH14" s="1802">
        <v>43688</v>
      </c>
      <c r="AI14" s="1802">
        <v>43695</v>
      </c>
      <c r="AJ14" s="1802">
        <v>43702</v>
      </c>
      <c r="AK14" s="1802">
        <v>43709</v>
      </c>
      <c r="AL14" s="1802">
        <v>43716</v>
      </c>
      <c r="AM14" s="1802">
        <v>43723</v>
      </c>
      <c r="AN14" s="1802">
        <v>43730</v>
      </c>
      <c r="AO14" s="1802">
        <v>43737</v>
      </c>
      <c r="AP14" s="1802">
        <v>43744</v>
      </c>
      <c r="AQ14" s="1802">
        <v>43751</v>
      </c>
      <c r="AR14" s="1802">
        <v>43758</v>
      </c>
      <c r="AS14" s="1802">
        <v>43765</v>
      </c>
      <c r="AT14" s="1802">
        <v>43772</v>
      </c>
      <c r="AU14" s="1802">
        <v>43779</v>
      </c>
      <c r="AV14" s="1802">
        <v>43786</v>
      </c>
      <c r="AW14" s="1802">
        <v>43793</v>
      </c>
      <c r="AX14" s="1802">
        <v>43800</v>
      </c>
      <c r="AY14" s="1802">
        <v>43807</v>
      </c>
      <c r="AZ14" s="1802">
        <v>43814</v>
      </c>
      <c r="BA14" s="1802">
        <v>43821</v>
      </c>
      <c r="BB14" s="1802">
        <v>43828</v>
      </c>
    </row>
    <row r="15" spans="2:54">
      <c r="C15" s="1807">
        <v>158.29</v>
      </c>
      <c r="D15" s="1807">
        <v>169.78</v>
      </c>
      <c r="E15" s="1807">
        <v>151</v>
      </c>
      <c r="F15" s="1807">
        <v>163.5</v>
      </c>
      <c r="G15" s="1807">
        <v>166.33</v>
      </c>
      <c r="H15" s="1807">
        <v>163.75</v>
      </c>
      <c r="I15" s="1807">
        <v>166.44</v>
      </c>
      <c r="J15" s="1807">
        <v>162.75</v>
      </c>
      <c r="K15" s="1807">
        <v>151</v>
      </c>
      <c r="L15" s="1807">
        <v>164.5</v>
      </c>
      <c r="M15" s="1807">
        <v>162.13</v>
      </c>
      <c r="N15" s="1807">
        <v>169.75</v>
      </c>
      <c r="O15" s="1807">
        <v>168.11</v>
      </c>
      <c r="P15" s="1807">
        <v>177.14</v>
      </c>
      <c r="Q15" s="1807">
        <v>160.57</v>
      </c>
      <c r="R15" s="1807">
        <v>181.71</v>
      </c>
      <c r="S15" s="1808">
        <v>185.07</v>
      </c>
      <c r="T15" s="1807">
        <v>185.07</v>
      </c>
      <c r="U15" s="1807">
        <v>204.13</v>
      </c>
      <c r="V15" s="1807">
        <v>211.88</v>
      </c>
      <c r="W15" s="1807">
        <v>214.14</v>
      </c>
      <c r="X15" s="1807">
        <v>214.17</v>
      </c>
      <c r="Y15" s="1807">
        <v>222.75</v>
      </c>
      <c r="Z15" s="1807">
        <v>198</v>
      </c>
      <c r="AA15" s="1807">
        <v>200.5</v>
      </c>
      <c r="AB15" s="1807">
        <v>213.5</v>
      </c>
      <c r="AC15" s="1807">
        <v>219.33</v>
      </c>
      <c r="AD15" s="1807">
        <v>219.67</v>
      </c>
      <c r="AE15" s="1807">
        <v>205.6</v>
      </c>
      <c r="AF15" s="1807">
        <v>212.4</v>
      </c>
      <c r="AG15" s="1807">
        <v>221</v>
      </c>
      <c r="AH15" s="1807">
        <v>217.71</v>
      </c>
      <c r="AI15" s="1807">
        <v>221.5</v>
      </c>
      <c r="AJ15" s="1807">
        <v>226.44</v>
      </c>
      <c r="AK15" s="1807">
        <v>226.8</v>
      </c>
      <c r="AL15" s="1807">
        <v>234.57</v>
      </c>
      <c r="AM15" s="1807">
        <v>235.33</v>
      </c>
      <c r="AN15" s="1807">
        <v>236</v>
      </c>
      <c r="AO15" s="1807">
        <v>234.67</v>
      </c>
      <c r="AP15" s="1807">
        <v>223.29</v>
      </c>
      <c r="AQ15" s="1807">
        <v>238</v>
      </c>
      <c r="AR15" s="1807">
        <v>239</v>
      </c>
      <c r="AS15" s="1807">
        <v>237.5</v>
      </c>
      <c r="AT15" s="1807">
        <v>240.5</v>
      </c>
      <c r="AU15" s="1807">
        <v>234.71</v>
      </c>
      <c r="AV15" s="1807">
        <v>244.86</v>
      </c>
      <c r="AW15" s="1807">
        <v>239.29</v>
      </c>
      <c r="AX15" s="1807">
        <v>244.29</v>
      </c>
      <c r="AY15" s="1807">
        <v>252.83</v>
      </c>
      <c r="AZ15" s="1807">
        <v>230.8</v>
      </c>
      <c r="BA15" s="1807">
        <v>229.83</v>
      </c>
      <c r="BB15" s="1807">
        <v>229.83</v>
      </c>
    </row>
    <row r="16" spans="2:54" ht="15.75">
      <c r="B16" s="1800" t="s">
        <v>651</v>
      </c>
      <c r="C16" s="1802">
        <v>43835</v>
      </c>
      <c r="D16" s="1802">
        <v>43842</v>
      </c>
      <c r="E16" s="1802">
        <v>43849</v>
      </c>
      <c r="F16" s="1802">
        <v>43856</v>
      </c>
      <c r="G16" s="1802">
        <v>43863</v>
      </c>
      <c r="H16" s="1802">
        <v>43870</v>
      </c>
      <c r="I16" s="1802">
        <v>43877</v>
      </c>
      <c r="J16" s="1802">
        <v>43884</v>
      </c>
      <c r="K16" s="1802">
        <v>43891</v>
      </c>
      <c r="L16" s="1802">
        <v>43898</v>
      </c>
      <c r="M16" s="1802">
        <v>43905</v>
      </c>
      <c r="N16" s="1802">
        <v>43912</v>
      </c>
      <c r="O16" s="1802">
        <v>43919</v>
      </c>
      <c r="P16" s="1802">
        <v>43926</v>
      </c>
      <c r="Q16" s="1802">
        <v>43933</v>
      </c>
      <c r="R16" s="1802">
        <v>43940</v>
      </c>
      <c r="S16" s="1802">
        <v>43947</v>
      </c>
      <c r="T16" s="1802">
        <v>43954</v>
      </c>
      <c r="U16" s="1802">
        <v>43961</v>
      </c>
      <c r="V16" s="1802">
        <v>43968</v>
      </c>
      <c r="W16" s="1802">
        <v>43975</v>
      </c>
      <c r="X16" s="1802">
        <v>43982</v>
      </c>
      <c r="Y16" s="1802">
        <v>43989</v>
      </c>
      <c r="Z16" s="1802">
        <v>43996</v>
      </c>
      <c r="AA16" s="1802">
        <v>44003</v>
      </c>
      <c r="AB16" s="1802">
        <v>44010</v>
      </c>
      <c r="AC16" s="1802">
        <v>44017</v>
      </c>
      <c r="AD16" s="1802">
        <v>44024</v>
      </c>
      <c r="AE16" s="1802">
        <v>44031</v>
      </c>
      <c r="AF16" s="1802">
        <v>44038</v>
      </c>
      <c r="AG16" s="1802">
        <v>44045</v>
      </c>
      <c r="AH16" s="1802">
        <v>44052</v>
      </c>
      <c r="AI16" s="1802">
        <v>44059</v>
      </c>
      <c r="AJ16" s="1802">
        <v>44066</v>
      </c>
      <c r="AK16" s="1802">
        <v>44073</v>
      </c>
      <c r="AL16" s="1802">
        <v>44080</v>
      </c>
      <c r="AM16" s="1802">
        <v>44087</v>
      </c>
      <c r="AN16" s="1802">
        <v>44094</v>
      </c>
      <c r="AO16" s="1802">
        <v>44101</v>
      </c>
      <c r="AP16" s="1802">
        <v>44108</v>
      </c>
      <c r="AQ16" s="1802">
        <v>44115</v>
      </c>
      <c r="AR16" s="1802">
        <v>44122</v>
      </c>
      <c r="AS16" s="1802">
        <v>44129</v>
      </c>
    </row>
    <row r="17" spans="3:41">
      <c r="C17" s="1807">
        <v>210</v>
      </c>
      <c r="D17" s="1807">
        <v>248</v>
      </c>
      <c r="E17" s="1807">
        <v>253.57</v>
      </c>
      <c r="F17" s="1807">
        <v>245.5</v>
      </c>
      <c r="G17" s="1807">
        <v>247.4</v>
      </c>
      <c r="H17" s="1807">
        <v>246.75</v>
      </c>
      <c r="I17" s="1807">
        <v>257.67</v>
      </c>
      <c r="J17" s="1807">
        <v>274</v>
      </c>
      <c r="K17" s="1807">
        <v>267.2</v>
      </c>
      <c r="L17" s="1807">
        <v>264.67</v>
      </c>
      <c r="M17" s="1807">
        <v>270.5</v>
      </c>
      <c r="N17" s="1807">
        <v>286.67</v>
      </c>
      <c r="O17" s="1807">
        <v>230</v>
      </c>
      <c r="P17" s="1807">
        <v>230</v>
      </c>
      <c r="Q17" s="1807">
        <v>236</v>
      </c>
      <c r="R17" s="1807">
        <v>238</v>
      </c>
      <c r="S17" s="1807">
        <v>239</v>
      </c>
      <c r="T17" s="1807">
        <v>268</v>
      </c>
      <c r="U17" s="1807">
        <v>268.67</v>
      </c>
      <c r="V17" s="1807">
        <v>225.33</v>
      </c>
      <c r="W17" s="1807">
        <v>255</v>
      </c>
      <c r="X17" s="1807">
        <v>268</v>
      </c>
      <c r="Y17" s="1807">
        <v>291.5</v>
      </c>
      <c r="Z17" s="1807">
        <v>285.8</v>
      </c>
      <c r="AA17" s="1807">
        <v>261</v>
      </c>
      <c r="AB17" s="1807">
        <v>274</v>
      </c>
      <c r="AC17" s="1807">
        <v>261</v>
      </c>
      <c r="AD17" s="1807">
        <v>248.5</v>
      </c>
      <c r="AE17" s="1807">
        <v>252</v>
      </c>
      <c r="AF17" s="1807">
        <v>258.83</v>
      </c>
      <c r="AG17" s="1807">
        <v>251</v>
      </c>
      <c r="AH17" s="1807">
        <v>259.39999999999998</v>
      </c>
      <c r="AI17" s="1807">
        <v>247.75</v>
      </c>
      <c r="AJ17" s="1807">
        <v>251.4</v>
      </c>
      <c r="AK17" s="1807">
        <v>241.6</v>
      </c>
      <c r="AL17" s="1798">
        <v>255.17</v>
      </c>
      <c r="AM17" s="1798">
        <v>241.4</v>
      </c>
      <c r="AN17" s="1888">
        <v>239</v>
      </c>
      <c r="AO17" s="1798">
        <v>252.6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Z100" sqref="Z100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7" t="s">
        <v>534</v>
      </c>
      <c r="C1" s="958"/>
      <c r="D1" s="958"/>
      <c r="E1" s="958"/>
      <c r="F1" s="958"/>
      <c r="G1" s="958"/>
      <c r="H1" s="958"/>
      <c r="Y1" s="772"/>
    </row>
    <row r="2" spans="2:27" ht="27" customHeight="1">
      <c r="Y2" s="772"/>
    </row>
    <row r="3" spans="2:27" ht="19.5" customHeight="1" thickBot="1">
      <c r="B3" s="965">
        <v>2003</v>
      </c>
      <c r="C3" s="982" t="s">
        <v>278</v>
      </c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965">
        <v>2003</v>
      </c>
      <c r="Q3" s="1977" t="s">
        <v>279</v>
      </c>
      <c r="R3" s="1978"/>
      <c r="S3" s="1978"/>
      <c r="T3" s="1978"/>
      <c r="U3" s="772"/>
      <c r="V3" s="965">
        <v>2003</v>
      </c>
      <c r="W3" s="1977" t="s">
        <v>280</v>
      </c>
      <c r="X3" s="1977"/>
      <c r="Y3" s="772"/>
      <c r="Z3" s="965">
        <v>2003</v>
      </c>
      <c r="AA3" s="772"/>
    </row>
    <row r="4" spans="2:27" ht="19.5" customHeight="1" thickBot="1">
      <c r="B4" s="966"/>
      <c r="C4" s="967" t="s">
        <v>214</v>
      </c>
      <c r="D4" s="967" t="s">
        <v>215</v>
      </c>
      <c r="E4" s="967" t="s">
        <v>216</v>
      </c>
      <c r="F4" s="967" t="s">
        <v>217</v>
      </c>
      <c r="G4" s="967" t="s">
        <v>218</v>
      </c>
      <c r="H4" s="967" t="s">
        <v>219</v>
      </c>
      <c r="I4" s="967" t="s">
        <v>220</v>
      </c>
      <c r="J4" s="967" t="s">
        <v>221</v>
      </c>
      <c r="K4" s="967" t="s">
        <v>222</v>
      </c>
      <c r="L4" s="967" t="s">
        <v>223</v>
      </c>
      <c r="M4" s="967" t="s">
        <v>224</v>
      </c>
      <c r="N4" s="968" t="s">
        <v>225</v>
      </c>
      <c r="O4" s="772"/>
      <c r="P4" s="966"/>
      <c r="Q4" s="967" t="s">
        <v>281</v>
      </c>
      <c r="R4" s="967" t="s">
        <v>282</v>
      </c>
      <c r="S4" s="967" t="s">
        <v>283</v>
      </c>
      <c r="T4" s="968" t="s">
        <v>284</v>
      </c>
      <c r="U4" s="772"/>
      <c r="V4" s="966"/>
      <c r="W4" s="967" t="s">
        <v>285</v>
      </c>
      <c r="X4" s="968" t="s">
        <v>286</v>
      </c>
      <c r="Y4" s="772"/>
      <c r="Z4" s="966"/>
      <c r="AA4" s="968" t="s">
        <v>287</v>
      </c>
    </row>
    <row r="5" spans="2:27" ht="19.5" customHeight="1" thickBot="1">
      <c r="B5" s="969" t="s">
        <v>288</v>
      </c>
      <c r="C5" s="983">
        <v>72.36</v>
      </c>
      <c r="D5" s="983">
        <v>68.17</v>
      </c>
      <c r="E5" s="983">
        <v>65.150000000000006</v>
      </c>
      <c r="F5" s="983">
        <v>62.26</v>
      </c>
      <c r="G5" s="983">
        <v>59.78</v>
      </c>
      <c r="H5" s="983">
        <v>60.94</v>
      </c>
      <c r="I5" s="983">
        <v>74.510000000000005</v>
      </c>
      <c r="J5" s="983">
        <v>77.260000000000005</v>
      </c>
      <c r="K5" s="983">
        <v>85.09</v>
      </c>
      <c r="L5" s="983">
        <v>81.3</v>
      </c>
      <c r="M5" s="983">
        <v>75.760000000000005</v>
      </c>
      <c r="N5" s="984">
        <v>73.11</v>
      </c>
      <c r="O5" s="772"/>
      <c r="P5" s="969" t="s">
        <v>288</v>
      </c>
      <c r="Q5" s="983">
        <v>68.599999999999994</v>
      </c>
      <c r="R5" s="983">
        <v>61.04</v>
      </c>
      <c r="S5" s="983">
        <v>78.66</v>
      </c>
      <c r="T5" s="984">
        <v>77.3</v>
      </c>
      <c r="U5" s="772"/>
      <c r="V5" s="969" t="s">
        <v>288</v>
      </c>
      <c r="W5" s="983">
        <v>64.8</v>
      </c>
      <c r="X5" s="984">
        <v>78</v>
      </c>
      <c r="Y5" s="772"/>
      <c r="Z5" s="969" t="s">
        <v>288</v>
      </c>
      <c r="AA5" s="984">
        <v>71.55</v>
      </c>
    </row>
    <row r="6" spans="2:27" ht="19.5" customHeight="1">
      <c r="B6" s="772"/>
      <c r="C6" s="772"/>
      <c r="D6" s="772"/>
      <c r="E6" s="772"/>
      <c r="F6" s="772"/>
      <c r="G6" s="772"/>
      <c r="H6" s="772"/>
      <c r="I6" s="772"/>
      <c r="J6" s="772"/>
      <c r="K6" s="772"/>
      <c r="L6" s="772"/>
      <c r="M6" s="772"/>
      <c r="N6" s="772"/>
      <c r="O6" s="772"/>
      <c r="P6" s="772"/>
      <c r="Q6" s="772"/>
      <c r="R6" s="772"/>
      <c r="S6" s="772"/>
      <c r="T6" s="772"/>
      <c r="U6" s="772"/>
      <c r="V6" s="772"/>
      <c r="W6" s="772"/>
      <c r="X6" s="772"/>
      <c r="Y6" s="772"/>
      <c r="Z6" s="772"/>
      <c r="AA6" s="772"/>
    </row>
    <row r="7" spans="2:27" ht="19.5" customHeight="1" thickBot="1">
      <c r="B7" s="965">
        <v>2004</v>
      </c>
      <c r="C7" s="982" t="s">
        <v>278</v>
      </c>
      <c r="D7" s="772"/>
      <c r="E7" s="772"/>
      <c r="F7" s="772"/>
      <c r="G7" s="772"/>
      <c r="H7" s="772"/>
      <c r="I7" s="772"/>
      <c r="J7" s="772"/>
      <c r="K7" s="772"/>
      <c r="L7" s="772"/>
      <c r="M7" s="772"/>
      <c r="N7" s="772"/>
      <c r="O7" s="772"/>
      <c r="P7" s="965">
        <v>2004</v>
      </c>
      <c r="Q7" s="1977" t="s">
        <v>279</v>
      </c>
      <c r="R7" s="1978"/>
      <c r="S7" s="1978"/>
      <c r="T7" s="1978"/>
      <c r="U7" s="772"/>
      <c r="V7" s="965">
        <v>2004</v>
      </c>
      <c r="W7" s="1977" t="s">
        <v>280</v>
      </c>
      <c r="X7" s="1977"/>
      <c r="Y7" s="772"/>
      <c r="Z7" s="965">
        <v>2004</v>
      </c>
      <c r="AA7" s="772"/>
    </row>
    <row r="8" spans="2:27" ht="19.5" customHeight="1" thickBot="1">
      <c r="B8" s="966"/>
      <c r="C8" s="967" t="s">
        <v>214</v>
      </c>
      <c r="D8" s="967" t="s">
        <v>215</v>
      </c>
      <c r="E8" s="967" t="s">
        <v>216</v>
      </c>
      <c r="F8" s="967" t="s">
        <v>217</v>
      </c>
      <c r="G8" s="967" t="s">
        <v>218</v>
      </c>
      <c r="H8" s="967" t="s">
        <v>219</v>
      </c>
      <c r="I8" s="967" t="s">
        <v>220</v>
      </c>
      <c r="J8" s="967" t="s">
        <v>221</v>
      </c>
      <c r="K8" s="967" t="s">
        <v>222</v>
      </c>
      <c r="L8" s="967" t="s">
        <v>223</v>
      </c>
      <c r="M8" s="967" t="s">
        <v>224</v>
      </c>
      <c r="N8" s="968" t="s">
        <v>225</v>
      </c>
      <c r="O8" s="772"/>
      <c r="P8" s="966"/>
      <c r="Q8" s="967" t="s">
        <v>281</v>
      </c>
      <c r="R8" s="967" t="s">
        <v>282</v>
      </c>
      <c r="S8" s="967" t="s">
        <v>283</v>
      </c>
      <c r="T8" s="968" t="s">
        <v>284</v>
      </c>
      <c r="U8" s="772"/>
      <c r="V8" s="966"/>
      <c r="W8" s="967" t="s">
        <v>285</v>
      </c>
      <c r="X8" s="968" t="s">
        <v>286</v>
      </c>
      <c r="Y8" s="772"/>
      <c r="Z8" s="966"/>
      <c r="AA8" s="968" t="s">
        <v>287</v>
      </c>
    </row>
    <row r="9" spans="2:27" ht="19.5" customHeight="1" thickBot="1">
      <c r="B9" s="969" t="s">
        <v>288</v>
      </c>
      <c r="C9" s="983">
        <v>68.739999999999995</v>
      </c>
      <c r="D9" s="983">
        <v>68.11</v>
      </c>
      <c r="E9" s="983">
        <v>83.01</v>
      </c>
      <c r="F9" s="983">
        <v>89.33</v>
      </c>
      <c r="G9" s="983">
        <v>98.58</v>
      </c>
      <c r="H9" s="983">
        <v>114.14</v>
      </c>
      <c r="I9" s="983">
        <v>129.82</v>
      </c>
      <c r="J9" s="983">
        <v>132.96</v>
      </c>
      <c r="K9" s="983">
        <v>142.47999999999999</v>
      </c>
      <c r="L9" s="983">
        <v>144.24</v>
      </c>
      <c r="M9" s="983">
        <v>147.36000000000001</v>
      </c>
      <c r="N9" s="984">
        <v>148.15</v>
      </c>
      <c r="O9" s="772"/>
      <c r="P9" s="969" t="s">
        <v>288</v>
      </c>
      <c r="Q9" s="983">
        <v>72.709999999999994</v>
      </c>
      <c r="R9" s="983">
        <v>102.45</v>
      </c>
      <c r="S9" s="983">
        <v>135.59</v>
      </c>
      <c r="T9" s="984">
        <v>146.32</v>
      </c>
      <c r="U9" s="772"/>
      <c r="V9" s="969" t="s">
        <v>288</v>
      </c>
      <c r="W9" s="983">
        <v>88.18</v>
      </c>
      <c r="X9" s="984">
        <v>140.77000000000001</v>
      </c>
      <c r="Y9" s="772"/>
      <c r="Z9" s="969" t="s">
        <v>288</v>
      </c>
      <c r="AA9" s="984">
        <v>114</v>
      </c>
    </row>
    <row r="10" spans="2:27" ht="19.5" customHeight="1"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772"/>
      <c r="R10" s="772"/>
      <c r="S10" s="772"/>
      <c r="T10" s="772"/>
      <c r="U10" s="772"/>
      <c r="V10" s="772"/>
      <c r="W10" s="772"/>
      <c r="X10" s="772"/>
      <c r="Y10" s="772"/>
      <c r="Z10" s="772"/>
      <c r="AA10" s="772"/>
    </row>
    <row r="11" spans="2:27" ht="19.5" customHeight="1" thickBot="1">
      <c r="B11" s="965">
        <v>2005</v>
      </c>
      <c r="C11" s="982" t="s">
        <v>278</v>
      </c>
      <c r="D11" s="772"/>
      <c r="E11" s="772"/>
      <c r="F11" s="772"/>
      <c r="G11" s="772"/>
      <c r="H11" s="772"/>
      <c r="I11" s="772"/>
      <c r="J11" s="772"/>
      <c r="K11" s="772"/>
      <c r="L11" s="772"/>
      <c r="M11" s="772"/>
      <c r="N11" s="772"/>
      <c r="O11" s="772"/>
      <c r="P11" s="965">
        <v>2005</v>
      </c>
      <c r="Q11" s="1977" t="s">
        <v>279</v>
      </c>
      <c r="R11" s="1978"/>
      <c r="S11" s="1978"/>
      <c r="T11" s="1978"/>
      <c r="U11" s="772"/>
      <c r="V11" s="965">
        <v>2005</v>
      </c>
      <c r="W11" s="1977" t="s">
        <v>280</v>
      </c>
      <c r="X11" s="1977"/>
      <c r="Y11" s="772"/>
      <c r="Z11" s="965">
        <v>2005</v>
      </c>
      <c r="AA11" s="772"/>
    </row>
    <row r="12" spans="2:27" ht="19.5" customHeight="1" thickBot="1">
      <c r="B12" s="966"/>
      <c r="C12" s="967" t="s">
        <v>214</v>
      </c>
      <c r="D12" s="967" t="s">
        <v>215</v>
      </c>
      <c r="E12" s="967" t="s">
        <v>216</v>
      </c>
      <c r="F12" s="967" t="s">
        <v>217</v>
      </c>
      <c r="G12" s="967" t="s">
        <v>218</v>
      </c>
      <c r="H12" s="967" t="s">
        <v>219</v>
      </c>
      <c r="I12" s="967" t="s">
        <v>220</v>
      </c>
      <c r="J12" s="967" t="s">
        <v>221</v>
      </c>
      <c r="K12" s="967" t="s">
        <v>222</v>
      </c>
      <c r="L12" s="967" t="s">
        <v>223</v>
      </c>
      <c r="M12" s="967" t="s">
        <v>224</v>
      </c>
      <c r="N12" s="968" t="s">
        <v>225</v>
      </c>
      <c r="O12" s="772"/>
      <c r="P12" s="966"/>
      <c r="Q12" s="967" t="s">
        <v>281</v>
      </c>
      <c r="R12" s="967" t="s">
        <v>282</v>
      </c>
      <c r="S12" s="967" t="s">
        <v>283</v>
      </c>
      <c r="T12" s="968" t="s">
        <v>284</v>
      </c>
      <c r="U12" s="772"/>
      <c r="V12" s="966"/>
      <c r="W12" s="967" t="s">
        <v>285</v>
      </c>
      <c r="X12" s="968" t="s">
        <v>286</v>
      </c>
      <c r="Y12" s="772"/>
      <c r="Z12" s="966"/>
      <c r="AA12" s="968" t="s">
        <v>287</v>
      </c>
    </row>
    <row r="13" spans="2:27" ht="19.5" customHeight="1" thickBot="1">
      <c r="B13" s="969" t="s">
        <v>288</v>
      </c>
      <c r="C13" s="983">
        <v>135.94999999999999</v>
      </c>
      <c r="D13" s="983">
        <v>144.91</v>
      </c>
      <c r="E13" s="983">
        <v>147.18</v>
      </c>
      <c r="F13" s="983">
        <v>144.59</v>
      </c>
      <c r="G13" s="983">
        <v>138.82</v>
      </c>
      <c r="H13" s="983">
        <v>132.52000000000001</v>
      </c>
      <c r="I13" s="983">
        <v>132.71</v>
      </c>
      <c r="J13" s="983">
        <v>133.08000000000001</v>
      </c>
      <c r="K13" s="983">
        <v>133.07</v>
      </c>
      <c r="L13" s="983">
        <v>129.08000000000001</v>
      </c>
      <c r="M13" s="983">
        <v>124.8</v>
      </c>
      <c r="N13" s="984">
        <v>121.71</v>
      </c>
      <c r="O13" s="772"/>
      <c r="P13" s="969" t="s">
        <v>288</v>
      </c>
      <c r="Q13" s="983">
        <v>142.88</v>
      </c>
      <c r="R13" s="983">
        <v>138.04</v>
      </c>
      <c r="S13" s="983">
        <v>132.96</v>
      </c>
      <c r="T13" s="984">
        <v>125.14</v>
      </c>
      <c r="U13" s="772"/>
      <c r="V13" s="969" t="s">
        <v>288</v>
      </c>
      <c r="W13" s="983">
        <v>140.44</v>
      </c>
      <c r="X13" s="984">
        <v>129.24</v>
      </c>
      <c r="Y13" s="772"/>
      <c r="Z13" s="969" t="s">
        <v>288</v>
      </c>
      <c r="AA13" s="984">
        <v>134.93</v>
      </c>
    </row>
    <row r="14" spans="2:27" ht="19.5" customHeight="1">
      <c r="B14" s="772"/>
      <c r="C14" s="772"/>
      <c r="D14" s="772"/>
      <c r="E14" s="772"/>
      <c r="F14" s="772"/>
      <c r="G14" s="772"/>
      <c r="H14" s="772"/>
      <c r="I14" s="772"/>
      <c r="J14" s="772"/>
      <c r="K14" s="772"/>
      <c r="L14" s="772"/>
      <c r="M14" s="772"/>
      <c r="N14" s="772"/>
      <c r="O14" s="772"/>
      <c r="P14" s="772"/>
      <c r="Q14" s="772"/>
      <c r="R14" s="772"/>
      <c r="S14" s="772"/>
      <c r="T14" s="772"/>
      <c r="U14" s="772"/>
      <c r="V14" s="772"/>
      <c r="W14" s="772"/>
      <c r="X14" s="772"/>
      <c r="Y14" s="772"/>
      <c r="Z14" s="772"/>
      <c r="AA14" s="772"/>
    </row>
    <row r="15" spans="2:27" ht="19.5" customHeight="1" thickBot="1">
      <c r="B15" s="965">
        <v>2006</v>
      </c>
      <c r="C15" s="982" t="s">
        <v>278</v>
      </c>
      <c r="D15" s="772"/>
      <c r="E15" s="772"/>
      <c r="F15" s="772"/>
      <c r="G15" s="772"/>
      <c r="H15" s="772"/>
      <c r="I15" s="772"/>
      <c r="J15" s="772"/>
      <c r="K15" s="772"/>
      <c r="L15" s="772"/>
      <c r="M15" s="772"/>
      <c r="N15" s="772"/>
      <c r="O15" s="772"/>
      <c r="P15" s="965">
        <v>2006</v>
      </c>
      <c r="Q15" s="1977" t="s">
        <v>279</v>
      </c>
      <c r="R15" s="1978"/>
      <c r="S15" s="1978"/>
      <c r="T15" s="1978"/>
      <c r="U15" s="772"/>
      <c r="V15" s="965">
        <v>2006</v>
      </c>
      <c r="W15" s="1977" t="s">
        <v>280</v>
      </c>
      <c r="X15" s="1977"/>
      <c r="Y15" s="772"/>
      <c r="Z15" s="965">
        <v>2006</v>
      </c>
      <c r="AA15" s="772"/>
    </row>
    <row r="16" spans="2:27" ht="19.5" customHeight="1" thickBot="1">
      <c r="B16" s="966"/>
      <c r="C16" s="967" t="s">
        <v>214</v>
      </c>
      <c r="D16" s="967" t="s">
        <v>215</v>
      </c>
      <c r="E16" s="967" t="s">
        <v>216</v>
      </c>
      <c r="F16" s="967" t="s">
        <v>217</v>
      </c>
      <c r="G16" s="967" t="s">
        <v>218</v>
      </c>
      <c r="H16" s="967" t="s">
        <v>219</v>
      </c>
      <c r="I16" s="967" t="s">
        <v>220</v>
      </c>
      <c r="J16" s="967" t="s">
        <v>221</v>
      </c>
      <c r="K16" s="967" t="s">
        <v>222</v>
      </c>
      <c r="L16" s="967" t="s">
        <v>223</v>
      </c>
      <c r="M16" s="967" t="s">
        <v>224</v>
      </c>
      <c r="N16" s="968" t="s">
        <v>225</v>
      </c>
      <c r="O16" s="772"/>
      <c r="P16" s="966"/>
      <c r="Q16" s="967" t="s">
        <v>281</v>
      </c>
      <c r="R16" s="967" t="s">
        <v>282</v>
      </c>
      <c r="S16" s="967" t="s">
        <v>283</v>
      </c>
      <c r="T16" s="968" t="s">
        <v>284</v>
      </c>
      <c r="U16" s="772"/>
      <c r="V16" s="966"/>
      <c r="W16" s="967" t="s">
        <v>285</v>
      </c>
      <c r="X16" s="968" t="s">
        <v>286</v>
      </c>
      <c r="Y16" s="772"/>
      <c r="Z16" s="966"/>
      <c r="AA16" s="985" t="s">
        <v>287</v>
      </c>
    </row>
    <row r="17" spans="2:27" ht="19.5" customHeight="1" thickBot="1">
      <c r="B17" s="969" t="s">
        <v>288</v>
      </c>
      <c r="C17" s="983">
        <v>121.49</v>
      </c>
      <c r="D17" s="983">
        <v>113.64</v>
      </c>
      <c r="E17" s="983">
        <v>115.51</v>
      </c>
      <c r="F17" s="983">
        <v>115.74</v>
      </c>
      <c r="G17" s="983">
        <v>111.15</v>
      </c>
      <c r="H17" s="983">
        <v>107.27</v>
      </c>
      <c r="I17" s="983">
        <v>109.35</v>
      </c>
      <c r="J17" s="983">
        <v>108.02</v>
      </c>
      <c r="K17" s="983">
        <v>104.51</v>
      </c>
      <c r="L17" s="983">
        <v>94.27</v>
      </c>
      <c r="M17" s="983">
        <v>88.98</v>
      </c>
      <c r="N17" s="984">
        <v>85.92</v>
      </c>
      <c r="O17" s="959"/>
      <c r="P17" s="969" t="s">
        <v>288</v>
      </c>
      <c r="Q17" s="983">
        <v>116.53</v>
      </c>
      <c r="R17" s="983">
        <v>111.37</v>
      </c>
      <c r="S17" s="983">
        <v>107.33</v>
      </c>
      <c r="T17" s="984">
        <v>89.88</v>
      </c>
      <c r="U17" s="772"/>
      <c r="V17" s="969" t="s">
        <v>288</v>
      </c>
      <c r="W17" s="983">
        <v>113.92</v>
      </c>
      <c r="X17" s="984">
        <v>98.76</v>
      </c>
      <c r="Y17" s="772"/>
      <c r="Z17" s="969" t="s">
        <v>288</v>
      </c>
      <c r="AA17" s="986">
        <v>106.29</v>
      </c>
    </row>
    <row r="18" spans="2:27" ht="19.5" customHeight="1">
      <c r="B18" s="987"/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772"/>
      <c r="P18" s="772"/>
      <c r="Q18" s="772"/>
      <c r="R18" s="772"/>
      <c r="S18" s="772"/>
      <c r="T18" s="772"/>
      <c r="U18" s="772"/>
      <c r="V18" s="772"/>
      <c r="W18" s="772"/>
      <c r="X18" s="772"/>
      <c r="Y18" s="772"/>
      <c r="Z18" s="772"/>
      <c r="AA18" s="772"/>
    </row>
    <row r="19" spans="2:27" ht="19.5" customHeight="1" thickBot="1">
      <c r="B19" s="965">
        <v>2007</v>
      </c>
      <c r="C19" s="982" t="s">
        <v>278</v>
      </c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  <c r="O19" s="772"/>
      <c r="P19" s="965">
        <v>2007</v>
      </c>
      <c r="Q19" s="1977" t="s">
        <v>279</v>
      </c>
      <c r="R19" s="1978"/>
      <c r="S19" s="1978"/>
      <c r="T19" s="1978"/>
      <c r="U19" s="772"/>
      <c r="V19" s="965">
        <v>2007</v>
      </c>
      <c r="W19" s="1977" t="s">
        <v>280</v>
      </c>
      <c r="X19" s="1977"/>
      <c r="Y19" s="772"/>
      <c r="Z19" s="965">
        <v>2007</v>
      </c>
      <c r="AA19" s="772"/>
    </row>
    <row r="20" spans="2:27" ht="19.5" customHeight="1" thickBot="1">
      <c r="B20" s="966"/>
      <c r="C20" s="967" t="s">
        <v>214</v>
      </c>
      <c r="D20" s="967" t="s">
        <v>215</v>
      </c>
      <c r="E20" s="967" t="s">
        <v>216</v>
      </c>
      <c r="F20" s="967" t="s">
        <v>217</v>
      </c>
      <c r="G20" s="967" t="s">
        <v>218</v>
      </c>
      <c r="H20" s="967" t="s">
        <v>219</v>
      </c>
      <c r="I20" s="967" t="s">
        <v>220</v>
      </c>
      <c r="J20" s="967" t="s">
        <v>221</v>
      </c>
      <c r="K20" s="967" t="s">
        <v>222</v>
      </c>
      <c r="L20" s="967" t="s">
        <v>223</v>
      </c>
      <c r="M20" s="967" t="s">
        <v>224</v>
      </c>
      <c r="N20" s="968" t="s">
        <v>225</v>
      </c>
      <c r="O20" s="772"/>
      <c r="P20" s="966"/>
      <c r="Q20" s="967" t="s">
        <v>281</v>
      </c>
      <c r="R20" s="967" t="s">
        <v>282</v>
      </c>
      <c r="S20" s="967" t="s">
        <v>283</v>
      </c>
      <c r="T20" s="968" t="s">
        <v>284</v>
      </c>
      <c r="U20" s="772"/>
      <c r="V20" s="966"/>
      <c r="W20" s="967" t="s">
        <v>285</v>
      </c>
      <c r="X20" s="968" t="s">
        <v>286</v>
      </c>
      <c r="Y20" s="772"/>
      <c r="Z20" s="966"/>
      <c r="AA20" s="985" t="s">
        <v>287</v>
      </c>
    </row>
    <row r="21" spans="2:27" ht="19.5" customHeight="1" thickBot="1">
      <c r="B21" s="969" t="s">
        <v>288</v>
      </c>
      <c r="C21" s="983">
        <v>79.34</v>
      </c>
      <c r="D21" s="983">
        <v>75.11</v>
      </c>
      <c r="E21" s="983">
        <v>76</v>
      </c>
      <c r="F21" s="983">
        <v>81.27</v>
      </c>
      <c r="G21" s="983">
        <v>78.31</v>
      </c>
      <c r="H21" s="983">
        <v>78.06</v>
      </c>
      <c r="I21" s="983">
        <v>91.6</v>
      </c>
      <c r="J21" s="983">
        <v>88.92</v>
      </c>
      <c r="K21" s="983">
        <v>82.87</v>
      </c>
      <c r="L21" s="983">
        <v>75.13</v>
      </c>
      <c r="M21" s="983">
        <v>68.88</v>
      </c>
      <c r="N21" s="984">
        <v>71.97</v>
      </c>
      <c r="O21" s="772"/>
      <c r="P21" s="969" t="s">
        <v>288</v>
      </c>
      <c r="Q21" s="983">
        <v>76.989999999999995</v>
      </c>
      <c r="R21" s="983">
        <v>79.17</v>
      </c>
      <c r="S21" s="983">
        <v>87.83</v>
      </c>
      <c r="T21" s="984">
        <v>72.19</v>
      </c>
      <c r="U21" s="772"/>
      <c r="V21" s="969" t="s">
        <v>288</v>
      </c>
      <c r="W21" s="983">
        <v>78.06</v>
      </c>
      <c r="X21" s="984">
        <v>80.36</v>
      </c>
      <c r="Y21" s="772"/>
      <c r="Z21" s="969" t="s">
        <v>288</v>
      </c>
      <c r="AA21" s="988">
        <v>79.2</v>
      </c>
    </row>
    <row r="22" spans="2:27" ht="19.5" customHeight="1">
      <c r="B22" s="987"/>
      <c r="C22" s="961"/>
      <c r="D22" s="961"/>
      <c r="E22" s="961"/>
      <c r="F22" s="961"/>
      <c r="G22" s="961"/>
      <c r="H22" s="961"/>
      <c r="I22" s="961"/>
      <c r="J22" s="961"/>
      <c r="K22" s="961"/>
      <c r="L22" s="961"/>
      <c r="M22" s="961"/>
      <c r="N22" s="961"/>
      <c r="O22" s="772"/>
      <c r="P22" s="989"/>
      <c r="Q22" s="990"/>
      <c r="R22" s="990"/>
      <c r="S22" s="990"/>
      <c r="T22" s="990"/>
      <c r="U22" s="772"/>
      <c r="V22" s="987"/>
      <c r="W22" s="961"/>
      <c r="X22" s="961"/>
      <c r="Y22" s="772"/>
      <c r="Z22" s="987"/>
      <c r="AA22" s="991"/>
    </row>
    <row r="23" spans="2:27" ht="19.5" customHeight="1" thickBot="1">
      <c r="B23" s="965">
        <v>2008</v>
      </c>
      <c r="C23" s="982" t="s">
        <v>278</v>
      </c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772"/>
      <c r="P23" s="965">
        <v>2008</v>
      </c>
      <c r="Q23" s="992" t="s">
        <v>279</v>
      </c>
      <c r="R23" s="993"/>
      <c r="S23" s="993"/>
      <c r="T23" s="993"/>
      <c r="U23" s="772"/>
      <c r="V23" s="965">
        <v>2008</v>
      </c>
      <c r="W23" s="992" t="s">
        <v>280</v>
      </c>
      <c r="X23" s="992"/>
      <c r="Y23" s="772"/>
      <c r="Z23" s="965">
        <v>2008</v>
      </c>
      <c r="AA23" s="772"/>
    </row>
    <row r="24" spans="2:27" ht="19.5" customHeight="1" thickBot="1">
      <c r="B24" s="966"/>
      <c r="C24" s="967" t="s">
        <v>214</v>
      </c>
      <c r="D24" s="967" t="s">
        <v>215</v>
      </c>
      <c r="E24" s="967" t="s">
        <v>216</v>
      </c>
      <c r="F24" s="967" t="s">
        <v>217</v>
      </c>
      <c r="G24" s="967" t="s">
        <v>218</v>
      </c>
      <c r="H24" s="967" t="s">
        <v>219</v>
      </c>
      <c r="I24" s="967" t="s">
        <v>220</v>
      </c>
      <c r="J24" s="967" t="s">
        <v>221</v>
      </c>
      <c r="K24" s="967" t="s">
        <v>222</v>
      </c>
      <c r="L24" s="967" t="s">
        <v>223</v>
      </c>
      <c r="M24" s="967" t="s">
        <v>224</v>
      </c>
      <c r="N24" s="968" t="s">
        <v>225</v>
      </c>
      <c r="O24" s="772"/>
      <c r="P24" s="966"/>
      <c r="Q24" s="967" t="s">
        <v>281</v>
      </c>
      <c r="R24" s="967" t="s">
        <v>282</v>
      </c>
      <c r="S24" s="967" t="s">
        <v>283</v>
      </c>
      <c r="T24" s="968" t="s">
        <v>284</v>
      </c>
      <c r="U24" s="772"/>
      <c r="V24" s="966"/>
      <c r="W24" s="967" t="s">
        <v>285</v>
      </c>
      <c r="X24" s="968" t="s">
        <v>286</v>
      </c>
      <c r="Y24" s="772"/>
      <c r="Z24" s="966"/>
      <c r="AA24" s="985" t="s">
        <v>287</v>
      </c>
    </row>
    <row r="25" spans="2:27" ht="19.5" customHeight="1" thickBot="1">
      <c r="B25" s="969" t="s">
        <v>288</v>
      </c>
      <c r="C25" s="983">
        <v>77.84</v>
      </c>
      <c r="D25" s="983">
        <v>65.98</v>
      </c>
      <c r="E25" s="983">
        <v>70.89</v>
      </c>
      <c r="F25" s="983">
        <v>73.06</v>
      </c>
      <c r="G25" s="983">
        <v>83.41</v>
      </c>
      <c r="H25" s="983">
        <v>97.9</v>
      </c>
      <c r="I25" s="983">
        <v>97.96</v>
      </c>
      <c r="J25" s="983">
        <v>110.52</v>
      </c>
      <c r="K25" s="983">
        <v>128</v>
      </c>
      <c r="L25" s="983">
        <v>133.18</v>
      </c>
      <c r="M25" s="983">
        <v>139.5</v>
      </c>
      <c r="N25" s="984">
        <v>150.01</v>
      </c>
      <c r="O25" s="772"/>
      <c r="P25" s="969" t="s">
        <v>288</v>
      </c>
      <c r="Q25" s="983">
        <v>71.89</v>
      </c>
      <c r="R25" s="983">
        <v>84.07</v>
      </c>
      <c r="S25" s="983">
        <v>111.15</v>
      </c>
      <c r="T25" s="984">
        <v>140.24</v>
      </c>
      <c r="U25" s="772"/>
      <c r="V25" s="969" t="s">
        <v>288</v>
      </c>
      <c r="W25" s="983">
        <v>77.94</v>
      </c>
      <c r="X25" s="984">
        <v>125.48</v>
      </c>
      <c r="Y25" s="772"/>
      <c r="Z25" s="969" t="s">
        <v>288</v>
      </c>
      <c r="AA25" s="988">
        <v>101.37</v>
      </c>
    </row>
    <row r="26" spans="2:27" ht="19.5" customHeight="1">
      <c r="B26" s="987"/>
      <c r="C26" s="961"/>
      <c r="D26" s="961"/>
      <c r="E26" s="961"/>
      <c r="F26" s="961"/>
      <c r="G26" s="961"/>
      <c r="H26" s="961"/>
      <c r="I26" s="961"/>
      <c r="J26" s="961"/>
      <c r="K26" s="961"/>
      <c r="L26" s="961"/>
      <c r="M26" s="961"/>
      <c r="N26" s="961"/>
      <c r="O26" s="772"/>
      <c r="P26" s="989"/>
      <c r="Q26" s="990"/>
      <c r="R26" s="990"/>
      <c r="S26" s="990"/>
      <c r="T26" s="990"/>
      <c r="U26" s="772"/>
      <c r="V26" s="987"/>
      <c r="W26" s="961"/>
      <c r="X26" s="961"/>
      <c r="Y26" s="772"/>
      <c r="Z26" s="987"/>
      <c r="AA26" s="991"/>
    </row>
    <row r="27" spans="2:27" ht="19.5" customHeight="1" thickBot="1">
      <c r="B27" s="965">
        <v>2009</v>
      </c>
      <c r="C27" s="982" t="s">
        <v>278</v>
      </c>
      <c r="D27" s="961"/>
      <c r="E27" s="961"/>
      <c r="F27" s="961"/>
      <c r="G27" s="961"/>
      <c r="H27" s="961"/>
      <c r="I27" s="961"/>
      <c r="J27" s="961"/>
      <c r="K27" s="961"/>
      <c r="L27" s="961"/>
      <c r="M27" s="961"/>
      <c r="N27" s="961"/>
      <c r="O27" s="772"/>
      <c r="P27" s="965">
        <v>2009</v>
      </c>
      <c r="Q27" s="992" t="s">
        <v>279</v>
      </c>
      <c r="R27" s="993"/>
      <c r="S27" s="993"/>
      <c r="T27" s="993"/>
      <c r="U27" s="772"/>
      <c r="V27" s="965">
        <v>2009</v>
      </c>
      <c r="W27" s="992" t="s">
        <v>280</v>
      </c>
      <c r="X27" s="992"/>
      <c r="Y27" s="772"/>
      <c r="Z27" s="965">
        <v>2009</v>
      </c>
      <c r="AA27" s="772"/>
    </row>
    <row r="28" spans="2:27" ht="19.5" customHeight="1" thickBot="1">
      <c r="B28" s="966"/>
      <c r="C28" s="967" t="s">
        <v>214</v>
      </c>
      <c r="D28" s="967" t="s">
        <v>215</v>
      </c>
      <c r="E28" s="967" t="s">
        <v>216</v>
      </c>
      <c r="F28" s="967" t="s">
        <v>217</v>
      </c>
      <c r="G28" s="967" t="s">
        <v>218</v>
      </c>
      <c r="H28" s="967" t="s">
        <v>219</v>
      </c>
      <c r="I28" s="967" t="s">
        <v>220</v>
      </c>
      <c r="J28" s="967" t="s">
        <v>221</v>
      </c>
      <c r="K28" s="967" t="s">
        <v>222</v>
      </c>
      <c r="L28" s="967" t="s">
        <v>223</v>
      </c>
      <c r="M28" s="967" t="s">
        <v>224</v>
      </c>
      <c r="N28" s="968" t="s">
        <v>225</v>
      </c>
      <c r="O28" s="772"/>
      <c r="P28" s="966"/>
      <c r="Q28" s="967" t="s">
        <v>281</v>
      </c>
      <c r="R28" s="967" t="s">
        <v>282</v>
      </c>
      <c r="S28" s="967" t="s">
        <v>283</v>
      </c>
      <c r="T28" s="968" t="s">
        <v>284</v>
      </c>
      <c r="U28" s="772"/>
      <c r="V28" s="966"/>
      <c r="W28" s="967" t="s">
        <v>285</v>
      </c>
      <c r="X28" s="968" t="s">
        <v>286</v>
      </c>
      <c r="Y28" s="772"/>
      <c r="Z28" s="966"/>
      <c r="AA28" s="985" t="s">
        <v>287</v>
      </c>
    </row>
    <row r="29" spans="2:27" ht="19.5" customHeight="1" thickBot="1">
      <c r="B29" s="969" t="s">
        <v>288</v>
      </c>
      <c r="C29" s="983">
        <v>157.63999999999999</v>
      </c>
      <c r="D29" s="983">
        <v>164.67</v>
      </c>
      <c r="E29" s="983">
        <v>184.13</v>
      </c>
      <c r="F29" s="983">
        <v>190.88</v>
      </c>
      <c r="G29" s="983">
        <v>189.16</v>
      </c>
      <c r="H29" s="983">
        <v>189.39</v>
      </c>
      <c r="I29" s="983">
        <v>193.46</v>
      </c>
      <c r="J29" s="983">
        <v>187.76</v>
      </c>
      <c r="K29" s="983">
        <v>181.9</v>
      </c>
      <c r="L29" s="983">
        <v>165.79</v>
      </c>
      <c r="M29" s="983">
        <v>157.02000000000001</v>
      </c>
      <c r="N29" s="984">
        <v>154.63999999999999</v>
      </c>
      <c r="O29" s="772"/>
      <c r="P29" s="969" t="s">
        <v>288</v>
      </c>
      <c r="Q29" s="983">
        <v>169.08</v>
      </c>
      <c r="R29" s="983">
        <v>189.88</v>
      </c>
      <c r="S29" s="983">
        <v>187.69</v>
      </c>
      <c r="T29" s="984">
        <v>159.29</v>
      </c>
      <c r="U29" s="772"/>
      <c r="V29" s="966" t="s">
        <v>288</v>
      </c>
      <c r="W29" s="967">
        <v>179.76</v>
      </c>
      <c r="X29" s="968">
        <v>175.01</v>
      </c>
      <c r="Y29" s="772"/>
      <c r="Z29" s="966" t="s">
        <v>288</v>
      </c>
      <c r="AA29" s="985">
        <v>177.29</v>
      </c>
    </row>
    <row r="30" spans="2:27" ht="19.5" customHeight="1">
      <c r="B30" s="987"/>
      <c r="C30" s="961"/>
      <c r="D30" s="961"/>
      <c r="E30" s="961"/>
      <c r="F30" s="961"/>
      <c r="G30" s="961"/>
      <c r="H30" s="961"/>
      <c r="I30" s="961"/>
      <c r="J30" s="961"/>
      <c r="K30" s="961"/>
      <c r="L30" s="961"/>
      <c r="M30" s="961"/>
      <c r="N30" s="961"/>
      <c r="O30" s="772"/>
      <c r="P30" s="989"/>
      <c r="Q30" s="990"/>
      <c r="R30" s="990"/>
      <c r="S30" s="990"/>
      <c r="T30" s="990"/>
      <c r="U30" s="772"/>
      <c r="V30" s="987"/>
      <c r="W30" s="961"/>
      <c r="X30" s="961"/>
      <c r="Y30" s="772"/>
      <c r="Z30" s="987"/>
      <c r="AA30" s="991"/>
    </row>
    <row r="31" spans="2:27" ht="19.5" customHeight="1" thickBot="1">
      <c r="B31" s="965">
        <v>2010</v>
      </c>
      <c r="C31" s="982" t="s">
        <v>278</v>
      </c>
      <c r="D31" s="961"/>
      <c r="E31" s="961"/>
      <c r="F31" s="961"/>
      <c r="G31" s="961"/>
      <c r="H31" s="961"/>
      <c r="I31" s="961"/>
      <c r="J31" s="961"/>
      <c r="K31" s="961"/>
      <c r="L31" s="961"/>
      <c r="M31" s="961"/>
      <c r="N31" s="961"/>
      <c r="O31" s="772"/>
      <c r="P31" s="965">
        <v>2010</v>
      </c>
      <c r="Q31" s="992" t="s">
        <v>279</v>
      </c>
      <c r="R31" s="993"/>
      <c r="S31" s="993"/>
      <c r="T31" s="993"/>
      <c r="U31" s="772"/>
      <c r="V31" s="965">
        <v>2010</v>
      </c>
      <c r="W31" s="992" t="s">
        <v>280</v>
      </c>
      <c r="X31" s="992"/>
      <c r="Y31" s="772"/>
      <c r="Z31" s="965">
        <v>2010</v>
      </c>
      <c r="AA31" s="772"/>
    </row>
    <row r="32" spans="2:27" ht="19.5" customHeight="1" thickBot="1">
      <c r="B32" s="966"/>
      <c r="C32" s="967" t="s">
        <v>214</v>
      </c>
      <c r="D32" s="967" t="s">
        <v>215</v>
      </c>
      <c r="E32" s="967" t="s">
        <v>216</v>
      </c>
      <c r="F32" s="967" t="s">
        <v>217</v>
      </c>
      <c r="G32" s="967" t="s">
        <v>218</v>
      </c>
      <c r="H32" s="967" t="s">
        <v>219</v>
      </c>
      <c r="I32" s="967" t="s">
        <v>220</v>
      </c>
      <c r="J32" s="967" t="s">
        <v>221</v>
      </c>
      <c r="K32" s="967" t="s">
        <v>222</v>
      </c>
      <c r="L32" s="967" t="s">
        <v>223</v>
      </c>
      <c r="M32" s="967" t="s">
        <v>224</v>
      </c>
      <c r="N32" s="968" t="s">
        <v>225</v>
      </c>
      <c r="O32" s="772"/>
      <c r="P32" s="966"/>
      <c r="Q32" s="967" t="s">
        <v>281</v>
      </c>
      <c r="R32" s="967" t="s">
        <v>282</v>
      </c>
      <c r="S32" s="967" t="s">
        <v>283</v>
      </c>
      <c r="T32" s="968" t="s">
        <v>284</v>
      </c>
      <c r="U32" s="772"/>
      <c r="V32" s="966"/>
      <c r="W32" s="967" t="s">
        <v>285</v>
      </c>
      <c r="X32" s="968" t="s">
        <v>286</v>
      </c>
      <c r="Y32" s="772"/>
      <c r="Z32" s="966"/>
      <c r="AA32" s="985" t="s">
        <v>287</v>
      </c>
    </row>
    <row r="33" spans="2:32" ht="19.5" customHeight="1" thickBot="1">
      <c r="B33" s="969" t="s">
        <v>288</v>
      </c>
      <c r="C33" s="983">
        <v>146.53</v>
      </c>
      <c r="D33" s="983">
        <v>135.78</v>
      </c>
      <c r="E33" s="983">
        <v>151.1</v>
      </c>
      <c r="F33" s="983">
        <v>148.16</v>
      </c>
      <c r="G33" s="983">
        <v>138.93</v>
      </c>
      <c r="H33" s="983">
        <v>131.65</v>
      </c>
      <c r="I33" s="983">
        <v>121.06</v>
      </c>
      <c r="J33" s="983">
        <v>113.93</v>
      </c>
      <c r="K33" s="983">
        <v>103.77</v>
      </c>
      <c r="L33" s="983">
        <v>89.22</v>
      </c>
      <c r="M33" s="983">
        <v>87.51</v>
      </c>
      <c r="N33" s="984">
        <v>80.459999999999994</v>
      </c>
      <c r="O33" s="772"/>
      <c r="P33" s="969" t="s">
        <v>288</v>
      </c>
      <c r="Q33" s="983">
        <v>145.30000000000001</v>
      </c>
      <c r="R33" s="983">
        <v>138.97999999999999</v>
      </c>
      <c r="S33" s="983">
        <v>112.06</v>
      </c>
      <c r="T33" s="984">
        <v>85.92</v>
      </c>
      <c r="U33" s="772"/>
      <c r="V33" s="966" t="s">
        <v>288</v>
      </c>
      <c r="W33" s="967">
        <v>141.96</v>
      </c>
      <c r="X33" s="968">
        <v>100.04</v>
      </c>
      <c r="Y33" s="772"/>
      <c r="Z33" s="966" t="s">
        <v>288</v>
      </c>
      <c r="AA33" s="985">
        <v>120.97</v>
      </c>
    </row>
    <row r="34" spans="2:32" ht="19.5" customHeight="1">
      <c r="B34" s="987"/>
      <c r="C34" s="961"/>
      <c r="D34" s="961"/>
      <c r="E34" s="961"/>
      <c r="F34" s="961"/>
      <c r="G34" s="961"/>
      <c r="H34" s="961"/>
      <c r="I34" s="961"/>
      <c r="J34" s="961"/>
      <c r="K34" s="961"/>
      <c r="L34" s="961"/>
      <c r="M34" s="961"/>
      <c r="N34" s="961"/>
      <c r="O34" s="772"/>
      <c r="P34" s="989"/>
      <c r="Q34" s="990"/>
      <c r="R34" s="990"/>
      <c r="S34" s="990"/>
      <c r="T34" s="990"/>
      <c r="U34" s="772"/>
      <c r="V34" s="987"/>
      <c r="W34" s="961"/>
      <c r="X34" s="961"/>
      <c r="Y34" s="772"/>
      <c r="Z34" s="987"/>
      <c r="AA34" s="991"/>
    </row>
    <row r="35" spans="2:32" ht="19.5" customHeight="1" thickBot="1">
      <c r="B35" s="965">
        <v>2011</v>
      </c>
      <c r="C35" s="982" t="s">
        <v>278</v>
      </c>
      <c r="D35" s="961"/>
      <c r="E35" s="961"/>
      <c r="F35" s="961"/>
      <c r="G35" s="961"/>
      <c r="H35" s="961"/>
      <c r="I35" s="961"/>
      <c r="J35" s="961"/>
      <c r="K35" s="961"/>
      <c r="L35" s="961"/>
      <c r="M35" s="961"/>
      <c r="N35" s="961"/>
      <c r="O35" s="772"/>
      <c r="P35" s="965">
        <v>2011</v>
      </c>
      <c r="Q35" s="992" t="s">
        <v>279</v>
      </c>
      <c r="R35" s="993"/>
      <c r="S35" s="993"/>
      <c r="T35" s="993"/>
      <c r="U35" s="772"/>
      <c r="V35" s="965">
        <v>2011</v>
      </c>
      <c r="W35" s="992" t="s">
        <v>280</v>
      </c>
      <c r="X35" s="992"/>
      <c r="Y35" s="772"/>
      <c r="Z35" s="965">
        <v>2011</v>
      </c>
      <c r="AA35" s="772"/>
    </row>
    <row r="36" spans="2:32" ht="19.5" customHeight="1" thickBot="1">
      <c r="B36" s="966"/>
      <c r="C36" s="967" t="s">
        <v>214</v>
      </c>
      <c r="D36" s="967" t="s">
        <v>215</v>
      </c>
      <c r="E36" s="967" t="s">
        <v>216</v>
      </c>
      <c r="F36" s="967" t="s">
        <v>217</v>
      </c>
      <c r="G36" s="967" t="s">
        <v>218</v>
      </c>
      <c r="H36" s="967" t="s">
        <v>219</v>
      </c>
      <c r="I36" s="967" t="s">
        <v>220</v>
      </c>
      <c r="J36" s="967" t="s">
        <v>221</v>
      </c>
      <c r="K36" s="967" t="s">
        <v>222</v>
      </c>
      <c r="L36" s="967" t="s">
        <v>223</v>
      </c>
      <c r="M36" s="967" t="s">
        <v>224</v>
      </c>
      <c r="N36" s="968" t="s">
        <v>225</v>
      </c>
      <c r="O36" s="772"/>
      <c r="P36" s="966"/>
      <c r="Q36" s="967" t="s">
        <v>281</v>
      </c>
      <c r="R36" s="967" t="s">
        <v>282</v>
      </c>
      <c r="S36" s="967" t="s">
        <v>283</v>
      </c>
      <c r="T36" s="968" t="s">
        <v>284</v>
      </c>
      <c r="U36" s="772"/>
      <c r="V36" s="966"/>
      <c r="W36" s="967" t="s">
        <v>285</v>
      </c>
      <c r="X36" s="968" t="s">
        <v>286</v>
      </c>
      <c r="Y36" s="772"/>
      <c r="Z36" s="966"/>
      <c r="AA36" s="985" t="s">
        <v>287</v>
      </c>
    </row>
    <row r="37" spans="2:32" ht="19.5" customHeight="1" thickBot="1">
      <c r="B37" s="969" t="s">
        <v>288</v>
      </c>
      <c r="C37" s="983">
        <v>78.56</v>
      </c>
      <c r="D37" s="983">
        <v>79.5</v>
      </c>
      <c r="E37" s="983">
        <v>95.8</v>
      </c>
      <c r="F37" s="983">
        <v>112.05</v>
      </c>
      <c r="G37" s="983">
        <v>115.05</v>
      </c>
      <c r="H37" s="983">
        <v>113.46</v>
      </c>
      <c r="I37" s="983">
        <v>126.2</v>
      </c>
      <c r="J37" s="983">
        <v>126.39</v>
      </c>
      <c r="K37" s="983">
        <v>131.16</v>
      </c>
      <c r="L37" s="983">
        <v>135.18</v>
      </c>
      <c r="M37" s="983">
        <v>142.22999999999999</v>
      </c>
      <c r="N37" s="984">
        <v>156.77000000000001</v>
      </c>
      <c r="O37" s="772"/>
      <c r="P37" s="969" t="s">
        <v>288</v>
      </c>
      <c r="Q37" s="983">
        <v>85.89</v>
      </c>
      <c r="R37" s="983">
        <v>113.58</v>
      </c>
      <c r="S37" s="983">
        <v>127.81</v>
      </c>
      <c r="T37" s="984">
        <v>143.93</v>
      </c>
      <c r="U37" s="772"/>
      <c r="V37" s="966" t="s">
        <v>288</v>
      </c>
      <c r="W37" s="967">
        <v>99.62</v>
      </c>
      <c r="X37" s="968">
        <v>135.55000000000001</v>
      </c>
      <c r="Y37" s="772"/>
      <c r="Z37" s="966" t="s">
        <v>288</v>
      </c>
      <c r="AA37" s="985">
        <v>117.31</v>
      </c>
      <c r="AB37" s="425"/>
      <c r="AF37" s="960"/>
    </row>
    <row r="38" spans="2:32" ht="19.5" customHeight="1">
      <c r="B38" s="987"/>
      <c r="C38" s="961"/>
      <c r="D38" s="961"/>
      <c r="E38" s="961"/>
      <c r="F38" s="961"/>
      <c r="G38" s="961"/>
      <c r="H38" s="961"/>
      <c r="I38" s="961"/>
      <c r="J38" s="961"/>
      <c r="K38" s="961"/>
      <c r="L38" s="961"/>
      <c r="M38" s="961"/>
      <c r="N38" s="961"/>
      <c r="O38" s="772"/>
      <c r="P38" s="961"/>
      <c r="Q38" s="961"/>
      <c r="R38" s="961"/>
      <c r="S38" s="961"/>
      <c r="T38" s="961"/>
      <c r="U38" s="772"/>
      <c r="V38" s="961"/>
      <c r="W38" s="961"/>
      <c r="X38" s="961"/>
      <c r="Y38" s="961"/>
      <c r="Z38" s="961"/>
      <c r="AA38" s="961"/>
      <c r="AF38" s="960"/>
    </row>
    <row r="39" spans="2:32" ht="19.5" customHeight="1" thickBot="1">
      <c r="B39" s="965">
        <v>2012</v>
      </c>
      <c r="C39" s="982" t="s">
        <v>278</v>
      </c>
      <c r="D39" s="961"/>
      <c r="E39" s="961"/>
      <c r="F39" s="961"/>
      <c r="G39" s="961"/>
      <c r="H39" s="961"/>
      <c r="I39" s="961"/>
      <c r="J39" s="961"/>
      <c r="K39" s="961"/>
      <c r="L39" s="961"/>
      <c r="M39" s="961"/>
      <c r="N39" s="961"/>
      <c r="O39" s="772"/>
      <c r="P39" s="965">
        <v>2012</v>
      </c>
      <c r="Q39" s="992" t="s">
        <v>279</v>
      </c>
      <c r="R39" s="993"/>
      <c r="S39" s="993"/>
      <c r="T39" s="993"/>
      <c r="U39" s="772"/>
      <c r="V39" s="965">
        <v>2012</v>
      </c>
      <c r="W39" s="992" t="s">
        <v>280</v>
      </c>
      <c r="X39" s="992"/>
      <c r="Y39" s="772"/>
      <c r="Z39" s="965">
        <v>2012</v>
      </c>
      <c r="AA39" s="772"/>
      <c r="AF39" s="960"/>
    </row>
    <row r="40" spans="2:32" ht="19.5" customHeight="1" thickBot="1">
      <c r="B40" s="966"/>
      <c r="C40" s="967" t="s">
        <v>214</v>
      </c>
      <c r="D40" s="967" t="s">
        <v>215</v>
      </c>
      <c r="E40" s="967" t="s">
        <v>216</v>
      </c>
      <c r="F40" s="967" t="s">
        <v>217</v>
      </c>
      <c r="G40" s="967" t="s">
        <v>218</v>
      </c>
      <c r="H40" s="967" t="s">
        <v>219</v>
      </c>
      <c r="I40" s="967" t="s">
        <v>220</v>
      </c>
      <c r="J40" s="967" t="s">
        <v>221</v>
      </c>
      <c r="K40" s="967" t="s">
        <v>222</v>
      </c>
      <c r="L40" s="967" t="s">
        <v>223</v>
      </c>
      <c r="M40" s="967" t="s">
        <v>224</v>
      </c>
      <c r="N40" s="968" t="s">
        <v>225</v>
      </c>
      <c r="O40" s="772"/>
      <c r="P40" s="966"/>
      <c r="Q40" s="967" t="s">
        <v>281</v>
      </c>
      <c r="R40" s="967" t="s">
        <v>282</v>
      </c>
      <c r="S40" s="967" t="s">
        <v>283</v>
      </c>
      <c r="T40" s="968" t="s">
        <v>284</v>
      </c>
      <c r="U40" s="772"/>
      <c r="V40" s="966"/>
      <c r="W40" s="967" t="s">
        <v>285</v>
      </c>
      <c r="X40" s="968" t="s">
        <v>286</v>
      </c>
      <c r="Y40" s="772"/>
      <c r="Z40" s="966"/>
      <c r="AA40" s="985" t="s">
        <v>287</v>
      </c>
      <c r="AF40" s="960"/>
    </row>
    <row r="41" spans="2:32" ht="19.5" customHeight="1" thickBot="1">
      <c r="B41" s="969" t="s">
        <v>288</v>
      </c>
      <c r="C41" s="983">
        <v>164.61</v>
      </c>
      <c r="D41" s="983">
        <v>169.95</v>
      </c>
      <c r="E41" s="983">
        <v>176.6</v>
      </c>
      <c r="F41" s="983">
        <v>182.99</v>
      </c>
      <c r="G41" s="983">
        <v>183.27</v>
      </c>
      <c r="H41" s="983">
        <v>176.31</v>
      </c>
      <c r="I41" s="983">
        <v>175.64</v>
      </c>
      <c r="J41" s="983">
        <v>178.38</v>
      </c>
      <c r="K41" s="983">
        <v>185.49</v>
      </c>
      <c r="L41" s="983">
        <v>186.13</v>
      </c>
      <c r="M41" s="983">
        <v>184.29</v>
      </c>
      <c r="N41" s="984">
        <v>177.08</v>
      </c>
      <c r="O41" s="772"/>
      <c r="P41" s="969" t="s">
        <v>288</v>
      </c>
      <c r="Q41" s="983">
        <v>170.4</v>
      </c>
      <c r="R41" s="983">
        <v>180.93</v>
      </c>
      <c r="S41" s="983">
        <v>179.75</v>
      </c>
      <c r="T41" s="984">
        <v>183.05</v>
      </c>
      <c r="U41" s="772"/>
      <c r="V41" s="966" t="s">
        <v>288</v>
      </c>
      <c r="W41" s="967">
        <v>175.82</v>
      </c>
      <c r="X41" s="994">
        <v>181.3</v>
      </c>
      <c r="Y41" s="772"/>
      <c r="Z41" s="966" t="s">
        <v>288</v>
      </c>
      <c r="AA41" s="995">
        <v>178.6</v>
      </c>
      <c r="AF41" s="960"/>
    </row>
    <row r="42" spans="2:32" ht="19.5" customHeight="1">
      <c r="B42" s="987"/>
      <c r="C42" s="961"/>
      <c r="D42" s="961"/>
      <c r="E42" s="961"/>
      <c r="F42" s="961"/>
      <c r="G42" s="961"/>
      <c r="H42" s="961"/>
      <c r="I42" s="961"/>
      <c r="J42" s="961"/>
      <c r="K42" s="961"/>
      <c r="L42" s="961"/>
      <c r="M42" s="961"/>
      <c r="N42" s="961"/>
      <c r="O42" s="772"/>
      <c r="P42" s="961"/>
      <c r="Q42" s="961"/>
      <c r="R42" s="961"/>
      <c r="S42" s="961"/>
      <c r="T42" s="961"/>
      <c r="U42" s="772"/>
      <c r="V42" s="961"/>
      <c r="W42" s="961"/>
      <c r="X42" s="961"/>
      <c r="Y42" s="961"/>
      <c r="Z42" s="961"/>
      <c r="AA42" s="961"/>
      <c r="AF42" s="960"/>
    </row>
    <row r="43" spans="2:32" ht="19.5" customHeight="1" thickBot="1">
      <c r="B43" s="965">
        <v>2013</v>
      </c>
      <c r="C43" s="982" t="s">
        <v>278</v>
      </c>
      <c r="D43" s="961"/>
      <c r="E43" s="961"/>
      <c r="F43" s="961"/>
      <c r="G43" s="961"/>
      <c r="H43" s="961"/>
      <c r="I43" s="961"/>
      <c r="J43" s="961"/>
      <c r="K43" s="961"/>
      <c r="L43" s="961"/>
      <c r="M43" s="961"/>
      <c r="N43" s="961"/>
      <c r="O43" s="772"/>
      <c r="P43" s="965">
        <v>2013</v>
      </c>
      <c r="Q43" s="992" t="s">
        <v>279</v>
      </c>
      <c r="R43" s="993"/>
      <c r="S43" s="993"/>
      <c r="T43" s="993"/>
      <c r="U43" s="772"/>
      <c r="V43" s="965">
        <v>2013</v>
      </c>
      <c r="W43" s="992" t="s">
        <v>280</v>
      </c>
      <c r="X43" s="992"/>
      <c r="Y43" s="772"/>
      <c r="Z43" s="965">
        <v>2013</v>
      </c>
      <c r="AA43" s="772"/>
      <c r="AF43" s="960"/>
    </row>
    <row r="44" spans="2:32" ht="19.5" customHeight="1" thickBot="1">
      <c r="B44" s="966"/>
      <c r="C44" s="967" t="s">
        <v>214</v>
      </c>
      <c r="D44" s="967" t="s">
        <v>215</v>
      </c>
      <c r="E44" s="967" t="s">
        <v>216</v>
      </c>
      <c r="F44" s="967" t="s">
        <v>217</v>
      </c>
      <c r="G44" s="967" t="s">
        <v>218</v>
      </c>
      <c r="H44" s="967" t="s">
        <v>219</v>
      </c>
      <c r="I44" s="967" t="s">
        <v>220</v>
      </c>
      <c r="J44" s="967" t="s">
        <v>221</v>
      </c>
      <c r="K44" s="967" t="s">
        <v>222</v>
      </c>
      <c r="L44" s="967" t="s">
        <v>223</v>
      </c>
      <c r="M44" s="967" t="s">
        <v>224</v>
      </c>
      <c r="N44" s="968" t="s">
        <v>225</v>
      </c>
      <c r="O44" s="772"/>
      <c r="P44" s="966"/>
      <c r="Q44" s="967" t="s">
        <v>281</v>
      </c>
      <c r="R44" s="967" t="s">
        <v>282</v>
      </c>
      <c r="S44" s="967" t="s">
        <v>283</v>
      </c>
      <c r="T44" s="968" t="s">
        <v>284</v>
      </c>
      <c r="U44" s="772"/>
      <c r="V44" s="966"/>
      <c r="W44" s="967" t="s">
        <v>285</v>
      </c>
      <c r="X44" s="968" t="s">
        <v>286</v>
      </c>
      <c r="Y44" s="772"/>
      <c r="Z44" s="966"/>
      <c r="AA44" s="985" t="s">
        <v>287</v>
      </c>
      <c r="AF44" s="960"/>
    </row>
    <row r="45" spans="2:32" ht="19.5" customHeight="1" thickBot="1">
      <c r="B45" s="969" t="s">
        <v>288</v>
      </c>
      <c r="C45" s="983">
        <v>173.39</v>
      </c>
      <c r="D45" s="983">
        <v>168.68</v>
      </c>
      <c r="E45" s="983">
        <v>172.45</v>
      </c>
      <c r="F45" s="983">
        <v>175.46</v>
      </c>
      <c r="G45" s="983">
        <v>174.43</v>
      </c>
      <c r="H45" s="983">
        <v>175.06</v>
      </c>
      <c r="I45" s="983">
        <v>172.62</v>
      </c>
      <c r="J45" s="983">
        <v>172.44</v>
      </c>
      <c r="K45" s="983">
        <v>180.5</v>
      </c>
      <c r="L45" s="983">
        <v>173.82</v>
      </c>
      <c r="M45" s="983">
        <v>167.38</v>
      </c>
      <c r="N45" s="984">
        <v>163.43</v>
      </c>
      <c r="O45" s="772"/>
      <c r="P45" s="969" t="s">
        <v>288</v>
      </c>
      <c r="Q45" s="983">
        <v>171.59</v>
      </c>
      <c r="R45" s="983">
        <v>174.95</v>
      </c>
      <c r="S45" s="983">
        <v>174.8</v>
      </c>
      <c r="T45" s="984">
        <v>169.13</v>
      </c>
      <c r="U45" s="772"/>
      <c r="V45" s="966" t="s">
        <v>288</v>
      </c>
      <c r="W45" s="967">
        <v>173.22</v>
      </c>
      <c r="X45" s="968">
        <v>172.22</v>
      </c>
      <c r="Y45" s="772"/>
      <c r="Z45" s="966" t="s">
        <v>288</v>
      </c>
      <c r="AA45" s="985">
        <v>172.76</v>
      </c>
      <c r="AF45" s="960"/>
    </row>
    <row r="46" spans="2:32" ht="19.5" customHeight="1">
      <c r="B46" s="987"/>
      <c r="C46" s="961"/>
      <c r="D46" s="961"/>
      <c r="E46" s="961"/>
      <c r="F46" s="961"/>
      <c r="G46" s="961"/>
      <c r="H46" s="961"/>
      <c r="I46" s="961"/>
      <c r="J46" s="961"/>
      <c r="K46" s="961"/>
      <c r="L46" s="961"/>
      <c r="M46" s="961"/>
      <c r="N46" s="961"/>
      <c r="O46" s="772"/>
      <c r="P46" s="961"/>
      <c r="Q46" s="961"/>
      <c r="R46" s="961"/>
      <c r="S46" s="961"/>
      <c r="T46" s="961"/>
      <c r="U46" s="772"/>
      <c r="V46" s="961"/>
      <c r="W46" s="961"/>
      <c r="X46" s="961"/>
      <c r="Y46" s="961"/>
      <c r="Z46" s="961"/>
      <c r="AA46" s="961"/>
      <c r="AF46" s="960"/>
    </row>
    <row r="47" spans="2:32" ht="19.5" customHeight="1" thickBot="1">
      <c r="B47" s="965">
        <v>2014</v>
      </c>
      <c r="C47" s="982" t="s">
        <v>278</v>
      </c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772"/>
      <c r="P47" s="965">
        <v>2014</v>
      </c>
      <c r="Q47" s="992" t="s">
        <v>279</v>
      </c>
      <c r="R47" s="993"/>
      <c r="S47" s="993"/>
      <c r="T47" s="993"/>
      <c r="U47" s="772"/>
      <c r="V47" s="965">
        <v>2014</v>
      </c>
      <c r="W47" s="992" t="s">
        <v>280</v>
      </c>
      <c r="X47" s="992"/>
      <c r="Y47" s="772"/>
      <c r="Z47" s="965">
        <v>2014</v>
      </c>
      <c r="AA47" s="772"/>
      <c r="AF47" s="960"/>
    </row>
    <row r="48" spans="2:32" ht="19.5" customHeight="1" thickBot="1">
      <c r="B48" s="966"/>
      <c r="C48" s="967" t="s">
        <v>214</v>
      </c>
      <c r="D48" s="967" t="s">
        <v>215</v>
      </c>
      <c r="E48" s="967" t="s">
        <v>216</v>
      </c>
      <c r="F48" s="967" t="s">
        <v>217</v>
      </c>
      <c r="G48" s="967" t="s">
        <v>218</v>
      </c>
      <c r="H48" s="967" t="s">
        <v>219</v>
      </c>
      <c r="I48" s="967" t="s">
        <v>220</v>
      </c>
      <c r="J48" s="967" t="s">
        <v>221</v>
      </c>
      <c r="K48" s="967" t="s">
        <v>222</v>
      </c>
      <c r="L48" s="967" t="s">
        <v>223</v>
      </c>
      <c r="M48" s="967" t="s">
        <v>224</v>
      </c>
      <c r="N48" s="968" t="s">
        <v>225</v>
      </c>
      <c r="O48" s="772"/>
      <c r="P48" s="966"/>
      <c r="Q48" s="967" t="s">
        <v>281</v>
      </c>
      <c r="R48" s="967" t="s">
        <v>282</v>
      </c>
      <c r="S48" s="967" t="s">
        <v>283</v>
      </c>
      <c r="T48" s="968" t="s">
        <v>284</v>
      </c>
      <c r="U48" s="772"/>
      <c r="V48" s="966"/>
      <c r="W48" s="967" t="s">
        <v>285</v>
      </c>
      <c r="X48" s="968" t="s">
        <v>286</v>
      </c>
      <c r="Y48" s="772"/>
      <c r="Z48" s="966"/>
      <c r="AA48" s="985" t="s">
        <v>287</v>
      </c>
      <c r="AF48" s="960"/>
    </row>
    <row r="49" spans="2:35" ht="19.5" customHeight="1" thickBot="1">
      <c r="B49" s="969" t="s">
        <v>288</v>
      </c>
      <c r="C49" s="983">
        <v>167.21</v>
      </c>
      <c r="D49" s="983">
        <v>161.33000000000001</v>
      </c>
      <c r="E49" s="983">
        <v>166.11</v>
      </c>
      <c r="F49" s="983">
        <v>174.34</v>
      </c>
      <c r="G49" s="983">
        <v>176.06</v>
      </c>
      <c r="H49" s="983">
        <v>170.78</v>
      </c>
      <c r="I49" s="983">
        <v>164.81</v>
      </c>
      <c r="J49" s="983">
        <v>164.4</v>
      </c>
      <c r="K49" s="983">
        <v>167.18</v>
      </c>
      <c r="L49" s="983">
        <v>160.56</v>
      </c>
      <c r="M49" s="983">
        <v>158.87</v>
      </c>
      <c r="N49" s="984">
        <v>152.19</v>
      </c>
      <c r="O49" s="772"/>
      <c r="P49" s="969" t="s">
        <v>288</v>
      </c>
      <c r="Q49" s="983">
        <v>164.85</v>
      </c>
      <c r="R49" s="983">
        <v>173.84</v>
      </c>
      <c r="S49" s="983">
        <v>165.41</v>
      </c>
      <c r="T49" s="984">
        <v>157.51</v>
      </c>
      <c r="U49" s="772"/>
      <c r="V49" s="966" t="s">
        <v>288</v>
      </c>
      <c r="W49" s="967">
        <v>169.45</v>
      </c>
      <c r="X49" s="968">
        <v>161.41999999999999</v>
      </c>
      <c r="Y49" s="772"/>
      <c r="Z49" s="966" t="s">
        <v>288</v>
      </c>
      <c r="AA49" s="985">
        <v>165.25</v>
      </c>
      <c r="AF49" s="960"/>
    </row>
    <row r="50" spans="2:35" ht="19.5" customHeight="1">
      <c r="B50" s="987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772"/>
      <c r="P50" s="961"/>
      <c r="Q50" s="961"/>
      <c r="R50" s="961"/>
      <c r="S50" s="961"/>
      <c r="T50" s="961"/>
      <c r="U50" s="772"/>
      <c r="V50" s="961"/>
      <c r="W50" s="961"/>
      <c r="X50" s="961"/>
      <c r="Y50" s="961"/>
      <c r="Z50" s="961"/>
      <c r="AA50" s="961"/>
      <c r="AF50" s="960"/>
    </row>
    <row r="51" spans="2:35" ht="19.5" customHeight="1" thickBot="1">
      <c r="B51" s="965">
        <v>2015</v>
      </c>
      <c r="C51" s="982" t="s">
        <v>278</v>
      </c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772"/>
      <c r="P51" s="965">
        <v>2015</v>
      </c>
      <c r="Q51" s="992" t="s">
        <v>279</v>
      </c>
      <c r="R51" s="993"/>
      <c r="S51" s="993"/>
      <c r="T51" s="993"/>
      <c r="U51" s="772"/>
      <c r="V51" s="965">
        <v>2015</v>
      </c>
      <c r="W51" s="992" t="s">
        <v>280</v>
      </c>
      <c r="X51" s="992"/>
      <c r="Y51" s="772"/>
      <c r="Z51" s="965">
        <v>2015</v>
      </c>
      <c r="AA51" s="772"/>
      <c r="AF51" s="960"/>
    </row>
    <row r="52" spans="2:35" ht="19.5" customHeight="1" thickBot="1">
      <c r="B52" s="966"/>
      <c r="C52" s="967" t="s">
        <v>214</v>
      </c>
      <c r="D52" s="967" t="s">
        <v>215</v>
      </c>
      <c r="E52" s="967" t="s">
        <v>216</v>
      </c>
      <c r="F52" s="967" t="s">
        <v>217</v>
      </c>
      <c r="G52" s="967" t="s">
        <v>218</v>
      </c>
      <c r="H52" s="967" t="s">
        <v>219</v>
      </c>
      <c r="I52" s="967" t="s">
        <v>220</v>
      </c>
      <c r="J52" s="967" t="s">
        <v>221</v>
      </c>
      <c r="K52" s="967" t="s">
        <v>222</v>
      </c>
      <c r="L52" s="967" t="s">
        <v>223</v>
      </c>
      <c r="M52" s="967" t="s">
        <v>224</v>
      </c>
      <c r="N52" s="968" t="s">
        <v>225</v>
      </c>
      <c r="O52" s="772"/>
      <c r="P52" s="966"/>
      <c r="Q52" s="967" t="s">
        <v>281</v>
      </c>
      <c r="R52" s="967" t="s">
        <v>282</v>
      </c>
      <c r="S52" s="967" t="s">
        <v>283</v>
      </c>
      <c r="T52" s="968" t="s">
        <v>284</v>
      </c>
      <c r="U52" s="772"/>
      <c r="V52" s="966"/>
      <c r="W52" s="967" t="s">
        <v>285</v>
      </c>
      <c r="X52" s="968" t="s">
        <v>286</v>
      </c>
      <c r="Y52" s="772"/>
      <c r="Z52" s="966"/>
      <c r="AA52" s="985" t="s">
        <v>287</v>
      </c>
      <c r="AF52" s="960"/>
    </row>
    <row r="53" spans="2:35" ht="19.5" customHeight="1" thickBot="1">
      <c r="B53" s="969" t="s">
        <v>288</v>
      </c>
      <c r="C53" s="983">
        <v>150.22</v>
      </c>
      <c r="D53" s="983">
        <v>151.1</v>
      </c>
      <c r="E53" s="983">
        <v>156.03</v>
      </c>
      <c r="F53" s="983">
        <v>162.61000000000001</v>
      </c>
      <c r="G53" s="983">
        <v>160.38999999999999</v>
      </c>
      <c r="H53" s="983">
        <v>158.78</v>
      </c>
      <c r="I53" s="983">
        <v>150.13999999999999</v>
      </c>
      <c r="J53" s="983">
        <v>148.04</v>
      </c>
      <c r="K53" s="983">
        <v>149.5</v>
      </c>
      <c r="L53" s="983">
        <v>147.91999999999999</v>
      </c>
      <c r="M53" s="983">
        <v>141.63</v>
      </c>
      <c r="N53" s="984">
        <v>135.77000000000001</v>
      </c>
      <c r="O53" s="772"/>
      <c r="P53" s="969" t="s">
        <v>288</v>
      </c>
      <c r="Q53" s="983">
        <v>152.46</v>
      </c>
      <c r="R53" s="983">
        <v>160.72999999999999</v>
      </c>
      <c r="S53" s="983">
        <v>149.34</v>
      </c>
      <c r="T53" s="984">
        <v>141.62</v>
      </c>
      <c r="U53" s="772"/>
      <c r="V53" s="966" t="s">
        <v>288</v>
      </c>
      <c r="W53" s="967">
        <v>156.76</v>
      </c>
      <c r="X53" s="968">
        <v>145.74</v>
      </c>
      <c r="Y53" s="772"/>
      <c r="Z53" s="966" t="s">
        <v>288</v>
      </c>
      <c r="AA53" s="985">
        <v>151.05000000000001</v>
      </c>
      <c r="AF53" s="960"/>
    </row>
    <row r="54" spans="2:35" ht="19.5" customHeight="1">
      <c r="B54" s="987"/>
      <c r="C54" s="961"/>
      <c r="D54" s="961"/>
      <c r="E54" s="961"/>
      <c r="F54" s="961"/>
      <c r="G54" s="961"/>
      <c r="H54" s="961"/>
      <c r="I54" s="961"/>
      <c r="J54" s="961"/>
      <c r="K54" s="961"/>
      <c r="L54" s="961"/>
      <c r="M54" s="961"/>
      <c r="N54" s="961"/>
      <c r="O54" s="772"/>
      <c r="P54" s="961"/>
      <c r="Q54" s="961"/>
      <c r="R54" s="961"/>
      <c r="S54" s="961"/>
      <c r="T54" s="961"/>
      <c r="U54" s="772"/>
      <c r="V54" s="961"/>
      <c r="W54" s="961"/>
      <c r="X54" s="961"/>
      <c r="Y54" s="961"/>
      <c r="Z54" s="961"/>
      <c r="AA54" s="961"/>
      <c r="AF54" s="960"/>
    </row>
    <row r="55" spans="2:35" ht="19.5" customHeight="1" thickBot="1">
      <c r="B55" s="965">
        <v>2016</v>
      </c>
      <c r="C55" s="982" t="s">
        <v>278</v>
      </c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772"/>
      <c r="P55" s="965">
        <v>2016</v>
      </c>
      <c r="Q55" s="992" t="s">
        <v>279</v>
      </c>
      <c r="R55" s="993"/>
      <c r="S55" s="993"/>
      <c r="T55" s="993"/>
      <c r="U55" s="772"/>
      <c r="V55" s="965">
        <v>2016</v>
      </c>
      <c r="W55" s="992" t="s">
        <v>280</v>
      </c>
      <c r="X55" s="992"/>
      <c r="Y55" s="772"/>
      <c r="Z55" s="965">
        <v>2016</v>
      </c>
      <c r="AA55" s="772"/>
      <c r="AF55" s="960"/>
    </row>
    <row r="56" spans="2:35" ht="19.5" customHeight="1" thickBot="1">
      <c r="B56" s="966"/>
      <c r="C56" s="967" t="s">
        <v>214</v>
      </c>
      <c r="D56" s="967" t="s">
        <v>215</v>
      </c>
      <c r="E56" s="967" t="s">
        <v>216</v>
      </c>
      <c r="F56" s="967" t="s">
        <v>217</v>
      </c>
      <c r="G56" s="967" t="s">
        <v>218</v>
      </c>
      <c r="H56" s="967" t="s">
        <v>219</v>
      </c>
      <c r="I56" s="967" t="s">
        <v>220</v>
      </c>
      <c r="J56" s="967" t="s">
        <v>221</v>
      </c>
      <c r="K56" s="967" t="s">
        <v>222</v>
      </c>
      <c r="L56" s="967" t="s">
        <v>223</v>
      </c>
      <c r="M56" s="967" t="s">
        <v>224</v>
      </c>
      <c r="N56" s="968" t="s">
        <v>225</v>
      </c>
      <c r="O56" s="772"/>
      <c r="P56" s="966"/>
      <c r="Q56" s="967" t="s">
        <v>281</v>
      </c>
      <c r="R56" s="967" t="s">
        <v>282</v>
      </c>
      <c r="S56" s="967" t="s">
        <v>283</v>
      </c>
      <c r="T56" s="968" t="s">
        <v>284</v>
      </c>
      <c r="U56" s="772"/>
      <c r="V56" s="966"/>
      <c r="W56" s="967" t="s">
        <v>285</v>
      </c>
      <c r="X56" s="968" t="s">
        <v>286</v>
      </c>
      <c r="Y56" s="772"/>
      <c r="Z56" s="966"/>
      <c r="AA56" s="985" t="s">
        <v>287</v>
      </c>
      <c r="AF56" s="960"/>
    </row>
    <row r="57" spans="2:35" ht="19.5" customHeight="1" thickBot="1">
      <c r="B57" s="969" t="s">
        <v>288</v>
      </c>
      <c r="C57" s="983">
        <v>132.08000000000001</v>
      </c>
      <c r="D57" s="983">
        <v>131.72</v>
      </c>
      <c r="E57" s="983">
        <v>140.28</v>
      </c>
      <c r="F57" s="983">
        <v>147.78</v>
      </c>
      <c r="G57" s="983">
        <v>149.07</v>
      </c>
      <c r="H57" s="983">
        <v>153.72999999999999</v>
      </c>
      <c r="I57" s="983">
        <v>157.59</v>
      </c>
      <c r="J57" s="983">
        <v>163.19999999999999</v>
      </c>
      <c r="K57" s="983">
        <v>168.82</v>
      </c>
      <c r="L57" s="983">
        <v>169.74</v>
      </c>
      <c r="M57" s="983">
        <v>172.36</v>
      </c>
      <c r="N57" s="984">
        <v>176.74</v>
      </c>
      <c r="O57" s="772"/>
      <c r="P57" s="969" t="s">
        <v>288</v>
      </c>
      <c r="Q57" s="983">
        <v>135.25</v>
      </c>
      <c r="R57" s="983">
        <v>150.47999999999999</v>
      </c>
      <c r="S57" s="983">
        <v>162.43</v>
      </c>
      <c r="T57" s="984">
        <v>172.56</v>
      </c>
      <c r="U57" s="772"/>
      <c r="V57" s="966" t="s">
        <v>288</v>
      </c>
      <c r="W57" s="967">
        <v>143.08000000000001</v>
      </c>
      <c r="X57" s="968">
        <v>166.26</v>
      </c>
      <c r="Y57" s="772"/>
      <c r="Z57" s="966" t="s">
        <v>288</v>
      </c>
      <c r="AA57" s="985">
        <v>152.68</v>
      </c>
      <c r="AF57" s="962"/>
      <c r="AH57" s="963"/>
      <c r="AI57" s="963"/>
    </row>
    <row r="58" spans="2:35">
      <c r="B58" s="772"/>
      <c r="C58" s="772"/>
      <c r="D58" s="772"/>
      <c r="E58" s="772"/>
      <c r="F58" s="772"/>
      <c r="G58" s="772"/>
      <c r="H58" s="772"/>
      <c r="I58" s="772"/>
      <c r="J58" s="772"/>
      <c r="K58" s="772"/>
      <c r="L58" s="772"/>
      <c r="M58" s="772"/>
      <c r="N58" s="772"/>
      <c r="O58" s="772"/>
      <c r="P58" s="772"/>
      <c r="Q58" s="772"/>
      <c r="R58" s="772"/>
      <c r="S58" s="772"/>
      <c r="T58" s="772"/>
      <c r="U58" s="772"/>
      <c r="V58" s="772"/>
      <c r="W58" s="772"/>
      <c r="X58" s="772"/>
      <c r="Y58" s="772"/>
      <c r="Z58" s="772"/>
      <c r="AA58" s="772"/>
    </row>
    <row r="59" spans="2:35" ht="15.75" thickBot="1">
      <c r="B59" s="965">
        <v>2017</v>
      </c>
      <c r="C59" s="982" t="s">
        <v>278</v>
      </c>
      <c r="D59" s="961"/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772"/>
      <c r="P59" s="965">
        <v>2017</v>
      </c>
      <c r="Q59" s="992" t="s">
        <v>279</v>
      </c>
      <c r="R59" s="993"/>
      <c r="S59" s="993"/>
      <c r="T59" s="993"/>
      <c r="U59" s="772"/>
      <c r="V59" s="965">
        <v>2017</v>
      </c>
      <c r="W59" s="992" t="s">
        <v>280</v>
      </c>
      <c r="X59" s="992"/>
      <c r="Y59" s="772"/>
      <c r="Z59" s="965">
        <v>2017</v>
      </c>
      <c r="AA59" s="772"/>
    </row>
    <row r="60" spans="2:35" ht="13.5" thickBot="1">
      <c r="B60" s="966"/>
      <c r="C60" s="967" t="s">
        <v>214</v>
      </c>
      <c r="D60" s="967" t="s">
        <v>215</v>
      </c>
      <c r="E60" s="967" t="s">
        <v>216</v>
      </c>
      <c r="F60" s="967" t="s">
        <v>217</v>
      </c>
      <c r="G60" s="967" t="s">
        <v>218</v>
      </c>
      <c r="H60" s="967" t="s">
        <v>219</v>
      </c>
      <c r="I60" s="967" t="s">
        <v>220</v>
      </c>
      <c r="J60" s="967" t="s">
        <v>221</v>
      </c>
      <c r="K60" s="967" t="s">
        <v>222</v>
      </c>
      <c r="L60" s="967" t="s">
        <v>223</v>
      </c>
      <c r="M60" s="967" t="s">
        <v>224</v>
      </c>
      <c r="N60" s="968" t="s">
        <v>225</v>
      </c>
      <c r="O60" s="772"/>
      <c r="P60" s="966"/>
      <c r="Q60" s="967" t="s">
        <v>281</v>
      </c>
      <c r="R60" s="967" t="s">
        <v>282</v>
      </c>
      <c r="S60" s="967" t="s">
        <v>283</v>
      </c>
      <c r="T60" s="968" t="s">
        <v>284</v>
      </c>
      <c r="U60" s="772"/>
      <c r="V60" s="966"/>
      <c r="W60" s="967" t="s">
        <v>285</v>
      </c>
      <c r="X60" s="968" t="s">
        <v>286</v>
      </c>
      <c r="Y60" s="772"/>
      <c r="Z60" s="966"/>
      <c r="AA60" s="985" t="s">
        <v>287</v>
      </c>
    </row>
    <row r="61" spans="2:35" ht="13.5" thickBot="1">
      <c r="B61" s="969" t="s">
        <v>288</v>
      </c>
      <c r="C61" s="983">
        <v>178.04</v>
      </c>
      <c r="D61" s="983">
        <v>179.33</v>
      </c>
      <c r="E61" s="983">
        <v>183.14</v>
      </c>
      <c r="F61" s="983">
        <v>195.51</v>
      </c>
      <c r="G61" s="983">
        <v>203.24</v>
      </c>
      <c r="H61" s="983">
        <v>209.23</v>
      </c>
      <c r="I61" s="983">
        <v>204.37</v>
      </c>
      <c r="J61" s="983">
        <v>196.31</v>
      </c>
      <c r="K61" s="983">
        <v>196.12</v>
      </c>
      <c r="L61" s="983">
        <v>195.15</v>
      </c>
      <c r="M61" s="983">
        <v>190.16</v>
      </c>
      <c r="N61" s="984">
        <v>186.6</v>
      </c>
      <c r="O61" s="772"/>
      <c r="P61" s="969" t="s">
        <v>288</v>
      </c>
      <c r="Q61" s="983">
        <v>180.49</v>
      </c>
      <c r="R61" s="983">
        <v>203.2</v>
      </c>
      <c r="S61" s="983">
        <v>198.96</v>
      </c>
      <c r="T61" s="984">
        <v>190.89</v>
      </c>
      <c r="U61" s="772"/>
      <c r="V61" s="969" t="s">
        <v>288</v>
      </c>
      <c r="W61" s="967">
        <v>191.63</v>
      </c>
      <c r="X61" s="968">
        <v>195.21</v>
      </c>
      <c r="Y61" s="772"/>
      <c r="Z61" s="966" t="s">
        <v>288</v>
      </c>
      <c r="AA61" s="985">
        <v>193.43</v>
      </c>
    </row>
    <row r="62" spans="2:35">
      <c r="B62" s="772"/>
      <c r="C62" s="772"/>
      <c r="D62" s="772"/>
      <c r="E62" s="772"/>
      <c r="F62" s="772"/>
      <c r="G62" s="772"/>
      <c r="H62" s="772"/>
      <c r="I62" s="772"/>
      <c r="J62" s="772"/>
      <c r="K62" s="772"/>
      <c r="L62" s="772"/>
      <c r="M62" s="772"/>
      <c r="N62" s="772"/>
      <c r="O62" s="772"/>
      <c r="P62" s="772"/>
      <c r="Q62" s="772"/>
      <c r="R62" s="772"/>
      <c r="S62" s="772"/>
      <c r="T62" s="772"/>
      <c r="U62" s="772"/>
      <c r="V62" s="772"/>
      <c r="W62" s="772"/>
      <c r="X62" s="772"/>
      <c r="Y62" s="772"/>
      <c r="Z62" s="772"/>
      <c r="AA62" s="772"/>
    </row>
    <row r="63" spans="2:35" ht="15.75" thickBot="1">
      <c r="B63" s="965">
        <v>2018</v>
      </c>
      <c r="C63" s="982" t="s">
        <v>278</v>
      </c>
      <c r="D63" s="961"/>
      <c r="E63" s="961"/>
      <c r="F63" s="961"/>
      <c r="G63" s="961"/>
      <c r="H63" s="961"/>
      <c r="I63" s="961"/>
      <c r="J63" s="961"/>
      <c r="K63" s="961"/>
      <c r="L63" s="961"/>
      <c r="M63" s="961"/>
      <c r="N63" s="961"/>
      <c r="O63" s="772"/>
      <c r="P63" s="965">
        <v>2018</v>
      </c>
      <c r="Q63" s="992" t="s">
        <v>279</v>
      </c>
      <c r="R63" s="993"/>
      <c r="S63" s="993"/>
      <c r="T63" s="993"/>
      <c r="U63" s="772"/>
      <c r="V63" s="965">
        <v>2018</v>
      </c>
      <c r="W63" s="992" t="s">
        <v>280</v>
      </c>
      <c r="X63" s="992"/>
      <c r="Y63" s="772"/>
      <c r="Z63" s="965">
        <v>2018</v>
      </c>
      <c r="AA63" s="772"/>
    </row>
    <row r="64" spans="2:35" ht="13.5" thickBot="1">
      <c r="B64" s="966"/>
      <c r="C64" s="967" t="s">
        <v>214</v>
      </c>
      <c r="D64" s="967" t="s">
        <v>215</v>
      </c>
      <c r="E64" s="967" t="s">
        <v>216</v>
      </c>
      <c r="F64" s="967" t="s">
        <v>217</v>
      </c>
      <c r="G64" s="967" t="s">
        <v>218</v>
      </c>
      <c r="H64" s="967" t="s">
        <v>219</v>
      </c>
      <c r="I64" s="967" t="s">
        <v>220</v>
      </c>
      <c r="J64" s="967" t="s">
        <v>221</v>
      </c>
      <c r="K64" s="967" t="s">
        <v>222</v>
      </c>
      <c r="L64" s="967" t="s">
        <v>223</v>
      </c>
      <c r="M64" s="967" t="s">
        <v>224</v>
      </c>
      <c r="N64" s="968" t="s">
        <v>225</v>
      </c>
      <c r="O64" s="772"/>
      <c r="P64" s="966"/>
      <c r="Q64" s="967" t="s">
        <v>281</v>
      </c>
      <c r="R64" s="967" t="s">
        <v>282</v>
      </c>
      <c r="S64" s="967" t="s">
        <v>283</v>
      </c>
      <c r="T64" s="968" t="s">
        <v>284</v>
      </c>
      <c r="U64" s="772"/>
      <c r="V64" s="966"/>
      <c r="W64" s="967" t="s">
        <v>285</v>
      </c>
      <c r="X64" s="968" t="s">
        <v>286</v>
      </c>
      <c r="Y64" s="772"/>
      <c r="Z64" s="966"/>
      <c r="AA64" s="985" t="s">
        <v>287</v>
      </c>
    </row>
    <row r="65" spans="2:30" ht="13.5" thickBot="1">
      <c r="B65" s="969" t="s">
        <v>288</v>
      </c>
      <c r="C65" s="983">
        <v>185.33</v>
      </c>
      <c r="D65" s="983">
        <v>180.1</v>
      </c>
      <c r="E65" s="983">
        <v>184.16</v>
      </c>
      <c r="F65" s="983">
        <v>190.89</v>
      </c>
      <c r="G65" s="983">
        <v>183.51</v>
      </c>
      <c r="H65" s="983">
        <v>180.03</v>
      </c>
      <c r="I65" s="983">
        <v>184.73</v>
      </c>
      <c r="J65" s="983">
        <v>180.82</v>
      </c>
      <c r="K65" s="983">
        <v>177.45</v>
      </c>
      <c r="L65" s="983">
        <v>179.98</v>
      </c>
      <c r="M65" s="983">
        <v>168.09</v>
      </c>
      <c r="N65" s="984">
        <v>166.58</v>
      </c>
      <c r="O65" s="772"/>
      <c r="P65" s="969" t="s">
        <v>288</v>
      </c>
      <c r="Q65" s="983">
        <v>183.45</v>
      </c>
      <c r="R65" s="983">
        <v>184.56</v>
      </c>
      <c r="S65" s="983">
        <v>181.16</v>
      </c>
      <c r="T65" s="984">
        <v>172.43</v>
      </c>
      <c r="U65" s="772"/>
      <c r="V65" s="969" t="s">
        <v>288</v>
      </c>
      <c r="W65" s="967">
        <v>183.96</v>
      </c>
      <c r="X65" s="968">
        <v>176.78</v>
      </c>
      <c r="Y65" s="772"/>
      <c r="Z65" s="969" t="s">
        <v>288</v>
      </c>
      <c r="AA65" s="985">
        <v>180.63</v>
      </c>
      <c r="AD65" s="964"/>
    </row>
    <row r="66" spans="2:30">
      <c r="Y66" s="772"/>
      <c r="AA66" s="425"/>
      <c r="AB66" s="963"/>
    </row>
    <row r="67" spans="2:30" ht="15.75" thickBot="1">
      <c r="B67" s="965">
        <v>2019</v>
      </c>
      <c r="C67" s="982" t="s">
        <v>278</v>
      </c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772"/>
      <c r="P67" s="965">
        <v>2019</v>
      </c>
      <c r="Q67" s="1213" t="s">
        <v>279</v>
      </c>
      <c r="R67" s="1214"/>
      <c r="S67" s="1214"/>
      <c r="T67" s="1214"/>
      <c r="U67" s="772"/>
      <c r="V67" s="965">
        <v>2019</v>
      </c>
      <c r="W67" s="1213" t="s">
        <v>280</v>
      </c>
      <c r="X67" s="1213"/>
      <c r="Y67" s="772"/>
      <c r="Z67" s="965">
        <v>2019</v>
      </c>
      <c r="AA67" s="772"/>
    </row>
    <row r="68" spans="2:30" ht="13.5" thickBot="1">
      <c r="B68" s="966"/>
      <c r="C68" s="967" t="s">
        <v>214</v>
      </c>
      <c r="D68" s="967" t="s">
        <v>215</v>
      </c>
      <c r="E68" s="967" t="s">
        <v>216</v>
      </c>
      <c r="F68" s="967" t="s">
        <v>217</v>
      </c>
      <c r="G68" s="967" t="s">
        <v>218</v>
      </c>
      <c r="H68" s="967" t="s">
        <v>219</v>
      </c>
      <c r="I68" s="967" t="s">
        <v>220</v>
      </c>
      <c r="J68" s="967" t="s">
        <v>221</v>
      </c>
      <c r="K68" s="967" t="s">
        <v>222</v>
      </c>
      <c r="L68" s="967" t="s">
        <v>223</v>
      </c>
      <c r="M68" s="967" t="s">
        <v>224</v>
      </c>
      <c r="N68" s="968" t="s">
        <v>225</v>
      </c>
      <c r="O68" s="772"/>
      <c r="P68" s="966"/>
      <c r="Q68" s="967" t="s">
        <v>281</v>
      </c>
      <c r="R68" s="967" t="s">
        <v>282</v>
      </c>
      <c r="S68" s="967" t="s">
        <v>283</v>
      </c>
      <c r="T68" s="968" t="s">
        <v>284</v>
      </c>
      <c r="U68" s="772"/>
      <c r="V68" s="966"/>
      <c r="W68" s="967" t="s">
        <v>285</v>
      </c>
      <c r="X68" s="968" t="s">
        <v>286</v>
      </c>
      <c r="Y68" s="772"/>
      <c r="Z68" s="966"/>
      <c r="AA68" s="985" t="s">
        <v>287</v>
      </c>
    </row>
    <row r="69" spans="2:30" ht="13.5" thickBot="1">
      <c r="B69" s="969" t="s">
        <v>288</v>
      </c>
      <c r="C69" s="983">
        <v>162.74</v>
      </c>
      <c r="D69" s="983">
        <v>161.47</v>
      </c>
      <c r="E69" s="983">
        <v>166.18</v>
      </c>
      <c r="F69" s="983">
        <v>175.41</v>
      </c>
      <c r="G69" s="983">
        <v>204.95</v>
      </c>
      <c r="H69" s="983">
        <v>211.09</v>
      </c>
      <c r="I69" s="983">
        <v>216.07</v>
      </c>
      <c r="J69" s="983">
        <v>223.72</v>
      </c>
      <c r="K69" s="983">
        <v>235.12</v>
      </c>
      <c r="L69" s="983">
        <v>234.7</v>
      </c>
      <c r="M69" s="983">
        <v>240.79</v>
      </c>
      <c r="N69" s="984">
        <v>238.24</v>
      </c>
      <c r="O69" s="772"/>
      <c r="P69" s="969" t="s">
        <v>288</v>
      </c>
      <c r="Q69" s="983">
        <v>163.44</v>
      </c>
      <c r="R69" s="983">
        <v>197.49</v>
      </c>
      <c r="S69" s="983">
        <v>224.55</v>
      </c>
      <c r="T69" s="984">
        <v>237.51</v>
      </c>
      <c r="U69" s="772"/>
      <c r="V69" s="969" t="s">
        <v>288</v>
      </c>
      <c r="W69" s="967">
        <v>179.05</v>
      </c>
      <c r="X69" s="968">
        <v>230.92</v>
      </c>
      <c r="Y69" s="772"/>
      <c r="Z69" s="969" t="s">
        <v>288</v>
      </c>
      <c r="AA69" s="985">
        <v>203.18</v>
      </c>
    </row>
    <row r="71" spans="2:30" ht="15.75" thickBot="1">
      <c r="B71" s="965">
        <v>2020</v>
      </c>
      <c r="C71" s="982" t="s">
        <v>278</v>
      </c>
      <c r="D71" s="961"/>
      <c r="E71" s="961"/>
      <c r="F71" s="961"/>
      <c r="G71" s="961"/>
      <c r="H71" s="961"/>
      <c r="I71" s="961"/>
      <c r="J71" s="961"/>
      <c r="K71" s="961"/>
      <c r="L71" s="961"/>
      <c r="M71" s="961"/>
      <c r="N71" s="961"/>
      <c r="O71" s="772"/>
      <c r="P71" s="965">
        <v>2020</v>
      </c>
      <c r="Q71" s="1418" t="s">
        <v>279</v>
      </c>
      <c r="R71" s="1419"/>
      <c r="S71" s="1419"/>
      <c r="T71" s="1419"/>
      <c r="U71" s="772"/>
      <c r="V71" s="965">
        <v>2020</v>
      </c>
      <c r="W71" s="1418" t="s">
        <v>280</v>
      </c>
      <c r="X71" s="1418"/>
      <c r="Y71" s="772"/>
      <c r="Z71" s="965">
        <v>2020</v>
      </c>
      <c r="AA71" s="772"/>
    </row>
    <row r="72" spans="2:30" ht="13.5" thickBot="1">
      <c r="B72" s="966"/>
      <c r="C72" s="967" t="s">
        <v>214</v>
      </c>
      <c r="D72" s="967" t="s">
        <v>215</v>
      </c>
      <c r="E72" s="967" t="s">
        <v>216</v>
      </c>
      <c r="F72" s="967" t="s">
        <v>217</v>
      </c>
      <c r="G72" s="967" t="s">
        <v>218</v>
      </c>
      <c r="H72" s="967" t="s">
        <v>219</v>
      </c>
      <c r="I72" s="967" t="s">
        <v>220</v>
      </c>
      <c r="J72" s="967" t="s">
        <v>221</v>
      </c>
      <c r="K72" s="967" t="s">
        <v>222</v>
      </c>
      <c r="L72" s="967" t="s">
        <v>223</v>
      </c>
      <c r="M72" s="967" t="s">
        <v>224</v>
      </c>
      <c r="N72" s="968" t="s">
        <v>225</v>
      </c>
      <c r="O72" s="772"/>
      <c r="P72" s="966"/>
      <c r="Q72" s="967" t="s">
        <v>281</v>
      </c>
      <c r="R72" s="967" t="s">
        <v>282</v>
      </c>
      <c r="S72" s="967" t="s">
        <v>283</v>
      </c>
      <c r="T72" s="968" t="s">
        <v>284</v>
      </c>
      <c r="U72" s="772"/>
      <c r="V72" s="966"/>
      <c r="W72" s="967" t="s">
        <v>285</v>
      </c>
      <c r="X72" s="968" t="s">
        <v>286</v>
      </c>
      <c r="Y72" s="772"/>
      <c r="Z72" s="966"/>
      <c r="AA72" s="985" t="s">
        <v>287</v>
      </c>
    </row>
    <row r="73" spans="2:30" ht="13.5" thickBot="1">
      <c r="B73" s="969" t="s">
        <v>288</v>
      </c>
      <c r="C73" s="983">
        <v>245.83</v>
      </c>
      <c r="D73" s="983">
        <v>262.52</v>
      </c>
      <c r="E73" s="983">
        <v>266.52999999999997</v>
      </c>
      <c r="F73" s="983">
        <v>244.55</v>
      </c>
      <c r="G73" s="983">
        <v>257.64999999999998</v>
      </c>
      <c r="H73" s="983">
        <v>279.60000000000002</v>
      </c>
      <c r="I73" s="983">
        <v>254.52</v>
      </c>
      <c r="J73" s="983">
        <v>250.16</v>
      </c>
      <c r="K73" s="983"/>
      <c r="L73" s="983"/>
      <c r="M73" s="983"/>
      <c r="N73" s="984"/>
      <c r="O73" s="772"/>
      <c r="P73" s="969" t="s">
        <v>288</v>
      </c>
      <c r="Q73" s="983">
        <v>257.33999999999997</v>
      </c>
      <c r="R73" s="983">
        <v>263.79000000000002</v>
      </c>
      <c r="S73" s="983"/>
      <c r="T73" s="984"/>
      <c r="U73" s="772"/>
      <c r="V73" s="969" t="s">
        <v>288</v>
      </c>
      <c r="W73" s="967">
        <v>260.18</v>
      </c>
      <c r="X73" s="968"/>
      <c r="Y73" s="772"/>
      <c r="Z73" s="969" t="s">
        <v>288</v>
      </c>
      <c r="AA73" s="985"/>
    </row>
    <row r="78" spans="2:30" ht="15.75">
      <c r="B78" s="772"/>
      <c r="C78" s="772"/>
      <c r="D78" s="1420" t="s">
        <v>289</v>
      </c>
      <c r="E78" s="772"/>
      <c r="F78" s="772"/>
      <c r="G78" s="772"/>
      <c r="H78" s="1421"/>
      <c r="I78" s="772"/>
      <c r="J78" s="772"/>
      <c r="K78" s="772"/>
      <c r="L78" s="772"/>
      <c r="M78" s="772"/>
      <c r="N78" s="772"/>
      <c r="O78" s="772"/>
    </row>
    <row r="79" spans="2:30" ht="16.5" thickBot="1">
      <c r="B79" s="965">
        <v>2017</v>
      </c>
      <c r="C79" s="1422" t="s">
        <v>4</v>
      </c>
      <c r="D79" s="961"/>
      <c r="E79" s="961"/>
      <c r="F79" s="961"/>
      <c r="G79" s="961"/>
      <c r="H79" s="961"/>
      <c r="I79" s="961"/>
      <c r="J79" s="961"/>
      <c r="K79" s="961"/>
      <c r="L79" s="961"/>
      <c r="M79" s="961"/>
      <c r="N79" s="961"/>
      <c r="O79" s="772"/>
    </row>
    <row r="80" spans="2:30" ht="13.5" thickBot="1">
      <c r="B80" s="966"/>
      <c r="C80" s="967" t="s">
        <v>214</v>
      </c>
      <c r="D80" s="967" t="s">
        <v>215</v>
      </c>
      <c r="E80" s="967" t="s">
        <v>216</v>
      </c>
      <c r="F80" s="967" t="s">
        <v>217</v>
      </c>
      <c r="G80" s="967" t="s">
        <v>218</v>
      </c>
      <c r="H80" s="967" t="s">
        <v>219</v>
      </c>
      <c r="I80" s="967" t="s">
        <v>220</v>
      </c>
      <c r="J80" s="967" t="s">
        <v>221</v>
      </c>
      <c r="K80" s="967" t="s">
        <v>222</v>
      </c>
      <c r="L80" s="967" t="s">
        <v>223</v>
      </c>
      <c r="M80" s="967" t="s">
        <v>224</v>
      </c>
      <c r="N80" s="968" t="s">
        <v>225</v>
      </c>
      <c r="O80" s="772"/>
    </row>
    <row r="81" spans="2:15" ht="13.5" thickBot="1">
      <c r="B81" s="969" t="s">
        <v>288</v>
      </c>
      <c r="C81" s="1423">
        <f>(C61-N57)/N57*100</f>
        <v>0.73554373656217209</v>
      </c>
      <c r="D81" s="1423">
        <f t="shared" ref="D81:N81" si="0">(D61-C61)/C61*100</f>
        <v>0.72455627948776713</v>
      </c>
      <c r="E81" s="1423">
        <f t="shared" si="0"/>
        <v>2.1245748062231491</v>
      </c>
      <c r="F81" s="1423">
        <f t="shared" si="0"/>
        <v>6.7543955443922705</v>
      </c>
      <c r="G81" s="1423">
        <f t="shared" si="0"/>
        <v>3.9537619559101933</v>
      </c>
      <c r="H81" s="1423">
        <f t="shared" si="0"/>
        <v>2.9472544774650564</v>
      </c>
      <c r="I81" s="1423">
        <f t="shared" si="0"/>
        <v>-2.3228026573627041</v>
      </c>
      <c r="J81" s="1423">
        <f t="shared" si="0"/>
        <v>-3.9438273719234731</v>
      </c>
      <c r="K81" s="1423">
        <f t="shared" si="0"/>
        <v>-9.6785696092913112E-2</v>
      </c>
      <c r="L81" s="1423">
        <f t="shared" si="0"/>
        <v>-0.49459514582908365</v>
      </c>
      <c r="M81" s="1423">
        <f t="shared" si="0"/>
        <v>-2.5570074301819159</v>
      </c>
      <c r="N81" s="1423">
        <f t="shared" si="0"/>
        <v>-1.8721076987799758</v>
      </c>
      <c r="O81" s="772"/>
    </row>
    <row r="82" spans="2:15">
      <c r="B82" s="772"/>
      <c r="C82" s="772"/>
      <c r="D82" s="772"/>
      <c r="E82" s="772"/>
      <c r="F82" s="772"/>
      <c r="G82" s="772"/>
      <c r="H82" s="772"/>
      <c r="I82" s="772"/>
      <c r="J82" s="772"/>
      <c r="K82" s="772"/>
      <c r="L82" s="772"/>
      <c r="M82" s="772"/>
      <c r="N82" s="772"/>
      <c r="O82" s="772"/>
    </row>
    <row r="83" spans="2:15">
      <c r="B83" s="772"/>
      <c r="C83" s="772"/>
      <c r="D83" s="772"/>
      <c r="E83" s="772"/>
      <c r="F83" s="772"/>
      <c r="G83" s="772"/>
      <c r="H83" s="772"/>
      <c r="I83" s="772"/>
      <c r="J83" s="772"/>
      <c r="K83" s="772"/>
      <c r="L83" s="772"/>
      <c r="M83" s="772"/>
      <c r="N83" s="772"/>
      <c r="O83" s="772"/>
    </row>
    <row r="84" spans="2:15">
      <c r="B84" s="772"/>
      <c r="C84" s="772"/>
      <c r="D84" s="772"/>
      <c r="E84" s="772"/>
      <c r="F84" s="772"/>
      <c r="G84" s="772"/>
      <c r="H84" s="772"/>
      <c r="I84" s="772"/>
      <c r="J84" s="772"/>
      <c r="K84" s="772"/>
      <c r="L84" s="772"/>
      <c r="M84" s="772"/>
      <c r="N84" s="772"/>
      <c r="O84" s="772"/>
    </row>
    <row r="85" spans="2:15">
      <c r="B85" s="772"/>
      <c r="C85" s="772"/>
      <c r="D85" s="772"/>
      <c r="E85" s="772"/>
      <c r="F85" s="772"/>
      <c r="G85" s="772"/>
      <c r="H85" s="772"/>
      <c r="I85" s="772"/>
      <c r="J85" s="772"/>
      <c r="K85" s="772"/>
      <c r="L85" s="772"/>
      <c r="M85" s="772"/>
      <c r="N85" s="772"/>
      <c r="O85" s="772"/>
    </row>
    <row r="86" spans="2:15" ht="15.75">
      <c r="B86" s="772"/>
      <c r="C86" s="772"/>
      <c r="D86" s="1420" t="s">
        <v>290</v>
      </c>
      <c r="E86" s="772"/>
      <c r="F86" s="772"/>
      <c r="G86" s="772"/>
      <c r="H86" s="1421"/>
      <c r="I86" s="772"/>
      <c r="J86" s="772"/>
      <c r="K86" s="772"/>
      <c r="L86" s="772"/>
      <c r="M86" s="772"/>
      <c r="N86" s="772"/>
      <c r="O86" s="772"/>
    </row>
    <row r="87" spans="2:15" ht="16.5" thickBot="1">
      <c r="B87" s="965">
        <v>2017</v>
      </c>
      <c r="C87" s="1422" t="s">
        <v>4</v>
      </c>
      <c r="D87" s="961"/>
      <c r="E87" s="961"/>
      <c r="F87" s="961"/>
      <c r="G87" s="961"/>
      <c r="H87" s="961"/>
      <c r="I87" s="961"/>
      <c r="J87" s="961"/>
      <c r="K87" s="961"/>
      <c r="L87" s="961"/>
      <c r="M87" s="961"/>
      <c r="N87" s="961"/>
      <c r="O87" s="772"/>
    </row>
    <row r="88" spans="2:15" ht="13.5" thickBot="1">
      <c r="B88" s="966"/>
      <c r="C88" s="967" t="s">
        <v>214</v>
      </c>
      <c r="D88" s="967" t="s">
        <v>215</v>
      </c>
      <c r="E88" s="967" t="s">
        <v>216</v>
      </c>
      <c r="F88" s="967" t="s">
        <v>217</v>
      </c>
      <c r="G88" s="967" t="s">
        <v>218</v>
      </c>
      <c r="H88" s="967" t="s">
        <v>219</v>
      </c>
      <c r="I88" s="967" t="s">
        <v>220</v>
      </c>
      <c r="J88" s="967" t="s">
        <v>221</v>
      </c>
      <c r="K88" s="967" t="s">
        <v>222</v>
      </c>
      <c r="L88" s="967" t="s">
        <v>223</v>
      </c>
      <c r="M88" s="967" t="s">
        <v>224</v>
      </c>
      <c r="N88" s="968" t="s">
        <v>225</v>
      </c>
      <c r="O88" s="772"/>
    </row>
    <row r="89" spans="2:15" ht="13.5" thickBot="1">
      <c r="B89" s="969" t="s">
        <v>288</v>
      </c>
      <c r="C89" s="1423">
        <f t="shared" ref="C89:N89" si="1">(C61-C57)/C57*100</f>
        <v>34.797092671108402</v>
      </c>
      <c r="D89" s="1423">
        <f t="shared" si="1"/>
        <v>36.144852717886437</v>
      </c>
      <c r="E89" s="1423">
        <f t="shared" si="1"/>
        <v>30.553179355574557</v>
      </c>
      <c r="F89" s="1423">
        <f t="shared" si="1"/>
        <v>32.298010556232235</v>
      </c>
      <c r="G89" s="1423">
        <f t="shared" si="1"/>
        <v>36.338632857047038</v>
      </c>
      <c r="H89" s="1423">
        <f t="shared" si="1"/>
        <v>36.102257204189165</v>
      </c>
      <c r="I89" s="1423">
        <f t="shared" si="1"/>
        <v>29.684624658925056</v>
      </c>
      <c r="J89" s="1423">
        <f t="shared" si="1"/>
        <v>20.287990196078439</v>
      </c>
      <c r="K89" s="1423">
        <f t="shared" si="1"/>
        <v>16.171069778462275</v>
      </c>
      <c r="L89" s="1423">
        <f t="shared" si="1"/>
        <v>14.969954047366556</v>
      </c>
      <c r="M89" s="1423">
        <f t="shared" si="1"/>
        <v>10.327222093293097</v>
      </c>
      <c r="N89" s="1423">
        <f t="shared" si="1"/>
        <v>5.578816340387001</v>
      </c>
      <c r="O89" s="772"/>
    </row>
    <row r="90" spans="2:15">
      <c r="B90" s="772"/>
      <c r="C90" s="772"/>
      <c r="D90" s="772"/>
      <c r="E90" s="772"/>
      <c r="F90" s="772"/>
      <c r="G90" s="772"/>
      <c r="H90" s="772"/>
      <c r="I90" s="772"/>
      <c r="J90" s="772"/>
      <c r="K90" s="772"/>
      <c r="L90" s="772"/>
      <c r="M90" s="772"/>
      <c r="N90" s="772"/>
      <c r="O90" s="772"/>
    </row>
    <row r="91" spans="2:15">
      <c r="B91" s="772"/>
      <c r="C91" s="772"/>
      <c r="D91" s="772"/>
      <c r="E91" s="772"/>
      <c r="F91" s="772"/>
      <c r="G91" s="772"/>
      <c r="H91" s="772"/>
      <c r="I91" s="772"/>
      <c r="J91" s="772"/>
      <c r="K91" s="772"/>
      <c r="L91" s="772"/>
      <c r="M91" s="772"/>
      <c r="N91" s="772"/>
      <c r="O91" s="772"/>
    </row>
    <row r="92" spans="2:15">
      <c r="B92" s="772"/>
      <c r="C92" s="772"/>
      <c r="D92" s="772"/>
      <c r="E92" s="772"/>
      <c r="F92" s="772"/>
      <c r="G92" s="772"/>
      <c r="H92" s="772"/>
      <c r="I92" s="772"/>
      <c r="J92" s="772"/>
      <c r="K92" s="772"/>
      <c r="L92" s="772"/>
      <c r="M92" s="772"/>
      <c r="N92" s="772"/>
      <c r="O92" s="772"/>
    </row>
    <row r="93" spans="2:15" ht="15.75">
      <c r="B93" s="772"/>
      <c r="C93" s="772"/>
      <c r="D93" s="1420" t="s">
        <v>289</v>
      </c>
      <c r="E93" s="772"/>
      <c r="F93" s="772"/>
      <c r="G93" s="772"/>
      <c r="H93" s="1421"/>
      <c r="I93" s="772"/>
      <c r="J93" s="772"/>
      <c r="K93" s="772"/>
      <c r="L93" s="772"/>
      <c r="M93" s="772"/>
      <c r="N93" s="772"/>
      <c r="O93" s="772"/>
    </row>
    <row r="94" spans="2:15" ht="16.5" thickBot="1">
      <c r="B94" s="965">
        <v>2018</v>
      </c>
      <c r="C94" s="1422" t="s">
        <v>4</v>
      </c>
      <c r="D94" s="961"/>
      <c r="E94" s="961"/>
      <c r="F94" s="961"/>
      <c r="G94" s="961"/>
      <c r="H94" s="961"/>
      <c r="I94" s="961"/>
      <c r="J94" s="961"/>
      <c r="K94" s="961"/>
      <c r="L94" s="961"/>
      <c r="M94" s="961"/>
      <c r="N94" s="961"/>
      <c r="O94" s="772"/>
    </row>
    <row r="95" spans="2:15" ht="13.5" thickBot="1">
      <c r="B95" s="966"/>
      <c r="C95" s="967" t="s">
        <v>214</v>
      </c>
      <c r="D95" s="967" t="s">
        <v>215</v>
      </c>
      <c r="E95" s="967" t="s">
        <v>216</v>
      </c>
      <c r="F95" s="967" t="s">
        <v>217</v>
      </c>
      <c r="G95" s="967" t="s">
        <v>218</v>
      </c>
      <c r="H95" s="967" t="s">
        <v>219</v>
      </c>
      <c r="I95" s="967" t="s">
        <v>220</v>
      </c>
      <c r="J95" s="967" t="s">
        <v>221</v>
      </c>
      <c r="K95" s="967" t="s">
        <v>222</v>
      </c>
      <c r="L95" s="967" t="s">
        <v>223</v>
      </c>
      <c r="M95" s="967" t="s">
        <v>224</v>
      </c>
      <c r="N95" s="968" t="s">
        <v>225</v>
      </c>
      <c r="O95" s="772"/>
    </row>
    <row r="96" spans="2:15" ht="13.5" thickBot="1">
      <c r="B96" s="969" t="s">
        <v>288</v>
      </c>
      <c r="C96" s="1423">
        <f>(C65-N61)/N61*100</f>
        <v>-0.68060021436226248</v>
      </c>
      <c r="D96" s="1423">
        <f>(D65-C65)/C65*100</f>
        <v>-2.8219932013165803</v>
      </c>
      <c r="E96" s="1423">
        <f>(E65-D65)/D65*100</f>
        <v>2.2543031649083853</v>
      </c>
      <c r="F96" s="1423">
        <f>(F65-E65)/E65*100</f>
        <v>3.6544309296264066</v>
      </c>
      <c r="G96" s="1423">
        <f t="shared" ref="G96:N96" si="2">(G65-F65)/F65*100</f>
        <v>-3.8661008958038638</v>
      </c>
      <c r="H96" s="1423">
        <f t="shared" si="2"/>
        <v>-1.8963544221023323</v>
      </c>
      <c r="I96" s="1423">
        <f t="shared" si="2"/>
        <v>2.6106759984446972</v>
      </c>
      <c r="J96" s="1423">
        <f t="shared" si="2"/>
        <v>-2.1166026092134449</v>
      </c>
      <c r="K96" s="1423">
        <f t="shared" si="2"/>
        <v>-1.8637318880654821</v>
      </c>
      <c r="L96" s="1423">
        <f t="shared" si="2"/>
        <v>1.4257537334460419</v>
      </c>
      <c r="M96" s="1423">
        <f t="shared" si="2"/>
        <v>-6.606289587731963</v>
      </c>
      <c r="N96" s="1423">
        <f t="shared" si="2"/>
        <v>-0.89832827651852631</v>
      </c>
      <c r="O96" s="772"/>
    </row>
    <row r="97" spans="2:15">
      <c r="B97" s="772"/>
      <c r="C97" s="772"/>
      <c r="D97" s="772"/>
      <c r="E97" s="772"/>
      <c r="F97" s="772"/>
      <c r="G97" s="772"/>
      <c r="H97" s="772"/>
      <c r="I97" s="772"/>
      <c r="J97" s="772"/>
      <c r="K97" s="772"/>
      <c r="L97" s="772"/>
      <c r="M97" s="772"/>
      <c r="N97" s="772"/>
      <c r="O97" s="772"/>
    </row>
    <row r="98" spans="2:15">
      <c r="B98" s="772"/>
      <c r="C98" s="772"/>
      <c r="D98" s="772"/>
      <c r="E98" s="772"/>
      <c r="F98" s="772"/>
      <c r="G98" s="772"/>
      <c r="H98" s="772"/>
      <c r="I98" s="772"/>
      <c r="J98" s="772"/>
      <c r="K98" s="772"/>
      <c r="L98" s="772"/>
      <c r="M98" s="772"/>
      <c r="N98" s="772"/>
      <c r="O98" s="772"/>
    </row>
    <row r="99" spans="2:15">
      <c r="B99" s="772"/>
      <c r="C99" s="772"/>
      <c r="D99" s="772"/>
      <c r="E99" s="772"/>
      <c r="F99" s="772"/>
      <c r="G99" s="772"/>
      <c r="H99" s="772"/>
      <c r="I99" s="772"/>
      <c r="J99" s="772"/>
      <c r="K99" s="772"/>
      <c r="L99" s="772"/>
      <c r="M99" s="772"/>
      <c r="N99" s="772"/>
      <c r="O99" s="772"/>
    </row>
    <row r="100" spans="2:15">
      <c r="B100" s="772"/>
      <c r="C100" s="772"/>
      <c r="D100" s="772"/>
      <c r="E100" s="772"/>
      <c r="F100" s="772"/>
      <c r="G100" s="772"/>
      <c r="H100" s="772"/>
      <c r="I100" s="772"/>
      <c r="J100" s="772"/>
      <c r="K100" s="772"/>
      <c r="L100" s="772"/>
      <c r="M100" s="772"/>
      <c r="N100" s="772"/>
      <c r="O100" s="772"/>
    </row>
    <row r="101" spans="2:15" ht="15.75">
      <c r="B101" s="772"/>
      <c r="C101" s="772"/>
      <c r="D101" s="1420" t="s">
        <v>290</v>
      </c>
      <c r="E101" s="772"/>
      <c r="F101" s="772"/>
      <c r="G101" s="772"/>
      <c r="H101" s="1421"/>
      <c r="I101" s="772"/>
      <c r="J101" s="772"/>
      <c r="K101" s="772"/>
      <c r="L101" s="772"/>
      <c r="M101" s="772"/>
      <c r="N101" s="772"/>
      <c r="O101" s="772"/>
    </row>
    <row r="102" spans="2:15" ht="16.5" thickBot="1">
      <c r="B102" s="965">
        <v>2018</v>
      </c>
      <c r="C102" s="1422" t="s">
        <v>4</v>
      </c>
      <c r="D102" s="961"/>
      <c r="E102" s="961"/>
      <c r="F102" s="961"/>
      <c r="G102" s="961"/>
      <c r="H102" s="961"/>
      <c r="I102" s="961"/>
      <c r="J102" s="961"/>
      <c r="K102" s="961"/>
      <c r="L102" s="961"/>
      <c r="M102" s="961"/>
      <c r="N102" s="961"/>
      <c r="O102" s="772"/>
    </row>
    <row r="103" spans="2:15" ht="13.5" thickBot="1">
      <c r="B103" s="966"/>
      <c r="C103" s="967" t="s">
        <v>214</v>
      </c>
      <c r="D103" s="967" t="s">
        <v>215</v>
      </c>
      <c r="E103" s="967" t="s">
        <v>216</v>
      </c>
      <c r="F103" s="967" t="s">
        <v>217</v>
      </c>
      <c r="G103" s="967" t="s">
        <v>218</v>
      </c>
      <c r="H103" s="967" t="s">
        <v>219</v>
      </c>
      <c r="I103" s="967" t="s">
        <v>220</v>
      </c>
      <c r="J103" s="967" t="s">
        <v>221</v>
      </c>
      <c r="K103" s="967" t="s">
        <v>222</v>
      </c>
      <c r="L103" s="967" t="s">
        <v>223</v>
      </c>
      <c r="M103" s="967" t="s">
        <v>224</v>
      </c>
      <c r="N103" s="968" t="s">
        <v>225</v>
      </c>
      <c r="O103" s="772"/>
    </row>
    <row r="104" spans="2:15" ht="13.5" thickBot="1">
      <c r="B104" s="969" t="s">
        <v>288</v>
      </c>
      <c r="C104" s="1423">
        <f>(C65-C61)/C61*100</f>
        <v>4.0945854864075608</v>
      </c>
      <c r="D104" s="1423">
        <f t="shared" ref="D104:N104" si="3">(D65-D61)/D61*100</f>
        <v>0.42937601070650855</v>
      </c>
      <c r="E104" s="1423">
        <f t="shared" si="3"/>
        <v>0.55695096647374154</v>
      </c>
      <c r="F104" s="1423">
        <f t="shared" si="3"/>
        <v>-2.3630504833512376</v>
      </c>
      <c r="G104" s="1423">
        <f t="shared" si="3"/>
        <v>-9.707734697894125</v>
      </c>
      <c r="H104" s="1423">
        <f t="shared" si="3"/>
        <v>-13.955933661520808</v>
      </c>
      <c r="I104" s="1423">
        <f t="shared" si="3"/>
        <v>-9.6100210402701052</v>
      </c>
      <c r="J104" s="1423">
        <f t="shared" si="3"/>
        <v>-7.8905812235749622</v>
      </c>
      <c r="K104" s="1423">
        <f t="shared" si="3"/>
        <v>-9.5196818274525885</v>
      </c>
      <c r="L104" s="1423">
        <f t="shared" si="3"/>
        <v>-7.7735075582885047</v>
      </c>
      <c r="M104" s="1423">
        <f t="shared" si="3"/>
        <v>-11.606015986537649</v>
      </c>
      <c r="N104" s="1423">
        <f t="shared" si="3"/>
        <v>-10.728831725616281</v>
      </c>
      <c r="O104" s="772"/>
    </row>
    <row r="106" spans="2:15" ht="15.75">
      <c r="D106" s="1420"/>
      <c r="E106" s="772"/>
      <c r="F106" s="772"/>
    </row>
    <row r="107" spans="2:15" ht="15.75">
      <c r="D107" s="1420" t="s">
        <v>289</v>
      </c>
      <c r="E107" s="772"/>
      <c r="F107" s="772"/>
      <c r="H107" s="224">
        <v>2019</v>
      </c>
    </row>
    <row r="108" spans="2:15" ht="15.75" thickBot="1">
      <c r="B108" s="965">
        <v>2019</v>
      </c>
      <c r="C108" s="224" t="s">
        <v>4</v>
      </c>
    </row>
    <row r="109" spans="2:15" ht="13.5" thickBot="1">
      <c r="B109" s="977"/>
      <c r="C109" s="978" t="s">
        <v>214</v>
      </c>
      <c r="D109" s="978" t="s">
        <v>215</v>
      </c>
      <c r="E109" s="978" t="s">
        <v>216</v>
      </c>
      <c r="F109" s="978" t="s">
        <v>217</v>
      </c>
      <c r="G109" s="978" t="s">
        <v>218</v>
      </c>
      <c r="H109" s="978" t="s">
        <v>219</v>
      </c>
      <c r="I109" s="978" t="s">
        <v>220</v>
      </c>
      <c r="J109" s="978" t="s">
        <v>221</v>
      </c>
      <c r="K109" s="978" t="s">
        <v>222</v>
      </c>
      <c r="L109" s="978" t="s">
        <v>223</v>
      </c>
      <c r="M109" s="978" t="s">
        <v>224</v>
      </c>
      <c r="N109" s="979" t="s">
        <v>225</v>
      </c>
    </row>
    <row r="110" spans="2:15" ht="13.5" thickBot="1">
      <c r="B110" s="980" t="s">
        <v>288</v>
      </c>
      <c r="C110" s="981">
        <f>(C69-N65)/N65*100</f>
        <v>-2.3051987033257313</v>
      </c>
      <c r="D110" s="981">
        <f>(D69-C69)/C69*100</f>
        <v>-0.78038589160624938</v>
      </c>
      <c r="E110" s="981">
        <f t="shared" ref="E110:N110" si="4">(E69-D69)/D69*100</f>
        <v>2.9169505171239289</v>
      </c>
      <c r="F110" s="981">
        <f t="shared" si="4"/>
        <v>5.5542183174870559</v>
      </c>
      <c r="G110" s="981">
        <f t="shared" si="4"/>
        <v>16.840545008836436</v>
      </c>
      <c r="H110" s="981">
        <f t="shared" si="4"/>
        <v>2.9958526469870774</v>
      </c>
      <c r="I110" s="981">
        <f t="shared" si="4"/>
        <v>2.3591832867497229</v>
      </c>
      <c r="J110" s="981">
        <f t="shared" si="4"/>
        <v>3.5405192761605067</v>
      </c>
      <c r="K110" s="981">
        <f t="shared" si="4"/>
        <v>5.095655283389954</v>
      </c>
      <c r="L110" s="981">
        <f t="shared" si="4"/>
        <v>-0.17863218781899282</v>
      </c>
      <c r="M110" s="981">
        <f t="shared" si="4"/>
        <v>2.5948018747337045</v>
      </c>
      <c r="N110" s="981">
        <f t="shared" si="4"/>
        <v>-1.0590140786577444</v>
      </c>
    </row>
    <row r="115" spans="2:14" ht="15.75">
      <c r="D115" s="1420" t="s">
        <v>290</v>
      </c>
      <c r="E115" s="772"/>
      <c r="F115" s="772"/>
      <c r="H115" s="224">
        <v>2019</v>
      </c>
    </row>
    <row r="116" spans="2:14" ht="15.75" thickBot="1">
      <c r="B116" s="965">
        <v>2019</v>
      </c>
      <c r="C116" s="224" t="s">
        <v>4</v>
      </c>
    </row>
    <row r="117" spans="2:14" ht="13.5" thickBot="1">
      <c r="B117" s="977"/>
      <c r="C117" s="978" t="s">
        <v>214</v>
      </c>
      <c r="D117" s="978" t="s">
        <v>215</v>
      </c>
      <c r="E117" s="978" t="s">
        <v>216</v>
      </c>
      <c r="F117" s="978" t="s">
        <v>217</v>
      </c>
      <c r="G117" s="978" t="s">
        <v>218</v>
      </c>
      <c r="H117" s="978" t="s">
        <v>219</v>
      </c>
      <c r="I117" s="978" t="s">
        <v>220</v>
      </c>
      <c r="J117" s="978" t="s">
        <v>221</v>
      </c>
      <c r="K117" s="978" t="s">
        <v>222</v>
      </c>
      <c r="L117" s="978" t="s">
        <v>223</v>
      </c>
      <c r="M117" s="978" t="s">
        <v>224</v>
      </c>
      <c r="N117" s="979" t="s">
        <v>225</v>
      </c>
    </row>
    <row r="118" spans="2:14" ht="13.5" thickBot="1">
      <c r="B118" s="980" t="s">
        <v>288</v>
      </c>
      <c r="C118" s="981">
        <f>(C69-C65)/C65*100</f>
        <v>-12.189068148707712</v>
      </c>
      <c r="D118" s="981">
        <f>(D69-D65)/D65*100</f>
        <v>-10.344253192670736</v>
      </c>
      <c r="E118" s="981">
        <f t="shared" ref="E118:N118" si="5">(E69-E65)/E65*100</f>
        <v>-9.7632493483926961</v>
      </c>
      <c r="F118" s="981">
        <f t="shared" si="5"/>
        <v>-8.109382366808104</v>
      </c>
      <c r="G118" s="981">
        <f t="shared" si="5"/>
        <v>11.683287014331643</v>
      </c>
      <c r="H118" s="981">
        <f t="shared" si="5"/>
        <v>17.252680108870745</v>
      </c>
      <c r="I118" s="981">
        <f t="shared" si="5"/>
        <v>16.965300709143076</v>
      </c>
      <c r="J118" s="981">
        <f t="shared" si="5"/>
        <v>23.7252516314567</v>
      </c>
      <c r="K118" s="981">
        <f t="shared" si="5"/>
        <v>32.499295576218664</v>
      </c>
      <c r="L118" s="981">
        <f t="shared" si="5"/>
        <v>30.403378153128124</v>
      </c>
      <c r="M118" s="981">
        <f t="shared" si="5"/>
        <v>43.250639538342547</v>
      </c>
      <c r="N118" s="981">
        <f t="shared" si="5"/>
        <v>43.018369552167123</v>
      </c>
    </row>
    <row r="120" spans="2:14" ht="15.75">
      <c r="B120" s="970"/>
      <c r="C120" s="970"/>
      <c r="D120" s="971" t="s">
        <v>289</v>
      </c>
      <c r="E120" s="970"/>
      <c r="F120" s="970"/>
      <c r="G120" s="970"/>
      <c r="H120" s="970">
        <v>2020</v>
      </c>
      <c r="I120" s="970"/>
      <c r="J120" s="970"/>
      <c r="K120" s="970"/>
      <c r="L120" s="970"/>
      <c r="M120" s="970"/>
      <c r="N120" s="970"/>
    </row>
    <row r="121" spans="2:14" ht="15.75" thickBot="1">
      <c r="B121" s="1424">
        <v>2020</v>
      </c>
      <c r="C121" s="970" t="s">
        <v>4</v>
      </c>
      <c r="D121" s="970"/>
      <c r="E121" s="970"/>
      <c r="F121" s="970"/>
      <c r="G121" s="970"/>
      <c r="H121" s="970"/>
      <c r="I121" s="970"/>
      <c r="J121" s="970"/>
      <c r="K121" s="970"/>
      <c r="L121" s="970"/>
      <c r="M121" s="970"/>
      <c r="N121" s="970"/>
    </row>
    <row r="122" spans="2:14" ht="13.5" thickBot="1">
      <c r="B122" s="972"/>
      <c r="C122" s="973" t="s">
        <v>214</v>
      </c>
      <c r="D122" s="973" t="s">
        <v>215</v>
      </c>
      <c r="E122" s="973" t="s">
        <v>216</v>
      </c>
      <c r="F122" s="973" t="s">
        <v>217</v>
      </c>
      <c r="G122" s="973" t="s">
        <v>218</v>
      </c>
      <c r="H122" s="973" t="s">
        <v>219</v>
      </c>
      <c r="I122" s="973" t="s">
        <v>220</v>
      </c>
      <c r="J122" s="973" t="s">
        <v>221</v>
      </c>
      <c r="K122" s="973" t="s">
        <v>222</v>
      </c>
      <c r="L122" s="973" t="s">
        <v>223</v>
      </c>
      <c r="M122" s="973" t="s">
        <v>224</v>
      </c>
      <c r="N122" s="974" t="s">
        <v>225</v>
      </c>
    </row>
    <row r="123" spans="2:14" ht="13.5" thickBot="1">
      <c r="B123" s="975" t="s">
        <v>288</v>
      </c>
      <c r="C123" s="976">
        <f>(C73-N69)/N69*100</f>
        <v>3.1858629952988595</v>
      </c>
      <c r="D123" s="976">
        <f>(C73-D73)/C73*100</f>
        <v>-6.7892445999267661</v>
      </c>
      <c r="E123" s="976">
        <f t="shared" ref="E123:N123" si="6">(D73-E73)/D73*100</f>
        <v>-1.5275026664635043</v>
      </c>
      <c r="F123" s="976">
        <f t="shared" si="6"/>
        <v>8.2467264473042299</v>
      </c>
      <c r="G123" s="976">
        <f t="shared" si="6"/>
        <v>-5.3567777550603006</v>
      </c>
      <c r="H123" s="976">
        <f t="shared" si="6"/>
        <v>-8.5193091403066354</v>
      </c>
      <c r="I123" s="976">
        <f t="shared" si="6"/>
        <v>8.9699570815450684</v>
      </c>
      <c r="J123" s="976">
        <f t="shared" si="6"/>
        <v>1.7130284457017184</v>
      </c>
      <c r="K123" s="976">
        <f t="shared" si="6"/>
        <v>100</v>
      </c>
      <c r="L123" s="976" t="e">
        <f t="shared" si="6"/>
        <v>#DIV/0!</v>
      </c>
      <c r="M123" s="976" t="e">
        <f t="shared" si="6"/>
        <v>#DIV/0!</v>
      </c>
      <c r="N123" s="976" t="e">
        <f t="shared" si="6"/>
        <v>#DIV/0!</v>
      </c>
    </row>
    <row r="124" spans="2:14">
      <c r="B124" s="970"/>
      <c r="C124" s="970"/>
      <c r="D124" s="970"/>
      <c r="E124" s="970"/>
      <c r="F124" s="970"/>
      <c r="G124" s="970"/>
      <c r="H124" s="970"/>
      <c r="I124" s="970"/>
      <c r="J124" s="970"/>
      <c r="K124" s="970"/>
      <c r="L124" s="970"/>
      <c r="M124" s="970"/>
      <c r="N124" s="970"/>
    </row>
    <row r="125" spans="2:14">
      <c r="B125" s="970"/>
      <c r="C125" s="970"/>
      <c r="D125" s="970"/>
      <c r="E125" s="970"/>
      <c r="F125" s="970"/>
      <c r="G125" s="970"/>
      <c r="H125" s="970"/>
      <c r="I125" s="970"/>
      <c r="J125" s="970"/>
      <c r="K125" s="970"/>
      <c r="L125" s="970"/>
      <c r="M125" s="970"/>
      <c r="N125" s="970"/>
    </row>
    <row r="126" spans="2:14">
      <c r="B126" s="970"/>
      <c r="C126" s="970"/>
      <c r="D126" s="970"/>
      <c r="E126" s="970"/>
      <c r="F126" s="970"/>
      <c r="G126" s="970"/>
      <c r="H126" s="970"/>
      <c r="I126" s="970"/>
      <c r="J126" s="970"/>
      <c r="K126" s="970"/>
      <c r="L126" s="970"/>
      <c r="M126" s="970"/>
      <c r="N126" s="970"/>
    </row>
    <row r="127" spans="2:14">
      <c r="B127" s="970"/>
      <c r="C127" s="970"/>
      <c r="D127" s="970"/>
      <c r="E127" s="970"/>
      <c r="F127" s="970"/>
      <c r="G127" s="970"/>
      <c r="H127" s="970"/>
      <c r="I127" s="970"/>
      <c r="J127" s="970"/>
      <c r="K127" s="970"/>
      <c r="L127" s="970"/>
      <c r="M127" s="970"/>
      <c r="N127" s="970"/>
    </row>
    <row r="128" spans="2:14" ht="15.75">
      <c r="B128" s="970"/>
      <c r="C128" s="970"/>
      <c r="D128" s="971" t="s">
        <v>290</v>
      </c>
      <c r="E128" s="970"/>
      <c r="F128" s="970"/>
      <c r="G128" s="970"/>
      <c r="H128" s="970">
        <v>2020</v>
      </c>
      <c r="I128" s="970"/>
      <c r="J128" s="970"/>
      <c r="K128" s="970"/>
      <c r="L128" s="970"/>
      <c r="M128" s="970"/>
      <c r="N128" s="970"/>
    </row>
    <row r="129" spans="2:14" ht="15.75" thickBot="1">
      <c r="B129" s="1424">
        <v>2020</v>
      </c>
      <c r="C129" s="970" t="s">
        <v>4</v>
      </c>
      <c r="D129" s="970"/>
      <c r="E129" s="970"/>
      <c r="F129" s="970"/>
      <c r="G129" s="970"/>
      <c r="H129" s="970"/>
      <c r="I129" s="970"/>
      <c r="J129" s="970"/>
      <c r="K129" s="970"/>
      <c r="L129" s="970"/>
      <c r="M129" s="970"/>
      <c r="N129" s="970"/>
    </row>
    <row r="130" spans="2:14" ht="13.5" thickBot="1">
      <c r="B130" s="972"/>
      <c r="C130" s="973" t="s">
        <v>214</v>
      </c>
      <c r="D130" s="973" t="s">
        <v>215</v>
      </c>
      <c r="E130" s="973" t="s">
        <v>216</v>
      </c>
      <c r="F130" s="973" t="s">
        <v>217</v>
      </c>
      <c r="G130" s="973" t="s">
        <v>218</v>
      </c>
      <c r="H130" s="973" t="s">
        <v>219</v>
      </c>
      <c r="I130" s="973" t="s">
        <v>220</v>
      </c>
      <c r="J130" s="973" t="s">
        <v>221</v>
      </c>
      <c r="K130" s="973" t="s">
        <v>222</v>
      </c>
      <c r="L130" s="973" t="s">
        <v>223</v>
      </c>
      <c r="M130" s="973" t="s">
        <v>224</v>
      </c>
      <c r="N130" s="974" t="s">
        <v>225</v>
      </c>
    </row>
    <row r="131" spans="2:14" ht="13.5" thickBot="1">
      <c r="B131" s="975" t="s">
        <v>288</v>
      </c>
      <c r="C131" s="976">
        <f>(C73-C69)/C69*100</f>
        <v>51.056900577608452</v>
      </c>
      <c r="D131" s="976">
        <f t="shared" ref="D131:N131" si="7">(D73-D69)/D69*100</f>
        <v>62.581284449123665</v>
      </c>
      <c r="E131" s="976">
        <f t="shared" si="7"/>
        <v>60.386328077987706</v>
      </c>
      <c r="F131" s="976">
        <f t="shared" si="7"/>
        <v>39.41622484464969</v>
      </c>
      <c r="G131" s="976">
        <f t="shared" si="7"/>
        <v>25.713588680165888</v>
      </c>
      <c r="H131" s="976">
        <f t="shared" si="7"/>
        <v>32.455350798237724</v>
      </c>
      <c r="I131" s="976">
        <f t="shared" si="7"/>
        <v>17.795158976257703</v>
      </c>
      <c r="J131" s="976">
        <f t="shared" si="7"/>
        <v>11.818344359020202</v>
      </c>
      <c r="K131" s="976">
        <f t="shared" si="7"/>
        <v>-100</v>
      </c>
      <c r="L131" s="976">
        <f t="shared" si="7"/>
        <v>-100</v>
      </c>
      <c r="M131" s="976">
        <f t="shared" si="7"/>
        <v>-100</v>
      </c>
      <c r="N131" s="976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  <c r="T1" s="1446"/>
      <c r="U1" s="1446"/>
      <c r="V1" s="1446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1904" t="s">
        <v>506</v>
      </c>
      <c r="B3" s="1905"/>
      <c r="C3" s="1905"/>
      <c r="D3" s="1905"/>
      <c r="E3" s="1905"/>
      <c r="F3" s="1905"/>
      <c r="G3" s="1905"/>
      <c r="H3" s="1905"/>
      <c r="I3" s="1905"/>
      <c r="J3" s="1906"/>
      <c r="K3" s="1904">
        <v>2018</v>
      </c>
      <c r="L3" s="1905"/>
      <c r="M3" s="1906"/>
      <c r="N3" s="1904">
        <v>2017</v>
      </c>
      <c r="O3" s="1905"/>
      <c r="P3" s="1906"/>
      <c r="Q3" s="1904">
        <v>2016</v>
      </c>
      <c r="R3" s="1905"/>
      <c r="S3" s="1906"/>
      <c r="T3" s="1904">
        <v>2015</v>
      </c>
      <c r="U3" s="1905"/>
      <c r="V3" s="1906"/>
    </row>
    <row r="4" spans="1:22" ht="24.75" customHeight="1">
      <c r="A4" s="79" t="s">
        <v>2</v>
      </c>
      <c r="B4" s="1890" t="s">
        <v>154</v>
      </c>
      <c r="C4" s="1891"/>
      <c r="D4" s="1891"/>
      <c r="E4" s="1891"/>
      <c r="F4" s="1892"/>
      <c r="G4" s="940" t="s">
        <v>185</v>
      </c>
      <c r="H4" s="941" t="s">
        <v>4</v>
      </c>
      <c r="I4" s="942" t="s">
        <v>5</v>
      </c>
      <c r="J4" s="943" t="s">
        <v>186</v>
      </c>
      <c r="K4" s="501" t="s">
        <v>4</v>
      </c>
      <c r="L4" s="502" t="s">
        <v>5</v>
      </c>
      <c r="M4" s="503" t="s">
        <v>186</v>
      </c>
      <c r="N4" s="1072" t="s">
        <v>4</v>
      </c>
      <c r="O4" s="1073" t="s">
        <v>5</v>
      </c>
      <c r="P4" s="1074" t="s">
        <v>186</v>
      </c>
      <c r="Q4" s="504" t="s">
        <v>4</v>
      </c>
      <c r="R4" s="505" t="s">
        <v>5</v>
      </c>
      <c r="S4" s="506" t="s">
        <v>186</v>
      </c>
      <c r="T4" s="498" t="s">
        <v>4</v>
      </c>
      <c r="U4" s="499" t="s">
        <v>5</v>
      </c>
      <c r="V4" s="500" t="s">
        <v>186</v>
      </c>
    </row>
    <row r="5" spans="1:22" ht="22.5" customHeight="1" thickBot="1">
      <c r="A5" s="121" t="s">
        <v>6</v>
      </c>
      <c r="B5" s="1893"/>
      <c r="C5" s="1894"/>
      <c r="D5" s="1894"/>
      <c r="E5" s="1894"/>
      <c r="F5" s="1895"/>
      <c r="G5" s="944" t="s">
        <v>505</v>
      </c>
      <c r="H5" s="945" t="s">
        <v>8</v>
      </c>
      <c r="I5" s="946" t="s">
        <v>9</v>
      </c>
      <c r="J5" s="947" t="s">
        <v>188</v>
      </c>
      <c r="K5" s="516" t="s">
        <v>8</v>
      </c>
      <c r="L5" s="517" t="s">
        <v>9</v>
      </c>
      <c r="M5" s="518" t="s">
        <v>188</v>
      </c>
      <c r="N5" s="1075" t="s">
        <v>8</v>
      </c>
      <c r="O5" s="1076" t="s">
        <v>9</v>
      </c>
      <c r="P5" s="1077" t="s">
        <v>188</v>
      </c>
      <c r="Q5" s="519" t="s">
        <v>8</v>
      </c>
      <c r="R5" s="520" t="s">
        <v>9</v>
      </c>
      <c r="S5" s="521" t="s">
        <v>188</v>
      </c>
      <c r="T5" s="513" t="s">
        <v>8</v>
      </c>
      <c r="U5" s="514" t="s">
        <v>9</v>
      </c>
      <c r="V5" s="515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8" t="s">
        <v>18</v>
      </c>
      <c r="H6" s="949" t="s">
        <v>10</v>
      </c>
      <c r="I6" s="950" t="s">
        <v>190</v>
      </c>
      <c r="J6" s="951" t="s">
        <v>18</v>
      </c>
      <c r="K6" s="531" t="s">
        <v>10</v>
      </c>
      <c r="L6" s="532" t="s">
        <v>190</v>
      </c>
      <c r="M6" s="533" t="s">
        <v>18</v>
      </c>
      <c r="N6" s="1078" t="s">
        <v>10</v>
      </c>
      <c r="O6" s="1079" t="s">
        <v>190</v>
      </c>
      <c r="P6" s="1080" t="s">
        <v>18</v>
      </c>
      <c r="Q6" s="534" t="s">
        <v>10</v>
      </c>
      <c r="R6" s="535" t="s">
        <v>190</v>
      </c>
      <c r="S6" s="536" t="s">
        <v>18</v>
      </c>
      <c r="T6" s="528" t="s">
        <v>10</v>
      </c>
      <c r="U6" s="529" t="s">
        <v>190</v>
      </c>
      <c r="V6" s="530" t="s">
        <v>18</v>
      </c>
    </row>
    <row r="7" spans="1:22" ht="16.5" thickBot="1">
      <c r="A7" s="1896" t="s">
        <v>11</v>
      </c>
      <c r="B7" s="1897"/>
      <c r="C7" s="1897"/>
      <c r="D7" s="1897"/>
      <c r="E7" s="1897"/>
      <c r="F7" s="1897"/>
      <c r="G7" s="1897"/>
      <c r="H7" s="1897"/>
      <c r="I7" s="1897"/>
      <c r="J7" s="1897"/>
      <c r="K7" s="1897"/>
      <c r="L7" s="1897"/>
      <c r="M7" s="1897"/>
      <c r="N7" s="1897"/>
      <c r="O7" s="1897"/>
      <c r="P7" s="1897"/>
      <c r="Q7" s="1897"/>
      <c r="R7" s="1897"/>
      <c r="S7" s="1897"/>
      <c r="T7" s="1897"/>
      <c r="U7" s="1897"/>
      <c r="V7" s="1898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52">
        <v>20.21177021370163</v>
      </c>
      <c r="H8" s="952">
        <v>61.47</v>
      </c>
      <c r="I8" s="952">
        <v>93.3</v>
      </c>
      <c r="J8" s="952">
        <v>29.255639110049664</v>
      </c>
      <c r="K8" s="544">
        <v>61.43</v>
      </c>
      <c r="L8" s="544">
        <v>92.8</v>
      </c>
      <c r="M8" s="1069">
        <v>27.907274336214442</v>
      </c>
      <c r="N8" s="1081">
        <v>61.28</v>
      </c>
      <c r="O8" s="1081">
        <v>92.1</v>
      </c>
      <c r="P8" s="1081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49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3">
        <v>19.366716938472326</v>
      </c>
      <c r="H9" s="953">
        <v>57.79</v>
      </c>
      <c r="I9" s="953">
        <v>95.4</v>
      </c>
      <c r="J9" s="953">
        <v>56.206283106854414</v>
      </c>
      <c r="K9" s="553">
        <v>57.58</v>
      </c>
      <c r="L9" s="553">
        <v>94.7</v>
      </c>
      <c r="M9" s="1070">
        <v>56.13318590833417</v>
      </c>
      <c r="N9" s="1082">
        <v>57.54</v>
      </c>
      <c r="O9" s="1082">
        <v>93.5</v>
      </c>
      <c r="P9" s="1082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48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3">
        <v>19.421965963536579</v>
      </c>
      <c r="H10" s="953">
        <v>53.29</v>
      </c>
      <c r="I10" s="953">
        <v>96.8</v>
      </c>
      <c r="J10" s="953">
        <v>12.844362243869387</v>
      </c>
      <c r="K10" s="553">
        <v>53.25</v>
      </c>
      <c r="L10" s="553">
        <v>96.4</v>
      </c>
      <c r="M10" s="1070">
        <v>13.819110834286082</v>
      </c>
      <c r="N10" s="1082">
        <v>53.29</v>
      </c>
      <c r="O10" s="1082">
        <v>95.3</v>
      </c>
      <c r="P10" s="1082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48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3">
        <v>20.037234855087267</v>
      </c>
      <c r="H11" s="953">
        <v>48.38</v>
      </c>
      <c r="I11" s="953">
        <v>98</v>
      </c>
      <c r="J11" s="953">
        <v>1.5280241158276262</v>
      </c>
      <c r="K11" s="553">
        <v>48.34</v>
      </c>
      <c r="L11" s="553">
        <v>97.2</v>
      </c>
      <c r="M11" s="1070">
        <v>1.9354811893782318</v>
      </c>
      <c r="N11" s="1082">
        <v>48.35</v>
      </c>
      <c r="O11" s="1082">
        <v>97</v>
      </c>
      <c r="P11" s="1082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48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3">
        <v>18.468927640906546</v>
      </c>
      <c r="H12" s="953">
        <v>43.46</v>
      </c>
      <c r="I12" s="953">
        <v>102.1</v>
      </c>
      <c r="J12" s="953">
        <v>0.15410872029505318</v>
      </c>
      <c r="K12" s="553">
        <v>43.49</v>
      </c>
      <c r="L12" s="553">
        <v>100.5</v>
      </c>
      <c r="M12" s="1070">
        <v>0.18928944707244247</v>
      </c>
      <c r="N12" s="1082">
        <v>43.52</v>
      </c>
      <c r="O12" s="1082">
        <v>100</v>
      </c>
      <c r="P12" s="1082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48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3">
        <v>14.590852234438835</v>
      </c>
      <c r="H13" s="953">
        <v>37.590000000000003</v>
      </c>
      <c r="I13" s="953">
        <v>91.5</v>
      </c>
      <c r="J13" s="953">
        <v>1.1582703103851989E-2</v>
      </c>
      <c r="K13" s="553">
        <v>37.9</v>
      </c>
      <c r="L13" s="553">
        <v>94.7</v>
      </c>
      <c r="M13" s="1070">
        <v>1.5658284714631852E-2</v>
      </c>
      <c r="N13" s="1082">
        <v>38.409999999999997</v>
      </c>
      <c r="O13" s="1082">
        <v>101.9</v>
      </c>
      <c r="P13" s="1082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48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4">
        <v>19.814109419803323</v>
      </c>
      <c r="H14" s="954">
        <v>58.12</v>
      </c>
      <c r="I14" s="954">
        <v>95</v>
      </c>
      <c r="J14" s="954">
        <v>100</v>
      </c>
      <c r="K14" s="564">
        <v>57.85</v>
      </c>
      <c r="L14" s="564">
        <v>94.5</v>
      </c>
      <c r="M14" s="1071">
        <v>100</v>
      </c>
      <c r="N14" s="1083">
        <v>57.58</v>
      </c>
      <c r="O14" s="1083">
        <v>93.5</v>
      </c>
      <c r="P14" s="1083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47">
        <v>100</v>
      </c>
    </row>
    <row r="15" spans="1:22" ht="15" thickBot="1">
      <c r="A15" s="1899" t="s">
        <v>46</v>
      </c>
      <c r="B15" s="1900"/>
      <c r="C15" s="1900"/>
      <c r="D15" s="1900"/>
      <c r="E15" s="1900"/>
      <c r="F15" s="1900"/>
      <c r="G15" s="1900"/>
      <c r="H15" s="1900"/>
      <c r="I15" s="1900"/>
      <c r="J15" s="1900"/>
      <c r="K15" s="1900"/>
      <c r="L15" s="1900"/>
      <c r="M15" s="1900"/>
      <c r="N15" s="1900"/>
      <c r="O15" s="1900"/>
      <c r="P15" s="1900"/>
      <c r="Q15" s="1900"/>
      <c r="R15" s="1900"/>
      <c r="S15" s="1900"/>
      <c r="T15" s="1900"/>
      <c r="U15" s="1900"/>
      <c r="V15" s="1901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52">
        <v>19.788066629695813</v>
      </c>
      <c r="H16" s="952">
        <v>61.5</v>
      </c>
      <c r="I16" s="952">
        <v>92.2</v>
      </c>
      <c r="J16" s="952">
        <v>26.541192998484835</v>
      </c>
      <c r="K16" s="544">
        <v>61.37</v>
      </c>
      <c r="L16" s="544">
        <v>91.3</v>
      </c>
      <c r="M16" s="1069">
        <v>26.752288825942884</v>
      </c>
      <c r="N16" s="1081">
        <v>61.12</v>
      </c>
      <c r="O16" s="1081">
        <v>91.8</v>
      </c>
      <c r="P16" s="1081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49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3">
        <v>19.349309987145297</v>
      </c>
      <c r="H17" s="953">
        <v>57.72</v>
      </c>
      <c r="I17" s="953">
        <v>94</v>
      </c>
      <c r="J17" s="953">
        <v>58.465991713137186</v>
      </c>
      <c r="K17" s="553">
        <v>57.79</v>
      </c>
      <c r="L17" s="553">
        <v>93.3</v>
      </c>
      <c r="M17" s="1070">
        <v>58.766661831776943</v>
      </c>
      <c r="N17" s="1082">
        <v>57.82</v>
      </c>
      <c r="O17" s="1082">
        <v>92.2</v>
      </c>
      <c r="P17" s="1082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48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3">
        <v>20.195280759862129</v>
      </c>
      <c r="H18" s="953">
        <v>53.26</v>
      </c>
      <c r="I18" s="953">
        <v>95.5</v>
      </c>
      <c r="J18" s="953">
        <v>13.713490752959343</v>
      </c>
      <c r="K18" s="553">
        <v>53.23</v>
      </c>
      <c r="L18" s="553">
        <v>95.1</v>
      </c>
      <c r="M18" s="1070">
        <v>13.002983765983622</v>
      </c>
      <c r="N18" s="1082">
        <v>53.26</v>
      </c>
      <c r="O18" s="1082">
        <v>94.6</v>
      </c>
      <c r="P18" s="1082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48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3">
        <v>22.31696716409677</v>
      </c>
      <c r="H19" s="953">
        <v>48.38</v>
      </c>
      <c r="I19" s="953">
        <v>96.4</v>
      </c>
      <c r="J19" s="953">
        <v>1.1960960850557216</v>
      </c>
      <c r="K19" s="553">
        <v>48.33</v>
      </c>
      <c r="L19" s="553">
        <v>96.6</v>
      </c>
      <c r="M19" s="1070">
        <v>1.3648857513147343</v>
      </c>
      <c r="N19" s="1082">
        <v>48.25</v>
      </c>
      <c r="O19" s="1082">
        <v>96</v>
      </c>
      <c r="P19" s="1082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48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3">
        <v>25.742066197898804</v>
      </c>
      <c r="H20" s="953">
        <v>43.35</v>
      </c>
      <c r="I20" s="953">
        <v>97.2</v>
      </c>
      <c r="J20" s="953">
        <v>7.5406227584442848E-2</v>
      </c>
      <c r="K20" s="553">
        <v>43.38</v>
      </c>
      <c r="L20" s="553">
        <v>98.1</v>
      </c>
      <c r="M20" s="1070">
        <v>0.10540300734963523</v>
      </c>
      <c r="N20" s="1082">
        <v>43.35</v>
      </c>
      <c r="O20" s="1082">
        <v>96.5</v>
      </c>
      <c r="P20" s="1082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48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3">
        <v>15.17200074967857</v>
      </c>
      <c r="H21" s="953">
        <v>36.22</v>
      </c>
      <c r="I21" s="953">
        <v>98.6</v>
      </c>
      <c r="J21" s="953">
        <v>7.8222227784691747E-3</v>
      </c>
      <c r="K21" s="553">
        <v>37.39</v>
      </c>
      <c r="L21" s="553">
        <v>98.1</v>
      </c>
      <c r="M21" s="1070">
        <v>7.776817632179675E-3</v>
      </c>
      <c r="N21" s="1082">
        <v>38.39</v>
      </c>
      <c r="O21" s="1082">
        <v>93.4</v>
      </c>
      <c r="P21" s="1082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48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4">
        <v>19.594951414400342</v>
      </c>
      <c r="H22" s="954">
        <v>57.99</v>
      </c>
      <c r="I22" s="954">
        <v>93.8</v>
      </c>
      <c r="J22" s="954">
        <v>100</v>
      </c>
      <c r="K22" s="564">
        <v>58.01</v>
      </c>
      <c r="L22" s="564">
        <v>93.1</v>
      </c>
      <c r="M22" s="1071">
        <v>100</v>
      </c>
      <c r="N22" s="1083">
        <v>57.84</v>
      </c>
      <c r="O22" s="1083">
        <v>92.5</v>
      </c>
      <c r="P22" s="1083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47">
        <v>100</v>
      </c>
    </row>
    <row r="23" spans="1:22" ht="15" thickBot="1">
      <c r="A23" s="1899" t="s">
        <v>47</v>
      </c>
      <c r="B23" s="1900"/>
      <c r="C23" s="1900"/>
      <c r="D23" s="1900"/>
      <c r="E23" s="1900"/>
      <c r="F23" s="1900"/>
      <c r="G23" s="1900"/>
      <c r="H23" s="1900"/>
      <c r="I23" s="1900"/>
      <c r="J23" s="1900"/>
      <c r="K23" s="1900"/>
      <c r="L23" s="1900"/>
      <c r="M23" s="1900"/>
      <c r="N23" s="1900"/>
      <c r="O23" s="1900"/>
      <c r="P23" s="1900"/>
      <c r="Q23" s="1900"/>
      <c r="R23" s="1900"/>
      <c r="S23" s="1900"/>
      <c r="T23" s="1900"/>
      <c r="U23" s="1900"/>
      <c r="V23" s="1901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52">
        <v>19.74485799039612</v>
      </c>
      <c r="H24" s="952">
        <v>61.49</v>
      </c>
      <c r="I24" s="952">
        <v>93.8</v>
      </c>
      <c r="J24" s="952">
        <v>33.289620012123528</v>
      </c>
      <c r="K24" s="544">
        <v>61.49</v>
      </c>
      <c r="L24" s="544">
        <v>93.2</v>
      </c>
      <c r="M24" s="1069">
        <v>31.483889726549226</v>
      </c>
      <c r="N24" s="1081">
        <v>61.2</v>
      </c>
      <c r="O24" s="1081">
        <v>92.2</v>
      </c>
      <c r="P24" s="1081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49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3">
        <v>18.550183153609822</v>
      </c>
      <c r="H25" s="953">
        <v>57.71</v>
      </c>
      <c r="I25" s="953">
        <v>96.2</v>
      </c>
      <c r="J25" s="953">
        <v>53.501463732711407</v>
      </c>
      <c r="K25" s="553">
        <v>57.05</v>
      </c>
      <c r="L25" s="553">
        <v>95.6</v>
      </c>
      <c r="M25" s="1070">
        <v>52.829976489621124</v>
      </c>
      <c r="N25" s="1082">
        <v>57.03</v>
      </c>
      <c r="O25" s="1082">
        <v>94.1</v>
      </c>
      <c r="P25" s="1082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48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3">
        <v>17.830290262298803</v>
      </c>
      <c r="H26" s="953">
        <v>53.22</v>
      </c>
      <c r="I26" s="953">
        <v>97.5</v>
      </c>
      <c r="J26" s="953">
        <v>11.782641700711997</v>
      </c>
      <c r="K26" s="553">
        <v>53.17</v>
      </c>
      <c r="L26" s="553">
        <v>97.2</v>
      </c>
      <c r="M26" s="1070">
        <v>13.744186303292475</v>
      </c>
      <c r="N26" s="1082">
        <v>53.27</v>
      </c>
      <c r="O26" s="1082">
        <v>95.4</v>
      </c>
      <c r="P26" s="1082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48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3">
        <v>18.412252955026524</v>
      </c>
      <c r="H27" s="953">
        <v>48.39</v>
      </c>
      <c r="I27" s="953">
        <v>97.9</v>
      </c>
      <c r="J27" s="953">
        <v>1.3107684554251573</v>
      </c>
      <c r="K27" s="553">
        <v>48.33</v>
      </c>
      <c r="L27" s="553">
        <v>96.9</v>
      </c>
      <c r="M27" s="1070">
        <v>1.7641372050825603</v>
      </c>
      <c r="N27" s="1082">
        <v>48.3</v>
      </c>
      <c r="O27" s="1082">
        <v>96.1</v>
      </c>
      <c r="P27" s="1082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48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3">
        <v>19.1707821672519</v>
      </c>
      <c r="H28" s="953">
        <v>43.49</v>
      </c>
      <c r="I28" s="953">
        <v>99.2</v>
      </c>
      <c r="J28" s="953">
        <v>0.10120742472621923</v>
      </c>
      <c r="K28" s="553">
        <v>43.53</v>
      </c>
      <c r="L28" s="553">
        <v>98.3</v>
      </c>
      <c r="M28" s="1070">
        <v>0.15666770130327407</v>
      </c>
      <c r="N28" s="1082">
        <v>43.45</v>
      </c>
      <c r="O28" s="1082">
        <v>97.6</v>
      </c>
      <c r="P28" s="1082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48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3">
        <v>12.183881104738587</v>
      </c>
      <c r="H29" s="953">
        <v>36.97</v>
      </c>
      <c r="I29" s="953">
        <v>100.7</v>
      </c>
      <c r="J29" s="953">
        <v>1.4298674301689405E-2</v>
      </c>
      <c r="K29" s="553">
        <v>37.549999999999997</v>
      </c>
      <c r="L29" s="553">
        <v>97.6</v>
      </c>
      <c r="M29" s="1070">
        <v>2.1142574151342391E-2</v>
      </c>
      <c r="N29" s="1082">
        <v>37.58</v>
      </c>
      <c r="O29" s="1082">
        <v>95.2</v>
      </c>
      <c r="P29" s="1082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48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4">
        <v>19.163923455710847</v>
      </c>
      <c r="H30" s="954">
        <v>58.3</v>
      </c>
      <c r="I30" s="954">
        <v>95.6</v>
      </c>
      <c r="J30" s="954">
        <v>100</v>
      </c>
      <c r="K30" s="564">
        <v>57.74</v>
      </c>
      <c r="L30" s="564">
        <v>95.1</v>
      </c>
      <c r="M30" s="1071">
        <v>100</v>
      </c>
      <c r="N30" s="1083">
        <v>57.28</v>
      </c>
      <c r="O30" s="1083">
        <v>93.9</v>
      </c>
      <c r="P30" s="1083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47">
        <v>100</v>
      </c>
    </row>
    <row r="31" spans="1:22" ht="15" thickBot="1">
      <c r="A31" s="1899" t="s">
        <v>169</v>
      </c>
      <c r="B31" s="1900"/>
      <c r="C31" s="1900"/>
      <c r="D31" s="1900"/>
      <c r="E31" s="1900"/>
      <c r="F31" s="1900"/>
      <c r="G31" s="1900"/>
      <c r="H31" s="1900"/>
      <c r="I31" s="1900"/>
      <c r="J31" s="1900"/>
      <c r="K31" s="1900"/>
      <c r="L31" s="1900"/>
      <c r="M31" s="1900"/>
      <c r="N31" s="1900"/>
      <c r="O31" s="1900"/>
      <c r="P31" s="1900"/>
      <c r="Q31" s="1900"/>
      <c r="R31" s="1900"/>
      <c r="S31" s="1900"/>
      <c r="T31" s="1900"/>
      <c r="U31" s="1900"/>
      <c r="V31" s="1901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52">
        <v>19.470345131751493</v>
      </c>
      <c r="H32" s="952">
        <v>61.28</v>
      </c>
      <c r="I32" s="952">
        <v>93.8</v>
      </c>
      <c r="J32" s="952">
        <v>29.549734328435445</v>
      </c>
      <c r="K32" s="544">
        <v>61.3</v>
      </c>
      <c r="L32" s="544">
        <v>93.6</v>
      </c>
      <c r="M32" s="1069">
        <v>28.780334124930107</v>
      </c>
      <c r="N32" s="1081">
        <v>61.27</v>
      </c>
      <c r="O32" s="1081">
        <v>92.6</v>
      </c>
      <c r="P32" s="1081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49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3">
        <v>18.470307143319179</v>
      </c>
      <c r="H33" s="953">
        <v>57.85</v>
      </c>
      <c r="I33" s="953">
        <v>96</v>
      </c>
      <c r="J33" s="953">
        <v>56.250773258316499</v>
      </c>
      <c r="K33" s="553">
        <v>57.85</v>
      </c>
      <c r="L33" s="553">
        <v>94.9</v>
      </c>
      <c r="M33" s="1070">
        <v>56.187774269631355</v>
      </c>
      <c r="N33" s="1082">
        <v>57.79</v>
      </c>
      <c r="O33" s="1082">
        <v>93.8</v>
      </c>
      <c r="P33" s="1082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48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3">
        <v>18.273152125626922</v>
      </c>
      <c r="H34" s="953">
        <v>53.17</v>
      </c>
      <c r="I34" s="953">
        <v>97</v>
      </c>
      <c r="J34" s="953">
        <v>12.214635339610348</v>
      </c>
      <c r="K34" s="553">
        <v>53.14</v>
      </c>
      <c r="L34" s="553">
        <v>95.9</v>
      </c>
      <c r="M34" s="1070">
        <v>12.740748069089086</v>
      </c>
      <c r="N34" s="1082">
        <v>53.14</v>
      </c>
      <c r="O34" s="1082">
        <v>95.5</v>
      </c>
      <c r="P34" s="1082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48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3">
        <v>18.997334857873092</v>
      </c>
      <c r="H35" s="953">
        <v>48.16</v>
      </c>
      <c r="I35" s="953">
        <v>98.3</v>
      </c>
      <c r="J35" s="953">
        <v>1.8154105972259138</v>
      </c>
      <c r="K35" s="553">
        <v>48.11</v>
      </c>
      <c r="L35" s="553">
        <v>97.5</v>
      </c>
      <c r="M35" s="1070">
        <v>2.0843985155229063</v>
      </c>
      <c r="N35" s="1082">
        <v>48.09</v>
      </c>
      <c r="O35" s="1082">
        <v>97.2</v>
      </c>
      <c r="P35" s="1082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48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3">
        <v>21.496345932438178</v>
      </c>
      <c r="H36" s="953">
        <v>43.43</v>
      </c>
      <c r="I36" s="953">
        <v>100.6</v>
      </c>
      <c r="J36" s="953">
        <v>0.16441294699034928</v>
      </c>
      <c r="K36" s="553">
        <v>43.34</v>
      </c>
      <c r="L36" s="553">
        <v>100</v>
      </c>
      <c r="M36" s="1070">
        <v>0.20062254619528747</v>
      </c>
      <c r="N36" s="1082">
        <v>43.26</v>
      </c>
      <c r="O36" s="1082">
        <v>99.6</v>
      </c>
      <c r="P36" s="1082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48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3">
        <v>22.018913995050802</v>
      </c>
      <c r="H37" s="953">
        <v>38.119999999999997</v>
      </c>
      <c r="I37" s="953">
        <v>101.6</v>
      </c>
      <c r="J37" s="953">
        <v>5.0335294214498916E-3</v>
      </c>
      <c r="K37" s="553">
        <v>37.79</v>
      </c>
      <c r="L37" s="553">
        <v>99.8</v>
      </c>
      <c r="M37" s="1070">
        <v>6.1224746312628147E-3</v>
      </c>
      <c r="N37" s="1082">
        <v>37.25</v>
      </c>
      <c r="O37" s="1082">
        <v>97.3</v>
      </c>
      <c r="P37" s="1082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48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4">
        <v>18.861690819880614</v>
      </c>
      <c r="H38" s="954">
        <v>58.1</v>
      </c>
      <c r="I38" s="954">
        <v>95.5</v>
      </c>
      <c r="J38" s="954">
        <v>100</v>
      </c>
      <c r="K38" s="564">
        <v>58.01</v>
      </c>
      <c r="L38" s="564">
        <v>94.7</v>
      </c>
      <c r="M38" s="1071">
        <v>100</v>
      </c>
      <c r="N38" s="1083">
        <v>57.78</v>
      </c>
      <c r="O38" s="1083">
        <v>93.8</v>
      </c>
      <c r="P38" s="1083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47">
        <v>100</v>
      </c>
    </row>
    <row r="39" spans="1:22" ht="15" thickBot="1">
      <c r="A39" s="1899" t="s">
        <v>48</v>
      </c>
      <c r="B39" s="1900"/>
      <c r="C39" s="1900"/>
      <c r="D39" s="1900"/>
      <c r="E39" s="1900"/>
      <c r="F39" s="1900"/>
      <c r="G39" s="1900"/>
      <c r="H39" s="1900"/>
      <c r="I39" s="1900"/>
      <c r="J39" s="1900"/>
      <c r="K39" s="1900"/>
      <c r="L39" s="1900"/>
      <c r="M39" s="1900"/>
      <c r="N39" s="1900"/>
      <c r="O39" s="1900"/>
      <c r="P39" s="1900"/>
      <c r="Q39" s="1900"/>
      <c r="R39" s="1900"/>
      <c r="S39" s="1900"/>
      <c r="T39" s="1900"/>
      <c r="U39" s="1900"/>
      <c r="V39" s="1901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52">
        <v>21.625257622047691</v>
      </c>
      <c r="H40" s="952">
        <v>61.53</v>
      </c>
      <c r="I40" s="952">
        <v>93.1</v>
      </c>
      <c r="J40" s="952">
        <v>27.035714101010377</v>
      </c>
      <c r="K40" s="544">
        <v>61.47</v>
      </c>
      <c r="L40" s="544">
        <v>92.8</v>
      </c>
      <c r="M40" s="1069">
        <v>24.294937116591694</v>
      </c>
      <c r="N40" s="1081">
        <v>61.45</v>
      </c>
      <c r="O40" s="1081">
        <v>91.9</v>
      </c>
      <c r="P40" s="1081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49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3">
        <v>20.675893019406836</v>
      </c>
      <c r="H41" s="953">
        <v>57.87</v>
      </c>
      <c r="I41" s="953">
        <v>95.1</v>
      </c>
      <c r="J41" s="953">
        <v>57.341823268899581</v>
      </c>
      <c r="K41" s="553">
        <v>57.83</v>
      </c>
      <c r="L41" s="553">
        <v>94.7</v>
      </c>
      <c r="M41" s="1070">
        <v>58.052104116893169</v>
      </c>
      <c r="N41" s="1082">
        <v>57.83</v>
      </c>
      <c r="O41" s="1082">
        <v>93.7</v>
      </c>
      <c r="P41" s="1082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48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3">
        <v>20.740737253782978</v>
      </c>
      <c r="H42" s="953">
        <v>53.41</v>
      </c>
      <c r="I42" s="953">
        <v>96.9</v>
      </c>
      <c r="J42" s="953">
        <v>13.596402386571485</v>
      </c>
      <c r="K42" s="553">
        <v>53.4</v>
      </c>
      <c r="L42" s="553">
        <v>96.5</v>
      </c>
      <c r="M42" s="1070">
        <v>14.978940057935425</v>
      </c>
      <c r="N42" s="1082">
        <v>53.4</v>
      </c>
      <c r="O42" s="1082">
        <v>95.4</v>
      </c>
      <c r="P42" s="1082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48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3">
        <v>20.919624359491028</v>
      </c>
      <c r="H43" s="953">
        <v>48.48</v>
      </c>
      <c r="I43" s="953">
        <v>98.6</v>
      </c>
      <c r="J43" s="953">
        <v>1.7721077646320589</v>
      </c>
      <c r="K43" s="553">
        <v>48.48</v>
      </c>
      <c r="L43" s="553">
        <v>97.6</v>
      </c>
      <c r="M43" s="1070">
        <v>2.3851979006587287</v>
      </c>
      <c r="N43" s="1082">
        <v>48.53</v>
      </c>
      <c r="O43" s="1082">
        <v>98</v>
      </c>
      <c r="P43" s="1082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48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3">
        <v>17.598493792481001</v>
      </c>
      <c r="H44" s="953">
        <v>43.48</v>
      </c>
      <c r="I44" s="953">
        <v>104.6</v>
      </c>
      <c r="J44" s="953">
        <v>0.23970872932824669</v>
      </c>
      <c r="K44" s="553">
        <v>43.55</v>
      </c>
      <c r="L44" s="553">
        <v>102.7</v>
      </c>
      <c r="M44" s="1070">
        <v>0.26910352910746815</v>
      </c>
      <c r="N44" s="1082">
        <v>43.69</v>
      </c>
      <c r="O44" s="1082">
        <v>102.6</v>
      </c>
      <c r="P44" s="1082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48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3">
        <v>17.648202945317689</v>
      </c>
      <c r="H45" s="953">
        <v>38.46</v>
      </c>
      <c r="I45" s="953">
        <v>79.5</v>
      </c>
      <c r="J45" s="953">
        <v>1.4243749558249825E-2</v>
      </c>
      <c r="K45" s="553">
        <v>38.44</v>
      </c>
      <c r="L45" s="553">
        <v>89.8</v>
      </c>
      <c r="M45" s="1070">
        <v>1.9717278813520433E-2</v>
      </c>
      <c r="N45" s="1082">
        <v>38.75</v>
      </c>
      <c r="O45" s="1082">
        <v>104.7</v>
      </c>
      <c r="P45" s="1082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48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4">
        <v>21.20653111140884</v>
      </c>
      <c r="H46" s="954">
        <v>58.05</v>
      </c>
      <c r="I46" s="954">
        <v>94.9</v>
      </c>
      <c r="J46" s="954">
        <v>100</v>
      </c>
      <c r="K46" s="564">
        <v>57.79</v>
      </c>
      <c r="L46" s="564">
        <v>94.6</v>
      </c>
      <c r="M46" s="1071">
        <v>100</v>
      </c>
      <c r="N46" s="1083">
        <v>57.67</v>
      </c>
      <c r="O46" s="1083">
        <v>93.7</v>
      </c>
      <c r="P46" s="1083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47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W45" sqref="W45"/>
    </sheetView>
  </sheetViews>
  <sheetFormatPr defaultRowHeight="12.75"/>
  <cols>
    <col min="1" max="1" width="11.28515625" style="1264" customWidth="1"/>
    <col min="2" max="2" width="18.5703125" style="1264" customWidth="1"/>
    <col min="3" max="3" width="16.140625" style="1264" customWidth="1"/>
    <col min="4" max="4" width="12.140625" style="1264" customWidth="1"/>
    <col min="5" max="5" width="9.5703125" style="1264" customWidth="1"/>
    <col min="6" max="6" width="10.42578125" style="1264" customWidth="1"/>
    <col min="7" max="8" width="9.140625" style="1264"/>
    <col min="9" max="9" width="11.28515625" style="1264" customWidth="1"/>
    <col min="10" max="10" width="9.7109375" style="1264" customWidth="1"/>
    <col min="11" max="11" width="9.85546875" style="1264" customWidth="1"/>
    <col min="12" max="12" width="9.5703125" style="1264" customWidth="1"/>
    <col min="13" max="13" width="9.7109375" style="1264" customWidth="1"/>
    <col min="14" max="14" width="11.140625" style="1264" customWidth="1"/>
    <col min="15" max="15" width="6.42578125" style="1266" customWidth="1"/>
    <col min="16" max="16384" width="9.140625" style="1264"/>
  </cols>
  <sheetData>
    <row r="1" spans="2:15" ht="20.25" customHeight="1">
      <c r="L1" s="1265"/>
      <c r="M1" s="1265"/>
    </row>
    <row r="2" spans="2:15" ht="20.25" customHeight="1">
      <c r="B2" s="1267" t="s">
        <v>443</v>
      </c>
      <c r="C2" s="1267"/>
      <c r="D2" s="1267"/>
      <c r="E2" s="1267"/>
      <c r="F2" s="1267"/>
      <c r="G2" s="1267"/>
      <c r="H2" s="1267"/>
      <c r="I2" s="1267"/>
      <c r="J2" s="1267"/>
      <c r="K2" s="1267"/>
      <c r="L2" s="1267"/>
      <c r="M2" s="1267"/>
      <c r="N2" s="1267"/>
      <c r="O2" s="1268"/>
    </row>
    <row r="3" spans="2:15" ht="20.25" customHeight="1">
      <c r="B3" s="1269"/>
      <c r="C3" s="1270"/>
      <c r="D3" s="1271"/>
      <c r="E3" s="1271"/>
      <c r="F3" s="1271"/>
      <c r="G3" s="1271"/>
      <c r="H3" s="1271"/>
      <c r="I3" s="1271"/>
      <c r="J3" s="1271"/>
      <c r="K3" s="1271"/>
      <c r="L3" s="1271"/>
      <c r="M3" s="1271"/>
      <c r="N3" s="1271"/>
    </row>
    <row r="4" spans="2:15" ht="20.25" customHeight="1" thickBot="1">
      <c r="B4" s="1269">
        <v>2004</v>
      </c>
      <c r="C4" s="1270" t="s">
        <v>213</v>
      </c>
      <c r="D4" s="1271"/>
      <c r="E4" s="1271"/>
      <c r="F4" s="1271"/>
      <c r="G4" s="1271"/>
      <c r="H4" s="1271"/>
      <c r="I4" s="1271"/>
      <c r="J4" s="1271"/>
      <c r="K4" s="1271"/>
      <c r="L4" s="1271"/>
      <c r="M4" s="1271"/>
      <c r="N4" s="1271"/>
    </row>
    <row r="5" spans="2:15" ht="17.25" customHeight="1" thickBot="1">
      <c r="B5" s="1272"/>
      <c r="C5" s="1273" t="s">
        <v>214</v>
      </c>
      <c r="D5" s="1273" t="s">
        <v>215</v>
      </c>
      <c r="E5" s="1273" t="s">
        <v>216</v>
      </c>
      <c r="F5" s="1273" t="s">
        <v>217</v>
      </c>
      <c r="G5" s="1273" t="s">
        <v>218</v>
      </c>
      <c r="H5" s="1273" t="s">
        <v>219</v>
      </c>
      <c r="I5" s="1273" t="s">
        <v>220</v>
      </c>
      <c r="J5" s="1273" t="s">
        <v>221</v>
      </c>
      <c r="K5" s="1273" t="s">
        <v>222</v>
      </c>
      <c r="L5" s="1273" t="s">
        <v>223</v>
      </c>
      <c r="M5" s="1273" t="s">
        <v>224</v>
      </c>
      <c r="N5" s="1274" t="s">
        <v>225</v>
      </c>
    </row>
    <row r="6" spans="2:15" ht="17.25" customHeight="1" thickBot="1">
      <c r="B6" s="1275" t="s">
        <v>226</v>
      </c>
      <c r="C6" s="1276">
        <v>4745.1329999999998</v>
      </c>
      <c r="D6" s="1276">
        <v>4967.0389999999998</v>
      </c>
      <c r="E6" s="1276">
        <v>5718.8540000000003</v>
      </c>
      <c r="F6" s="1276">
        <v>5972.0820000000003</v>
      </c>
      <c r="G6" s="1276">
        <v>6055.5649999999996</v>
      </c>
      <c r="H6" s="1276">
        <v>6825.7389999999996</v>
      </c>
      <c r="I6" s="1276">
        <v>6966.6059999999998</v>
      </c>
      <c r="J6" s="1276">
        <v>6854.2579999999998</v>
      </c>
      <c r="K6" s="1276">
        <v>7221.1440000000002</v>
      </c>
      <c r="L6" s="1276">
        <v>6917.2629999999999</v>
      </c>
      <c r="M6" s="1276">
        <v>6750.8010000000004</v>
      </c>
      <c r="N6" s="1277">
        <v>6535.24</v>
      </c>
    </row>
    <row r="7" spans="2:15" ht="17.25" customHeight="1">
      <c r="B7" s="1271"/>
      <c r="C7" s="1271"/>
      <c r="D7" s="1271"/>
      <c r="E7" s="1271"/>
      <c r="F7" s="1271"/>
      <c r="G7" s="1271"/>
      <c r="H7" s="1271"/>
      <c r="I7" s="1271"/>
      <c r="J7" s="1271"/>
      <c r="K7" s="1271"/>
      <c r="L7" s="1271"/>
      <c r="M7" s="1271"/>
      <c r="N7" s="1271"/>
    </row>
    <row r="8" spans="2:15" ht="17.25" customHeight="1" thickBot="1">
      <c r="B8" s="1269">
        <v>2005</v>
      </c>
      <c r="C8" s="1270" t="s">
        <v>213</v>
      </c>
      <c r="D8" s="1271"/>
      <c r="E8" s="1271"/>
      <c r="F8" s="1271"/>
      <c r="G8" s="1271"/>
      <c r="H8" s="1271"/>
      <c r="I8" s="1271"/>
      <c r="J8" s="1271"/>
      <c r="K8" s="1271"/>
      <c r="L8" s="1271"/>
      <c r="M8" s="1271"/>
      <c r="N8" s="1271"/>
    </row>
    <row r="9" spans="2:15" ht="17.25" customHeight="1" thickBot="1">
      <c r="B9" s="1272"/>
      <c r="C9" s="1273" t="s">
        <v>214</v>
      </c>
      <c r="D9" s="1273" t="s">
        <v>215</v>
      </c>
      <c r="E9" s="1273" t="s">
        <v>216</v>
      </c>
      <c r="F9" s="1273" t="s">
        <v>217</v>
      </c>
      <c r="G9" s="1273" t="s">
        <v>218</v>
      </c>
      <c r="H9" s="1273" t="s">
        <v>219</v>
      </c>
      <c r="I9" s="1273" t="s">
        <v>220</v>
      </c>
      <c r="J9" s="1273" t="s">
        <v>221</v>
      </c>
      <c r="K9" s="1273" t="s">
        <v>222</v>
      </c>
      <c r="L9" s="1273" t="s">
        <v>223</v>
      </c>
      <c r="M9" s="1273" t="s">
        <v>224</v>
      </c>
      <c r="N9" s="1274" t="s">
        <v>225</v>
      </c>
    </row>
    <row r="10" spans="2:15" ht="17.25" customHeight="1" thickBot="1">
      <c r="B10" s="1275" t="s">
        <v>226</v>
      </c>
      <c r="C10" s="1276">
        <v>5727.442</v>
      </c>
      <c r="D10" s="1276">
        <v>5805.5129999999999</v>
      </c>
      <c r="E10" s="1276">
        <v>5895.8040000000001</v>
      </c>
      <c r="F10" s="1276">
        <v>5498.875</v>
      </c>
      <c r="G10" s="1276">
        <v>5386.9530000000004</v>
      </c>
      <c r="H10" s="1276">
        <v>5545.4840000000004</v>
      </c>
      <c r="I10" s="1276">
        <v>5961.8959999999997</v>
      </c>
      <c r="J10" s="1276">
        <v>6210.8370000000004</v>
      </c>
      <c r="K10" s="1276">
        <v>6114.4129999999996</v>
      </c>
      <c r="L10" s="1276">
        <v>5863.924</v>
      </c>
      <c r="M10" s="1276">
        <v>5541.8360000000002</v>
      </c>
      <c r="N10" s="1277">
        <v>5474.7569999999996</v>
      </c>
    </row>
    <row r="11" spans="2:15" ht="17.25" customHeight="1">
      <c r="B11" s="1271"/>
      <c r="C11" s="1271"/>
      <c r="D11" s="1271"/>
      <c r="E11" s="1271"/>
      <c r="F11" s="1271"/>
      <c r="G11" s="1271"/>
      <c r="H11" s="1271"/>
      <c r="I11" s="1271"/>
      <c r="J11" s="1271"/>
      <c r="K11" s="1271"/>
      <c r="L11" s="1271"/>
      <c r="M11" s="1271"/>
      <c r="N11" s="1271"/>
    </row>
    <row r="12" spans="2:15" ht="17.25" customHeight="1" thickBot="1">
      <c r="B12" s="1269">
        <v>2006</v>
      </c>
      <c r="C12" s="1270" t="s">
        <v>213</v>
      </c>
      <c r="D12" s="1271"/>
      <c r="E12" s="1271"/>
      <c r="F12" s="1271"/>
      <c r="G12" s="1271"/>
      <c r="H12" s="1271"/>
      <c r="I12" s="1271"/>
      <c r="J12" s="1271"/>
      <c r="K12" s="1271"/>
      <c r="L12" s="1271"/>
      <c r="M12" s="1271"/>
      <c r="N12" s="1271"/>
    </row>
    <row r="13" spans="2:15" ht="17.25" customHeight="1" thickBot="1">
      <c r="B13" s="1272"/>
      <c r="C13" s="1273" t="s">
        <v>214</v>
      </c>
      <c r="D13" s="1273" t="s">
        <v>215</v>
      </c>
      <c r="E13" s="1273" t="s">
        <v>216</v>
      </c>
      <c r="F13" s="1273" t="s">
        <v>217</v>
      </c>
      <c r="G13" s="1273" t="s">
        <v>218</v>
      </c>
      <c r="H13" s="1273" t="s">
        <v>219</v>
      </c>
      <c r="I13" s="1273" t="s">
        <v>220</v>
      </c>
      <c r="J13" s="1273" t="s">
        <v>221</v>
      </c>
      <c r="K13" s="1273" t="s">
        <v>222</v>
      </c>
      <c r="L13" s="1273" t="s">
        <v>223</v>
      </c>
      <c r="M13" s="1273" t="s">
        <v>224</v>
      </c>
      <c r="N13" s="1274" t="s">
        <v>225</v>
      </c>
    </row>
    <row r="14" spans="2:15" ht="17.25" customHeight="1" thickBot="1">
      <c r="B14" s="1275" t="s">
        <v>226</v>
      </c>
      <c r="C14" s="1276">
        <v>5167.4750000000004</v>
      </c>
      <c r="D14" s="1276">
        <v>4922.9769999999999</v>
      </c>
      <c r="E14" s="1276">
        <v>5063.8980000000001</v>
      </c>
      <c r="F14" s="1276">
        <v>5127.4639999999999</v>
      </c>
      <c r="G14" s="1276">
        <v>5106.8609999999999</v>
      </c>
      <c r="H14" s="1276">
        <v>5589.4520000000002</v>
      </c>
      <c r="I14" s="1276">
        <v>6026.9629999999997</v>
      </c>
      <c r="J14" s="1276">
        <v>6499.076</v>
      </c>
      <c r="K14" s="1276">
        <v>6186.4949999999999</v>
      </c>
      <c r="L14" s="1276">
        <v>5618.3580000000002</v>
      </c>
      <c r="M14" s="1276">
        <v>5259.9059999999999</v>
      </c>
      <c r="N14" s="1277">
        <v>5045.9780000000001</v>
      </c>
    </row>
    <row r="15" spans="2:15" ht="17.25" customHeight="1">
      <c r="B15" s="1278"/>
      <c r="C15" s="1279"/>
      <c r="D15" s="1279"/>
      <c r="E15" s="1279"/>
      <c r="F15" s="1279"/>
      <c r="G15" s="1279"/>
      <c r="H15" s="1279"/>
      <c r="I15" s="1279"/>
      <c r="J15" s="1279"/>
      <c r="K15" s="1279"/>
      <c r="L15" s="1279"/>
      <c r="M15" s="1279"/>
      <c r="N15" s="1279"/>
    </row>
    <row r="16" spans="2:15" ht="17.25" customHeight="1" thickBot="1">
      <c r="B16" s="1269">
        <v>2007</v>
      </c>
      <c r="C16" s="1270" t="s">
        <v>213</v>
      </c>
      <c r="D16" s="1279"/>
      <c r="E16" s="1279"/>
      <c r="F16" s="1279"/>
      <c r="G16" s="1279"/>
      <c r="H16" s="1279"/>
      <c r="I16" s="1279"/>
      <c r="J16" s="1279"/>
      <c r="K16" s="1279"/>
      <c r="L16" s="1279"/>
      <c r="M16" s="1279"/>
      <c r="N16" s="1279"/>
    </row>
    <row r="17" spans="2:14" ht="17.25" customHeight="1" thickBot="1">
      <c r="B17" s="1272"/>
      <c r="C17" s="1273" t="s">
        <v>214</v>
      </c>
      <c r="D17" s="1273" t="s">
        <v>215</v>
      </c>
      <c r="E17" s="1273" t="s">
        <v>216</v>
      </c>
      <c r="F17" s="1273" t="s">
        <v>217</v>
      </c>
      <c r="G17" s="1273" t="s">
        <v>218</v>
      </c>
      <c r="H17" s="1273" t="s">
        <v>219</v>
      </c>
      <c r="I17" s="1273" t="s">
        <v>220</v>
      </c>
      <c r="J17" s="1273" t="s">
        <v>221</v>
      </c>
      <c r="K17" s="1273" t="s">
        <v>222</v>
      </c>
      <c r="L17" s="1273" t="s">
        <v>223</v>
      </c>
      <c r="M17" s="1273" t="s">
        <v>224</v>
      </c>
      <c r="N17" s="1274" t="s">
        <v>225</v>
      </c>
    </row>
    <row r="18" spans="2:14" ht="17.25" customHeight="1" thickBot="1">
      <c r="B18" s="1275" t="s">
        <v>226</v>
      </c>
      <c r="C18" s="1276">
        <v>4878.0050000000001</v>
      </c>
      <c r="D18" s="1276">
        <v>4998.683</v>
      </c>
      <c r="E18" s="1276">
        <v>5080.3729999999996</v>
      </c>
      <c r="F18" s="1276">
        <v>4985.0389999999998</v>
      </c>
      <c r="G18" s="1276">
        <v>4864.4809999999998</v>
      </c>
      <c r="H18" s="1276">
        <v>5416.3459999999995</v>
      </c>
      <c r="I18" s="1276">
        <v>5850.35</v>
      </c>
      <c r="J18" s="1276">
        <v>6101.1459999999997</v>
      </c>
      <c r="K18" s="1276">
        <v>6062.3810000000003</v>
      </c>
      <c r="L18" s="1276">
        <v>5389.2690000000002</v>
      </c>
      <c r="M18" s="1276">
        <v>5060.2169999999996</v>
      </c>
      <c r="N18" s="1277">
        <v>5200.0069999999996</v>
      </c>
    </row>
    <row r="19" spans="2:14" ht="17.25" customHeight="1">
      <c r="B19" s="1269"/>
      <c r="C19" s="1270"/>
      <c r="D19" s="1271"/>
      <c r="E19" s="1271"/>
      <c r="F19" s="1271"/>
      <c r="G19" s="1271"/>
      <c r="H19" s="1271"/>
      <c r="I19" s="1271"/>
      <c r="J19" s="1271"/>
      <c r="K19" s="1271"/>
      <c r="L19" s="1271"/>
      <c r="M19" s="1271"/>
      <c r="N19" s="1271"/>
    </row>
    <row r="20" spans="2:14" ht="17.25" customHeight="1" thickBot="1">
      <c r="B20" s="1269">
        <v>2008</v>
      </c>
      <c r="C20" s="1270" t="s">
        <v>213</v>
      </c>
      <c r="D20" s="1279"/>
      <c r="E20" s="1279"/>
      <c r="F20" s="1279"/>
      <c r="G20" s="1279"/>
      <c r="H20" s="1279"/>
      <c r="I20" s="1279"/>
      <c r="J20" s="1279"/>
      <c r="K20" s="1279"/>
      <c r="L20" s="1279"/>
      <c r="M20" s="1279"/>
      <c r="N20" s="1279"/>
    </row>
    <row r="21" spans="2:14" ht="17.25" customHeight="1" thickBot="1">
      <c r="B21" s="1272"/>
      <c r="C21" s="1273" t="s">
        <v>214</v>
      </c>
      <c r="D21" s="1273" t="s">
        <v>215</v>
      </c>
      <c r="E21" s="1273" t="s">
        <v>216</v>
      </c>
      <c r="F21" s="1273" t="s">
        <v>217</v>
      </c>
      <c r="G21" s="1273" t="s">
        <v>218</v>
      </c>
      <c r="H21" s="1273" t="s">
        <v>219</v>
      </c>
      <c r="I21" s="1273" t="s">
        <v>220</v>
      </c>
      <c r="J21" s="1273" t="s">
        <v>221</v>
      </c>
      <c r="K21" s="1273" t="s">
        <v>222</v>
      </c>
      <c r="L21" s="1273" t="s">
        <v>223</v>
      </c>
      <c r="M21" s="1273" t="s">
        <v>224</v>
      </c>
      <c r="N21" s="1274" t="s">
        <v>225</v>
      </c>
    </row>
    <row r="22" spans="2:14" ht="17.25" customHeight="1" thickBot="1">
      <c r="B22" s="1275" t="s">
        <v>226</v>
      </c>
      <c r="C22" s="1276">
        <v>5362.0659999999998</v>
      </c>
      <c r="D22" s="1276">
        <v>4991.3639999999996</v>
      </c>
      <c r="E22" s="1276">
        <v>5502.9759999999997</v>
      </c>
      <c r="F22" s="1276">
        <v>5445.4089999999997</v>
      </c>
      <c r="G22" s="1276">
        <v>6090.0209999999997</v>
      </c>
      <c r="H22" s="1276">
        <v>6347.5010000000002</v>
      </c>
      <c r="I22" s="1276">
        <v>6491.11</v>
      </c>
      <c r="J22" s="1276">
        <v>6519.6940000000004</v>
      </c>
      <c r="K22" s="1276">
        <v>6710.549</v>
      </c>
      <c r="L22" s="1276">
        <v>6325.4049999999997</v>
      </c>
      <c r="M22" s="1276">
        <v>6235.9309999999996</v>
      </c>
      <c r="N22" s="1277">
        <v>6463.6270000000004</v>
      </c>
    </row>
    <row r="23" spans="2:14" ht="17.25" customHeight="1">
      <c r="B23" s="1269"/>
      <c r="C23" s="1270"/>
      <c r="D23" s="1271"/>
      <c r="E23" s="1271"/>
      <c r="F23" s="1271"/>
      <c r="G23" s="1271"/>
      <c r="H23" s="1271"/>
      <c r="I23" s="1271"/>
      <c r="J23" s="1271"/>
      <c r="K23" s="1271"/>
      <c r="L23" s="1271"/>
      <c r="M23" s="1271"/>
      <c r="N23" s="1271"/>
    </row>
    <row r="24" spans="2:14" ht="17.25" customHeight="1">
      <c r="B24" s="1269"/>
      <c r="C24" s="1270"/>
      <c r="D24" s="1271"/>
      <c r="E24" s="1271"/>
      <c r="F24" s="1271"/>
      <c r="G24" s="1271"/>
      <c r="H24" s="1271"/>
      <c r="I24" s="1271"/>
      <c r="J24" s="1271"/>
      <c r="K24" s="1271"/>
      <c r="L24" s="1271"/>
      <c r="M24" s="1271"/>
      <c r="N24" s="1271"/>
    </row>
    <row r="25" spans="2:14" ht="17.25" customHeight="1" thickBot="1">
      <c r="B25" s="1269">
        <v>2009</v>
      </c>
      <c r="C25" s="1270" t="s">
        <v>213</v>
      </c>
      <c r="D25" s="1279"/>
      <c r="E25" s="1279"/>
      <c r="F25" s="1279"/>
      <c r="G25" s="1279"/>
      <c r="H25" s="1279"/>
      <c r="I25" s="1279"/>
      <c r="J25" s="1279"/>
      <c r="K25" s="1279"/>
      <c r="L25" s="1279"/>
      <c r="M25" s="1279"/>
      <c r="N25" s="1279"/>
    </row>
    <row r="26" spans="2:14" ht="17.25" customHeight="1" thickBot="1">
      <c r="B26" s="1272"/>
      <c r="C26" s="1273" t="s">
        <v>214</v>
      </c>
      <c r="D26" s="1273" t="s">
        <v>215</v>
      </c>
      <c r="E26" s="1273" t="s">
        <v>216</v>
      </c>
      <c r="F26" s="1273" t="s">
        <v>217</v>
      </c>
      <c r="G26" s="1273" t="s">
        <v>218</v>
      </c>
      <c r="H26" s="1273" t="s">
        <v>219</v>
      </c>
      <c r="I26" s="1273" t="s">
        <v>220</v>
      </c>
      <c r="J26" s="1273" t="s">
        <v>221</v>
      </c>
      <c r="K26" s="1273" t="s">
        <v>222</v>
      </c>
      <c r="L26" s="1273" t="s">
        <v>223</v>
      </c>
      <c r="M26" s="1273" t="s">
        <v>224</v>
      </c>
      <c r="N26" s="1274" t="s">
        <v>225</v>
      </c>
    </row>
    <row r="27" spans="2:14" ht="17.25" customHeight="1" thickBot="1">
      <c r="B27" s="1275" t="s">
        <v>226</v>
      </c>
      <c r="C27" s="1276">
        <v>6295.6080000000002</v>
      </c>
      <c r="D27" s="1276">
        <v>6468.9390000000003</v>
      </c>
      <c r="E27" s="1276">
        <v>6927.45</v>
      </c>
      <c r="F27" s="1276">
        <v>7086.6149999999998</v>
      </c>
      <c r="G27" s="1276">
        <v>6944.3450000000003</v>
      </c>
      <c r="H27" s="1276">
        <v>7275.0780000000004</v>
      </c>
      <c r="I27" s="1276">
        <v>7259.6670000000004</v>
      </c>
      <c r="J27" s="1276">
        <v>7016.5630000000001</v>
      </c>
      <c r="K27" s="1276">
        <v>6702.5069999999996</v>
      </c>
      <c r="L27" s="1276">
        <v>6094.8180000000002</v>
      </c>
      <c r="M27" s="1276">
        <v>5990.2740000000003</v>
      </c>
      <c r="N27" s="1277">
        <v>5714.6890000000003</v>
      </c>
    </row>
    <row r="28" spans="2:14" ht="17.25" customHeight="1">
      <c r="B28" s="1269"/>
      <c r="C28" s="1270"/>
      <c r="D28" s="1271"/>
      <c r="E28" s="1271"/>
      <c r="F28" s="1271"/>
      <c r="G28" s="1271"/>
      <c r="H28" s="1271"/>
      <c r="I28" s="1271"/>
      <c r="J28" s="1271"/>
      <c r="K28" s="1271"/>
      <c r="L28" s="1271"/>
      <c r="M28" s="1271"/>
      <c r="N28" s="1271"/>
    </row>
    <row r="29" spans="2:14" ht="17.25" customHeight="1">
      <c r="B29" s="1269"/>
      <c r="C29" s="1270"/>
      <c r="D29" s="1271"/>
      <c r="E29" s="1271"/>
      <c r="F29" s="1271"/>
      <c r="G29" s="1271"/>
      <c r="H29" s="1271"/>
      <c r="I29" s="1271"/>
      <c r="J29" s="1271"/>
      <c r="K29" s="1271"/>
      <c r="L29" s="1271"/>
      <c r="M29" s="1271"/>
      <c r="N29" s="1271"/>
    </row>
    <row r="30" spans="2:14" ht="17.25" customHeight="1" thickBot="1">
      <c r="B30" s="1269">
        <v>2010</v>
      </c>
      <c r="C30" s="1270" t="s">
        <v>213</v>
      </c>
      <c r="D30" s="1279"/>
      <c r="E30" s="1279"/>
      <c r="F30" s="1279"/>
      <c r="G30" s="1279"/>
      <c r="H30" s="1279"/>
      <c r="I30" s="1279"/>
      <c r="J30" s="1279"/>
      <c r="K30" s="1279"/>
      <c r="L30" s="1279"/>
      <c r="M30" s="1279"/>
      <c r="N30" s="1279"/>
    </row>
    <row r="31" spans="2:14" ht="17.25" customHeight="1" thickBot="1">
      <c r="B31" s="1272"/>
      <c r="C31" s="1273" t="s">
        <v>214</v>
      </c>
      <c r="D31" s="1273" t="s">
        <v>215</v>
      </c>
      <c r="E31" s="1273" t="s">
        <v>216</v>
      </c>
      <c r="F31" s="1273" t="s">
        <v>217</v>
      </c>
      <c r="G31" s="1273" t="s">
        <v>218</v>
      </c>
      <c r="H31" s="1273" t="s">
        <v>219</v>
      </c>
      <c r="I31" s="1273" t="s">
        <v>220</v>
      </c>
      <c r="J31" s="1273" t="s">
        <v>221</v>
      </c>
      <c r="K31" s="1273" t="s">
        <v>222</v>
      </c>
      <c r="L31" s="1273" t="s">
        <v>223</v>
      </c>
      <c r="M31" s="1273" t="s">
        <v>224</v>
      </c>
      <c r="N31" s="1274" t="s">
        <v>225</v>
      </c>
    </row>
    <row r="32" spans="2:14" ht="17.25" customHeight="1" thickBot="1">
      <c r="B32" s="1275" t="s">
        <v>226</v>
      </c>
      <c r="C32" s="1276">
        <v>5513.7250000000004</v>
      </c>
      <c r="D32" s="1276">
        <v>5337.8959999999997</v>
      </c>
      <c r="E32" s="1276">
        <v>5419.1390000000001</v>
      </c>
      <c r="F32" s="1276">
        <v>5230.2240000000002</v>
      </c>
      <c r="G32" s="1276">
        <v>5525.125</v>
      </c>
      <c r="H32" s="1276">
        <v>6384.0550000000003</v>
      </c>
      <c r="I32" s="1276">
        <v>6260.77</v>
      </c>
      <c r="J32" s="1276">
        <v>6435.451</v>
      </c>
      <c r="K32" s="1276">
        <v>6148.3149999999996</v>
      </c>
      <c r="L32" s="1276">
        <v>5620.31</v>
      </c>
      <c r="M32" s="1276">
        <v>5639.1809999999996</v>
      </c>
      <c r="N32" s="1277">
        <v>5829.0429999999997</v>
      </c>
    </row>
    <row r="33" spans="2:14" ht="17.25" customHeight="1">
      <c r="B33" s="1269"/>
      <c r="C33" s="1270"/>
      <c r="D33" s="1271"/>
      <c r="E33" s="1271"/>
      <c r="F33" s="1271"/>
      <c r="G33" s="1271"/>
      <c r="H33" s="1271"/>
      <c r="I33" s="1271"/>
      <c r="J33" s="1271"/>
      <c r="K33" s="1271"/>
      <c r="L33" s="1271"/>
      <c r="M33" s="1271"/>
      <c r="N33" s="1271"/>
    </row>
    <row r="34" spans="2:14" ht="17.25" customHeight="1" thickBot="1">
      <c r="B34" s="1269">
        <v>2011</v>
      </c>
      <c r="C34" s="1270" t="s">
        <v>213</v>
      </c>
      <c r="D34" s="1271"/>
      <c r="E34" s="1271"/>
      <c r="F34" s="1271"/>
      <c r="G34" s="1271"/>
      <c r="H34" s="1271"/>
      <c r="I34" s="1271"/>
      <c r="J34" s="1271"/>
      <c r="K34" s="1271"/>
      <c r="L34" s="1271"/>
      <c r="M34" s="1271"/>
      <c r="N34" s="1271"/>
    </row>
    <row r="35" spans="2:14" ht="17.25" customHeight="1" thickBot="1">
      <c r="B35" s="1272"/>
      <c r="C35" s="1273" t="s">
        <v>214</v>
      </c>
      <c r="D35" s="1273" t="s">
        <v>215</v>
      </c>
      <c r="E35" s="1273" t="s">
        <v>216</v>
      </c>
      <c r="F35" s="1273" t="s">
        <v>217</v>
      </c>
      <c r="G35" s="1273" t="s">
        <v>218</v>
      </c>
      <c r="H35" s="1273" t="s">
        <v>219</v>
      </c>
      <c r="I35" s="1273" t="s">
        <v>220</v>
      </c>
      <c r="J35" s="1273" t="s">
        <v>221</v>
      </c>
      <c r="K35" s="1273" t="s">
        <v>222</v>
      </c>
      <c r="L35" s="1273" t="s">
        <v>223</v>
      </c>
      <c r="M35" s="1273" t="s">
        <v>224</v>
      </c>
      <c r="N35" s="1274" t="s">
        <v>225</v>
      </c>
    </row>
    <row r="36" spans="2:14" ht="17.25" customHeight="1" thickBot="1">
      <c r="B36" s="1275" t="s">
        <v>226</v>
      </c>
      <c r="C36" s="1276">
        <v>5542.2489999999998</v>
      </c>
      <c r="D36" s="1276">
        <v>5758.527</v>
      </c>
      <c r="E36" s="1276">
        <v>6129.1270000000004</v>
      </c>
      <c r="F36" s="1276">
        <v>6495.5770000000002</v>
      </c>
      <c r="G36" s="1276">
        <v>6462.6729999999998</v>
      </c>
      <c r="H36" s="1276">
        <v>6556.2529999999997</v>
      </c>
      <c r="I36" s="1276">
        <v>6740.4040000000005</v>
      </c>
      <c r="J36" s="1276">
        <v>6784.7690000000002</v>
      </c>
      <c r="K36" s="1276">
        <v>7121.5379999999996</v>
      </c>
      <c r="L36" s="1276">
        <v>7260.2550000000001</v>
      </c>
      <c r="M36" s="1276">
        <v>7431.1750000000002</v>
      </c>
      <c r="N36" s="1277">
        <v>8022.55</v>
      </c>
    </row>
    <row r="37" spans="2:14" ht="17.25" customHeight="1">
      <c r="B37" s="1278"/>
      <c r="C37" s="1280"/>
      <c r="D37" s="1280"/>
      <c r="E37" s="1280"/>
      <c r="F37" s="1280"/>
      <c r="G37" s="1280"/>
      <c r="H37" s="1280"/>
      <c r="I37" s="1280"/>
      <c r="J37" s="1280"/>
      <c r="K37" s="1280"/>
      <c r="L37" s="1280"/>
      <c r="M37" s="1280"/>
      <c r="N37" s="1280"/>
    </row>
    <row r="38" spans="2:14" ht="17.25" customHeight="1">
      <c r="B38" s="1278"/>
      <c r="C38" s="1280"/>
      <c r="D38" s="1280"/>
      <c r="E38" s="1280"/>
      <c r="F38" s="1280"/>
      <c r="G38" s="1280"/>
      <c r="H38" s="1280"/>
      <c r="I38" s="1280"/>
      <c r="J38" s="1280"/>
      <c r="K38" s="1280"/>
      <c r="L38" s="1280"/>
      <c r="M38" s="1280"/>
      <c r="N38" s="1280"/>
    </row>
    <row r="39" spans="2:14" ht="17.25" customHeight="1" thickBot="1">
      <c r="B39" s="1269">
        <v>2012</v>
      </c>
      <c r="C39" s="1270" t="s">
        <v>213</v>
      </c>
      <c r="D39" s="1279"/>
      <c r="E39" s="1279"/>
      <c r="F39" s="1279"/>
      <c r="G39" s="1279"/>
      <c r="H39" s="1279"/>
      <c r="I39" s="1279"/>
      <c r="J39" s="1279"/>
      <c r="K39" s="1279"/>
      <c r="L39" s="1279"/>
      <c r="M39" s="1279"/>
      <c r="N39" s="1279"/>
    </row>
    <row r="40" spans="2:14" ht="17.25" customHeight="1" thickBot="1">
      <c r="B40" s="1272"/>
      <c r="C40" s="1273" t="s">
        <v>214</v>
      </c>
      <c r="D40" s="1273" t="s">
        <v>215</v>
      </c>
      <c r="E40" s="1273" t="s">
        <v>216</v>
      </c>
      <c r="F40" s="1273" t="s">
        <v>217</v>
      </c>
      <c r="G40" s="1273" t="s">
        <v>218</v>
      </c>
      <c r="H40" s="1273" t="s">
        <v>219</v>
      </c>
      <c r="I40" s="1273" t="s">
        <v>220</v>
      </c>
      <c r="J40" s="1273" t="s">
        <v>221</v>
      </c>
      <c r="K40" s="1273" t="s">
        <v>222</v>
      </c>
      <c r="L40" s="1273" t="s">
        <v>223</v>
      </c>
      <c r="M40" s="1273" t="s">
        <v>224</v>
      </c>
      <c r="N40" s="1274" t="s">
        <v>225</v>
      </c>
    </row>
    <row r="41" spans="2:14" ht="17.25" customHeight="1" thickBot="1">
      <c r="B41" s="1275" t="s">
        <v>226</v>
      </c>
      <c r="C41" s="1276">
        <v>7220.2179999999998</v>
      </c>
      <c r="D41" s="1276">
        <v>7285.2380000000003</v>
      </c>
      <c r="E41" s="1276">
        <v>7222.0290000000005</v>
      </c>
      <c r="F41" s="1276">
        <v>7308.799</v>
      </c>
      <c r="G41" s="1276">
        <v>7419.9120000000003</v>
      </c>
      <c r="H41" s="1276">
        <v>7830.9740000000002</v>
      </c>
      <c r="I41" s="1276">
        <v>7652.692</v>
      </c>
      <c r="J41" s="1276">
        <v>7979.491</v>
      </c>
      <c r="K41" s="1276">
        <v>8261.9950000000008</v>
      </c>
      <c r="L41" s="1276">
        <v>8323.91</v>
      </c>
      <c r="M41" s="1276">
        <v>8027.0209999999997</v>
      </c>
      <c r="N41" s="1277">
        <v>7753.5780000000004</v>
      </c>
    </row>
    <row r="42" spans="2:14" ht="17.25" customHeight="1">
      <c r="B42" s="1278"/>
      <c r="C42" s="1280"/>
      <c r="D42" s="1280"/>
      <c r="E42" s="1280"/>
      <c r="F42" s="1280"/>
      <c r="G42" s="1280"/>
      <c r="H42" s="1280"/>
      <c r="I42" s="1280"/>
      <c r="J42" s="1280"/>
      <c r="K42" s="1280"/>
      <c r="L42" s="1280"/>
      <c r="M42" s="1280"/>
      <c r="N42" s="1280"/>
    </row>
    <row r="43" spans="2:14" ht="17.25" customHeight="1" thickBot="1">
      <c r="B43" s="1269">
        <v>2013</v>
      </c>
      <c r="C43" s="1270" t="s">
        <v>213</v>
      </c>
      <c r="D43" s="1279"/>
      <c r="E43" s="1279"/>
      <c r="F43" s="1279"/>
      <c r="G43" s="1279"/>
      <c r="H43" s="1279"/>
      <c r="I43" s="1279"/>
      <c r="J43" s="1279"/>
      <c r="K43" s="1279"/>
      <c r="L43" s="1279"/>
      <c r="M43" s="1279"/>
      <c r="N43" s="1279"/>
    </row>
    <row r="44" spans="2:14" ht="17.25" customHeight="1" thickBot="1">
      <c r="B44" s="1272"/>
      <c r="C44" s="1273" t="s">
        <v>214</v>
      </c>
      <c r="D44" s="1273" t="s">
        <v>215</v>
      </c>
      <c r="E44" s="1273" t="s">
        <v>216</v>
      </c>
      <c r="F44" s="1273" t="s">
        <v>217</v>
      </c>
      <c r="G44" s="1273" t="s">
        <v>218</v>
      </c>
      <c r="H44" s="1273" t="s">
        <v>219</v>
      </c>
      <c r="I44" s="1273" t="s">
        <v>220</v>
      </c>
      <c r="J44" s="1273" t="s">
        <v>221</v>
      </c>
      <c r="K44" s="1273" t="s">
        <v>222</v>
      </c>
      <c r="L44" s="1273" t="s">
        <v>223</v>
      </c>
      <c r="M44" s="1273" t="s">
        <v>224</v>
      </c>
      <c r="N44" s="1274" t="s">
        <v>225</v>
      </c>
    </row>
    <row r="45" spans="2:14" ht="17.25" customHeight="1" thickBot="1">
      <c r="B45" s="1275" t="s">
        <v>226</v>
      </c>
      <c r="C45" s="1276">
        <v>7308.357</v>
      </c>
      <c r="D45" s="1276">
        <v>7186.6750000000002</v>
      </c>
      <c r="E45" s="1276">
        <v>7373.3140000000003</v>
      </c>
      <c r="F45" s="1276">
        <v>7369.2830000000004</v>
      </c>
      <c r="G45" s="1276">
        <v>7246.326</v>
      </c>
      <c r="H45" s="1276">
        <v>7797.8069999999998</v>
      </c>
      <c r="I45" s="1276">
        <v>8149.6509999999998</v>
      </c>
      <c r="J45" s="1276">
        <v>8393.5580000000009</v>
      </c>
      <c r="K45" s="1276">
        <v>8527.268</v>
      </c>
      <c r="L45" s="1276">
        <v>8053.9530000000004</v>
      </c>
      <c r="M45" s="1276">
        <v>7689.7520000000004</v>
      </c>
      <c r="N45" s="1277">
        <v>7709.8720000000003</v>
      </c>
    </row>
    <row r="46" spans="2:14" ht="17.25" customHeight="1">
      <c r="B46" s="1278"/>
      <c r="C46" s="1280"/>
      <c r="D46" s="1280"/>
      <c r="E46" s="1280"/>
      <c r="F46" s="1280"/>
      <c r="G46" s="1280"/>
      <c r="H46" s="1280"/>
      <c r="I46" s="1280"/>
      <c r="J46" s="1280"/>
      <c r="K46" s="1280"/>
      <c r="L46" s="1280"/>
      <c r="M46" s="1280"/>
      <c r="N46" s="1280"/>
    </row>
    <row r="47" spans="2:14" ht="17.25" customHeight="1" thickBot="1">
      <c r="B47" s="1269">
        <v>2014</v>
      </c>
      <c r="C47" s="1280" t="s">
        <v>213</v>
      </c>
      <c r="D47" s="1280"/>
      <c r="E47" s="1280"/>
      <c r="F47" s="1280"/>
      <c r="G47" s="1280"/>
      <c r="H47" s="1280"/>
      <c r="I47" s="1280"/>
      <c r="J47" s="1280"/>
      <c r="K47" s="1280"/>
      <c r="L47" s="1280"/>
      <c r="M47" s="1280"/>
      <c r="N47" s="1280"/>
    </row>
    <row r="48" spans="2:14" ht="17.25" customHeight="1" thickBot="1">
      <c r="B48" s="1272"/>
      <c r="C48" s="1273" t="s">
        <v>214</v>
      </c>
      <c r="D48" s="1273" t="s">
        <v>215</v>
      </c>
      <c r="E48" s="1273" t="s">
        <v>216</v>
      </c>
      <c r="F48" s="1273" t="s">
        <v>217</v>
      </c>
      <c r="G48" s="1273" t="s">
        <v>218</v>
      </c>
      <c r="H48" s="1273" t="s">
        <v>219</v>
      </c>
      <c r="I48" s="1273" t="s">
        <v>220</v>
      </c>
      <c r="J48" s="1273" t="s">
        <v>221</v>
      </c>
      <c r="K48" s="1273" t="s">
        <v>222</v>
      </c>
      <c r="L48" s="1273" t="s">
        <v>223</v>
      </c>
      <c r="M48" s="1273" t="s">
        <v>224</v>
      </c>
      <c r="N48" s="1274" t="s">
        <v>225</v>
      </c>
    </row>
    <row r="49" spans="2:15" ht="17.25" customHeight="1" thickBot="1">
      <c r="B49" s="1275" t="s">
        <v>226</v>
      </c>
      <c r="C49" s="1276">
        <v>7262.8469999999998</v>
      </c>
      <c r="D49" s="1276">
        <v>6800.7120000000004</v>
      </c>
      <c r="E49" s="1276">
        <v>6722.1270000000004</v>
      </c>
      <c r="F49" s="1276">
        <v>7257.9780000000001</v>
      </c>
      <c r="G49" s="1276">
        <v>7289.0529999999999</v>
      </c>
      <c r="H49" s="1276">
        <v>7462.4669999999996</v>
      </c>
      <c r="I49" s="1276">
        <v>7570.5439999999999</v>
      </c>
      <c r="J49" s="1276">
        <v>7332.3329999999996</v>
      </c>
      <c r="K49" s="1276">
        <v>7125.6239999999998</v>
      </c>
      <c r="L49" s="1276">
        <v>6584.1970000000001</v>
      </c>
      <c r="M49" s="1276">
        <v>6464.5140000000001</v>
      </c>
      <c r="N49" s="1277">
        <v>6212.4610000000002</v>
      </c>
    </row>
    <row r="50" spans="2:15" ht="17.25" customHeight="1">
      <c r="B50" s="1278"/>
      <c r="C50" s="1280"/>
      <c r="D50" s="1280"/>
      <c r="E50" s="1280"/>
      <c r="F50" s="1280"/>
      <c r="G50" s="1280"/>
      <c r="H50" s="1280"/>
      <c r="I50" s="1280"/>
      <c r="J50" s="1280"/>
      <c r="K50" s="1280"/>
      <c r="L50" s="1280"/>
      <c r="M50" s="1280"/>
      <c r="N50" s="1280"/>
    </row>
    <row r="51" spans="2:15" ht="17.25" customHeight="1" thickBot="1">
      <c r="B51" s="1269">
        <v>2015</v>
      </c>
      <c r="C51" s="1280" t="s">
        <v>213</v>
      </c>
      <c r="D51" s="1280"/>
      <c r="E51" s="1280"/>
      <c r="F51" s="1280"/>
      <c r="G51" s="1280"/>
      <c r="H51" s="1280"/>
      <c r="I51" s="1280"/>
      <c r="J51" s="1280"/>
      <c r="K51" s="1280"/>
      <c r="L51" s="1280"/>
      <c r="M51" s="1280"/>
      <c r="N51" s="1280"/>
    </row>
    <row r="52" spans="2:15" ht="17.25" customHeight="1" thickBot="1">
      <c r="B52" s="1272"/>
      <c r="C52" s="1273" t="s">
        <v>214</v>
      </c>
      <c r="D52" s="1273" t="s">
        <v>215</v>
      </c>
      <c r="E52" s="1273" t="s">
        <v>216</v>
      </c>
      <c r="F52" s="1273" t="s">
        <v>217</v>
      </c>
      <c r="G52" s="1273" t="s">
        <v>218</v>
      </c>
      <c r="H52" s="1273" t="s">
        <v>219</v>
      </c>
      <c r="I52" s="1273" t="s">
        <v>220</v>
      </c>
      <c r="J52" s="1273" t="s">
        <v>221</v>
      </c>
      <c r="K52" s="1273" t="s">
        <v>222</v>
      </c>
      <c r="L52" s="1273" t="s">
        <v>223</v>
      </c>
      <c r="M52" s="1273" t="s">
        <v>224</v>
      </c>
      <c r="N52" s="1274" t="s">
        <v>225</v>
      </c>
    </row>
    <row r="53" spans="2:15" ht="17.25" customHeight="1" thickBot="1">
      <c r="B53" s="1275" t="s">
        <v>226</v>
      </c>
      <c r="C53" s="1276">
        <v>5988.5789999999997</v>
      </c>
      <c r="D53" s="1276">
        <v>6226.96</v>
      </c>
      <c r="E53" s="1276">
        <v>6357.433</v>
      </c>
      <c r="F53" s="1276">
        <v>6430.7160000000003</v>
      </c>
      <c r="G53" s="1276">
        <v>6157.1660000000002</v>
      </c>
      <c r="H53" s="1276">
        <v>6392.8370000000004</v>
      </c>
      <c r="I53" s="1276">
        <v>6266.0069999999996</v>
      </c>
      <c r="J53" s="1276">
        <v>6294.1379999999999</v>
      </c>
      <c r="K53" s="1276">
        <v>6632.9830000000002</v>
      </c>
      <c r="L53" s="1276">
        <v>6475.1030000000001</v>
      </c>
      <c r="M53" s="1276">
        <v>5982.0010000000002</v>
      </c>
      <c r="N53" s="1277">
        <v>5794.0420000000004</v>
      </c>
    </row>
    <row r="54" spans="2:15" ht="17.25" customHeight="1">
      <c r="B54" s="1278"/>
      <c r="C54" s="1280"/>
      <c r="D54" s="1280"/>
      <c r="E54" s="1280"/>
      <c r="F54" s="1280"/>
      <c r="G54" s="1280"/>
      <c r="H54" s="1280"/>
      <c r="I54" s="1280"/>
      <c r="J54" s="1280"/>
      <c r="K54" s="1280"/>
      <c r="L54" s="1280"/>
      <c r="M54" s="1280"/>
      <c r="N54" s="1280"/>
    </row>
    <row r="55" spans="2:15" ht="17.25" customHeight="1" thickBot="1">
      <c r="B55" s="1269">
        <v>2016</v>
      </c>
      <c r="C55" s="1280" t="s">
        <v>213</v>
      </c>
      <c r="D55" s="1280"/>
      <c r="E55" s="1280"/>
      <c r="F55" s="1280"/>
      <c r="G55" s="1280"/>
      <c r="H55" s="1280"/>
      <c r="I55" s="1280"/>
      <c r="J55" s="1280"/>
      <c r="K55" s="1280"/>
      <c r="L55" s="1280"/>
      <c r="M55" s="1280"/>
      <c r="N55" s="1280"/>
    </row>
    <row r="56" spans="2:15" ht="17.25" customHeight="1" thickBot="1">
      <c r="B56" s="1272"/>
      <c r="C56" s="1273" t="s">
        <v>214</v>
      </c>
      <c r="D56" s="1273" t="s">
        <v>215</v>
      </c>
      <c r="E56" s="1273" t="s">
        <v>216</v>
      </c>
      <c r="F56" s="1273" t="s">
        <v>217</v>
      </c>
      <c r="G56" s="1273" t="s">
        <v>218</v>
      </c>
      <c r="H56" s="1273" t="s">
        <v>219</v>
      </c>
      <c r="I56" s="1273" t="s">
        <v>220</v>
      </c>
      <c r="J56" s="1273" t="s">
        <v>221</v>
      </c>
      <c r="K56" s="1273" t="s">
        <v>222</v>
      </c>
      <c r="L56" s="1273" t="s">
        <v>223</v>
      </c>
      <c r="M56" s="1273" t="s">
        <v>224</v>
      </c>
      <c r="N56" s="1274" t="s">
        <v>225</v>
      </c>
    </row>
    <row r="57" spans="2:15" ht="17.25" customHeight="1" thickBot="1">
      <c r="B57" s="1275" t="s">
        <v>226</v>
      </c>
      <c r="C57" s="1276">
        <v>5874.2449999999999</v>
      </c>
      <c r="D57" s="1276">
        <v>5990.7640000000001</v>
      </c>
      <c r="E57" s="1276">
        <v>6134.9849999999997</v>
      </c>
      <c r="F57" s="1276">
        <v>6074.7089999999998</v>
      </c>
      <c r="G57" s="1276">
        <v>6544.3220000000001</v>
      </c>
      <c r="H57" s="1276">
        <v>7168.3109999999997</v>
      </c>
      <c r="I57" s="1276">
        <v>7648.6670000000004</v>
      </c>
      <c r="J57" s="1276">
        <v>7646.9120000000003</v>
      </c>
      <c r="K57" s="1276">
        <v>7698.9219999999996</v>
      </c>
      <c r="L57" s="1276">
        <v>7356.1809999999996</v>
      </c>
      <c r="M57" s="1276">
        <v>7136.1949999999997</v>
      </c>
      <c r="N57" s="1277">
        <v>7355.4430000000002</v>
      </c>
    </row>
    <row r="58" spans="2:15" ht="17.25" customHeight="1">
      <c r="B58" s="1278"/>
      <c r="C58" s="1280"/>
      <c r="D58" s="1280"/>
      <c r="E58" s="1280"/>
      <c r="F58" s="1281"/>
      <c r="G58" s="1280"/>
      <c r="H58" s="1280"/>
      <c r="I58" s="1280"/>
      <c r="J58" s="1280"/>
      <c r="K58" s="1280"/>
      <c r="L58" s="1280"/>
      <c r="M58" s="1280"/>
      <c r="N58" s="1280"/>
    </row>
    <row r="59" spans="2:15" ht="17.25" customHeight="1" thickBot="1">
      <c r="B59" s="1269">
        <v>2017</v>
      </c>
      <c r="C59" s="1280" t="s">
        <v>213</v>
      </c>
      <c r="D59" s="1280"/>
      <c r="E59" s="1280"/>
      <c r="F59" s="1280"/>
      <c r="G59" s="1280"/>
      <c r="H59" s="1280"/>
      <c r="I59" s="1280"/>
      <c r="J59" s="1280"/>
      <c r="K59" s="1280"/>
      <c r="L59" s="1280"/>
      <c r="M59" s="1280"/>
      <c r="N59" s="1280"/>
    </row>
    <row r="60" spans="2:15" ht="17.25" customHeight="1" thickBot="1">
      <c r="B60" s="1272"/>
      <c r="C60" s="1273" t="s">
        <v>214</v>
      </c>
      <c r="D60" s="1273" t="s">
        <v>215</v>
      </c>
      <c r="E60" s="1273" t="s">
        <v>216</v>
      </c>
      <c r="F60" s="1273" t="s">
        <v>217</v>
      </c>
      <c r="G60" s="1273" t="s">
        <v>218</v>
      </c>
      <c r="H60" s="1273" t="s">
        <v>219</v>
      </c>
      <c r="I60" s="1273" t="s">
        <v>220</v>
      </c>
      <c r="J60" s="1273" t="s">
        <v>221</v>
      </c>
      <c r="K60" s="1273" t="s">
        <v>222</v>
      </c>
      <c r="L60" s="1273" t="s">
        <v>223</v>
      </c>
      <c r="M60" s="1273" t="s">
        <v>224</v>
      </c>
      <c r="N60" s="1274" t="s">
        <v>225</v>
      </c>
    </row>
    <row r="61" spans="2:15" ht="17.25" customHeight="1" thickBot="1">
      <c r="B61" s="1275" t="s">
        <v>226</v>
      </c>
      <c r="C61" s="1276">
        <v>7107.8590000000004</v>
      </c>
      <c r="D61" s="1276">
        <v>7032.9409999999998</v>
      </c>
      <c r="E61" s="1276">
        <v>7178.1710000000003</v>
      </c>
      <c r="F61" s="1276">
        <v>7899.58</v>
      </c>
      <c r="G61" s="1276">
        <v>8096.6610000000001</v>
      </c>
      <c r="H61" s="1276">
        <v>8142.7550000000001</v>
      </c>
      <c r="I61" s="1276">
        <v>7976.6329999999998</v>
      </c>
      <c r="J61" s="1276">
        <v>7841.8630000000003</v>
      </c>
      <c r="K61" s="1276">
        <v>7669.6620000000003</v>
      </c>
      <c r="L61" s="1276">
        <v>7096.991</v>
      </c>
      <c r="M61" s="1276">
        <v>6818.5039999999999</v>
      </c>
      <c r="N61" s="1277">
        <v>6791.3230000000003</v>
      </c>
    </row>
    <row r="62" spans="2:15" ht="17.25" customHeight="1">
      <c r="B62" s="1282"/>
      <c r="C62" s="1265"/>
      <c r="D62" s="1265"/>
      <c r="E62" s="1265"/>
      <c r="F62" s="1265"/>
      <c r="G62" s="1265"/>
      <c r="H62" s="1265"/>
      <c r="I62" s="1265"/>
      <c r="J62" s="1265"/>
      <c r="K62" s="1265"/>
      <c r="L62" s="1265"/>
      <c r="M62" s="1265"/>
      <c r="N62" s="1265"/>
      <c r="O62" s="1282"/>
    </row>
    <row r="63" spans="2:15" ht="17.25" customHeight="1" thickBot="1">
      <c r="B63" s="1269">
        <v>2018</v>
      </c>
      <c r="C63" s="1280" t="s">
        <v>213</v>
      </c>
      <c r="D63" s="1280"/>
      <c r="E63" s="1280"/>
      <c r="F63" s="1280"/>
      <c r="G63" s="1280"/>
      <c r="H63" s="1280"/>
      <c r="I63" s="1280"/>
      <c r="J63" s="1280"/>
      <c r="K63" s="1280"/>
      <c r="L63" s="1280"/>
      <c r="M63" s="1280"/>
      <c r="N63" s="1280"/>
    </row>
    <row r="64" spans="2:15" ht="17.25" customHeight="1" thickBot="1">
      <c r="B64" s="1272"/>
      <c r="C64" s="1273" t="s">
        <v>214</v>
      </c>
      <c r="D64" s="1273" t="s">
        <v>215</v>
      </c>
      <c r="E64" s="1273" t="s">
        <v>216</v>
      </c>
      <c r="F64" s="1273" t="s">
        <v>217</v>
      </c>
      <c r="G64" s="1273" t="s">
        <v>218</v>
      </c>
      <c r="H64" s="1273" t="s">
        <v>219</v>
      </c>
      <c r="I64" s="1273" t="s">
        <v>220</v>
      </c>
      <c r="J64" s="1273" t="s">
        <v>221</v>
      </c>
      <c r="K64" s="1273" t="s">
        <v>222</v>
      </c>
      <c r="L64" s="1273" t="s">
        <v>223</v>
      </c>
      <c r="M64" s="1273" t="s">
        <v>224</v>
      </c>
      <c r="N64" s="1274" t="s">
        <v>225</v>
      </c>
    </row>
    <row r="65" spans="2:15" ht="17.25" customHeight="1" thickBot="1">
      <c r="B65" s="1275" t="s">
        <v>226</v>
      </c>
      <c r="C65" s="1276">
        <v>6304.1369999999997</v>
      </c>
      <c r="D65" s="1276">
        <v>6602.5190000000002</v>
      </c>
      <c r="E65" s="1276">
        <v>6838.3890000000001</v>
      </c>
      <c r="F65" s="1276">
        <v>6668.2719999999999</v>
      </c>
      <c r="G65" s="1276">
        <v>6553.5039999999999</v>
      </c>
      <c r="H65" s="1276">
        <v>6794.8559999999998</v>
      </c>
      <c r="I65" s="1276">
        <v>6792.067</v>
      </c>
      <c r="J65" s="1276">
        <v>7043.116</v>
      </c>
      <c r="K65" s="1276">
        <v>6983.848</v>
      </c>
      <c r="L65" s="1276">
        <v>6532.5169999999998</v>
      </c>
      <c r="M65" s="1276">
        <v>6422.5680000000002</v>
      </c>
      <c r="N65" s="1277">
        <v>6408.8670000000002</v>
      </c>
    </row>
    <row r="66" spans="2:15" ht="17.25" customHeight="1">
      <c r="B66" s="1282"/>
      <c r="C66" s="1265"/>
      <c r="D66" s="1265"/>
      <c r="E66" s="1265"/>
      <c r="F66" s="1265"/>
      <c r="G66" s="1265"/>
      <c r="H66" s="1265"/>
      <c r="I66" s="1265"/>
      <c r="J66" s="1265"/>
      <c r="K66" s="1265"/>
      <c r="L66" s="1265"/>
      <c r="M66" s="1265"/>
      <c r="N66" s="1265"/>
      <c r="O66" s="1282"/>
    </row>
    <row r="67" spans="2:15" ht="17.25" customHeight="1" thickBot="1">
      <c r="B67" s="1269">
        <v>2019</v>
      </c>
      <c r="C67" s="1280" t="s">
        <v>213</v>
      </c>
      <c r="D67" s="1280"/>
      <c r="E67" s="1280"/>
      <c r="F67" s="1280"/>
      <c r="G67" s="1280"/>
      <c r="H67" s="1280"/>
      <c r="I67" s="1280"/>
      <c r="J67" s="1280"/>
      <c r="K67" s="1280"/>
      <c r="L67" s="1280"/>
      <c r="M67" s="1280"/>
      <c r="N67" s="1280"/>
    </row>
    <row r="68" spans="2:15" ht="17.25" customHeight="1" thickBot="1">
      <c r="B68" s="1272"/>
      <c r="C68" s="1273" t="s">
        <v>214</v>
      </c>
      <c r="D68" s="1273" t="s">
        <v>215</v>
      </c>
      <c r="E68" s="1273" t="s">
        <v>216</v>
      </c>
      <c r="F68" s="1273" t="s">
        <v>217</v>
      </c>
      <c r="G68" s="1273" t="s">
        <v>218</v>
      </c>
      <c r="H68" s="1273" t="s">
        <v>219</v>
      </c>
      <c r="I68" s="1273" t="s">
        <v>220</v>
      </c>
      <c r="J68" s="1273" t="s">
        <v>221</v>
      </c>
      <c r="K68" s="1273" t="s">
        <v>222</v>
      </c>
      <c r="L68" s="1273" t="s">
        <v>223</v>
      </c>
      <c r="M68" s="1273" t="s">
        <v>224</v>
      </c>
      <c r="N68" s="1274" t="s">
        <v>225</v>
      </c>
    </row>
    <row r="69" spans="2:15" ht="17.25" customHeight="1" thickBot="1">
      <c r="B69" s="1275" t="s">
        <v>226</v>
      </c>
      <c r="C69" s="1276">
        <v>6293.2969999999996</v>
      </c>
      <c r="D69" s="1276">
        <v>6301.5559999999996</v>
      </c>
      <c r="E69" s="1276">
        <v>6571.634</v>
      </c>
      <c r="F69" s="1276">
        <v>8477.1820000000007</v>
      </c>
      <c r="G69" s="1276">
        <v>8512.2630000000008</v>
      </c>
      <c r="H69" s="1276">
        <v>8364.6530000000002</v>
      </c>
      <c r="I69" s="1276">
        <v>8132.777</v>
      </c>
      <c r="J69" s="1276">
        <v>8539.4519999999993</v>
      </c>
      <c r="K69" s="1276">
        <v>8538.0300000000007</v>
      </c>
      <c r="L69" s="1276">
        <v>8525.3870000000006</v>
      </c>
      <c r="M69" s="1276">
        <v>8711.92</v>
      </c>
      <c r="N69" s="1277">
        <v>9366.018</v>
      </c>
    </row>
    <row r="70" spans="2:15" s="1266" customFormat="1" ht="17.25" customHeight="1">
      <c r="B70" s="1282"/>
      <c r="C70" s="1265"/>
      <c r="D70" s="1265"/>
      <c r="E70" s="1265"/>
      <c r="F70" s="1265"/>
      <c r="G70" s="1265"/>
      <c r="H70" s="1265"/>
      <c r="I70" s="1265"/>
      <c r="J70" s="1265"/>
      <c r="K70" s="1265"/>
      <c r="L70" s="1265"/>
      <c r="M70" s="1265"/>
      <c r="N70" s="1265"/>
    </row>
    <row r="71" spans="2:15" ht="17.25" customHeight="1" thickBot="1">
      <c r="B71" s="1269">
        <v>2020</v>
      </c>
      <c r="C71" s="1280" t="s">
        <v>213</v>
      </c>
      <c r="D71" s="1280"/>
      <c r="E71" s="1280"/>
      <c r="F71" s="1280"/>
      <c r="G71" s="1280"/>
      <c r="H71" s="1280"/>
      <c r="I71" s="1280"/>
      <c r="J71" s="1280"/>
      <c r="K71" s="1280"/>
      <c r="L71" s="1280"/>
      <c r="M71" s="1280"/>
      <c r="N71" s="1280"/>
      <c r="O71" s="1282"/>
    </row>
    <row r="72" spans="2:15" ht="17.25" customHeight="1" thickBot="1">
      <c r="B72" s="1272"/>
      <c r="C72" s="1273" t="s">
        <v>214</v>
      </c>
      <c r="D72" s="1273" t="s">
        <v>215</v>
      </c>
      <c r="E72" s="1273" t="s">
        <v>216</v>
      </c>
      <c r="F72" s="1273" t="s">
        <v>217</v>
      </c>
      <c r="G72" s="1273" t="s">
        <v>218</v>
      </c>
      <c r="H72" s="1273" t="s">
        <v>219</v>
      </c>
      <c r="I72" s="1273" t="s">
        <v>220</v>
      </c>
      <c r="J72" s="1273" t="s">
        <v>221</v>
      </c>
      <c r="K72" s="1273" t="s">
        <v>222</v>
      </c>
      <c r="L72" s="1273" t="s">
        <v>223</v>
      </c>
      <c r="M72" s="1273" t="s">
        <v>224</v>
      </c>
      <c r="N72" s="1274" t="s">
        <v>225</v>
      </c>
      <c r="O72" s="1282"/>
    </row>
    <row r="73" spans="2:15" ht="17.25" customHeight="1" thickBot="1">
      <c r="B73" s="1275" t="s">
        <v>226</v>
      </c>
      <c r="C73" s="1276">
        <v>8722.2080000000005</v>
      </c>
      <c r="D73" s="1276">
        <v>8888.68</v>
      </c>
      <c r="E73" s="1276">
        <v>9249.9439999999995</v>
      </c>
      <c r="F73" s="1276">
        <v>8827.5239999999994</v>
      </c>
      <c r="G73" s="1276">
        <v>7595.232</v>
      </c>
      <c r="H73" s="1276">
        <v>7993.848</v>
      </c>
      <c r="I73" s="1276">
        <v>7228.6859999999997</v>
      </c>
      <c r="J73" s="1276">
        <v>7127.9790000000003</v>
      </c>
      <c r="K73" s="1276"/>
      <c r="L73" s="1276"/>
      <c r="M73" s="1276"/>
      <c r="N73" s="1277"/>
      <c r="O73" s="1282"/>
    </row>
    <row r="74" spans="2:15">
      <c r="L74" s="1440"/>
      <c r="M74" s="1282"/>
      <c r="N74" s="1282"/>
      <c r="O74" s="1282"/>
    </row>
    <row r="75" spans="2:15">
      <c r="L75" s="1440"/>
      <c r="M75" s="1282"/>
      <c r="N75" s="1282"/>
      <c r="O75" s="1282"/>
    </row>
    <row r="76" spans="2:15">
      <c r="L76" s="1440"/>
      <c r="M76" s="1282"/>
      <c r="N76" s="1282"/>
      <c r="O76" s="1282"/>
    </row>
    <row r="77" spans="2:15">
      <c r="L77" s="1440"/>
      <c r="M77" s="1282"/>
      <c r="N77" s="1282"/>
      <c r="O77" s="1282"/>
    </row>
    <row r="78" spans="2:15">
      <c r="L78" s="1440"/>
      <c r="M78" s="1282"/>
      <c r="N78" s="1282"/>
      <c r="O78" s="1282"/>
    </row>
    <row r="79" spans="2:15">
      <c r="L79" s="1440"/>
      <c r="M79" s="1282"/>
      <c r="N79" s="1282"/>
      <c r="O79" s="1282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S18" sqref="S18"/>
    </sheetView>
  </sheetViews>
  <sheetFormatPr defaultRowHeight="15"/>
  <cols>
    <col min="1" max="1" width="9.28515625" style="1283" customWidth="1"/>
    <col min="2" max="2" width="11.28515625" style="1283" customWidth="1"/>
    <col min="3" max="4" width="9.140625" style="1283"/>
    <col min="5" max="5" width="10.28515625" style="1283" customWidth="1"/>
    <col min="6" max="6" width="9.140625" style="1283"/>
    <col min="7" max="7" width="10" style="1283" bestFit="1" customWidth="1"/>
    <col min="8" max="8" width="9.140625" style="1283"/>
    <col min="9" max="9" width="10.28515625" style="1283" customWidth="1"/>
    <col min="10" max="10" width="10.140625" style="1283" bestFit="1" customWidth="1"/>
    <col min="11" max="11" width="12.5703125" style="1283" bestFit="1" customWidth="1"/>
    <col min="12" max="12" width="9.5703125" style="1283" bestFit="1" customWidth="1"/>
    <col min="13" max="13" width="10.28515625" style="1283" bestFit="1" customWidth="1"/>
    <col min="14" max="16384" width="9.140625" style="1283"/>
  </cols>
  <sheetData>
    <row r="1" spans="1:18" ht="35.25" customHeight="1">
      <c r="A1" s="1284" t="s">
        <v>465</v>
      </c>
    </row>
    <row r="2" spans="1:18" ht="18.75">
      <c r="A2" s="1284" t="s">
        <v>444</v>
      </c>
    </row>
    <row r="3" spans="1:18" ht="12" customHeight="1">
      <c r="A3" s="1285"/>
    </row>
    <row r="4" spans="1:18" ht="13.5" customHeight="1">
      <c r="A4" s="1286" t="s">
        <v>445</v>
      </c>
    </row>
    <row r="6" spans="1:18" ht="22.5" customHeight="1" thickBot="1">
      <c r="C6" s="1287" t="s">
        <v>446</v>
      </c>
      <c r="E6" s="1288"/>
      <c r="F6" s="1289"/>
    </row>
    <row r="7" spans="1:18" ht="15.75" thickBot="1">
      <c r="A7" s="1290" t="s">
        <v>447</v>
      </c>
      <c r="B7" s="1291" t="s">
        <v>448</v>
      </c>
      <c r="C7" s="1292" t="s">
        <v>449</v>
      </c>
      <c r="D7" s="1292" t="s">
        <v>450</v>
      </c>
      <c r="E7" s="1292" t="s">
        <v>451</v>
      </c>
      <c r="F7" s="1292" t="s">
        <v>452</v>
      </c>
      <c r="G7" s="1292" t="s">
        <v>453</v>
      </c>
      <c r="H7" s="1292" t="s">
        <v>454</v>
      </c>
      <c r="I7" s="1292" t="s">
        <v>455</v>
      </c>
      <c r="J7" s="1292" t="s">
        <v>456</v>
      </c>
      <c r="K7" s="1292" t="s">
        <v>457</v>
      </c>
      <c r="L7" s="1292" t="s">
        <v>458</v>
      </c>
      <c r="M7" s="1293" t="s">
        <v>459</v>
      </c>
    </row>
    <row r="8" spans="1:18" ht="16.5" thickBot="1">
      <c r="A8" s="1294" t="s">
        <v>463</v>
      </c>
      <c r="B8" s="1295"/>
      <c r="C8" s="1295"/>
      <c r="D8" s="1295"/>
      <c r="E8" s="1295"/>
      <c r="F8" s="1295"/>
      <c r="G8" s="1295"/>
      <c r="H8" s="1295"/>
      <c r="I8" s="1295"/>
      <c r="J8" s="1295"/>
      <c r="K8" s="1295"/>
      <c r="L8" s="1295"/>
      <c r="M8" s="1296"/>
    </row>
    <row r="9" spans="1:18" ht="15.75">
      <c r="A9" s="1468" t="s">
        <v>460</v>
      </c>
      <c r="B9" s="1463">
        <v>12072.460066898788</v>
      </c>
      <c r="C9" s="1464">
        <v>11801.754024324327</v>
      </c>
      <c r="D9" s="1464">
        <v>11842.874129213025</v>
      </c>
      <c r="E9" s="1464">
        <v>12635.769988031125</v>
      </c>
      <c r="F9" s="1464">
        <v>12629.137716030946</v>
      </c>
      <c r="G9" s="1464">
        <v>12583.955527752287</v>
      </c>
      <c r="H9" s="1464">
        <v>12409.656890636163</v>
      </c>
      <c r="I9" s="1464">
        <v>12314.176792211427</v>
      </c>
      <c r="J9" s="1464">
        <v>12236.484970709</v>
      </c>
      <c r="K9" s="1464">
        <v>11952.61433067424</v>
      </c>
      <c r="L9" s="1464">
        <v>11905.714046979869</v>
      </c>
      <c r="M9" s="1465">
        <v>12034.467692820765</v>
      </c>
    </row>
    <row r="10" spans="1:18" ht="15.75">
      <c r="A10" s="1297" t="s">
        <v>461</v>
      </c>
      <c r="B10" s="1466">
        <v>11640.855915020755</v>
      </c>
      <c r="C10" s="1349">
        <v>11612.937112078713</v>
      </c>
      <c r="D10" s="1349">
        <v>12018.127992604223</v>
      </c>
      <c r="E10" s="1349">
        <v>11874.202222075666</v>
      </c>
      <c r="F10" s="1349">
        <v>11826.881186150231</v>
      </c>
      <c r="G10" s="1349">
        <v>11494.455592602042</v>
      </c>
      <c r="H10" s="1349">
        <v>11378.649654487566</v>
      </c>
      <c r="I10" s="1349">
        <v>11500.772655429282</v>
      </c>
      <c r="J10" s="1349">
        <v>11555.248191666431</v>
      </c>
      <c r="K10" s="1349">
        <v>11351.845098183347</v>
      </c>
      <c r="L10" s="1349">
        <v>11391.502646445555</v>
      </c>
      <c r="M10" s="1350">
        <v>11492.859999452077</v>
      </c>
    </row>
    <row r="11" spans="1:18" ht="15.75">
      <c r="A11" s="1297" t="s">
        <v>462</v>
      </c>
      <c r="B11" s="1466">
        <v>11468.445677214311</v>
      </c>
      <c r="C11" s="1349">
        <v>11395.660197596975</v>
      </c>
      <c r="D11" s="1349">
        <v>11429.39419859064</v>
      </c>
      <c r="E11" s="1349">
        <v>12775.194222807571</v>
      </c>
      <c r="F11" s="1349">
        <v>12854.221299749677</v>
      </c>
      <c r="G11" s="1349">
        <v>12653.163547531443</v>
      </c>
      <c r="H11" s="1349">
        <v>12344.801068499683</v>
      </c>
      <c r="I11" s="1349">
        <v>12340.35</v>
      </c>
      <c r="J11" s="1462">
        <v>12423.259</v>
      </c>
      <c r="K11" s="1349">
        <v>11381.679</v>
      </c>
      <c r="L11" s="1349">
        <v>11571.589</v>
      </c>
      <c r="M11" s="1350">
        <v>12975.208000000001</v>
      </c>
    </row>
    <row r="12" spans="1:18" ht="16.5" thickBot="1">
      <c r="A12" s="1298">
        <v>2020</v>
      </c>
      <c r="B12" s="1467">
        <v>12510.022000000001</v>
      </c>
      <c r="C12" s="1351">
        <v>12273.789000000001</v>
      </c>
      <c r="D12" s="1351">
        <v>13020.531000000001</v>
      </c>
      <c r="E12" s="1351">
        <v>12219.789000000001</v>
      </c>
      <c r="F12" s="1351">
        <v>11271.537</v>
      </c>
      <c r="G12" s="1351">
        <v>11310.51</v>
      </c>
      <c r="H12" s="1351">
        <v>11047.205</v>
      </c>
      <c r="I12" s="1351">
        <v>11216.826999999999</v>
      </c>
      <c r="J12" s="1351"/>
      <c r="K12" s="1351"/>
      <c r="L12" s="1351"/>
      <c r="M12" s="1352"/>
    </row>
    <row r="13" spans="1:18" ht="16.5" thickBot="1">
      <c r="A13" s="1294" t="s">
        <v>464</v>
      </c>
      <c r="B13" s="1295"/>
      <c r="C13" s="1295"/>
      <c r="D13" s="1295"/>
      <c r="E13" s="1295"/>
      <c r="F13" s="1295"/>
      <c r="G13" s="1295"/>
      <c r="H13" s="1295"/>
      <c r="I13" s="1295"/>
      <c r="J13" s="1295"/>
      <c r="K13" s="1295"/>
      <c r="L13" s="1295"/>
      <c r="M13" s="1296"/>
    </row>
    <row r="14" spans="1:18" ht="15.75">
      <c r="A14" s="1468" t="s">
        <v>460</v>
      </c>
      <c r="B14" s="1463">
        <v>16521.015311102961</v>
      </c>
      <c r="C14" s="1464">
        <v>16329.848133231302</v>
      </c>
      <c r="D14" s="1464">
        <v>16386.325031621967</v>
      </c>
      <c r="E14" s="1464">
        <v>16685.23248821239</v>
      </c>
      <c r="F14" s="1464">
        <v>16478.558665396817</v>
      </c>
      <c r="G14" s="1464">
        <v>17481.393714721282</v>
      </c>
      <c r="H14" s="1464">
        <v>17152.130721219499</v>
      </c>
      <c r="I14" s="1464">
        <v>17594.326029049367</v>
      </c>
      <c r="J14" s="1464">
        <v>17664.347577413922</v>
      </c>
      <c r="K14" s="1464">
        <v>17992.626149633696</v>
      </c>
      <c r="L14" s="1464">
        <v>17189.463741507981</v>
      </c>
      <c r="M14" s="1465">
        <v>17708.052386413412</v>
      </c>
    </row>
    <row r="15" spans="1:18" ht="15.75">
      <c r="A15" s="1297" t="s">
        <v>461</v>
      </c>
      <c r="B15" s="1466">
        <v>17405.203196364768</v>
      </c>
      <c r="C15" s="1349">
        <v>16663.489714689258</v>
      </c>
      <c r="D15" s="1349">
        <v>17876.778164465093</v>
      </c>
      <c r="E15" s="1349">
        <v>17492.473995654553</v>
      </c>
      <c r="F15" s="1349">
        <v>17408.261366694438</v>
      </c>
      <c r="G15" s="1349">
        <v>17768.295914177183</v>
      </c>
      <c r="H15" s="1349">
        <v>17638.293330420769</v>
      </c>
      <c r="I15" s="1349">
        <v>17053.353500612251</v>
      </c>
      <c r="J15" s="1349">
        <v>16997.901762003297</v>
      </c>
      <c r="K15" s="1349">
        <v>17011.40309944937</v>
      </c>
      <c r="L15" s="1349">
        <v>16307.846554248332</v>
      </c>
      <c r="M15" s="1350">
        <v>17138.4291193067</v>
      </c>
    </row>
    <row r="16" spans="1:18" ht="15.75">
      <c r="A16" s="1297" t="s">
        <v>462</v>
      </c>
      <c r="B16" s="1466">
        <v>16877.095027891006</v>
      </c>
      <c r="C16" s="1349">
        <v>17482.236551893751</v>
      </c>
      <c r="D16" s="1349">
        <v>17242.294654298134</v>
      </c>
      <c r="E16" s="1349">
        <v>18427.025149968933</v>
      </c>
      <c r="F16" s="1349">
        <v>19024.980514747356</v>
      </c>
      <c r="G16" s="1349">
        <v>19273.248992715995</v>
      </c>
      <c r="H16" s="1349">
        <v>18923.676691274948</v>
      </c>
      <c r="I16" s="1349">
        <v>19224.04</v>
      </c>
      <c r="J16" s="1462">
        <v>19225.103999999999</v>
      </c>
      <c r="K16" s="1349">
        <v>19146.864000000001</v>
      </c>
      <c r="L16" s="1349">
        <v>19042.045999999998</v>
      </c>
      <c r="M16" s="1350">
        <v>19725.342000000001</v>
      </c>
      <c r="Q16" s="1797"/>
      <c r="R16" s="1797"/>
    </row>
    <row r="17" spans="1:19" ht="16.5" thickBot="1">
      <c r="A17" s="1298">
        <v>2020</v>
      </c>
      <c r="B17" s="1467">
        <v>20283.589</v>
      </c>
      <c r="C17" s="1351">
        <v>20300.54</v>
      </c>
      <c r="D17" s="1351">
        <v>20608.195</v>
      </c>
      <c r="E17" s="1351">
        <v>20332.895</v>
      </c>
      <c r="F17" s="1351">
        <v>19536.315999999999</v>
      </c>
      <c r="G17" s="1351">
        <v>19296.098000000002</v>
      </c>
      <c r="H17" s="1351">
        <v>18577.181</v>
      </c>
      <c r="I17" s="1351">
        <v>18513.739000000001</v>
      </c>
      <c r="J17" s="1351"/>
      <c r="K17" s="1351"/>
      <c r="L17" s="1351"/>
      <c r="M17" s="1352"/>
      <c r="Q17" s="1797"/>
      <c r="R17" s="1797"/>
    </row>
    <row r="18" spans="1:19">
      <c r="A18" s="1288"/>
      <c r="B18" s="1289"/>
      <c r="E18" s="1288"/>
      <c r="F18" s="1289"/>
      <c r="O18" s="1366"/>
      <c r="P18" s="1366"/>
      <c r="Q18" s="1796"/>
      <c r="R18" s="1796"/>
      <c r="S18" s="1366"/>
    </row>
    <row r="19" spans="1:19">
      <c r="A19" s="1288"/>
      <c r="B19" s="1289"/>
      <c r="E19" s="1288"/>
      <c r="F19" s="1289"/>
      <c r="O19" s="1367"/>
      <c r="P19" s="1368"/>
      <c r="Q19" s="1368"/>
      <c r="R19" s="1796"/>
      <c r="S19" s="1366"/>
    </row>
    <row r="20" spans="1:19">
      <c r="A20" s="1288"/>
      <c r="B20" s="1289"/>
      <c r="E20" s="1288"/>
      <c r="F20" s="1289"/>
      <c r="O20" s="1367"/>
      <c r="P20" s="1368"/>
      <c r="Q20" s="1368"/>
      <c r="R20" s="1366"/>
      <c r="S20" s="1366"/>
    </row>
    <row r="21" spans="1:19">
      <c r="A21" s="1288"/>
      <c r="B21" s="1289"/>
      <c r="E21" s="1288"/>
      <c r="F21" s="1289"/>
    </row>
    <row r="22" spans="1:19">
      <c r="A22" s="1288"/>
      <c r="B22" s="1289"/>
      <c r="E22" s="1530"/>
      <c r="F22" s="1531"/>
      <c r="G22" s="1532"/>
      <c r="H22" s="1533"/>
    </row>
    <row r="23" spans="1:19">
      <c r="A23" s="1288"/>
      <c r="B23" s="1289"/>
      <c r="E23" s="1530"/>
      <c r="F23" s="1531"/>
      <c r="G23" s="1532"/>
      <c r="H23" s="1533"/>
    </row>
    <row r="24" spans="1:19">
      <c r="A24" s="1288"/>
      <c r="B24" s="1289"/>
      <c r="E24" s="1288"/>
      <c r="F24" s="1289"/>
    </row>
    <row r="25" spans="1:19">
      <c r="A25" s="1288"/>
      <c r="B25" s="1289"/>
      <c r="E25" s="1288"/>
      <c r="F25" s="1289"/>
    </row>
    <row r="26" spans="1:19">
      <c r="A26" s="1288"/>
      <c r="B26" s="1289"/>
      <c r="E26" s="1288"/>
      <c r="F26" s="1289"/>
    </row>
    <row r="27" spans="1:19">
      <c r="A27" s="1288"/>
      <c r="B27" s="1289"/>
      <c r="E27" s="1288"/>
      <c r="F27" s="1289"/>
    </row>
    <row r="28" spans="1:19">
      <c r="A28" s="1288"/>
      <c r="B28" s="1289"/>
      <c r="E28" s="1288"/>
      <c r="F28" s="1289"/>
    </row>
    <row r="29" spans="1:19">
      <c r="A29" s="1288"/>
      <c r="B29" s="1289"/>
      <c r="E29" s="1288"/>
      <c r="F29" s="1289"/>
    </row>
    <row r="30" spans="1:19">
      <c r="A30" s="1288"/>
      <c r="B30" s="1289"/>
      <c r="E30" s="1288"/>
      <c r="F30" s="1289"/>
    </row>
    <row r="31" spans="1:19">
      <c r="A31" s="1288"/>
      <c r="B31" s="1289"/>
      <c r="E31" s="1288"/>
      <c r="F31" s="1289"/>
    </row>
    <row r="32" spans="1:19">
      <c r="A32" s="1288"/>
      <c r="B32" s="1289"/>
      <c r="E32" s="1288"/>
      <c r="F32" s="1289"/>
    </row>
    <row r="33" spans="1:6">
      <c r="A33" s="1288"/>
      <c r="B33" s="1289"/>
      <c r="E33" s="1288"/>
      <c r="F33" s="1289"/>
    </row>
    <row r="34" spans="1:6">
      <c r="A34" s="1288"/>
      <c r="B34" s="1289"/>
      <c r="E34" s="1288"/>
      <c r="F34" s="1289"/>
    </row>
    <row r="35" spans="1:6">
      <c r="A35" s="1288"/>
      <c r="B35" s="1289"/>
      <c r="E35" s="1288"/>
      <c r="F35" s="1289"/>
    </row>
    <row r="36" spans="1:6">
      <c r="A36" s="1288"/>
      <c r="B36" s="1289"/>
      <c r="E36" s="1288"/>
      <c r="F36" s="1289"/>
    </row>
    <row r="37" spans="1:6">
      <c r="A37" s="1288"/>
      <c r="B37" s="1289"/>
      <c r="E37" s="1288"/>
      <c r="F37" s="1289"/>
    </row>
    <row r="38" spans="1:6">
      <c r="A38" s="1288"/>
      <c r="B38" s="1289"/>
      <c r="E38" s="1288"/>
      <c r="F38" s="1289"/>
    </row>
    <row r="39" spans="1:6">
      <c r="A39" s="1288"/>
      <c r="B39" s="1289"/>
      <c r="E39" s="1288"/>
      <c r="F39" s="1289"/>
    </row>
    <row r="40" spans="1:6">
      <c r="A40" s="1288"/>
      <c r="B40" s="1289"/>
      <c r="E40" s="1288"/>
      <c r="F40" s="1289"/>
    </row>
    <row r="41" spans="1:6">
      <c r="A41" s="1288"/>
      <c r="B41" s="1289"/>
      <c r="E41" s="1288"/>
      <c r="F41" s="1289"/>
    </row>
    <row r="42" spans="1:6">
      <c r="A42" s="1288"/>
      <c r="B42" s="1289"/>
      <c r="E42" s="1288"/>
      <c r="F42" s="1289"/>
    </row>
    <row r="43" spans="1:6">
      <c r="A43" s="1288"/>
      <c r="B43" s="1289"/>
      <c r="E43" s="1288"/>
      <c r="F43" s="1289"/>
    </row>
    <row r="44" spans="1:6">
      <c r="A44" s="1288"/>
      <c r="B44" s="1289"/>
      <c r="E44" s="1288"/>
      <c r="F44" s="1289"/>
    </row>
    <row r="45" spans="1:6">
      <c r="A45" s="1288"/>
      <c r="B45" s="1289"/>
      <c r="E45" s="1288"/>
      <c r="F45" s="1289"/>
    </row>
    <row r="46" spans="1:6">
      <c r="A46" s="1288"/>
      <c r="B46" s="1289"/>
      <c r="E46" s="1288"/>
      <c r="F46" s="1289"/>
    </row>
    <row r="47" spans="1:6">
      <c r="A47" s="1288"/>
      <c r="B47" s="1289"/>
      <c r="E47" s="1288"/>
      <c r="F47" s="1289"/>
    </row>
    <row r="48" spans="1:6">
      <c r="A48" s="1288"/>
      <c r="B48" s="1289"/>
      <c r="E48" s="1288"/>
      <c r="F48" s="1289"/>
    </row>
    <row r="49" spans="1:6">
      <c r="A49" s="1288"/>
      <c r="B49" s="1289"/>
      <c r="E49" s="1288"/>
      <c r="F49" s="1289"/>
    </row>
    <row r="50" spans="1:6">
      <c r="A50" s="1288"/>
      <c r="B50" s="1289"/>
      <c r="E50" s="1288"/>
      <c r="F50" s="1289"/>
    </row>
    <row r="51" spans="1:6">
      <c r="A51" s="1288"/>
      <c r="B51" s="1289"/>
      <c r="E51" s="1288"/>
      <c r="F51" s="1289"/>
    </row>
    <row r="52" spans="1:6">
      <c r="A52" s="1288"/>
      <c r="B52" s="1289"/>
      <c r="E52" s="1288"/>
      <c r="F52" s="1289"/>
    </row>
    <row r="53" spans="1:6">
      <c r="A53" s="1288"/>
      <c r="B53" s="1289"/>
      <c r="E53" s="1288"/>
      <c r="F53" s="1289"/>
    </row>
    <row r="54" spans="1:6">
      <c r="A54" s="1288"/>
      <c r="B54" s="1289"/>
      <c r="E54" s="1288"/>
      <c r="F54" s="1289"/>
    </row>
    <row r="55" spans="1:6">
      <c r="A55" s="1288"/>
      <c r="B55" s="1289"/>
      <c r="E55" s="1288"/>
      <c r="F55" s="1289"/>
    </row>
    <row r="56" spans="1:6">
      <c r="A56" s="1288"/>
      <c r="B56" s="1289"/>
      <c r="E56" s="1288"/>
      <c r="F56" s="1289"/>
    </row>
    <row r="57" spans="1:6">
      <c r="A57" s="1288"/>
      <c r="B57" s="1289"/>
      <c r="E57" s="1288"/>
      <c r="F57" s="1289"/>
    </row>
    <row r="58" spans="1:6">
      <c r="A58" s="1288"/>
      <c r="B58" s="1289"/>
      <c r="E58" s="1288"/>
      <c r="F58" s="1289"/>
    </row>
    <row r="59" spans="1:6">
      <c r="A59" s="1288"/>
      <c r="B59" s="1289"/>
      <c r="E59" s="1288"/>
      <c r="F59" s="1289"/>
    </row>
    <row r="60" spans="1:6">
      <c r="A60" s="1288"/>
      <c r="B60" s="1289"/>
      <c r="E60" s="1288"/>
      <c r="F60" s="1289"/>
    </row>
    <row r="61" spans="1:6">
      <c r="A61" s="1288"/>
      <c r="B61" s="1289"/>
      <c r="E61" s="1288"/>
      <c r="F61" s="1289"/>
    </row>
    <row r="62" spans="1:6">
      <c r="A62" s="1288"/>
      <c r="B62" s="1289"/>
      <c r="E62" s="1288"/>
      <c r="F62" s="1289"/>
    </row>
    <row r="63" spans="1:6">
      <c r="A63" s="1288"/>
      <c r="B63" s="1289"/>
      <c r="E63" s="1288"/>
      <c r="F63" s="1289"/>
    </row>
    <row r="64" spans="1:6">
      <c r="A64" s="1288"/>
      <c r="B64" s="1289"/>
      <c r="E64" s="1288"/>
      <c r="F64" s="1289"/>
    </row>
    <row r="65" spans="1:6">
      <c r="A65" s="1288"/>
      <c r="B65" s="1289"/>
      <c r="E65" s="1288"/>
      <c r="F65" s="1289"/>
    </row>
    <row r="66" spans="1:6">
      <c r="A66" s="1288"/>
      <c r="B66" s="1289"/>
      <c r="E66" s="1288"/>
      <c r="F66" s="1289"/>
    </row>
    <row r="67" spans="1:6">
      <c r="A67" s="1288"/>
      <c r="B67" s="1289"/>
      <c r="E67" s="1288"/>
      <c r="F67" s="1289"/>
    </row>
    <row r="68" spans="1:6">
      <c r="A68" s="1288"/>
      <c r="B68" s="1289"/>
      <c r="E68" s="1288"/>
      <c r="F68" s="1289"/>
    </row>
    <row r="69" spans="1:6">
      <c r="A69" s="1288"/>
      <c r="B69" s="1289"/>
      <c r="E69" s="1288"/>
      <c r="F69" s="12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zoomScale="70" zoomScaleNormal="70" workbookViewId="0">
      <selection activeCell="AB5" sqref="AB5"/>
    </sheetView>
  </sheetViews>
  <sheetFormatPr defaultColWidth="8.7109375" defaultRowHeight="12.75"/>
  <cols>
    <col min="1" max="1" width="19.5703125" style="888" customWidth="1"/>
    <col min="2" max="2" width="15.42578125" style="888" customWidth="1"/>
    <col min="3" max="3" width="13" style="888" customWidth="1"/>
    <col min="4" max="11" width="11.140625" style="888" customWidth="1"/>
    <col min="12" max="12" width="12.7109375" style="888" customWidth="1"/>
    <col min="13" max="14" width="11.140625" style="888" customWidth="1"/>
    <col min="15" max="15" width="13.85546875" style="888" customWidth="1"/>
    <col min="16" max="16" width="18.5703125" style="888" customWidth="1"/>
    <col min="17" max="27" width="8.85546875" style="888" customWidth="1"/>
    <col min="28" max="28" width="8.7109375" style="888" customWidth="1"/>
    <col min="29" max="135" width="8.7109375" style="888"/>
    <col min="136" max="136" width="10.7109375" style="888" customWidth="1"/>
    <col min="137" max="16384" width="8.7109375" style="888"/>
  </cols>
  <sheetData>
    <row r="1" spans="1:29" ht="27" customHeight="1"/>
    <row r="2" spans="1:29" ht="27.75" customHeight="1">
      <c r="AB2" s="889"/>
      <c r="AC2" s="890"/>
    </row>
    <row r="3" spans="1:29" ht="18.75">
      <c r="A3" s="1764" t="s">
        <v>367</v>
      </c>
      <c r="B3" s="1764"/>
      <c r="C3" s="1765"/>
      <c r="D3" s="1766"/>
      <c r="E3" s="1767"/>
      <c r="F3" s="1767"/>
      <c r="G3" s="1767"/>
      <c r="H3" s="1767"/>
      <c r="L3" s="891"/>
      <c r="M3" s="891"/>
    </row>
    <row r="4" spans="1:29" ht="15.75" customHeight="1" thickBot="1"/>
    <row r="5" spans="1:29" ht="23.25" customHeight="1">
      <c r="A5" s="1979"/>
      <c r="B5" s="1980"/>
      <c r="C5" s="1829">
        <v>43678</v>
      </c>
      <c r="D5" s="1830">
        <v>43709</v>
      </c>
      <c r="E5" s="1830">
        <v>43739</v>
      </c>
      <c r="F5" s="1830">
        <v>43770</v>
      </c>
      <c r="G5" s="1830">
        <v>43800</v>
      </c>
      <c r="H5" s="1830">
        <v>43831</v>
      </c>
      <c r="I5" s="1830">
        <v>43862</v>
      </c>
      <c r="J5" s="1830">
        <v>43891</v>
      </c>
      <c r="K5" s="1830">
        <v>43922</v>
      </c>
      <c r="L5" s="1830">
        <v>43952</v>
      </c>
      <c r="M5" s="1830">
        <v>43983</v>
      </c>
      <c r="N5" s="1830">
        <v>44013</v>
      </c>
      <c r="O5" s="1831">
        <v>44044</v>
      </c>
      <c r="P5" s="1832" t="s">
        <v>366</v>
      </c>
    </row>
    <row r="6" spans="1:29" ht="16.5" customHeight="1" thickBot="1">
      <c r="A6" s="1981"/>
      <c r="B6" s="1982"/>
      <c r="C6" s="1534"/>
      <c r="D6" s="1535"/>
      <c r="E6" s="1535"/>
      <c r="F6" s="1535"/>
      <c r="G6" s="1535"/>
      <c r="H6" s="1535"/>
      <c r="I6" s="1535"/>
      <c r="J6" s="1535"/>
      <c r="K6" s="1535"/>
      <c r="L6" s="1535"/>
      <c r="M6" s="1535"/>
      <c r="N6" s="1535"/>
      <c r="O6" s="1536"/>
      <c r="P6" s="1833" t="s">
        <v>497</v>
      </c>
    </row>
    <row r="7" spans="1:29" ht="15.95" customHeight="1">
      <c r="A7" s="208" t="s">
        <v>104</v>
      </c>
      <c r="B7" s="1834" t="s">
        <v>105</v>
      </c>
      <c r="C7" s="1835">
        <v>154.82</v>
      </c>
      <c r="D7" s="1528">
        <v>155.24</v>
      </c>
      <c r="E7" s="1528">
        <v>154.82</v>
      </c>
      <c r="F7" s="1528">
        <v>158.62</v>
      </c>
      <c r="G7" s="1528">
        <v>171.33</v>
      </c>
      <c r="H7" s="1528">
        <v>157.51</v>
      </c>
      <c r="I7" s="1528">
        <v>159.1</v>
      </c>
      <c r="J7" s="1528">
        <v>166.58</v>
      </c>
      <c r="K7" s="1528">
        <v>152.65</v>
      </c>
      <c r="L7" s="1528">
        <v>130.52000000000001</v>
      </c>
      <c r="M7" s="1528">
        <v>136.26</v>
      </c>
      <c r="N7" s="1528">
        <v>121.2</v>
      </c>
      <c r="O7" s="1836">
        <v>117.22</v>
      </c>
      <c r="P7" s="1837">
        <v>-0.24286267924040816</v>
      </c>
      <c r="Q7" s="896"/>
    </row>
    <row r="8" spans="1:29" ht="15.95" customHeight="1">
      <c r="A8" s="208" t="s">
        <v>150</v>
      </c>
      <c r="B8" s="1838" t="s">
        <v>105</v>
      </c>
      <c r="C8" s="1835">
        <v>196.55</v>
      </c>
      <c r="D8" s="1528">
        <v>197.92</v>
      </c>
      <c r="E8" s="1528">
        <v>199.07</v>
      </c>
      <c r="F8" s="1528">
        <v>202.93</v>
      </c>
      <c r="G8" s="1528">
        <v>211.41</v>
      </c>
      <c r="H8" s="1528">
        <v>221.78</v>
      </c>
      <c r="I8" s="1528">
        <v>222.95</v>
      </c>
      <c r="J8" s="1528">
        <v>217.79</v>
      </c>
      <c r="K8" s="1528">
        <v>215.09</v>
      </c>
      <c r="L8" s="1528">
        <v>207.91</v>
      </c>
      <c r="M8" s="1528">
        <v>187.04</v>
      </c>
      <c r="N8" s="1528">
        <v>192.57</v>
      </c>
      <c r="O8" s="1836">
        <v>193.23</v>
      </c>
      <c r="P8" s="1837">
        <v>-1.6891376240142586E-2</v>
      </c>
      <c r="Q8" s="896"/>
    </row>
    <row r="9" spans="1:29" ht="15.95" customHeight="1">
      <c r="A9" s="208"/>
      <c r="B9" s="1838" t="s">
        <v>152</v>
      </c>
      <c r="C9" s="1839">
        <v>384.41</v>
      </c>
      <c r="D9" s="1527">
        <v>387.1</v>
      </c>
      <c r="E9" s="1527">
        <v>389.34</v>
      </c>
      <c r="F9" s="1527">
        <v>396.89</v>
      </c>
      <c r="G9" s="1527">
        <v>413.48</v>
      </c>
      <c r="H9" s="1527">
        <v>433.76</v>
      </c>
      <c r="I9" s="1527">
        <v>436.05</v>
      </c>
      <c r="J9" s="1527">
        <v>425.95</v>
      </c>
      <c r="K9" s="1527">
        <v>420.68</v>
      </c>
      <c r="L9" s="1527">
        <v>406.63</v>
      </c>
      <c r="M9" s="1527">
        <v>365.81</v>
      </c>
      <c r="N9" s="1527">
        <v>376.63</v>
      </c>
      <c r="O9" s="1840">
        <v>377.93</v>
      </c>
      <c r="P9" s="1841">
        <v>-1.6857001638875158E-2</v>
      </c>
      <c r="Q9" s="896"/>
    </row>
    <row r="10" spans="1:29" ht="15.95" customHeight="1">
      <c r="A10" s="208" t="s">
        <v>127</v>
      </c>
      <c r="B10" s="1842" t="s">
        <v>105</v>
      </c>
      <c r="C10" s="1835">
        <v>177.34</v>
      </c>
      <c r="D10" s="1528">
        <v>178.47</v>
      </c>
      <c r="E10" s="1528">
        <v>179.82</v>
      </c>
      <c r="F10" s="1528">
        <v>183.22</v>
      </c>
      <c r="G10" s="1528">
        <v>194.03</v>
      </c>
      <c r="H10" s="1528">
        <v>189.53</v>
      </c>
      <c r="I10" s="1528">
        <v>184.46</v>
      </c>
      <c r="J10" s="1528">
        <v>181.49</v>
      </c>
      <c r="K10" s="1528">
        <v>172.33</v>
      </c>
      <c r="L10" s="1528">
        <v>154.26</v>
      </c>
      <c r="M10" s="1528">
        <v>154.94999999999999</v>
      </c>
      <c r="N10" s="1528">
        <v>146.57</v>
      </c>
      <c r="O10" s="1836">
        <v>145.22999999999999</v>
      </c>
      <c r="P10" s="1837">
        <v>-0.18106462163076587</v>
      </c>
      <c r="Q10" s="896"/>
    </row>
    <row r="11" spans="1:29" ht="15.95" customHeight="1">
      <c r="A11" s="208"/>
      <c r="B11" s="1842" t="s">
        <v>209</v>
      </c>
      <c r="C11" s="1839">
        <v>4572.8100000000004</v>
      </c>
      <c r="D11" s="1527">
        <v>4616.2299999999996</v>
      </c>
      <c r="E11" s="1527">
        <v>4621.68</v>
      </c>
      <c r="F11" s="1527">
        <v>4677.33</v>
      </c>
      <c r="G11" s="1527">
        <v>4946.9399999999996</v>
      </c>
      <c r="H11" s="1527">
        <v>4783.4799999999996</v>
      </c>
      <c r="I11" s="1527">
        <v>4621.6899999999996</v>
      </c>
      <c r="J11" s="1527">
        <v>4796.7700000000004</v>
      </c>
      <c r="K11" s="1527">
        <v>4691.33</v>
      </c>
      <c r="L11" s="1527">
        <v>4204.16</v>
      </c>
      <c r="M11" s="1527">
        <v>4134.57</v>
      </c>
      <c r="N11" s="1527">
        <v>3892.19</v>
      </c>
      <c r="O11" s="1840">
        <v>3800.67</v>
      </c>
      <c r="P11" s="1841">
        <v>-0.16885459925078894</v>
      </c>
      <c r="Q11" s="896"/>
    </row>
    <row r="12" spans="1:29" ht="15.95" customHeight="1">
      <c r="A12" s="208" t="s">
        <v>106</v>
      </c>
      <c r="B12" s="1838" t="s">
        <v>105</v>
      </c>
      <c r="C12" s="1835">
        <v>170.38</v>
      </c>
      <c r="D12" s="1528">
        <v>176.67</v>
      </c>
      <c r="E12" s="1528">
        <v>183.46</v>
      </c>
      <c r="F12" s="1528">
        <v>194.69</v>
      </c>
      <c r="G12" s="1528">
        <v>194.77</v>
      </c>
      <c r="H12" s="1528">
        <v>196.67</v>
      </c>
      <c r="I12" s="1528">
        <v>202.26</v>
      </c>
      <c r="J12" s="1528">
        <v>203.86</v>
      </c>
      <c r="K12" s="1528">
        <v>194.94</v>
      </c>
      <c r="L12" s="1528">
        <v>180.7</v>
      </c>
      <c r="M12" s="1528">
        <v>167.56</v>
      </c>
      <c r="N12" s="1528">
        <v>160.05000000000001</v>
      </c>
      <c r="O12" s="1836">
        <v>158.47</v>
      </c>
      <c r="P12" s="1837">
        <v>-6.9902570724263424E-2</v>
      </c>
      <c r="Q12" s="896"/>
    </row>
    <row r="13" spans="1:29" ht="15.95" customHeight="1">
      <c r="A13" s="208"/>
      <c r="B13" s="1842" t="s">
        <v>107</v>
      </c>
      <c r="C13" s="1839">
        <v>1271.1600000000001</v>
      </c>
      <c r="D13" s="1527">
        <v>1318.6</v>
      </c>
      <c r="E13" s="1527">
        <v>1370.29</v>
      </c>
      <c r="F13" s="1527">
        <v>1454.73</v>
      </c>
      <c r="G13" s="1527">
        <v>1455.35</v>
      </c>
      <c r="H13" s="1527">
        <v>1469.68</v>
      </c>
      <c r="I13" s="1527">
        <v>1511.21</v>
      </c>
      <c r="J13" s="1527">
        <v>1522.84</v>
      </c>
      <c r="K13" s="1527">
        <v>1454.77</v>
      </c>
      <c r="L13" s="1527">
        <v>1347.65</v>
      </c>
      <c r="M13" s="1527">
        <v>1249.1300000000001</v>
      </c>
      <c r="N13" s="1527">
        <v>1191.94</v>
      </c>
      <c r="O13" s="1840">
        <v>1179.97</v>
      </c>
      <c r="P13" s="1841">
        <v>-7.1737625475943312E-2</v>
      </c>
      <c r="Q13" s="896"/>
    </row>
    <row r="14" spans="1:29" ht="15.95" customHeight="1">
      <c r="A14" s="208" t="s">
        <v>108</v>
      </c>
      <c r="B14" s="1838" t="s">
        <v>105</v>
      </c>
      <c r="C14" s="1835">
        <v>188.79</v>
      </c>
      <c r="D14" s="1528">
        <v>190.3</v>
      </c>
      <c r="E14" s="1528">
        <v>190.32</v>
      </c>
      <c r="F14" s="1528">
        <v>194.79</v>
      </c>
      <c r="G14" s="1528">
        <v>204.65</v>
      </c>
      <c r="H14" s="1528">
        <v>192.09</v>
      </c>
      <c r="I14" s="1528">
        <v>196.42</v>
      </c>
      <c r="J14" s="1528">
        <v>200.91</v>
      </c>
      <c r="K14" s="1528">
        <v>188.6</v>
      </c>
      <c r="L14" s="1528">
        <v>170.14</v>
      </c>
      <c r="M14" s="1528">
        <v>171.73</v>
      </c>
      <c r="N14" s="1528">
        <v>156.16</v>
      </c>
      <c r="O14" s="1836">
        <v>152.25</v>
      </c>
      <c r="P14" s="1837">
        <v>-0.19354838709677413</v>
      </c>
      <c r="Q14" s="896"/>
    </row>
    <row r="15" spans="1:29" ht="15.95" customHeight="1">
      <c r="A15" s="208" t="s">
        <v>126</v>
      </c>
      <c r="B15" s="1838" t="s">
        <v>105</v>
      </c>
      <c r="C15" s="1835">
        <v>167.48</v>
      </c>
      <c r="D15" s="1528">
        <v>170.21</v>
      </c>
      <c r="E15" s="1528">
        <v>170.47</v>
      </c>
      <c r="F15" s="1528">
        <v>171.4</v>
      </c>
      <c r="G15" s="1528">
        <v>176.34</v>
      </c>
      <c r="H15" s="1528">
        <v>173.45</v>
      </c>
      <c r="I15" s="1528">
        <v>170.45</v>
      </c>
      <c r="J15" s="1528">
        <v>170.26</v>
      </c>
      <c r="K15" s="1528">
        <v>172.79</v>
      </c>
      <c r="L15" s="1528">
        <v>169.91</v>
      </c>
      <c r="M15" s="1528">
        <v>160.59</v>
      </c>
      <c r="N15" s="1528">
        <v>157.31</v>
      </c>
      <c r="O15" s="1836">
        <v>152.38999999999999</v>
      </c>
      <c r="P15" s="1837">
        <v>-9.0100310484834023E-2</v>
      </c>
      <c r="Q15" s="896"/>
    </row>
    <row r="16" spans="1:29" ht="15.95" customHeight="1">
      <c r="A16" s="208" t="s">
        <v>112</v>
      </c>
      <c r="B16" s="1838" t="s">
        <v>105</v>
      </c>
      <c r="C16" s="1835">
        <v>171.43</v>
      </c>
      <c r="D16" s="1528">
        <v>174.48</v>
      </c>
      <c r="E16" s="1528">
        <v>178.62</v>
      </c>
      <c r="F16" s="1528">
        <v>186</v>
      </c>
      <c r="G16" s="1528">
        <v>189.74</v>
      </c>
      <c r="H16" s="1528">
        <v>190.41</v>
      </c>
      <c r="I16" s="1528">
        <v>190.81</v>
      </c>
      <c r="J16" s="1528">
        <v>184.47</v>
      </c>
      <c r="K16" s="1528">
        <v>178.75</v>
      </c>
      <c r="L16" s="1528">
        <v>170.68</v>
      </c>
      <c r="M16" s="1528">
        <v>162.33000000000001</v>
      </c>
      <c r="N16" s="1528">
        <v>162.86000000000001</v>
      </c>
      <c r="O16" s="1836">
        <v>162.01</v>
      </c>
      <c r="P16" s="1837">
        <v>-5.4949542087149417E-2</v>
      </c>
      <c r="Q16" s="896"/>
    </row>
    <row r="17" spans="1:17" ht="15.95" customHeight="1">
      <c r="A17" s="208" t="s">
        <v>109</v>
      </c>
      <c r="B17" s="1838" t="s">
        <v>105</v>
      </c>
      <c r="C17" s="1835">
        <v>204.31</v>
      </c>
      <c r="D17" s="1528">
        <v>205.32</v>
      </c>
      <c r="E17" s="1528">
        <v>208.13</v>
      </c>
      <c r="F17" s="1528">
        <v>212.33</v>
      </c>
      <c r="G17" s="1528">
        <v>221.08</v>
      </c>
      <c r="H17" s="1528">
        <v>215.25</v>
      </c>
      <c r="I17" s="1528">
        <v>207.65</v>
      </c>
      <c r="J17" s="1528">
        <v>210.31</v>
      </c>
      <c r="K17" s="1528">
        <v>198.99</v>
      </c>
      <c r="L17" s="1528">
        <v>180.29</v>
      </c>
      <c r="M17" s="1528">
        <v>175.81</v>
      </c>
      <c r="N17" s="1528">
        <v>174.21</v>
      </c>
      <c r="O17" s="1836">
        <v>174.57</v>
      </c>
      <c r="P17" s="1837">
        <v>-0.1455631148744555</v>
      </c>
      <c r="Q17" s="896"/>
    </row>
    <row r="18" spans="1:17" ht="15.95" customHeight="1">
      <c r="A18" s="208" t="s">
        <v>110</v>
      </c>
      <c r="B18" s="1842" t="s">
        <v>105</v>
      </c>
      <c r="C18" s="1835">
        <v>180.87</v>
      </c>
      <c r="D18" s="1528">
        <v>181.38</v>
      </c>
      <c r="E18" s="1528">
        <v>179.54</v>
      </c>
      <c r="F18" s="1528">
        <v>178.35</v>
      </c>
      <c r="G18" s="1528">
        <v>185.77</v>
      </c>
      <c r="H18" s="1528">
        <v>179.11</v>
      </c>
      <c r="I18" s="1528">
        <v>179.21</v>
      </c>
      <c r="J18" s="1528">
        <v>189.38</v>
      </c>
      <c r="K18" s="1528">
        <v>181.61</v>
      </c>
      <c r="L18" s="1528">
        <v>162.31</v>
      </c>
      <c r="M18" s="1528">
        <v>158.47</v>
      </c>
      <c r="N18" s="1528">
        <v>159.83000000000001</v>
      </c>
      <c r="O18" s="1836">
        <v>158.71</v>
      </c>
      <c r="P18" s="1837">
        <v>-0.12251893625255705</v>
      </c>
      <c r="Q18" s="896"/>
    </row>
    <row r="19" spans="1:17" ht="15.95" customHeight="1">
      <c r="A19" s="208" t="s">
        <v>111</v>
      </c>
      <c r="B19" s="1838" t="s">
        <v>105</v>
      </c>
      <c r="C19" s="1835">
        <v>168.65</v>
      </c>
      <c r="D19" s="1528">
        <v>178.13</v>
      </c>
      <c r="E19" s="1528">
        <v>181</v>
      </c>
      <c r="F19" s="1528">
        <v>180.3</v>
      </c>
      <c r="G19" s="1528">
        <v>180.06</v>
      </c>
      <c r="H19" s="1528">
        <v>169.29</v>
      </c>
      <c r="I19" s="1528">
        <v>159</v>
      </c>
      <c r="J19" s="1528">
        <v>165.84</v>
      </c>
      <c r="K19" s="1528">
        <v>163.93</v>
      </c>
      <c r="L19" s="1528">
        <v>151.97</v>
      </c>
      <c r="M19" s="1528">
        <v>147</v>
      </c>
      <c r="N19" s="1528">
        <v>145.22999999999999</v>
      </c>
      <c r="O19" s="1836">
        <v>143.22999999999999</v>
      </c>
      <c r="P19" s="1837">
        <v>-0.15072635635932419</v>
      </c>
      <c r="Q19" s="896"/>
    </row>
    <row r="20" spans="1:17" ht="15.95" customHeight="1">
      <c r="A20" s="208" t="s">
        <v>227</v>
      </c>
      <c r="B20" s="1838" t="s">
        <v>229</v>
      </c>
      <c r="C20" s="1835">
        <v>178.24</v>
      </c>
      <c r="D20" s="1528">
        <v>186.58</v>
      </c>
      <c r="E20" s="1528">
        <v>185.68</v>
      </c>
      <c r="F20" s="1528">
        <v>186.33</v>
      </c>
      <c r="G20" s="1528">
        <v>194.07</v>
      </c>
      <c r="H20" s="1528">
        <v>189.06</v>
      </c>
      <c r="I20" s="1528">
        <v>187.28</v>
      </c>
      <c r="J20" s="1528">
        <v>193.18</v>
      </c>
      <c r="K20" s="1528">
        <v>185.31</v>
      </c>
      <c r="L20" s="1528">
        <v>170.55</v>
      </c>
      <c r="M20" s="1528">
        <v>171.22</v>
      </c>
      <c r="N20" s="1528">
        <v>163.54</v>
      </c>
      <c r="O20" s="1836">
        <v>160.02000000000001</v>
      </c>
      <c r="P20" s="1837">
        <v>-0.10222172351885095</v>
      </c>
      <c r="Q20" s="896"/>
    </row>
    <row r="21" spans="1:17" ht="15.95" customHeight="1">
      <c r="A21" s="208"/>
      <c r="B21" s="1842" t="s">
        <v>230</v>
      </c>
      <c r="C21" s="1839">
        <v>1317.06</v>
      </c>
      <c r="D21" s="1527">
        <v>1380.9</v>
      </c>
      <c r="E21" s="1527">
        <v>1380.48</v>
      </c>
      <c r="F21" s="1527">
        <v>1386.47</v>
      </c>
      <c r="G21" s="1527">
        <v>1444.16</v>
      </c>
      <c r="H21" s="1527">
        <v>1407.13</v>
      </c>
      <c r="I21" s="1527">
        <v>1395.72</v>
      </c>
      <c r="J21" s="1527">
        <v>1460.71</v>
      </c>
      <c r="K21" s="1527">
        <v>1407.77</v>
      </c>
      <c r="L21" s="1527">
        <v>1291.71</v>
      </c>
      <c r="M21" s="1527">
        <v>1295.8</v>
      </c>
      <c r="N21" s="1527">
        <v>1232.06</v>
      </c>
      <c r="O21" s="1840">
        <v>1201.03</v>
      </c>
      <c r="P21" s="1841">
        <v>-8.8097732829180098E-2</v>
      </c>
      <c r="Q21" s="896"/>
    </row>
    <row r="22" spans="1:17" ht="15.95" customHeight="1">
      <c r="A22" s="208" t="s">
        <v>128</v>
      </c>
      <c r="B22" s="1838" t="s">
        <v>105</v>
      </c>
      <c r="C22" s="1835">
        <v>202.7</v>
      </c>
      <c r="D22" s="1528">
        <v>202.9</v>
      </c>
      <c r="E22" s="1528">
        <v>202.25</v>
      </c>
      <c r="F22" s="1528">
        <v>201</v>
      </c>
      <c r="G22" s="1528">
        <v>201.4</v>
      </c>
      <c r="H22" s="1528">
        <v>208.63</v>
      </c>
      <c r="I22" s="1528">
        <v>210.74</v>
      </c>
      <c r="J22" s="1528">
        <v>210.19</v>
      </c>
      <c r="K22" s="1528">
        <v>205.8</v>
      </c>
      <c r="L22" s="1528">
        <v>163.28</v>
      </c>
      <c r="M22" s="1528">
        <v>166.16</v>
      </c>
      <c r="N22" s="1528">
        <v>189.57</v>
      </c>
      <c r="O22" s="1836">
        <v>187.68</v>
      </c>
      <c r="P22" s="1837">
        <v>-7.4099654662062031E-2</v>
      </c>
      <c r="Q22" s="896"/>
    </row>
    <row r="23" spans="1:17" ht="15.95" customHeight="1">
      <c r="A23" s="208" t="s">
        <v>130</v>
      </c>
      <c r="B23" s="1838" t="s">
        <v>105</v>
      </c>
      <c r="C23" s="1835">
        <v>177.01</v>
      </c>
      <c r="D23" s="1528">
        <v>178.46</v>
      </c>
      <c r="E23" s="1528">
        <v>179.71</v>
      </c>
      <c r="F23" s="1528">
        <v>186.39</v>
      </c>
      <c r="G23" s="1528">
        <v>210.24</v>
      </c>
      <c r="H23" s="1528">
        <v>201.39</v>
      </c>
      <c r="I23" s="1528">
        <v>189.96</v>
      </c>
      <c r="J23" s="1528">
        <v>199.03</v>
      </c>
      <c r="K23" s="1528">
        <v>189.84</v>
      </c>
      <c r="L23" s="1528">
        <v>152.18</v>
      </c>
      <c r="M23" s="1528">
        <v>159.54</v>
      </c>
      <c r="N23" s="1528">
        <v>142.87</v>
      </c>
      <c r="O23" s="1836">
        <v>139.57</v>
      </c>
      <c r="P23" s="1837">
        <v>-0.21151347381503871</v>
      </c>
      <c r="Q23" s="896"/>
    </row>
    <row r="24" spans="1:17" ht="15.95" customHeight="1">
      <c r="A24" s="208" t="s">
        <v>129</v>
      </c>
      <c r="B24" s="1838" t="s">
        <v>105</v>
      </c>
      <c r="C24" s="1835">
        <v>170.49</v>
      </c>
      <c r="D24" s="1528">
        <v>173.16</v>
      </c>
      <c r="E24" s="1528">
        <v>174.24</v>
      </c>
      <c r="F24" s="1528">
        <v>180.37</v>
      </c>
      <c r="G24" s="1528">
        <v>197.7</v>
      </c>
      <c r="H24" s="1528">
        <v>188.7</v>
      </c>
      <c r="I24" s="1528">
        <v>185.82</v>
      </c>
      <c r="J24" s="1528">
        <v>195.04</v>
      </c>
      <c r="K24" s="1528">
        <v>184.45</v>
      </c>
      <c r="L24" s="1528">
        <v>149.49</v>
      </c>
      <c r="M24" s="1528">
        <v>154.32</v>
      </c>
      <c r="N24" s="1528">
        <v>138.41999999999999</v>
      </c>
      <c r="O24" s="1836">
        <v>138.43</v>
      </c>
      <c r="P24" s="1837">
        <v>-0.18804621971963165</v>
      </c>
      <c r="Q24" s="896"/>
    </row>
    <row r="25" spans="1:17" ht="15.95" customHeight="1">
      <c r="A25" s="208" t="s">
        <v>131</v>
      </c>
      <c r="B25" s="1838" t="s">
        <v>105</v>
      </c>
      <c r="C25" s="1835">
        <v>188.09</v>
      </c>
      <c r="D25" s="1528">
        <v>190.45</v>
      </c>
      <c r="E25" s="1528">
        <v>192.02</v>
      </c>
      <c r="F25" s="1528">
        <v>194.76</v>
      </c>
      <c r="G25" s="1528">
        <v>207.62</v>
      </c>
      <c r="H25" s="1528">
        <v>195.19</v>
      </c>
      <c r="I25" s="1528">
        <v>195.38</v>
      </c>
      <c r="J25" s="1528">
        <v>201.24</v>
      </c>
      <c r="K25" s="1528">
        <v>186.75</v>
      </c>
      <c r="L25" s="1528">
        <v>161.44</v>
      </c>
      <c r="M25" s="1528">
        <v>163.18</v>
      </c>
      <c r="N25" s="1528">
        <v>151.29</v>
      </c>
      <c r="O25" s="1836">
        <v>152.38999999999999</v>
      </c>
      <c r="P25" s="1837">
        <v>-0.18980275400074442</v>
      </c>
      <c r="Q25" s="896"/>
    </row>
    <row r="26" spans="1:17" ht="15.95" customHeight="1">
      <c r="A26" s="208"/>
      <c r="B26" s="1838" t="s">
        <v>136</v>
      </c>
      <c r="C26" s="1839">
        <v>61464.9</v>
      </c>
      <c r="D26" s="1527">
        <v>63267.08</v>
      </c>
      <c r="E26" s="1527">
        <v>63666.67</v>
      </c>
      <c r="F26" s="1527">
        <v>64898.1</v>
      </c>
      <c r="G26" s="1527">
        <v>68686.69</v>
      </c>
      <c r="H26" s="1527">
        <v>65173.39</v>
      </c>
      <c r="I26" s="1527">
        <v>65868.55</v>
      </c>
      <c r="J26" s="1527">
        <v>69359.66</v>
      </c>
      <c r="K26" s="1527">
        <v>66553.39</v>
      </c>
      <c r="L26" s="1527">
        <v>56694.04</v>
      </c>
      <c r="M26" s="1527">
        <v>56680.13</v>
      </c>
      <c r="N26" s="1527">
        <v>53216.2</v>
      </c>
      <c r="O26" s="1840">
        <v>53085.2</v>
      </c>
      <c r="P26" s="1841">
        <v>-0.13633309417244643</v>
      </c>
      <c r="Q26" s="896"/>
    </row>
    <row r="27" spans="1:17" ht="15.95" customHeight="1">
      <c r="A27" s="208" t="s">
        <v>132</v>
      </c>
      <c r="B27" s="1838" t="s">
        <v>105</v>
      </c>
      <c r="C27" s="1835">
        <v>214</v>
      </c>
      <c r="D27" s="1528">
        <v>214</v>
      </c>
      <c r="E27" s="1528">
        <v>214</v>
      </c>
      <c r="F27" s="1528">
        <v>214</v>
      </c>
      <c r="G27" s="1528">
        <v>214</v>
      </c>
      <c r="H27" s="1528">
        <v>214</v>
      </c>
      <c r="I27" s="1528">
        <v>214</v>
      </c>
      <c r="J27" s="1528">
        <v>214</v>
      </c>
      <c r="K27" s="1528">
        <v>214</v>
      </c>
      <c r="L27" s="1528">
        <v>214</v>
      </c>
      <c r="M27" s="1528">
        <v>214</v>
      </c>
      <c r="N27" s="1528" t="s">
        <v>422</v>
      </c>
      <c r="O27" s="1836" t="s">
        <v>422</v>
      </c>
      <c r="P27" s="1837" t="s">
        <v>422</v>
      </c>
      <c r="Q27" s="896"/>
    </row>
    <row r="28" spans="1:17" ht="15.95" customHeight="1">
      <c r="A28" s="208" t="s">
        <v>504</v>
      </c>
      <c r="B28" s="1842" t="s">
        <v>105</v>
      </c>
      <c r="C28" s="1835">
        <v>168.16</v>
      </c>
      <c r="D28" s="1528">
        <v>172.08</v>
      </c>
      <c r="E28" s="1528">
        <v>172.43</v>
      </c>
      <c r="F28" s="1528">
        <v>179.76</v>
      </c>
      <c r="G28" s="1528">
        <v>188.84</v>
      </c>
      <c r="H28" s="1528">
        <v>171.81</v>
      </c>
      <c r="I28" s="1528">
        <v>172.93</v>
      </c>
      <c r="J28" s="1528">
        <v>178.24</v>
      </c>
      <c r="K28" s="1528">
        <v>167.26</v>
      </c>
      <c r="L28" s="1528">
        <v>144.61000000000001</v>
      </c>
      <c r="M28" s="1528">
        <v>143.22999999999999</v>
      </c>
      <c r="N28" s="1528">
        <v>129.80000000000001</v>
      </c>
      <c r="O28" s="1836">
        <v>129.19999999999999</v>
      </c>
      <c r="P28" s="1837">
        <v>-0.23168411037107517</v>
      </c>
      <c r="Q28" s="896"/>
    </row>
    <row r="29" spans="1:17" ht="15.95" customHeight="1">
      <c r="A29" s="208" t="s">
        <v>116</v>
      </c>
      <c r="B29" s="1843" t="s">
        <v>105</v>
      </c>
      <c r="C29" s="1835">
        <v>188.04</v>
      </c>
      <c r="D29" s="1528">
        <v>189.42</v>
      </c>
      <c r="E29" s="1528">
        <v>188.76</v>
      </c>
      <c r="F29" s="1528">
        <v>192.47</v>
      </c>
      <c r="G29" s="1528">
        <v>203.25</v>
      </c>
      <c r="H29" s="1528">
        <v>189.56</v>
      </c>
      <c r="I29" s="1528">
        <v>192.9</v>
      </c>
      <c r="J29" s="1528">
        <v>199.06</v>
      </c>
      <c r="K29" s="1528">
        <v>187.1</v>
      </c>
      <c r="L29" s="1528">
        <v>164.7</v>
      </c>
      <c r="M29" s="1528">
        <v>168.46</v>
      </c>
      <c r="N29" s="1528">
        <v>159.74</v>
      </c>
      <c r="O29" s="1836">
        <v>160.28</v>
      </c>
      <c r="P29" s="1837">
        <v>-0.14762816422037861</v>
      </c>
      <c r="Q29" s="896"/>
    </row>
    <row r="30" spans="1:17" ht="15.95" customHeight="1">
      <c r="A30" s="208" t="s">
        <v>133</v>
      </c>
      <c r="B30" s="1843" t="s">
        <v>105</v>
      </c>
      <c r="C30" s="1835">
        <v>175.33</v>
      </c>
      <c r="D30" s="1528">
        <v>177.78</v>
      </c>
      <c r="E30" s="1528">
        <v>178.17</v>
      </c>
      <c r="F30" s="1528">
        <v>179.79</v>
      </c>
      <c r="G30" s="1528">
        <v>192.98</v>
      </c>
      <c r="H30" s="1528">
        <v>183.22</v>
      </c>
      <c r="I30" s="1528">
        <v>190.58</v>
      </c>
      <c r="J30" s="1528">
        <v>188.59</v>
      </c>
      <c r="K30" s="1528">
        <v>173.64</v>
      </c>
      <c r="L30" s="1528">
        <v>152.13</v>
      </c>
      <c r="M30" s="1528">
        <v>162.31</v>
      </c>
      <c r="N30" s="1528">
        <v>144.07</v>
      </c>
      <c r="O30" s="1836">
        <v>146.36000000000001</v>
      </c>
      <c r="P30" s="1837">
        <v>-0.16523127816118177</v>
      </c>
      <c r="Q30" s="896"/>
    </row>
    <row r="31" spans="1:17" ht="15.95" customHeight="1">
      <c r="A31" s="208"/>
      <c r="B31" s="1842" t="s">
        <v>137</v>
      </c>
      <c r="C31" s="1839">
        <v>760.9</v>
      </c>
      <c r="D31" s="1527">
        <v>773.79</v>
      </c>
      <c r="E31" s="1527">
        <v>766.91</v>
      </c>
      <c r="F31" s="1527">
        <v>769.96</v>
      </c>
      <c r="G31" s="1527">
        <v>824.7</v>
      </c>
      <c r="H31" s="1527">
        <v>778.74</v>
      </c>
      <c r="I31" s="1527">
        <v>814.99</v>
      </c>
      <c r="J31" s="1527">
        <v>834.13</v>
      </c>
      <c r="K31" s="1527">
        <v>789.09</v>
      </c>
      <c r="L31" s="1527">
        <v>688.5</v>
      </c>
      <c r="M31" s="1527">
        <v>721.7</v>
      </c>
      <c r="N31" s="1527">
        <v>641.45000000000005</v>
      </c>
      <c r="O31" s="1840">
        <v>644.03</v>
      </c>
      <c r="P31" s="1837">
        <v>-0.15359442765146536</v>
      </c>
      <c r="Q31" s="896"/>
    </row>
    <row r="32" spans="1:17" ht="15.95" customHeight="1">
      <c r="A32" s="208" t="s">
        <v>117</v>
      </c>
      <c r="B32" s="1838" t="s">
        <v>105</v>
      </c>
      <c r="C32" s="1835">
        <v>194.42</v>
      </c>
      <c r="D32" s="1528">
        <v>194.97</v>
      </c>
      <c r="E32" s="1528">
        <v>192.13</v>
      </c>
      <c r="F32" s="1528">
        <v>192.3</v>
      </c>
      <c r="G32" s="1528">
        <v>205.74</v>
      </c>
      <c r="H32" s="1528">
        <v>200.61</v>
      </c>
      <c r="I32" s="1528">
        <v>196.52</v>
      </c>
      <c r="J32" s="1528">
        <v>204.58</v>
      </c>
      <c r="K32" s="1528">
        <v>193.7</v>
      </c>
      <c r="L32" s="1528">
        <v>166.29</v>
      </c>
      <c r="M32" s="1528">
        <v>164.63</v>
      </c>
      <c r="N32" s="1528">
        <v>169</v>
      </c>
      <c r="O32" s="1836">
        <v>167.3</v>
      </c>
      <c r="P32" s="1837">
        <v>-0.13949182182902986</v>
      </c>
      <c r="Q32" s="896"/>
    </row>
    <row r="33" spans="1:28" ht="15.95" customHeight="1">
      <c r="A33" s="208" t="s">
        <v>149</v>
      </c>
      <c r="B33" s="1838" t="s">
        <v>105</v>
      </c>
      <c r="C33" s="1835">
        <v>183.64</v>
      </c>
      <c r="D33" s="1528">
        <v>189.61</v>
      </c>
      <c r="E33" s="1528">
        <v>193.04</v>
      </c>
      <c r="F33" s="1528">
        <v>199.32</v>
      </c>
      <c r="G33" s="1528">
        <v>221.88</v>
      </c>
      <c r="H33" s="1528">
        <v>210.33</v>
      </c>
      <c r="I33" s="1528">
        <v>185.69</v>
      </c>
      <c r="J33" s="1528">
        <v>195.66</v>
      </c>
      <c r="K33" s="1528">
        <v>190.33</v>
      </c>
      <c r="L33" s="1528">
        <v>153.96</v>
      </c>
      <c r="M33" s="1528">
        <v>153.80000000000001</v>
      </c>
      <c r="N33" s="1528">
        <v>148.02000000000001</v>
      </c>
      <c r="O33" s="1836">
        <v>153.47</v>
      </c>
      <c r="P33" s="1837">
        <v>-0.1642888259638422</v>
      </c>
      <c r="Q33" s="896"/>
    </row>
    <row r="34" spans="1:28" ht="15.95" customHeight="1">
      <c r="A34" s="208"/>
      <c r="B34" s="1838" t="s">
        <v>151</v>
      </c>
      <c r="C34" s="1839">
        <v>868.26</v>
      </c>
      <c r="D34" s="1527">
        <v>898.32</v>
      </c>
      <c r="E34" s="1527">
        <v>917.67</v>
      </c>
      <c r="F34" s="1527">
        <v>950.45</v>
      </c>
      <c r="G34" s="1527">
        <v>1060.1500000000001</v>
      </c>
      <c r="H34" s="1527">
        <v>1005.21</v>
      </c>
      <c r="I34" s="1527">
        <v>888.01</v>
      </c>
      <c r="J34" s="1527">
        <v>944.59</v>
      </c>
      <c r="K34" s="1527">
        <v>920.43</v>
      </c>
      <c r="L34" s="1527">
        <v>744.85</v>
      </c>
      <c r="M34" s="1527">
        <v>744.28</v>
      </c>
      <c r="N34" s="1527">
        <v>716.22</v>
      </c>
      <c r="O34" s="1840">
        <v>742.34</v>
      </c>
      <c r="P34" s="1841">
        <v>-0.14502568355100998</v>
      </c>
      <c r="Q34" s="896"/>
    </row>
    <row r="35" spans="1:28" ht="15.95" customHeight="1">
      <c r="A35" s="208" t="s">
        <v>138</v>
      </c>
      <c r="B35" s="1838" t="s">
        <v>105</v>
      </c>
      <c r="C35" s="1835">
        <v>195.22</v>
      </c>
      <c r="D35" s="1528">
        <v>193.68</v>
      </c>
      <c r="E35" s="1528">
        <v>194.84</v>
      </c>
      <c r="F35" s="1528">
        <v>197.33</v>
      </c>
      <c r="G35" s="1528">
        <v>209.14</v>
      </c>
      <c r="H35" s="1528">
        <v>196.61</v>
      </c>
      <c r="I35" s="1528">
        <v>196.61</v>
      </c>
      <c r="J35" s="1528">
        <v>204.9</v>
      </c>
      <c r="K35" s="1528">
        <v>193</v>
      </c>
      <c r="L35" s="1528">
        <v>171.51</v>
      </c>
      <c r="M35" s="1528">
        <v>172.3</v>
      </c>
      <c r="N35" s="1528">
        <v>165.53</v>
      </c>
      <c r="O35" s="1836">
        <v>165.42</v>
      </c>
      <c r="P35" s="1837">
        <v>-0.15264829423214843</v>
      </c>
      <c r="Q35" s="896"/>
    </row>
    <row r="36" spans="1:28" ht="15.95" customHeight="1">
      <c r="A36" s="208" t="s">
        <v>134</v>
      </c>
      <c r="B36" s="1838" t="s">
        <v>105</v>
      </c>
      <c r="C36" s="1835">
        <v>186.32</v>
      </c>
      <c r="D36" s="1528">
        <v>186.91</v>
      </c>
      <c r="E36" s="1528">
        <v>188.4</v>
      </c>
      <c r="F36" s="1528">
        <v>194.18</v>
      </c>
      <c r="G36" s="1528">
        <v>208.07</v>
      </c>
      <c r="H36" s="1528">
        <v>196.77</v>
      </c>
      <c r="I36" s="1528">
        <v>194.12</v>
      </c>
      <c r="J36" s="1528">
        <v>199.03</v>
      </c>
      <c r="K36" s="1528">
        <v>178.66</v>
      </c>
      <c r="L36" s="1528">
        <v>150</v>
      </c>
      <c r="M36" s="1528">
        <v>158.09</v>
      </c>
      <c r="N36" s="1528">
        <v>147.25</v>
      </c>
      <c r="O36" s="1836">
        <v>151.19999999999999</v>
      </c>
      <c r="P36" s="1837">
        <v>-0.18849291541434099</v>
      </c>
      <c r="Q36" s="896"/>
    </row>
    <row r="37" spans="1:28" ht="15.95" customHeight="1">
      <c r="A37" s="208" t="s">
        <v>118</v>
      </c>
      <c r="B37" s="1838" t="s">
        <v>105</v>
      </c>
      <c r="C37" s="1835">
        <v>165.33</v>
      </c>
      <c r="D37" s="1528">
        <v>164.48</v>
      </c>
      <c r="E37" s="1528">
        <v>165.58</v>
      </c>
      <c r="F37" s="1528">
        <v>165.79</v>
      </c>
      <c r="G37" s="1528">
        <v>168.14</v>
      </c>
      <c r="H37" s="1528">
        <v>168.12</v>
      </c>
      <c r="I37" s="1528">
        <v>169.24</v>
      </c>
      <c r="J37" s="1528">
        <v>170.09</v>
      </c>
      <c r="K37" s="1528">
        <v>170.21</v>
      </c>
      <c r="L37" s="1528">
        <v>172.43</v>
      </c>
      <c r="M37" s="1528">
        <v>173.41</v>
      </c>
      <c r="N37" s="1528">
        <v>172.43</v>
      </c>
      <c r="O37" s="1836">
        <v>169.78</v>
      </c>
      <c r="P37" s="1837">
        <v>2.6915865239218517E-2</v>
      </c>
      <c r="Q37" s="896"/>
    </row>
    <row r="38" spans="1:28" ht="15.95" customHeight="1">
      <c r="A38" s="208" t="s">
        <v>119</v>
      </c>
      <c r="B38" s="1838" t="s">
        <v>105</v>
      </c>
      <c r="C38" s="1835">
        <v>165.66</v>
      </c>
      <c r="D38" s="1528">
        <v>166.46</v>
      </c>
      <c r="E38" s="1528">
        <v>168.05</v>
      </c>
      <c r="F38" s="1528">
        <v>174.45</v>
      </c>
      <c r="G38" s="1528">
        <v>182.42</v>
      </c>
      <c r="H38" s="1528">
        <v>181.56</v>
      </c>
      <c r="I38" s="1528">
        <v>182.43</v>
      </c>
      <c r="J38" s="1528">
        <v>177.73</v>
      </c>
      <c r="K38" s="1528">
        <v>180.06</v>
      </c>
      <c r="L38" s="1528">
        <v>185.19</v>
      </c>
      <c r="M38" s="1528">
        <v>187.2</v>
      </c>
      <c r="N38" s="1528">
        <v>190.95</v>
      </c>
      <c r="O38" s="1836">
        <v>193.12</v>
      </c>
      <c r="P38" s="1837">
        <v>0.16576119763370767</v>
      </c>
      <c r="Q38" s="896"/>
    </row>
    <row r="39" spans="1:28" ht="15.95" customHeight="1">
      <c r="A39" s="902"/>
      <c r="B39" s="1844" t="s">
        <v>120</v>
      </c>
      <c r="C39" s="1839">
        <v>1776.45</v>
      </c>
      <c r="D39" s="1527">
        <v>1781.23</v>
      </c>
      <c r="E39" s="1527">
        <v>1813.71</v>
      </c>
      <c r="F39" s="1527">
        <v>1859.47</v>
      </c>
      <c r="G39" s="1527">
        <v>1911.74</v>
      </c>
      <c r="H39" s="1527">
        <v>1913.58</v>
      </c>
      <c r="I39" s="1527">
        <v>1928.52</v>
      </c>
      <c r="J39" s="1527">
        <v>1928.45</v>
      </c>
      <c r="K39" s="1527">
        <v>1963</v>
      </c>
      <c r="L39" s="1527">
        <v>1964.81</v>
      </c>
      <c r="M39" s="1527">
        <v>1963.5</v>
      </c>
      <c r="N39" s="1527">
        <v>1978.84</v>
      </c>
      <c r="O39" s="1840">
        <v>1990.7</v>
      </c>
      <c r="P39" s="1841">
        <v>0.12060570238396795</v>
      </c>
      <c r="Q39" s="896"/>
      <c r="R39" s="896"/>
      <c r="S39" s="896"/>
      <c r="T39" s="896"/>
      <c r="U39" s="896"/>
      <c r="V39" s="896"/>
      <c r="W39" s="896"/>
      <c r="X39" s="896"/>
      <c r="Y39" s="896"/>
      <c r="Z39" s="896"/>
      <c r="AA39" s="896"/>
      <c r="AB39" s="897"/>
    </row>
    <row r="40" spans="1:28" ht="10.5" customHeight="1" thickBot="1">
      <c r="A40" s="902"/>
      <c r="B40" s="1845"/>
      <c r="C40" s="1383"/>
      <c r="D40" s="1384"/>
      <c r="E40" s="1384"/>
      <c r="F40" s="1384"/>
      <c r="G40" s="1384"/>
      <c r="H40" s="1384"/>
      <c r="I40" s="1384"/>
      <c r="J40" s="1384"/>
      <c r="K40" s="1384"/>
      <c r="L40" s="1384"/>
      <c r="M40" s="1384"/>
      <c r="N40" s="1384"/>
      <c r="O40" s="1385"/>
      <c r="P40" s="1526"/>
      <c r="Q40" s="896"/>
      <c r="R40" s="896"/>
      <c r="S40" s="896"/>
      <c r="T40" s="896"/>
      <c r="U40" s="896"/>
      <c r="V40" s="896"/>
      <c r="W40" s="896"/>
      <c r="X40" s="896"/>
      <c r="Y40" s="896"/>
      <c r="Z40" s="896"/>
      <c r="AA40" s="896"/>
      <c r="AB40" s="897"/>
    </row>
    <row r="41" spans="1:28" ht="19.5" customHeight="1" thickBot="1">
      <c r="A41" s="427" t="s">
        <v>139</v>
      </c>
      <c r="B41" s="1846" t="s">
        <v>105</v>
      </c>
      <c r="C41" s="1847">
        <v>179.16</v>
      </c>
      <c r="D41" s="1521">
        <v>182.02</v>
      </c>
      <c r="E41" s="1521">
        <v>182.88</v>
      </c>
      <c r="F41" s="1521">
        <v>186.5</v>
      </c>
      <c r="G41" s="1521">
        <v>195.3</v>
      </c>
      <c r="H41" s="1521">
        <v>185.86</v>
      </c>
      <c r="I41" s="1521">
        <v>187.33</v>
      </c>
      <c r="J41" s="1521">
        <v>190.96</v>
      </c>
      <c r="K41" s="1521">
        <v>180.76</v>
      </c>
      <c r="L41" s="1521">
        <v>162.31</v>
      </c>
      <c r="M41" s="1521">
        <v>162.51</v>
      </c>
      <c r="N41" s="1521">
        <v>151.96</v>
      </c>
      <c r="O41" s="1848">
        <v>150.77000000000001</v>
      </c>
      <c r="P41" s="1849">
        <v>-0.15846171020317024</v>
      </c>
      <c r="Q41" s="896"/>
      <c r="R41" s="896"/>
    </row>
    <row r="42" spans="1:28" ht="13.5" thickBot="1">
      <c r="A42" s="1500"/>
      <c r="B42" s="1501"/>
      <c r="C42" s="1850"/>
      <c r="D42" s="1525"/>
      <c r="E42" s="1525"/>
      <c r="F42" s="1525"/>
      <c r="G42" s="1525"/>
      <c r="H42" s="1525"/>
      <c r="I42" s="1525"/>
      <c r="J42" s="1525"/>
      <c r="K42" s="1525"/>
      <c r="L42" s="1525"/>
      <c r="M42" s="1525"/>
      <c r="N42" s="1525"/>
      <c r="O42" s="1851"/>
      <c r="P42" s="1524"/>
      <c r="R42" s="896"/>
    </row>
    <row r="43" spans="1:28" ht="16.5" thickBot="1">
      <c r="A43" s="1473" t="s">
        <v>121</v>
      </c>
      <c r="B43" s="1852" t="s">
        <v>105</v>
      </c>
      <c r="C43" s="1853">
        <v>167.56</v>
      </c>
      <c r="D43" s="1523">
        <v>172.34</v>
      </c>
      <c r="E43" s="1523">
        <v>178.16</v>
      </c>
      <c r="F43" s="1523">
        <v>183.9</v>
      </c>
      <c r="G43" s="1523">
        <v>190.29</v>
      </c>
      <c r="H43" s="1523">
        <v>190.22</v>
      </c>
      <c r="I43" s="1523">
        <v>193.18</v>
      </c>
      <c r="J43" s="1523">
        <v>182.57</v>
      </c>
      <c r="K43" s="1523">
        <v>186.96</v>
      </c>
      <c r="L43" s="1523">
        <v>185.84</v>
      </c>
      <c r="M43" s="1523">
        <v>183.66</v>
      </c>
      <c r="N43" s="1523">
        <v>182.72</v>
      </c>
      <c r="O43" s="1854">
        <v>181.42</v>
      </c>
      <c r="P43" s="1855">
        <v>8.2716638815946375E-2</v>
      </c>
      <c r="R43" s="896"/>
    </row>
    <row r="44" spans="1:28" ht="16.5" thickBot="1">
      <c r="A44" s="902"/>
      <c r="B44" s="1856" t="s">
        <v>122</v>
      </c>
      <c r="C44" s="1857">
        <v>153.27000000000001</v>
      </c>
      <c r="D44" s="1522">
        <v>153.66999999999999</v>
      </c>
      <c r="E44" s="1522">
        <v>155.96</v>
      </c>
      <c r="F44" s="1522">
        <v>157.85</v>
      </c>
      <c r="G44" s="1522">
        <v>161.28</v>
      </c>
      <c r="H44" s="1522">
        <v>161.56</v>
      </c>
      <c r="I44" s="1522">
        <v>162.44</v>
      </c>
      <c r="J44" s="1522">
        <v>162.55000000000001</v>
      </c>
      <c r="K44" s="1522">
        <v>163.81</v>
      </c>
      <c r="L44" s="1522">
        <v>164.46</v>
      </c>
      <c r="M44" s="1522">
        <v>165.03</v>
      </c>
      <c r="N44" s="1522">
        <v>165.34</v>
      </c>
      <c r="O44" s="1858">
        <v>163.47999999999999</v>
      </c>
      <c r="P44" s="1859">
        <v>6.6614471194623714E-2</v>
      </c>
      <c r="R44" s="896"/>
    </row>
    <row r="45" spans="1:28" ht="13.5" thickBot="1">
      <c r="A45" s="1500"/>
      <c r="B45" s="1501"/>
      <c r="C45" s="1501"/>
      <c r="D45" s="1501"/>
      <c r="E45" s="1501"/>
      <c r="F45" s="1501"/>
      <c r="G45" s="1501"/>
      <c r="H45" s="1501"/>
      <c r="I45" s="1501"/>
      <c r="J45" s="1501"/>
      <c r="K45" s="1501"/>
      <c r="L45" s="1501"/>
      <c r="M45" s="1501"/>
      <c r="N45" s="1501"/>
      <c r="O45" s="1501"/>
      <c r="P45" s="1502"/>
      <c r="R45" s="896"/>
    </row>
    <row r="46" spans="1:28" ht="18" customHeight="1" thickBot="1">
      <c r="A46" s="1474" t="s">
        <v>512</v>
      </c>
      <c r="B46" s="1475" t="s">
        <v>105</v>
      </c>
      <c r="C46" s="1521">
        <v>178.82</v>
      </c>
      <c r="D46" s="1521">
        <v>181.74</v>
      </c>
      <c r="E46" s="1521">
        <v>182.74</v>
      </c>
      <c r="F46" s="1521">
        <v>186.42</v>
      </c>
      <c r="G46" s="1521">
        <v>195.15</v>
      </c>
      <c r="H46" s="1521">
        <v>185.99</v>
      </c>
      <c r="I46" s="1521"/>
      <c r="J46" s="1521"/>
      <c r="K46" s="1521"/>
      <c r="L46" s="1476"/>
      <c r="M46" s="1476"/>
      <c r="N46" s="1477"/>
      <c r="O46" s="1503"/>
      <c r="P46" s="1478"/>
    </row>
    <row r="47" spans="1:28">
      <c r="R47" s="896"/>
    </row>
    <row r="48" spans="1:28">
      <c r="R48" s="896"/>
    </row>
    <row r="49" spans="2:18" ht="15.75">
      <c r="F49" s="910"/>
      <c r="G49" s="911"/>
      <c r="I49" s="883"/>
      <c r="J49" s="1357"/>
      <c r="K49" s="1357"/>
      <c r="L49" s="1042"/>
      <c r="M49" s="906"/>
      <c r="O49" s="912"/>
      <c r="R49" s="896"/>
    </row>
    <row r="50" spans="2:18" ht="15.75">
      <c r="D50" s="888" t="s">
        <v>364</v>
      </c>
      <c r="E50" s="888" t="s">
        <v>363</v>
      </c>
      <c r="F50" s="911"/>
      <c r="G50" s="911"/>
      <c r="H50" s="883"/>
      <c r="I50" s="1357"/>
      <c r="J50" s="1357"/>
      <c r="K50" s="1042"/>
      <c r="L50" s="1042"/>
      <c r="M50" s="906"/>
      <c r="O50" s="912"/>
      <c r="R50" s="896"/>
    </row>
    <row r="51" spans="2:18" ht="15.75">
      <c r="F51" s="911"/>
      <c r="G51" s="911"/>
      <c r="H51" s="883"/>
      <c r="I51" s="1519"/>
      <c r="J51" s="1520"/>
      <c r="K51" s="1518"/>
      <c r="L51" s="1520"/>
      <c r="M51" s="1518"/>
      <c r="O51" s="912"/>
      <c r="R51" s="896"/>
    </row>
    <row r="52" spans="2:18" ht="15.75">
      <c r="B52" s="907" t="s">
        <v>362</v>
      </c>
      <c r="C52" s="888" t="s">
        <v>105</v>
      </c>
      <c r="D52" s="908">
        <f>+P7</f>
        <v>-0.24286267924040816</v>
      </c>
      <c r="E52" s="909">
        <f>+(O7/N7)-1</f>
        <v>-3.283828382838283E-2</v>
      </c>
      <c r="F52" s="911"/>
      <c r="G52" s="911"/>
      <c r="H52" s="883"/>
      <c r="I52" s="883"/>
      <c r="J52" s="1357"/>
      <c r="K52" s="1772"/>
      <c r="L52" s="1768"/>
      <c r="M52" s="1518"/>
      <c r="O52" s="912"/>
      <c r="R52" s="896"/>
    </row>
    <row r="53" spans="2:18" ht="15.75">
      <c r="B53" s="907" t="s">
        <v>361</v>
      </c>
      <c r="C53" s="888" t="s">
        <v>105</v>
      </c>
      <c r="D53" s="908">
        <f>+P8</f>
        <v>-1.6891376240142586E-2</v>
      </c>
      <c r="E53" s="909">
        <f>+(O8/N8)-1</f>
        <v>3.4273251285246165E-3</v>
      </c>
      <c r="F53" s="911"/>
      <c r="G53" s="911"/>
      <c r="H53" s="883"/>
      <c r="I53" s="883"/>
      <c r="J53" s="1771"/>
      <c r="K53" s="1357"/>
      <c r="L53" s="1768"/>
      <c r="M53" s="1518"/>
      <c r="O53" s="912"/>
      <c r="R53" s="896"/>
    </row>
    <row r="54" spans="2:18" ht="15.75">
      <c r="B54" s="907" t="s">
        <v>360</v>
      </c>
      <c r="C54" s="888" t="s">
        <v>105</v>
      </c>
      <c r="D54" s="908">
        <f>+P10</f>
        <v>-0.18106462163076587</v>
      </c>
      <c r="E54" s="909">
        <f>+(O10/N10)-1</f>
        <v>-9.1423893020400326E-3</v>
      </c>
      <c r="F54" s="911"/>
      <c r="G54" s="911"/>
      <c r="H54" s="883"/>
      <c r="I54" s="883"/>
      <c r="J54" s="1357"/>
      <c r="K54" s="1357"/>
      <c r="L54" s="1768"/>
      <c r="M54" s="1518"/>
      <c r="O54" s="912"/>
      <c r="R54" s="896"/>
    </row>
    <row r="55" spans="2:18" ht="15.75">
      <c r="B55" s="907" t="s">
        <v>359</v>
      </c>
      <c r="C55" s="888" t="s">
        <v>105</v>
      </c>
      <c r="D55" s="908">
        <f>+P12</f>
        <v>-6.9902570724263424E-2</v>
      </c>
      <c r="E55" s="909">
        <f>+(O12/N12)-1</f>
        <v>-9.8719150265542677E-3</v>
      </c>
      <c r="F55" s="911"/>
      <c r="G55" s="911"/>
      <c r="H55" s="883"/>
      <c r="I55" s="883"/>
      <c r="J55" s="1771"/>
      <c r="K55" s="1770"/>
      <c r="L55" s="1768"/>
      <c r="M55" s="1518"/>
      <c r="N55" s="906"/>
      <c r="O55" s="911"/>
      <c r="R55" s="896"/>
    </row>
    <row r="56" spans="2:18" ht="15.75">
      <c r="B56" s="907" t="s">
        <v>358</v>
      </c>
      <c r="C56" s="888" t="s">
        <v>105</v>
      </c>
      <c r="D56" s="908">
        <f t="shared" ref="D56:D62" si="0">+P14</f>
        <v>-0.19354838709677413</v>
      </c>
      <c r="E56" s="909">
        <f t="shared" ref="E56:E62" si="1">+(O14/N14)-1</f>
        <v>-2.5038422131147486E-2</v>
      </c>
      <c r="F56" s="911"/>
      <c r="G56" s="911"/>
      <c r="H56" s="883"/>
      <c r="I56" s="883"/>
      <c r="J56" s="1357"/>
      <c r="K56" s="1770"/>
      <c r="L56" s="1768"/>
      <c r="M56" s="1518"/>
      <c r="N56" s="906"/>
      <c r="O56" s="911"/>
      <c r="R56" s="896"/>
    </row>
    <row r="57" spans="2:18" ht="15.75">
      <c r="B57" s="907" t="s">
        <v>357</v>
      </c>
      <c r="C57" s="888" t="s">
        <v>105</v>
      </c>
      <c r="D57" s="908">
        <f t="shared" si="0"/>
        <v>-9.0100310484834023E-2</v>
      </c>
      <c r="E57" s="909">
        <f t="shared" si="1"/>
        <v>-3.1275824804526176E-2</v>
      </c>
      <c r="F57" s="911"/>
      <c r="G57" s="911"/>
      <c r="H57" s="883"/>
      <c r="I57" s="883"/>
      <c r="J57" s="1771"/>
      <c r="K57" s="1771"/>
      <c r="L57" s="1768"/>
      <c r="M57" s="1769"/>
      <c r="N57" s="915"/>
      <c r="O57" s="911"/>
      <c r="R57" s="896"/>
    </row>
    <row r="58" spans="2:18" ht="15">
      <c r="B58" s="913" t="s">
        <v>356</v>
      </c>
      <c r="C58" s="888" t="s">
        <v>105</v>
      </c>
      <c r="D58" s="908">
        <f t="shared" si="0"/>
        <v>-5.4949542087149417E-2</v>
      </c>
      <c r="E58" s="909">
        <f t="shared" si="1"/>
        <v>-5.2192066805847315E-3</v>
      </c>
      <c r="F58" s="911"/>
      <c r="G58" s="911"/>
      <c r="H58" s="911"/>
      <c r="I58" s="1860"/>
      <c r="J58" s="1861"/>
      <c r="K58" s="1861"/>
      <c r="L58" s="1861"/>
      <c r="M58" s="1769"/>
      <c r="N58" s="915"/>
      <c r="O58" s="912"/>
      <c r="R58" s="896"/>
    </row>
    <row r="59" spans="2:18" ht="15.75">
      <c r="B59" s="913" t="s">
        <v>355</v>
      </c>
      <c r="C59" s="888" t="s">
        <v>105</v>
      </c>
      <c r="D59" s="908">
        <f t="shared" si="0"/>
        <v>-0.1455631148744555</v>
      </c>
      <c r="E59" s="909">
        <f t="shared" si="1"/>
        <v>2.0664714999139022E-3</v>
      </c>
      <c r="F59" s="911"/>
      <c r="G59" s="911"/>
      <c r="H59" s="911"/>
      <c r="I59" s="883"/>
      <c r="J59" s="1770"/>
      <c r="K59" s="1770"/>
      <c r="L59" s="1768"/>
      <c r="M59" s="1769"/>
      <c r="N59" s="915"/>
      <c r="O59" s="912"/>
      <c r="R59" s="896"/>
    </row>
    <row r="60" spans="2:18" ht="15.75">
      <c r="B60" s="913" t="s">
        <v>354</v>
      </c>
      <c r="C60" s="888" t="s">
        <v>105</v>
      </c>
      <c r="D60" s="908">
        <f t="shared" si="0"/>
        <v>-0.12251893625255705</v>
      </c>
      <c r="E60" s="909">
        <f t="shared" si="1"/>
        <v>-7.0074454107489359E-3</v>
      </c>
      <c r="F60" s="911"/>
      <c r="G60" s="911"/>
      <c r="I60" s="883"/>
      <c r="J60" s="1357"/>
      <c r="K60" s="1772"/>
      <c r="L60" s="1768"/>
      <c r="M60" s="1769"/>
      <c r="N60" s="906"/>
      <c r="O60" s="890"/>
      <c r="R60" s="896"/>
    </row>
    <row r="61" spans="2:18" ht="15.75">
      <c r="B61" s="913" t="s">
        <v>353</v>
      </c>
      <c r="C61" s="888" t="s">
        <v>105</v>
      </c>
      <c r="D61" s="908">
        <f t="shared" si="0"/>
        <v>-0.15072635635932419</v>
      </c>
      <c r="E61" s="909">
        <f t="shared" si="1"/>
        <v>-1.3771259381670453E-2</v>
      </c>
      <c r="F61" s="911"/>
      <c r="G61" s="911"/>
      <c r="I61" s="883"/>
      <c r="J61" s="1771"/>
      <c r="K61" s="1357"/>
      <c r="L61" s="1768"/>
      <c r="M61" s="1769"/>
      <c r="N61" s="906"/>
      <c r="O61" s="890"/>
      <c r="R61" s="896"/>
    </row>
    <row r="62" spans="2:18" ht="15.75">
      <c r="B62" s="913" t="s">
        <v>352</v>
      </c>
      <c r="C62" s="888" t="s">
        <v>105</v>
      </c>
      <c r="D62" s="908">
        <f t="shared" si="0"/>
        <v>-0.10222172351885095</v>
      </c>
      <c r="E62" s="909">
        <f t="shared" si="1"/>
        <v>-2.152378622966844E-2</v>
      </c>
      <c r="F62" s="911"/>
      <c r="G62" s="911"/>
      <c r="I62" s="883"/>
      <c r="J62" s="1357"/>
      <c r="K62" s="1357"/>
      <c r="L62" s="1768"/>
      <c r="M62" s="1769"/>
      <c r="O62" s="890"/>
      <c r="R62" s="896"/>
    </row>
    <row r="63" spans="2:18" ht="15.75">
      <c r="B63" s="907" t="s">
        <v>351</v>
      </c>
      <c r="C63" s="888" t="s">
        <v>105</v>
      </c>
      <c r="D63" s="908">
        <f>+P22</f>
        <v>-7.4099654662062031E-2</v>
      </c>
      <c r="E63" s="909">
        <f>+(O22/N22)-1</f>
        <v>-9.9699319512580598E-3</v>
      </c>
      <c r="F63" s="911"/>
      <c r="G63" s="911"/>
      <c r="I63" s="883"/>
      <c r="J63" s="1771"/>
      <c r="K63" s="1770"/>
      <c r="L63" s="1768"/>
      <c r="M63" s="1518"/>
      <c r="R63" s="896"/>
    </row>
    <row r="64" spans="2:18" ht="15.75">
      <c r="B64" s="907" t="s">
        <v>350</v>
      </c>
      <c r="C64" s="888" t="s">
        <v>105</v>
      </c>
      <c r="D64" s="908">
        <f>+P23</f>
        <v>-0.21151347381503871</v>
      </c>
      <c r="E64" s="909">
        <f>+(O23/N23)-1</f>
        <v>-2.3097921187093196E-2</v>
      </c>
      <c r="F64" s="911"/>
      <c r="G64" s="911"/>
      <c r="I64" s="883"/>
      <c r="J64" s="1357"/>
      <c r="K64" s="1770"/>
      <c r="L64" s="1768"/>
      <c r="M64" s="1518"/>
      <c r="R64" s="896"/>
    </row>
    <row r="65" spans="2:28" ht="15.75">
      <c r="B65" s="907" t="s">
        <v>349</v>
      </c>
      <c r="C65" s="888" t="s">
        <v>105</v>
      </c>
      <c r="D65" s="908">
        <f>+P24</f>
        <v>-0.18804621971963165</v>
      </c>
      <c r="E65" s="909">
        <f>+(O24/N24)-1</f>
        <v>7.2243895391066459E-5</v>
      </c>
      <c r="F65" s="911"/>
      <c r="G65" s="911"/>
      <c r="I65" s="883"/>
      <c r="J65" s="1771"/>
      <c r="K65" s="1771"/>
      <c r="L65" s="1768"/>
      <c r="M65" s="915"/>
      <c r="R65" s="896"/>
      <c r="S65" s="896"/>
      <c r="T65" s="896"/>
      <c r="U65" s="896"/>
      <c r="V65" s="896"/>
      <c r="W65" s="896"/>
      <c r="X65" s="896"/>
      <c r="Y65" s="896"/>
      <c r="Z65" s="896"/>
      <c r="AA65" s="896"/>
      <c r="AB65" s="897"/>
    </row>
    <row r="66" spans="2:28" ht="15.75">
      <c r="B66" s="907" t="s">
        <v>348</v>
      </c>
      <c r="C66" s="888" t="s">
        <v>105</v>
      </c>
      <c r="D66" s="908">
        <f>+P25</f>
        <v>-0.18980275400074442</v>
      </c>
      <c r="E66" s="909">
        <f>+(O25/N25)-1</f>
        <v>7.2708044153610984E-3</v>
      </c>
      <c r="F66" s="911"/>
      <c r="G66" s="911"/>
      <c r="K66" s="883"/>
      <c r="L66" s="882"/>
      <c r="M66" s="915"/>
      <c r="R66" s="896"/>
      <c r="S66" s="896"/>
      <c r="T66" s="896"/>
      <c r="U66" s="896"/>
      <c r="V66" s="896"/>
      <c r="W66" s="896"/>
      <c r="X66" s="896"/>
      <c r="Y66" s="896"/>
      <c r="Z66" s="896"/>
      <c r="AA66" s="896"/>
      <c r="AB66" s="897"/>
    </row>
    <row r="67" spans="2:28" ht="15.75">
      <c r="B67" s="907" t="s">
        <v>347</v>
      </c>
      <c r="C67" s="888" t="s">
        <v>105</v>
      </c>
      <c r="D67" s="908" t="str">
        <f>+P27</f>
        <v/>
      </c>
      <c r="E67" s="909" t="e">
        <f>+(O27/N27)-1</f>
        <v>#VALUE!</v>
      </c>
      <c r="F67" s="911"/>
      <c r="G67" s="911"/>
      <c r="K67" s="883"/>
      <c r="L67" s="882"/>
      <c r="M67" s="915"/>
      <c r="R67" s="896"/>
      <c r="S67" s="896"/>
      <c r="T67" s="896"/>
      <c r="U67" s="896"/>
      <c r="V67" s="896"/>
      <c r="W67" s="896"/>
      <c r="X67" s="896"/>
      <c r="Y67" s="896"/>
      <c r="Z67" s="896"/>
      <c r="AA67" s="896"/>
      <c r="AB67" s="897"/>
    </row>
    <row r="68" spans="2:28" ht="15.75">
      <c r="B68" s="907" t="s">
        <v>346</v>
      </c>
      <c r="C68" s="888" t="s">
        <v>105</v>
      </c>
      <c r="D68" s="908">
        <f>+P28</f>
        <v>-0.23168411037107517</v>
      </c>
      <c r="E68" s="909">
        <f>+(O28/N28)-1</f>
        <v>-4.6224961479200966E-3</v>
      </c>
      <c r="F68" s="911"/>
      <c r="G68" s="911"/>
      <c r="K68" s="883"/>
      <c r="L68" s="882"/>
      <c r="M68" s="915"/>
      <c r="R68" s="896"/>
      <c r="S68" s="896"/>
      <c r="T68" s="896"/>
      <c r="U68" s="896"/>
      <c r="V68" s="896"/>
      <c r="W68" s="896"/>
      <c r="X68" s="896"/>
      <c r="Y68" s="896"/>
      <c r="Z68" s="896"/>
      <c r="AA68" s="896"/>
      <c r="AB68" s="897"/>
    </row>
    <row r="69" spans="2:28" ht="15.75">
      <c r="B69" s="913" t="s">
        <v>345</v>
      </c>
      <c r="C69" s="888" t="s">
        <v>105</v>
      </c>
      <c r="D69" s="908">
        <f>+P29</f>
        <v>-0.14762816422037861</v>
      </c>
      <c r="E69" s="909">
        <f>+(O29/N29)-1</f>
        <v>3.3804933016150507E-3</v>
      </c>
      <c r="F69" s="911"/>
      <c r="G69" s="911"/>
      <c r="K69" s="883"/>
      <c r="L69" s="882"/>
      <c r="M69" s="915"/>
      <c r="R69" s="896"/>
      <c r="S69" s="896"/>
      <c r="T69" s="896"/>
      <c r="U69" s="896"/>
      <c r="V69" s="896"/>
      <c r="W69" s="896"/>
      <c r="X69" s="896"/>
      <c r="Y69" s="896"/>
      <c r="Z69" s="896"/>
      <c r="AA69" s="896"/>
      <c r="AB69" s="897"/>
    </row>
    <row r="70" spans="2:28" ht="15.75">
      <c r="B70" s="916" t="s">
        <v>344</v>
      </c>
      <c r="C70" s="916" t="s">
        <v>105</v>
      </c>
      <c r="D70" s="917">
        <f>+P30</f>
        <v>-0.16523127816118177</v>
      </c>
      <c r="E70" s="918">
        <f>+(O30/N30)-1</f>
        <v>1.5895051016866946E-2</v>
      </c>
      <c r="F70" s="911"/>
      <c r="G70" s="911"/>
      <c r="H70" s="890"/>
      <c r="K70" s="883"/>
      <c r="L70" s="882"/>
      <c r="M70" s="915"/>
      <c r="R70" s="896"/>
      <c r="S70" s="896"/>
      <c r="T70" s="896"/>
      <c r="U70" s="896"/>
      <c r="V70" s="896"/>
      <c r="W70" s="896"/>
      <c r="X70" s="896"/>
      <c r="Y70" s="896"/>
      <c r="Z70" s="896"/>
      <c r="AA70" s="896"/>
      <c r="AB70" s="897"/>
    </row>
    <row r="71" spans="2:28" ht="15.75">
      <c r="B71" s="907" t="s">
        <v>343</v>
      </c>
      <c r="C71" s="888" t="s">
        <v>105</v>
      </c>
      <c r="D71" s="908">
        <f>+P32</f>
        <v>-0.13949182182902986</v>
      </c>
      <c r="E71" s="909">
        <f>+(O32/N32)-1</f>
        <v>-1.0059171597633032E-2</v>
      </c>
      <c r="F71" s="911"/>
      <c r="G71" s="911"/>
      <c r="H71" s="1041"/>
      <c r="I71" s="1041"/>
      <c r="J71" s="1042"/>
      <c r="K71" s="883"/>
      <c r="L71" s="882"/>
      <c r="M71" s="906"/>
      <c r="R71" s="896"/>
      <c r="S71" s="896"/>
      <c r="T71" s="896"/>
      <c r="U71" s="896"/>
      <c r="V71" s="896"/>
      <c r="W71" s="896"/>
      <c r="X71" s="896"/>
      <c r="Y71" s="896"/>
      <c r="Z71" s="896"/>
      <c r="AA71" s="896"/>
      <c r="AB71" s="897"/>
    </row>
    <row r="72" spans="2:28" ht="15.75">
      <c r="B72" s="907" t="s">
        <v>342</v>
      </c>
      <c r="C72" s="888" t="s">
        <v>105</v>
      </c>
      <c r="D72" s="908">
        <f>+P33</f>
        <v>-0.1642888259638422</v>
      </c>
      <c r="E72" s="909">
        <f>+(O33/N33)-1</f>
        <v>3.6819348736657043E-2</v>
      </c>
      <c r="F72" s="911"/>
      <c r="G72" s="911"/>
      <c r="H72" s="1041"/>
      <c r="I72" s="1041"/>
      <c r="J72" s="1042"/>
      <c r="K72" s="883"/>
      <c r="L72" s="882"/>
      <c r="M72" s="906"/>
      <c r="R72" s="896"/>
      <c r="S72" s="896"/>
      <c r="T72" s="896"/>
      <c r="U72" s="896"/>
      <c r="V72" s="896"/>
      <c r="W72" s="896"/>
      <c r="X72" s="896"/>
      <c r="Y72" s="896"/>
      <c r="Z72" s="896"/>
      <c r="AA72" s="896"/>
      <c r="AB72" s="897"/>
    </row>
    <row r="73" spans="2:28" ht="15.75">
      <c r="B73" s="907" t="s">
        <v>341</v>
      </c>
      <c r="C73" s="888" t="s">
        <v>105</v>
      </c>
      <c r="D73" s="908">
        <f>+P35</f>
        <v>-0.15264829423214843</v>
      </c>
      <c r="E73" s="909">
        <f>+(O35/N35)-1</f>
        <v>-6.6453210898331783E-4</v>
      </c>
      <c r="F73" s="911"/>
      <c r="G73" s="911"/>
      <c r="H73" s="1041"/>
      <c r="I73" s="1041"/>
      <c r="J73" s="1042"/>
      <c r="K73" s="883"/>
      <c r="L73" s="882"/>
      <c r="M73" s="906"/>
      <c r="R73" s="896"/>
      <c r="S73" s="896"/>
      <c r="T73" s="896"/>
      <c r="U73" s="896"/>
      <c r="V73" s="896"/>
      <c r="W73" s="896"/>
      <c r="X73" s="896"/>
      <c r="Y73" s="896"/>
      <c r="Z73" s="896"/>
      <c r="AA73" s="896"/>
      <c r="AB73" s="897"/>
    </row>
    <row r="74" spans="2:28" ht="15.75">
      <c r="B74" s="907" t="s">
        <v>340</v>
      </c>
      <c r="C74" s="888" t="s">
        <v>105</v>
      </c>
      <c r="D74" s="908">
        <f>+P36</f>
        <v>-0.18849291541434099</v>
      </c>
      <c r="E74" s="909">
        <f>+(O36/N36)-1</f>
        <v>2.6825127334465071E-2</v>
      </c>
      <c r="F74" s="911"/>
      <c r="G74" s="911"/>
      <c r="H74" s="1041"/>
      <c r="I74" s="1041"/>
      <c r="J74" s="1042"/>
      <c r="K74" s="883"/>
      <c r="L74" s="882"/>
      <c r="M74" s="906"/>
      <c r="S74" s="896"/>
      <c r="T74" s="896"/>
      <c r="U74" s="896"/>
      <c r="V74" s="896"/>
      <c r="W74" s="896"/>
      <c r="X74" s="896"/>
      <c r="Y74" s="896"/>
      <c r="Z74" s="896"/>
      <c r="AA74" s="896"/>
      <c r="AB74" s="897"/>
    </row>
    <row r="75" spans="2:28" ht="15.75">
      <c r="B75" s="913" t="s">
        <v>339</v>
      </c>
      <c r="C75" s="888" t="s">
        <v>105</v>
      </c>
      <c r="D75" s="908">
        <f>+P37</f>
        <v>2.6915865239218517E-2</v>
      </c>
      <c r="E75" s="909">
        <f>+(O37/N37)-1</f>
        <v>-1.536855535579662E-2</v>
      </c>
      <c r="F75" s="911"/>
      <c r="G75" s="911"/>
      <c r="H75" s="1041"/>
      <c r="I75" s="1041"/>
      <c r="J75" s="1042"/>
      <c r="K75" s="883"/>
      <c r="L75" s="882"/>
      <c r="M75" s="906"/>
      <c r="S75" s="896"/>
      <c r="T75" s="896"/>
      <c r="U75" s="896"/>
      <c r="V75" s="896"/>
      <c r="W75" s="896"/>
      <c r="X75" s="896"/>
      <c r="Y75" s="896"/>
      <c r="Z75" s="896"/>
      <c r="AA75" s="896"/>
      <c r="AB75" s="897"/>
    </row>
    <row r="76" spans="2:28" ht="15.75">
      <c r="B76" s="913" t="s">
        <v>338</v>
      </c>
      <c r="C76" s="888" t="s">
        <v>105</v>
      </c>
      <c r="D76" s="908">
        <f>+P38</f>
        <v>0.16576119763370767</v>
      </c>
      <c r="E76" s="909">
        <f>+(O38/N38)-1</f>
        <v>1.1364231474207953E-2</v>
      </c>
      <c r="K76" s="883"/>
      <c r="L76" s="882"/>
      <c r="M76" s="906"/>
      <c r="S76" s="896"/>
      <c r="T76" s="896"/>
      <c r="U76" s="896"/>
      <c r="V76" s="896"/>
      <c r="W76" s="896"/>
      <c r="X76" s="896"/>
      <c r="Y76" s="896"/>
      <c r="Z76" s="896"/>
      <c r="AA76" s="896"/>
      <c r="AB76" s="897"/>
    </row>
    <row r="77" spans="2:28" ht="15.75">
      <c r="B77" s="919" t="s">
        <v>336</v>
      </c>
      <c r="C77" s="916" t="s">
        <v>105</v>
      </c>
      <c r="D77" s="917">
        <f>+P41</f>
        <v>-0.15846171020317024</v>
      </c>
      <c r="E77" s="918">
        <f>+(O41/N41)-1</f>
        <v>-7.8310081600421189E-3</v>
      </c>
      <c r="K77" s="883"/>
      <c r="L77" s="882"/>
      <c r="M77" s="906"/>
      <c r="S77" s="896"/>
      <c r="T77" s="896"/>
      <c r="U77" s="896"/>
      <c r="V77" s="896"/>
      <c r="W77" s="896"/>
      <c r="X77" s="896"/>
      <c r="Y77" s="896"/>
      <c r="Z77" s="896"/>
      <c r="AA77" s="896"/>
      <c r="AB77" s="897"/>
    </row>
    <row r="78" spans="2:28" ht="15.75">
      <c r="K78" s="883"/>
      <c r="L78" s="882"/>
      <c r="M78" s="906"/>
      <c r="S78" s="896"/>
      <c r="T78" s="896"/>
      <c r="U78" s="896"/>
      <c r="V78" s="896"/>
      <c r="W78" s="896"/>
      <c r="X78" s="896"/>
      <c r="Y78" s="896"/>
      <c r="Z78" s="896"/>
      <c r="AA78" s="896"/>
      <c r="AB78" s="897"/>
    </row>
    <row r="79" spans="2:28" ht="15.75">
      <c r="B79" s="1479" t="s">
        <v>337</v>
      </c>
      <c r="C79" s="1479" t="s">
        <v>105</v>
      </c>
      <c r="D79" s="1480">
        <f>+P43</f>
        <v>8.2716638815946375E-2</v>
      </c>
      <c r="E79" s="1481">
        <f>+(O43/N43)-1</f>
        <v>-7.1147110332749897E-3</v>
      </c>
      <c r="K79" s="883"/>
      <c r="L79" s="882"/>
      <c r="M79" s="906"/>
      <c r="S79" s="896"/>
      <c r="T79" s="896"/>
      <c r="U79" s="896"/>
      <c r="V79" s="896"/>
      <c r="W79" s="896"/>
      <c r="X79" s="896"/>
      <c r="Y79" s="896"/>
      <c r="Z79" s="896"/>
      <c r="AA79" s="896"/>
      <c r="AB79" s="897"/>
    </row>
    <row r="80" spans="2:28" ht="15.75">
      <c r="B80" s="1479"/>
      <c r="C80" s="1479"/>
      <c r="D80" s="1480"/>
      <c r="E80" s="1481"/>
      <c r="K80" s="883"/>
      <c r="L80" s="882"/>
      <c r="M80" s="906"/>
      <c r="S80" s="896"/>
      <c r="T80" s="896"/>
      <c r="U80" s="896"/>
      <c r="V80" s="896"/>
      <c r="W80" s="896"/>
      <c r="X80" s="896"/>
      <c r="Y80" s="896"/>
      <c r="Z80" s="896"/>
      <c r="AA80" s="896"/>
      <c r="AB80" s="897"/>
    </row>
    <row r="81" spans="5:30" ht="15">
      <c r="K81" s="914"/>
      <c r="L81" s="882"/>
      <c r="M81" s="906"/>
      <c r="S81" s="896"/>
      <c r="T81" s="896"/>
      <c r="U81" s="896"/>
      <c r="V81" s="896"/>
      <c r="W81" s="896"/>
      <c r="X81" s="896"/>
      <c r="Y81" s="896"/>
      <c r="Z81" s="896"/>
      <c r="AA81" s="896"/>
      <c r="AB81" s="897"/>
    </row>
    <row r="82" spans="5:30" ht="15.75">
      <c r="E82" s="883"/>
      <c r="F82" s="882"/>
      <c r="G82" s="906"/>
      <c r="S82" s="896"/>
      <c r="T82" s="896"/>
      <c r="U82" s="896"/>
      <c r="V82" s="896"/>
      <c r="W82" s="896"/>
      <c r="X82" s="896"/>
      <c r="Y82" s="896"/>
      <c r="Z82" s="896"/>
      <c r="AA82" s="896"/>
      <c r="AB82" s="897"/>
    </row>
    <row r="83" spans="5:30" ht="15">
      <c r="E83" s="914"/>
      <c r="F83" s="882"/>
      <c r="G83" s="906"/>
      <c r="S83" s="896"/>
      <c r="T83" s="896"/>
      <c r="U83" s="896"/>
      <c r="V83" s="896"/>
      <c r="W83" s="896"/>
      <c r="X83" s="896"/>
      <c r="Y83" s="896"/>
      <c r="Z83" s="896"/>
      <c r="AA83" s="896"/>
      <c r="AB83" s="897"/>
    </row>
    <row r="84" spans="5:30" ht="15">
      <c r="E84" s="914"/>
      <c r="F84" s="1243"/>
      <c r="G84" s="906"/>
      <c r="S84" s="896"/>
      <c r="T84" s="896"/>
      <c r="U84" s="896"/>
      <c r="V84" s="896"/>
      <c r="W84" s="896"/>
      <c r="X84" s="896"/>
      <c r="Y84" s="896"/>
      <c r="Z84" s="896"/>
      <c r="AA84" s="896"/>
      <c r="AB84" s="897"/>
    </row>
    <row r="85" spans="5:30" ht="15.75">
      <c r="E85" s="883"/>
      <c r="F85" s="882"/>
      <c r="G85" s="906"/>
      <c r="S85" s="896"/>
      <c r="T85" s="896"/>
      <c r="U85" s="896"/>
      <c r="V85" s="896"/>
      <c r="W85" s="896"/>
      <c r="X85" s="896"/>
      <c r="Y85" s="896"/>
      <c r="Z85" s="896"/>
      <c r="AA85" s="896"/>
      <c r="AB85" s="897"/>
    </row>
    <row r="86" spans="5:30">
      <c r="E86" s="906"/>
      <c r="F86" s="906"/>
      <c r="G86" s="906"/>
      <c r="S86" s="896"/>
      <c r="T86" s="896"/>
      <c r="U86" s="896"/>
      <c r="V86" s="896"/>
      <c r="W86" s="896"/>
      <c r="X86" s="896"/>
      <c r="Y86" s="896"/>
      <c r="Z86" s="896"/>
      <c r="AA86" s="896"/>
      <c r="AB86" s="897"/>
    </row>
    <row r="87" spans="5:30">
      <c r="E87" s="906"/>
      <c r="F87" s="906"/>
      <c r="G87" s="906"/>
      <c r="S87" s="896"/>
      <c r="T87" s="896"/>
      <c r="U87" s="896"/>
      <c r="V87" s="896"/>
      <c r="W87" s="896"/>
      <c r="X87" s="896"/>
      <c r="Y87" s="896"/>
      <c r="Z87" s="896"/>
      <c r="AA87" s="896"/>
      <c r="AB87" s="897"/>
    </row>
    <row r="88" spans="5:30">
      <c r="K88" s="906"/>
      <c r="L88" s="906"/>
      <c r="M88" s="906"/>
      <c r="S88" s="896"/>
      <c r="T88" s="896"/>
      <c r="U88" s="896"/>
      <c r="V88" s="896"/>
      <c r="W88" s="896"/>
      <c r="X88" s="896"/>
      <c r="Y88" s="896"/>
      <c r="Z88" s="896"/>
      <c r="AA88" s="896"/>
      <c r="AB88" s="897"/>
    </row>
    <row r="89" spans="5:30">
      <c r="K89" s="906"/>
      <c r="L89" s="906"/>
      <c r="M89" s="906"/>
      <c r="S89" s="896"/>
      <c r="T89" s="896"/>
      <c r="U89" s="896"/>
      <c r="V89" s="896"/>
      <c r="W89" s="896"/>
      <c r="X89" s="896"/>
      <c r="Y89" s="896"/>
      <c r="Z89" s="896"/>
      <c r="AA89" s="896"/>
      <c r="AB89" s="897"/>
      <c r="AD89" s="901"/>
    </row>
    <row r="90" spans="5:30">
      <c r="K90" s="906"/>
      <c r="L90" s="906"/>
      <c r="M90" s="906"/>
      <c r="S90" s="896"/>
      <c r="T90" s="896"/>
      <c r="U90" s="896"/>
      <c r="V90" s="896"/>
      <c r="W90" s="896"/>
      <c r="X90" s="896"/>
      <c r="Y90" s="896"/>
      <c r="Z90" s="896"/>
      <c r="AA90" s="896"/>
      <c r="AB90" s="897"/>
    </row>
    <row r="91" spans="5:30">
      <c r="K91" s="906"/>
      <c r="L91" s="906"/>
      <c r="M91" s="906"/>
      <c r="S91" s="896"/>
      <c r="T91" s="896"/>
      <c r="U91" s="896"/>
      <c r="V91" s="896"/>
      <c r="W91" s="896"/>
      <c r="X91" s="896"/>
      <c r="Y91" s="896"/>
      <c r="Z91" s="896"/>
      <c r="AA91" s="896"/>
      <c r="AB91" s="897"/>
    </row>
    <row r="92" spans="5:30">
      <c r="K92" s="906"/>
      <c r="L92" s="906"/>
      <c r="M92" s="906"/>
      <c r="S92" s="896"/>
      <c r="T92" s="896"/>
      <c r="U92" s="896"/>
      <c r="V92" s="896"/>
      <c r="W92" s="896"/>
      <c r="X92" s="896"/>
      <c r="Y92" s="896"/>
      <c r="Z92" s="896"/>
      <c r="AA92" s="896"/>
      <c r="AB92" s="897"/>
    </row>
    <row r="93" spans="5:30">
      <c r="K93" s="906"/>
      <c r="L93" s="906"/>
      <c r="M93" s="906"/>
      <c r="S93" s="896"/>
      <c r="T93" s="896"/>
      <c r="U93" s="896"/>
      <c r="V93" s="896"/>
      <c r="W93" s="896"/>
      <c r="X93" s="896"/>
      <c r="Y93" s="896"/>
      <c r="Z93" s="896"/>
      <c r="AA93" s="896"/>
      <c r="AB93" s="897"/>
    </row>
    <row r="94" spans="5:30">
      <c r="K94" s="906"/>
      <c r="L94" s="906"/>
      <c r="M94" s="906"/>
      <c r="S94" s="896"/>
      <c r="T94" s="896"/>
      <c r="U94" s="896"/>
      <c r="V94" s="896"/>
      <c r="W94" s="896"/>
      <c r="X94" s="896"/>
      <c r="Y94" s="896"/>
      <c r="Z94" s="896"/>
      <c r="AA94" s="896"/>
      <c r="AB94" s="897"/>
    </row>
    <row r="95" spans="5:30">
      <c r="K95" s="906"/>
      <c r="L95" s="906"/>
      <c r="M95" s="906"/>
    </row>
    <row r="96" spans="5:30">
      <c r="K96" s="906"/>
      <c r="L96" s="906"/>
      <c r="M96" s="906"/>
    </row>
    <row r="97" spans="11:13">
      <c r="K97" s="906"/>
      <c r="L97" s="906"/>
      <c r="M97" s="906"/>
    </row>
    <row r="98" spans="11:13">
      <c r="K98" s="906"/>
      <c r="L98" s="906"/>
      <c r="M98" s="906"/>
    </row>
    <row r="99" spans="11:13">
      <c r="K99" s="906"/>
      <c r="L99" s="906"/>
      <c r="M99" s="906"/>
    </row>
    <row r="100" spans="11:13">
      <c r="K100" s="906"/>
      <c r="L100" s="906"/>
      <c r="M100" s="906"/>
    </row>
    <row r="101" spans="11:13">
      <c r="K101" s="906"/>
      <c r="L101" s="906"/>
      <c r="M101" s="906"/>
    </row>
    <row r="102" spans="11:13">
      <c r="K102" s="906"/>
      <c r="L102" s="906"/>
      <c r="M102" s="906"/>
    </row>
    <row r="103" spans="11:13">
      <c r="K103" s="906"/>
      <c r="L103" s="906"/>
      <c r="M103" s="906"/>
    </row>
    <row r="104" spans="11:13">
      <c r="K104" s="906"/>
      <c r="L104" s="906"/>
      <c r="M104" s="906"/>
    </row>
    <row r="105" spans="11:13">
      <c r="K105" s="906"/>
      <c r="L105" s="906"/>
      <c r="M105" s="906"/>
    </row>
    <row r="106" spans="11:13">
      <c r="K106" s="906"/>
      <c r="L106" s="906"/>
      <c r="M106" s="906"/>
    </row>
    <row r="107" spans="11:13">
      <c r="K107" s="906"/>
      <c r="L107" s="906"/>
      <c r="M107" s="906"/>
    </row>
    <row r="108" spans="11:13">
      <c r="K108" s="906"/>
      <c r="L108" s="906"/>
      <c r="M108" s="906"/>
    </row>
    <row r="109" spans="11:13">
      <c r="K109" s="906"/>
      <c r="L109" s="906"/>
      <c r="M109" s="906"/>
    </row>
    <row r="110" spans="11:13">
      <c r="K110" s="906"/>
      <c r="L110" s="906"/>
      <c r="M110" s="906"/>
    </row>
    <row r="111" spans="11:13">
      <c r="K111" s="906"/>
      <c r="L111" s="906"/>
      <c r="M111" s="906"/>
    </row>
    <row r="112" spans="11:13">
      <c r="K112" s="906"/>
      <c r="L112" s="906"/>
      <c r="M112" s="906"/>
    </row>
    <row r="113" spans="11:13">
      <c r="K113" s="906"/>
      <c r="L113" s="906"/>
      <c r="M113" s="906"/>
    </row>
    <row r="114" spans="11:13">
      <c r="K114" s="906"/>
      <c r="L114" s="906"/>
      <c r="M114" s="906"/>
    </row>
    <row r="115" spans="11:13">
      <c r="K115" s="906"/>
      <c r="L115" s="906"/>
      <c r="M115" s="906"/>
    </row>
    <row r="116" spans="11:13">
      <c r="K116" s="906"/>
      <c r="L116" s="906"/>
      <c r="M116" s="906"/>
    </row>
    <row r="117" spans="11:13">
      <c r="K117" s="906"/>
      <c r="L117" s="906"/>
      <c r="M117" s="906"/>
    </row>
    <row r="118" spans="11:13">
      <c r="K118" s="906"/>
      <c r="L118" s="906"/>
      <c r="M118" s="906"/>
    </row>
    <row r="119" spans="11:13">
      <c r="K119" s="906"/>
      <c r="L119" s="906"/>
      <c r="M119" s="906"/>
    </row>
    <row r="120" spans="11:13">
      <c r="K120" s="906"/>
      <c r="L120" s="906"/>
      <c r="M120" s="906"/>
    </row>
    <row r="121" spans="11:13">
      <c r="K121" s="906"/>
      <c r="L121" s="906"/>
      <c r="M121" s="906"/>
    </row>
    <row r="122" spans="11:13">
      <c r="K122" s="906"/>
      <c r="L122" s="906"/>
      <c r="M122" s="906"/>
    </row>
    <row r="123" spans="11:13">
      <c r="K123" s="906"/>
      <c r="L123" s="906"/>
      <c r="M123" s="906"/>
    </row>
    <row r="124" spans="11:13">
      <c r="K124" s="906"/>
      <c r="L124" s="906"/>
      <c r="M124" s="906"/>
    </row>
    <row r="125" spans="11:13">
      <c r="K125" s="906"/>
      <c r="L125" s="906"/>
      <c r="M125" s="906"/>
    </row>
    <row r="126" spans="11:13">
      <c r="K126" s="906"/>
      <c r="L126" s="906"/>
      <c r="M126" s="906"/>
    </row>
    <row r="127" spans="11:13">
      <c r="K127" s="906"/>
      <c r="L127" s="906"/>
      <c r="M127" s="906"/>
    </row>
    <row r="128" spans="11:13">
      <c r="K128" s="906"/>
      <c r="L128" s="906"/>
      <c r="M128" s="906"/>
    </row>
    <row r="129" spans="11:13">
      <c r="K129" s="906"/>
      <c r="L129" s="906"/>
      <c r="M129" s="906"/>
    </row>
    <row r="130" spans="11:13">
      <c r="K130" s="906"/>
      <c r="L130" s="906"/>
      <c r="M130" s="906"/>
    </row>
    <row r="131" spans="11:13">
      <c r="K131" s="906"/>
      <c r="L131" s="906"/>
      <c r="M131" s="906"/>
    </row>
    <row r="132" spans="11:13">
      <c r="K132" s="906"/>
      <c r="L132" s="906"/>
      <c r="M132" s="906"/>
    </row>
    <row r="133" spans="11:13">
      <c r="K133" s="906"/>
      <c r="L133" s="906"/>
      <c r="M133" s="906"/>
    </row>
    <row r="134" spans="11:13">
      <c r="K134" s="906"/>
      <c r="L134" s="906"/>
      <c r="M134" s="90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showGridLines="0" topLeftCell="M40" workbookViewId="0">
      <selection activeCell="I69" sqref="I69"/>
    </sheetView>
  </sheetViews>
  <sheetFormatPr defaultRowHeight="15"/>
  <cols>
    <col min="1" max="1" width="17.140625" style="717" bestFit="1" customWidth="1"/>
    <col min="2" max="2" width="13.5703125" style="717" customWidth="1"/>
    <col min="3" max="3" width="12" style="717" bestFit="1" customWidth="1"/>
    <col min="4" max="4" width="10.85546875" style="717" bestFit="1" customWidth="1"/>
    <col min="5" max="7" width="12" style="717" bestFit="1" customWidth="1"/>
    <col min="8" max="8" width="10.85546875" style="717" bestFit="1" customWidth="1"/>
    <col min="9" max="9" width="12" style="717" bestFit="1" customWidth="1"/>
    <col min="10" max="11" width="10.85546875" style="717" bestFit="1" customWidth="1"/>
    <col min="12" max="12" width="11.42578125" style="717" customWidth="1"/>
    <col min="13" max="14" width="10.85546875" style="717" bestFit="1" customWidth="1"/>
    <col min="15" max="17" width="12" style="717" bestFit="1" customWidth="1"/>
    <col min="18" max="18" width="13" style="717" customWidth="1"/>
    <col min="19" max="19" width="12" style="717" bestFit="1" customWidth="1"/>
    <col min="20" max="20" width="10.85546875" style="717" bestFit="1" customWidth="1"/>
    <col min="21" max="23" width="12" style="717" bestFit="1" customWidth="1"/>
    <col min="24" max="24" width="14" style="717" customWidth="1"/>
    <col min="25" max="27" width="12" style="717" bestFit="1" customWidth="1"/>
    <col min="28" max="29" width="10.85546875" style="717" bestFit="1" customWidth="1"/>
    <col min="30" max="30" width="11.28515625" style="717" bestFit="1" customWidth="1"/>
    <col min="31" max="31" width="10.5703125" style="717" customWidth="1"/>
    <col min="32" max="32" width="13.42578125" style="717" customWidth="1"/>
    <col min="33" max="33" width="14.5703125" style="717" customWidth="1"/>
    <col min="34" max="37" width="12" style="717" customWidth="1"/>
    <col min="38" max="38" width="9.140625" style="717"/>
    <col min="39" max="39" width="15.42578125" style="717" customWidth="1"/>
    <col min="40" max="40" width="16.28515625" style="717" customWidth="1"/>
    <col min="41" max="41" width="9.140625" style="717"/>
    <col min="42" max="42" width="15.85546875" style="717" customWidth="1"/>
    <col min="43" max="16384" width="9.140625" style="717"/>
  </cols>
  <sheetData>
    <row r="1" spans="1:42" ht="21">
      <c r="A1" s="716" t="s">
        <v>303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6"/>
      <c r="AE1" s="1983"/>
      <c r="AF1" s="1984"/>
      <c r="AG1" s="1984"/>
    </row>
    <row r="2" spans="1:42">
      <c r="A2" s="1985" t="s">
        <v>304</v>
      </c>
      <c r="B2" s="1985"/>
      <c r="C2" s="1985"/>
      <c r="D2" s="1985"/>
      <c r="E2" s="1985"/>
      <c r="F2" s="1985"/>
      <c r="G2" s="1985"/>
      <c r="H2" s="1985"/>
      <c r="I2" s="1985"/>
      <c r="J2" s="1985"/>
      <c r="K2" s="1985"/>
      <c r="L2" s="1985"/>
      <c r="M2" s="1985"/>
      <c r="N2" s="1985"/>
      <c r="O2" s="1985"/>
      <c r="P2" s="718"/>
      <c r="Q2" s="718"/>
      <c r="R2" s="718"/>
      <c r="S2" s="718"/>
      <c r="T2" s="718"/>
      <c r="U2" s="718"/>
      <c r="V2" s="718"/>
      <c r="W2" s="718"/>
      <c r="X2" s="718"/>
      <c r="Y2" s="718"/>
      <c r="Z2" s="718"/>
      <c r="AA2" s="718"/>
      <c r="AB2" s="718"/>
      <c r="AC2" s="718"/>
      <c r="AD2" s="718"/>
      <c r="AE2" s="718"/>
      <c r="AF2" s="718"/>
      <c r="AG2" s="718"/>
      <c r="AH2" s="718"/>
      <c r="AI2" s="718"/>
      <c r="AJ2" s="718"/>
      <c r="AK2" s="718"/>
      <c r="AL2" s="718"/>
      <c r="AM2" s="718"/>
      <c r="AN2" s="718"/>
      <c r="AO2" s="718"/>
      <c r="AP2" s="718"/>
    </row>
    <row r="3" spans="1:42">
      <c r="A3" s="718"/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  <c r="P3" s="718"/>
      <c r="Q3" s="718"/>
      <c r="R3" s="718"/>
      <c r="S3" s="718"/>
      <c r="T3" s="718"/>
      <c r="U3" s="718"/>
      <c r="V3" s="718"/>
      <c r="W3" s="718"/>
      <c r="X3" s="718"/>
      <c r="Y3" s="718"/>
      <c r="Z3" s="718"/>
      <c r="AA3" s="718"/>
      <c r="AB3" s="718"/>
      <c r="AC3" s="718"/>
      <c r="AD3" s="718"/>
      <c r="AE3" s="718"/>
      <c r="AF3" s="718"/>
      <c r="AG3" s="718"/>
      <c r="AH3" s="718"/>
      <c r="AI3" s="718"/>
      <c r="AJ3" s="718"/>
      <c r="AK3" s="718"/>
      <c r="AL3" s="718"/>
      <c r="AM3" s="718"/>
      <c r="AN3" s="718"/>
      <c r="AO3" s="718"/>
      <c r="AP3" s="718"/>
    </row>
    <row r="4" spans="1:42">
      <c r="A4" s="1692" t="s">
        <v>553</v>
      </c>
      <c r="B4" s="1693"/>
      <c r="C4" s="1693"/>
      <c r="D4" s="1693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</row>
    <row r="5" spans="1:42">
      <c r="A5" s="1692" t="s">
        <v>554</v>
      </c>
      <c r="B5" s="1694"/>
      <c r="C5" s="1694"/>
      <c r="D5" s="1694"/>
      <c r="E5" s="718"/>
      <c r="F5" s="718"/>
      <c r="G5" s="718"/>
      <c r="H5" s="718"/>
      <c r="I5" s="718"/>
      <c r="J5" s="718"/>
      <c r="K5" s="718"/>
      <c r="L5" s="718"/>
      <c r="M5" s="718"/>
      <c r="N5" s="718"/>
      <c r="O5" s="718"/>
      <c r="P5" s="718"/>
      <c r="Q5" s="718"/>
      <c r="R5" s="718"/>
      <c r="S5" s="718"/>
      <c r="T5" s="718"/>
      <c r="U5" s="718"/>
      <c r="V5" s="718"/>
      <c r="W5" s="718"/>
      <c r="X5" s="718"/>
      <c r="Y5" s="718"/>
      <c r="Z5" s="718"/>
      <c r="AA5" s="718"/>
      <c r="AB5" s="718"/>
      <c r="AC5" s="718"/>
      <c r="AD5" s="718"/>
      <c r="AE5" s="718"/>
      <c r="AF5" s="718"/>
      <c r="AG5" s="718"/>
      <c r="AH5" s="718"/>
      <c r="AI5" s="718"/>
      <c r="AJ5" s="718"/>
      <c r="AK5" s="718"/>
      <c r="AL5" s="718"/>
      <c r="AM5" s="718"/>
      <c r="AN5" s="718"/>
      <c r="AO5" s="718"/>
      <c r="AP5" s="718"/>
    </row>
    <row r="6" spans="1:42">
      <c r="A6" s="1695" t="s">
        <v>555</v>
      </c>
      <c r="B6" s="1694"/>
      <c r="C6" s="1694"/>
      <c r="D6" s="1694"/>
      <c r="E6" s="718"/>
      <c r="F6" s="718"/>
      <c r="G6" s="718"/>
      <c r="H6" s="718"/>
      <c r="I6" s="718"/>
      <c r="J6" s="718"/>
      <c r="K6" s="718"/>
      <c r="L6" s="718"/>
      <c r="M6" s="718"/>
      <c r="N6" s="718"/>
      <c r="O6" s="718"/>
      <c r="P6" s="718"/>
      <c r="Q6" s="718"/>
      <c r="R6" s="718"/>
      <c r="S6" s="718"/>
      <c r="T6" s="718"/>
      <c r="U6" s="718"/>
      <c r="V6" s="718"/>
      <c r="W6" s="718"/>
      <c r="X6" s="718"/>
      <c r="Y6" s="718"/>
      <c r="Z6" s="718"/>
      <c r="AA6" s="718"/>
      <c r="AB6" s="718"/>
      <c r="AC6" s="718"/>
      <c r="AD6" s="718"/>
      <c r="AE6" s="718"/>
      <c r="AF6" s="718"/>
      <c r="AG6" s="718"/>
      <c r="AH6" s="718"/>
      <c r="AI6" s="718"/>
      <c r="AJ6" s="718"/>
      <c r="AK6" s="718"/>
      <c r="AL6" s="718"/>
      <c r="AM6" s="718"/>
      <c r="AN6" s="718"/>
      <c r="AO6" s="718"/>
      <c r="AP6" s="718"/>
    </row>
    <row r="7" spans="1:42" ht="20.25">
      <c r="A7" s="1691" t="s">
        <v>573</v>
      </c>
      <c r="B7" s="1691"/>
      <c r="C7" s="1691"/>
      <c r="D7" s="1691"/>
      <c r="E7" s="1696"/>
      <c r="F7" s="1696"/>
      <c r="G7" s="1696"/>
      <c r="H7" s="718"/>
      <c r="I7" s="718"/>
      <c r="J7" s="718"/>
      <c r="K7" s="718"/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18"/>
      <c r="AE7" s="718"/>
      <c r="AF7" s="718"/>
      <c r="AG7" s="718"/>
      <c r="AH7" s="718"/>
      <c r="AI7" s="718"/>
      <c r="AJ7" s="718"/>
      <c r="AK7" s="718"/>
      <c r="AL7" s="718"/>
      <c r="AM7" s="718"/>
      <c r="AN7" s="718"/>
      <c r="AO7" s="718"/>
      <c r="AP7" s="718"/>
    </row>
    <row r="8" spans="1:42" ht="21" thickBot="1">
      <c r="A8" s="718"/>
      <c r="B8" s="718"/>
      <c r="C8" s="1732"/>
      <c r="D8" s="1732"/>
      <c r="E8" s="1733"/>
      <c r="F8" s="1733"/>
      <c r="G8" s="1733"/>
      <c r="H8" s="718"/>
      <c r="I8" s="718"/>
      <c r="J8" s="718"/>
      <c r="K8" s="718"/>
      <c r="L8" s="718"/>
      <c r="M8" s="718"/>
      <c r="N8" s="718"/>
      <c r="O8" s="718"/>
      <c r="P8" s="718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18"/>
      <c r="AE8" s="718"/>
      <c r="AF8" s="718"/>
      <c r="AG8" s="718"/>
      <c r="AH8" s="718"/>
      <c r="AI8" s="718"/>
      <c r="AJ8" s="718"/>
      <c r="AK8" s="718"/>
      <c r="AL8" s="718"/>
      <c r="AM8" s="718"/>
      <c r="AN8" s="718"/>
      <c r="AO8" s="718"/>
      <c r="AP8" s="718"/>
    </row>
    <row r="9" spans="1:42" ht="26.25" customHeight="1" thickBot="1">
      <c r="A9" s="1736" t="s">
        <v>575</v>
      </c>
      <c r="B9" s="718"/>
      <c r="C9" s="1724" t="s">
        <v>104</v>
      </c>
      <c r="D9" s="1724" t="s">
        <v>150</v>
      </c>
      <c r="E9" s="1724" t="s">
        <v>150</v>
      </c>
      <c r="F9" s="1724" t="s">
        <v>127</v>
      </c>
      <c r="G9" s="1724" t="s">
        <v>127</v>
      </c>
      <c r="H9" s="1724" t="s">
        <v>106</v>
      </c>
      <c r="I9" s="1724" t="s">
        <v>106</v>
      </c>
      <c r="J9" s="1725" t="s">
        <v>108</v>
      </c>
      <c r="K9" s="1724" t="s">
        <v>126</v>
      </c>
      <c r="L9" s="1724" t="s">
        <v>109</v>
      </c>
      <c r="M9" s="1724" t="s">
        <v>110</v>
      </c>
      <c r="N9" s="1724" t="s">
        <v>111</v>
      </c>
      <c r="O9" s="1724" t="s">
        <v>227</v>
      </c>
      <c r="P9" s="1724" t="s">
        <v>227</v>
      </c>
      <c r="Q9" s="1724" t="s">
        <v>112</v>
      </c>
      <c r="R9" s="1724" t="s">
        <v>113</v>
      </c>
      <c r="S9" s="1724" t="s">
        <v>128</v>
      </c>
      <c r="T9" s="1724" t="s">
        <v>130</v>
      </c>
      <c r="U9" s="1724" t="s">
        <v>129</v>
      </c>
      <c r="V9" s="1724" t="s">
        <v>114</v>
      </c>
      <c r="W9" s="1724" t="s">
        <v>131</v>
      </c>
      <c r="X9" s="1724" t="s">
        <v>131</v>
      </c>
      <c r="Y9" s="1724" t="s">
        <v>132</v>
      </c>
      <c r="Z9" s="1724" t="s">
        <v>115</v>
      </c>
      <c r="AA9" s="1724" t="s">
        <v>116</v>
      </c>
      <c r="AB9" s="1726" t="s">
        <v>133</v>
      </c>
      <c r="AC9" s="1726" t="s">
        <v>133</v>
      </c>
      <c r="AD9" s="1724" t="s">
        <v>117</v>
      </c>
      <c r="AE9" s="1724" t="s">
        <v>149</v>
      </c>
      <c r="AF9" s="1724" t="s">
        <v>149</v>
      </c>
      <c r="AG9" s="1724" t="s">
        <v>138</v>
      </c>
      <c r="AH9" s="1724" t="s">
        <v>134</v>
      </c>
      <c r="AI9" s="1724" t="s">
        <v>118</v>
      </c>
      <c r="AJ9" s="1724" t="s">
        <v>119</v>
      </c>
      <c r="AK9" s="1724" t="s">
        <v>119</v>
      </c>
      <c r="AP9" s="1724" t="s">
        <v>121</v>
      </c>
    </row>
    <row r="10" spans="1:42" ht="34.5" thickBot="1">
      <c r="A10" s="1735" t="s">
        <v>574</v>
      </c>
      <c r="B10" s="1734"/>
      <c r="C10" s="1697" t="s">
        <v>362</v>
      </c>
      <c r="D10" s="1698" t="s">
        <v>361</v>
      </c>
      <c r="E10" s="1699" t="s">
        <v>361</v>
      </c>
      <c r="F10" s="1698" t="s">
        <v>360</v>
      </c>
      <c r="G10" s="1699" t="s">
        <v>360</v>
      </c>
      <c r="H10" s="1698" t="s">
        <v>359</v>
      </c>
      <c r="I10" s="1699" t="s">
        <v>359</v>
      </c>
      <c r="J10" s="1697" t="s">
        <v>358</v>
      </c>
      <c r="K10" s="1697" t="s">
        <v>357</v>
      </c>
      <c r="L10" s="1697" t="s">
        <v>355</v>
      </c>
      <c r="M10" s="1697" t="s">
        <v>354</v>
      </c>
      <c r="N10" s="1697" t="s">
        <v>353</v>
      </c>
      <c r="O10" s="1698" t="s">
        <v>352</v>
      </c>
      <c r="P10" s="1699" t="s">
        <v>352</v>
      </c>
      <c r="Q10" s="1697" t="s">
        <v>356</v>
      </c>
      <c r="R10" s="1697" t="s">
        <v>556</v>
      </c>
      <c r="S10" s="1697" t="s">
        <v>351</v>
      </c>
      <c r="T10" s="1697" t="s">
        <v>350</v>
      </c>
      <c r="U10" s="1697" t="s">
        <v>349</v>
      </c>
      <c r="V10" s="1697" t="s">
        <v>557</v>
      </c>
      <c r="W10" s="1698" t="s">
        <v>348</v>
      </c>
      <c r="X10" s="1699" t="s">
        <v>348</v>
      </c>
      <c r="Y10" s="1697" t="s">
        <v>347</v>
      </c>
      <c r="Z10" s="1697" t="s">
        <v>346</v>
      </c>
      <c r="AA10" s="1697" t="s">
        <v>345</v>
      </c>
      <c r="AB10" s="1698" t="s">
        <v>344</v>
      </c>
      <c r="AC10" s="1699" t="s">
        <v>344</v>
      </c>
      <c r="AD10" s="1697" t="s">
        <v>343</v>
      </c>
      <c r="AE10" s="1697" t="s">
        <v>342</v>
      </c>
      <c r="AF10" s="1700" t="s">
        <v>342</v>
      </c>
      <c r="AG10" s="1697" t="s">
        <v>341</v>
      </c>
      <c r="AH10" s="1697" t="s">
        <v>340</v>
      </c>
      <c r="AI10" s="1697" t="s">
        <v>339</v>
      </c>
      <c r="AJ10" s="1698" t="s">
        <v>338</v>
      </c>
      <c r="AK10" s="1699" t="s">
        <v>338</v>
      </c>
      <c r="AL10" s="1701"/>
      <c r="AM10" s="1727" t="s">
        <v>5</v>
      </c>
      <c r="AN10" s="1728" t="s">
        <v>572</v>
      </c>
      <c r="AO10" s="1703"/>
      <c r="AP10" s="1698" t="s">
        <v>337</v>
      </c>
    </row>
    <row r="11" spans="1:42" ht="26.25" thickBot="1">
      <c r="A11" s="1722" t="s">
        <v>570</v>
      </c>
      <c r="B11" s="1723" t="s">
        <v>571</v>
      </c>
      <c r="C11" s="1704" t="s">
        <v>559</v>
      </c>
      <c r="D11" s="1705" t="s">
        <v>559</v>
      </c>
      <c r="E11" s="1706" t="s">
        <v>560</v>
      </c>
      <c r="F11" s="1705" t="s">
        <v>559</v>
      </c>
      <c r="G11" s="1706" t="s">
        <v>561</v>
      </c>
      <c r="H11" s="1705" t="s">
        <v>559</v>
      </c>
      <c r="I11" s="1706" t="s">
        <v>562</v>
      </c>
      <c r="J11" s="1704" t="s">
        <v>559</v>
      </c>
      <c r="K11" s="1704" t="s">
        <v>559</v>
      </c>
      <c r="L11" s="1704" t="s">
        <v>559</v>
      </c>
      <c r="M11" s="1704" t="s">
        <v>559</v>
      </c>
      <c r="N11" s="1704" t="s">
        <v>559</v>
      </c>
      <c r="O11" s="1705" t="s">
        <v>559</v>
      </c>
      <c r="P11" s="1706" t="s">
        <v>563</v>
      </c>
      <c r="Q11" s="1704" t="s">
        <v>559</v>
      </c>
      <c r="R11" s="1704" t="s">
        <v>559</v>
      </c>
      <c r="S11" s="1704" t="s">
        <v>559</v>
      </c>
      <c r="T11" s="1704" t="s">
        <v>559</v>
      </c>
      <c r="U11" s="1704" t="s">
        <v>559</v>
      </c>
      <c r="V11" s="1704" t="s">
        <v>559</v>
      </c>
      <c r="W11" s="1705" t="s">
        <v>559</v>
      </c>
      <c r="X11" s="1706" t="s">
        <v>564</v>
      </c>
      <c r="Y11" s="1704" t="s">
        <v>559</v>
      </c>
      <c r="Z11" s="1704" t="s">
        <v>559</v>
      </c>
      <c r="AA11" s="1704" t="s">
        <v>559</v>
      </c>
      <c r="AB11" s="1705" t="s">
        <v>559</v>
      </c>
      <c r="AC11" s="1706" t="s">
        <v>565</v>
      </c>
      <c r="AD11" s="1704" t="s">
        <v>559</v>
      </c>
      <c r="AE11" s="1704" t="s">
        <v>559</v>
      </c>
      <c r="AF11" s="1707" t="s">
        <v>566</v>
      </c>
      <c r="AG11" s="1704" t="s">
        <v>559</v>
      </c>
      <c r="AH11" s="1704" t="s">
        <v>559</v>
      </c>
      <c r="AI11" s="1704" t="s">
        <v>559</v>
      </c>
      <c r="AJ11" s="1705" t="s">
        <v>559</v>
      </c>
      <c r="AK11" s="1706" t="s">
        <v>567</v>
      </c>
      <c r="AL11" s="1708"/>
      <c r="AM11" s="1730" t="s">
        <v>559</v>
      </c>
      <c r="AN11" s="1731" t="s">
        <v>568</v>
      </c>
      <c r="AO11" s="1729"/>
      <c r="AP11" s="1705" t="s">
        <v>559</v>
      </c>
    </row>
    <row r="12" spans="1:42" ht="23.25">
      <c r="A12" s="1709">
        <v>43829</v>
      </c>
      <c r="B12" s="1710">
        <v>1</v>
      </c>
      <c r="C12" s="1711">
        <v>164.6</v>
      </c>
      <c r="D12" s="1712">
        <v>218.55</v>
      </c>
      <c r="E12" s="1713">
        <v>427.44</v>
      </c>
      <c r="F12" s="1711">
        <v>196.08920000000001</v>
      </c>
      <c r="G12" s="1714">
        <v>4984</v>
      </c>
      <c r="H12" s="1711">
        <v>193.399</v>
      </c>
      <c r="I12" s="1714">
        <v>1445</v>
      </c>
      <c r="J12" s="1711">
        <v>200.47</v>
      </c>
      <c r="K12" s="1711">
        <v>179.05</v>
      </c>
      <c r="L12" s="1715">
        <v>220.07</v>
      </c>
      <c r="M12" s="1711">
        <v>182.59</v>
      </c>
      <c r="N12" s="1711">
        <v>177</v>
      </c>
      <c r="O12" s="1712">
        <v>193.02620000000002</v>
      </c>
      <c r="P12" s="1716">
        <v>1437</v>
      </c>
      <c r="Q12" s="1712">
        <v>190.09</v>
      </c>
      <c r="R12" s="1717" t="s">
        <v>422</v>
      </c>
      <c r="S12" s="1712">
        <v>202.4</v>
      </c>
      <c r="T12" s="1712">
        <v>209.78700000000001</v>
      </c>
      <c r="U12" s="1712">
        <v>193.81</v>
      </c>
      <c r="V12" s="1712" t="s">
        <v>569</v>
      </c>
      <c r="W12" s="1712">
        <v>202.34030000000001</v>
      </c>
      <c r="X12" s="1716">
        <v>66887.070000000007</v>
      </c>
      <c r="Y12" s="1712" t="s">
        <v>365</v>
      </c>
      <c r="Z12" s="1712">
        <v>187.82</v>
      </c>
      <c r="AA12" s="1712">
        <v>197.88</v>
      </c>
      <c r="AB12" s="1759">
        <v>191.10820000000001</v>
      </c>
      <c r="AC12" s="1718">
        <v>813.31299999999999</v>
      </c>
      <c r="AD12" s="1712">
        <v>206</v>
      </c>
      <c r="AE12" s="1712">
        <v>218.39410000000001</v>
      </c>
      <c r="AF12" s="1712">
        <v>1044.22</v>
      </c>
      <c r="AG12" s="1712">
        <v>202.97</v>
      </c>
      <c r="AH12" s="1712">
        <v>206.8</v>
      </c>
      <c r="AI12" s="1712">
        <v>167.69</v>
      </c>
      <c r="AJ12" s="1712">
        <v>184.9092</v>
      </c>
      <c r="AK12" s="1714">
        <v>1934</v>
      </c>
      <c r="AL12" s="1708"/>
      <c r="AM12" s="1719">
        <v>192.7092033851394</v>
      </c>
      <c r="AN12" s="1720">
        <v>-5.0363447023458185E-3</v>
      </c>
      <c r="AO12" s="1708"/>
      <c r="AP12" s="1711">
        <v>189.69330000000002</v>
      </c>
    </row>
    <row r="13" spans="1:42" ht="23.25">
      <c r="A13" s="1709">
        <v>43836</v>
      </c>
      <c r="B13" s="1710">
        <v>2</v>
      </c>
      <c r="C13" s="1711">
        <v>164</v>
      </c>
      <c r="D13" s="1712">
        <v>218.75450000000001</v>
      </c>
      <c r="E13" s="1713">
        <v>427.84000000000003</v>
      </c>
      <c r="F13" s="1711">
        <v>195.26510000000002</v>
      </c>
      <c r="G13" s="1714">
        <v>4937</v>
      </c>
      <c r="H13" s="1711">
        <v>194.1627</v>
      </c>
      <c r="I13" s="1714">
        <v>1451</v>
      </c>
      <c r="J13" s="1711">
        <v>195.6</v>
      </c>
      <c r="K13" s="1711">
        <v>175.06</v>
      </c>
      <c r="L13" s="1715">
        <v>221</v>
      </c>
      <c r="M13" s="1711">
        <v>180.62</v>
      </c>
      <c r="N13" s="1711">
        <v>174</v>
      </c>
      <c r="O13" s="1712">
        <v>195.67140000000001</v>
      </c>
      <c r="P13" s="1716">
        <v>1457</v>
      </c>
      <c r="Q13" s="1712">
        <v>190.1</v>
      </c>
      <c r="R13" s="1717" t="s">
        <v>422</v>
      </c>
      <c r="S13" s="1712">
        <v>207.14000000000001</v>
      </c>
      <c r="T13" s="1712">
        <v>210.988</v>
      </c>
      <c r="U13" s="1712">
        <v>192.17000000000002</v>
      </c>
      <c r="V13" s="1712" t="s">
        <v>569</v>
      </c>
      <c r="W13" s="1712">
        <v>201.93550000000002</v>
      </c>
      <c r="X13" s="1716">
        <v>67006.81</v>
      </c>
      <c r="Y13" s="1712" t="s">
        <v>365</v>
      </c>
      <c r="Z13" s="1712">
        <v>173.19</v>
      </c>
      <c r="AA13" s="1712">
        <v>193.21</v>
      </c>
      <c r="AB13" s="1759">
        <v>187.17140000000001</v>
      </c>
      <c r="AC13" s="1718">
        <v>794.51600000000008</v>
      </c>
      <c r="AD13" s="1712">
        <v>206</v>
      </c>
      <c r="AE13" s="1712">
        <v>219.67400000000001</v>
      </c>
      <c r="AF13" s="1712">
        <v>1049.5899999999999</v>
      </c>
      <c r="AG13" s="1712">
        <v>204.13</v>
      </c>
      <c r="AH13" s="1712">
        <v>203.51</v>
      </c>
      <c r="AI13" s="1712">
        <v>168.6</v>
      </c>
      <c r="AJ13" s="1712">
        <v>182.1593</v>
      </c>
      <c r="AK13" s="1714">
        <v>1918</v>
      </c>
      <c r="AL13" s="1708"/>
      <c r="AM13" s="1719">
        <v>188.93102239727483</v>
      </c>
      <c r="AN13" s="1720">
        <v>-1.9605607420387083E-2</v>
      </c>
      <c r="AO13" s="1708"/>
      <c r="AP13" s="1711">
        <v>189.89700000000002</v>
      </c>
    </row>
    <row r="14" spans="1:42" ht="23.25">
      <c r="A14" s="1709">
        <v>43843</v>
      </c>
      <c r="B14" s="1710">
        <v>3</v>
      </c>
      <c r="C14" s="1711">
        <v>155.5</v>
      </c>
      <c r="D14" s="1712">
        <v>221.67910000000001</v>
      </c>
      <c r="E14" s="1713">
        <v>433.56</v>
      </c>
      <c r="F14" s="1711">
        <v>189.39850000000001</v>
      </c>
      <c r="G14" s="1714">
        <v>4769</v>
      </c>
      <c r="H14" s="1711">
        <v>197.37800000000001</v>
      </c>
      <c r="I14" s="1714">
        <v>1475</v>
      </c>
      <c r="J14" s="1711">
        <v>189.43</v>
      </c>
      <c r="K14" s="1711">
        <v>171.33</v>
      </c>
      <c r="L14" s="1715">
        <v>216.36</v>
      </c>
      <c r="M14" s="1711">
        <v>180.07</v>
      </c>
      <c r="N14" s="1711">
        <v>170</v>
      </c>
      <c r="O14" s="1712">
        <v>186.90600000000001</v>
      </c>
      <c r="P14" s="1716">
        <v>1391</v>
      </c>
      <c r="Q14" s="1712">
        <v>190.47</v>
      </c>
      <c r="R14" s="1717" t="s">
        <v>422</v>
      </c>
      <c r="S14" s="1712">
        <v>210.84</v>
      </c>
      <c r="T14" s="1712">
        <v>198.82600000000002</v>
      </c>
      <c r="U14" s="1712">
        <v>187.93</v>
      </c>
      <c r="V14" s="1712" t="s">
        <v>569</v>
      </c>
      <c r="W14" s="1712">
        <v>193.67000000000002</v>
      </c>
      <c r="X14" s="1716">
        <v>64709.85</v>
      </c>
      <c r="Y14" s="1712" t="s">
        <v>365</v>
      </c>
      <c r="Z14" s="1712">
        <v>166.55</v>
      </c>
      <c r="AA14" s="1712">
        <v>186.95000000000002</v>
      </c>
      <c r="AB14" s="1759">
        <v>180.80780000000001</v>
      </c>
      <c r="AC14" s="1718">
        <v>765.46800000000007</v>
      </c>
      <c r="AD14" s="1712">
        <v>201</v>
      </c>
      <c r="AE14" s="1712">
        <v>213.2927</v>
      </c>
      <c r="AF14" s="1712">
        <v>1019.46</v>
      </c>
      <c r="AG14" s="1712">
        <v>195.15</v>
      </c>
      <c r="AH14" s="1712">
        <v>194.46</v>
      </c>
      <c r="AI14" s="1712">
        <v>167.58</v>
      </c>
      <c r="AJ14" s="1712">
        <v>179.7098</v>
      </c>
      <c r="AK14" s="1714">
        <v>1896</v>
      </c>
      <c r="AL14" s="1708"/>
      <c r="AM14" s="1719">
        <v>184.30623021077284</v>
      </c>
      <c r="AN14" s="1720">
        <v>-2.4478733708311884E-2</v>
      </c>
      <c r="AO14" s="1708"/>
      <c r="AP14" s="1711">
        <v>189.29430000000002</v>
      </c>
    </row>
    <row r="15" spans="1:42" ht="23.25">
      <c r="A15" s="1709">
        <v>43850</v>
      </c>
      <c r="B15" s="1710">
        <v>4</v>
      </c>
      <c r="C15" s="1711">
        <v>152.20000000000002</v>
      </c>
      <c r="D15" s="1712">
        <v>224.90030000000002</v>
      </c>
      <c r="E15" s="1713">
        <v>439.86</v>
      </c>
      <c r="F15" s="1711">
        <v>184.91300000000001</v>
      </c>
      <c r="G15" s="1714">
        <v>4648</v>
      </c>
      <c r="H15" s="1711">
        <v>198.58500000000001</v>
      </c>
      <c r="I15" s="1714">
        <v>1484</v>
      </c>
      <c r="J15" s="1711">
        <v>187.61</v>
      </c>
      <c r="K15" s="1711">
        <v>170.23</v>
      </c>
      <c r="L15" s="1715">
        <v>210.79</v>
      </c>
      <c r="M15" s="1711">
        <v>176.22</v>
      </c>
      <c r="N15" s="1711">
        <v>165</v>
      </c>
      <c r="O15" s="1712">
        <v>184.82820000000001</v>
      </c>
      <c r="P15" s="1716">
        <v>1375</v>
      </c>
      <c r="Q15" s="1712">
        <v>190.61</v>
      </c>
      <c r="R15" s="1717" t="s">
        <v>422</v>
      </c>
      <c r="S15" s="1712">
        <v>210.55</v>
      </c>
      <c r="T15" s="1712">
        <v>194.203</v>
      </c>
      <c r="U15" s="1712">
        <v>186</v>
      </c>
      <c r="V15" s="1712" t="s">
        <v>569</v>
      </c>
      <c r="W15" s="1712">
        <v>189.2158</v>
      </c>
      <c r="X15" s="1716">
        <v>63579.74</v>
      </c>
      <c r="Y15" s="1712" t="s">
        <v>365</v>
      </c>
      <c r="Z15" s="1712">
        <v>167.03</v>
      </c>
      <c r="AA15" s="1712">
        <v>184.98</v>
      </c>
      <c r="AB15" s="1759">
        <v>178.041</v>
      </c>
      <c r="AC15" s="1718">
        <v>755.87300000000005</v>
      </c>
      <c r="AD15" s="1712">
        <v>195</v>
      </c>
      <c r="AE15" s="1712">
        <v>203.1798</v>
      </c>
      <c r="AF15" s="1712">
        <v>971.06000000000006</v>
      </c>
      <c r="AG15" s="1712">
        <v>189.75</v>
      </c>
      <c r="AH15" s="1712">
        <v>189.16</v>
      </c>
      <c r="AI15" s="1712">
        <v>168.39000000000001</v>
      </c>
      <c r="AJ15" s="1712">
        <v>181.00960000000001</v>
      </c>
      <c r="AK15" s="1714">
        <v>1909</v>
      </c>
      <c r="AL15" s="1708"/>
      <c r="AM15" s="1719">
        <v>182.02111059186706</v>
      </c>
      <c r="AN15" s="1720">
        <v>-1.2398493617348239E-2</v>
      </c>
      <c r="AO15" s="1708"/>
      <c r="AP15" s="1711">
        <v>190.5531</v>
      </c>
    </row>
    <row r="16" spans="1:42" ht="23.25">
      <c r="A16" s="1709">
        <v>43857</v>
      </c>
      <c r="B16" s="1710">
        <v>5</v>
      </c>
      <c r="C16" s="1711">
        <v>151.6</v>
      </c>
      <c r="D16" s="1712">
        <v>225.03320000000002</v>
      </c>
      <c r="E16" s="1713">
        <v>440.12</v>
      </c>
      <c r="F16" s="1711">
        <v>181.57400000000001</v>
      </c>
      <c r="G16" s="1714">
        <v>4578</v>
      </c>
      <c r="H16" s="1711">
        <v>199.7878</v>
      </c>
      <c r="I16" s="1714">
        <v>1493</v>
      </c>
      <c r="J16" s="1711">
        <v>188.82</v>
      </c>
      <c r="K16" s="1711">
        <v>173.07</v>
      </c>
      <c r="L16" s="1715">
        <v>207.07</v>
      </c>
      <c r="M16" s="1711">
        <v>176.22</v>
      </c>
      <c r="N16" s="1711">
        <v>160</v>
      </c>
      <c r="O16" s="1712">
        <v>184.75400000000002</v>
      </c>
      <c r="P16" s="1716">
        <v>1375</v>
      </c>
      <c r="Q16" s="1712">
        <v>190.81</v>
      </c>
      <c r="R16" s="1717" t="s">
        <v>422</v>
      </c>
      <c r="S16" s="1712">
        <v>211.15</v>
      </c>
      <c r="T16" s="1712">
        <v>193.19400000000002</v>
      </c>
      <c r="U16" s="1712">
        <v>183.59</v>
      </c>
      <c r="V16" s="1712" t="s">
        <v>569</v>
      </c>
      <c r="W16" s="1712">
        <v>189.11150000000001</v>
      </c>
      <c r="X16" s="1716">
        <v>63773</v>
      </c>
      <c r="Y16" s="1712" t="s">
        <v>365</v>
      </c>
      <c r="Z16" s="1712">
        <v>167.93</v>
      </c>
      <c r="AA16" s="1712">
        <v>186.17000000000002</v>
      </c>
      <c r="AB16" s="1759">
        <v>180.44900000000001</v>
      </c>
      <c r="AC16" s="1718">
        <v>772.68000000000006</v>
      </c>
      <c r="AD16" s="1712">
        <v>195</v>
      </c>
      <c r="AE16" s="1712">
        <v>195.0196</v>
      </c>
      <c r="AF16" s="1712">
        <v>931.94</v>
      </c>
      <c r="AG16" s="1712">
        <v>191.4</v>
      </c>
      <c r="AH16" s="1712">
        <v>191.17000000000002</v>
      </c>
      <c r="AI16" s="1712">
        <v>168.23</v>
      </c>
      <c r="AJ16" s="1712">
        <v>180.73930000000001</v>
      </c>
      <c r="AK16" s="1714">
        <v>1918</v>
      </c>
      <c r="AL16" s="1708"/>
      <c r="AM16" s="1719">
        <v>182.28178850329996</v>
      </c>
      <c r="AN16" s="1720">
        <v>1.4321301006530174E-3</v>
      </c>
      <c r="AO16" s="1708"/>
      <c r="AP16" s="1711">
        <v>192.04180000000002</v>
      </c>
    </row>
    <row r="17" spans="1:42" ht="23.25">
      <c r="A17" s="1709">
        <v>43864</v>
      </c>
      <c r="B17" s="1710">
        <v>6</v>
      </c>
      <c r="C17" s="1711">
        <v>155.6</v>
      </c>
      <c r="D17" s="1712">
        <v>225.5292</v>
      </c>
      <c r="E17" s="1713">
        <v>441.09000000000003</v>
      </c>
      <c r="F17" s="1711">
        <v>182.5986</v>
      </c>
      <c r="G17" s="1714">
        <v>4579</v>
      </c>
      <c r="H17" s="1711">
        <v>201.93470000000002</v>
      </c>
      <c r="I17" s="1714">
        <v>1509</v>
      </c>
      <c r="J17" s="1711">
        <v>190.27</v>
      </c>
      <c r="K17" s="1711">
        <v>168.69</v>
      </c>
      <c r="L17" s="1715">
        <v>206.14000000000001</v>
      </c>
      <c r="M17" s="1711">
        <v>176.49</v>
      </c>
      <c r="N17" s="1711">
        <v>159</v>
      </c>
      <c r="O17" s="1712">
        <v>185.9853</v>
      </c>
      <c r="P17" s="1716">
        <v>1386</v>
      </c>
      <c r="Q17" s="1712">
        <v>190.96</v>
      </c>
      <c r="R17" s="1717" t="s">
        <v>422</v>
      </c>
      <c r="S17" s="1712">
        <v>210.65</v>
      </c>
      <c r="T17" s="1712">
        <v>187.74</v>
      </c>
      <c r="U17" s="1712">
        <v>184.27</v>
      </c>
      <c r="V17" s="1712" t="s">
        <v>569</v>
      </c>
      <c r="W17" s="1712">
        <v>192.3484</v>
      </c>
      <c r="X17" s="1716">
        <v>64845.880000000005</v>
      </c>
      <c r="Y17" s="1712" t="s">
        <v>365</v>
      </c>
      <c r="Z17" s="1712">
        <v>170.21</v>
      </c>
      <c r="AA17" s="1712">
        <v>188.49</v>
      </c>
      <c r="AB17" s="1759">
        <v>186.38460000000001</v>
      </c>
      <c r="AC17" s="1718">
        <v>796.07</v>
      </c>
      <c r="AD17" s="1712">
        <v>195</v>
      </c>
      <c r="AE17" s="1712">
        <v>189.22040000000001</v>
      </c>
      <c r="AF17" s="1712">
        <v>902.73</v>
      </c>
      <c r="AG17" s="1712">
        <v>194.6</v>
      </c>
      <c r="AH17" s="1712">
        <v>191.9</v>
      </c>
      <c r="AI17" s="1712">
        <v>168.18</v>
      </c>
      <c r="AJ17" s="1712">
        <v>181.56720000000001</v>
      </c>
      <c r="AK17" s="1714">
        <v>1924</v>
      </c>
      <c r="AL17" s="1708"/>
      <c r="AM17" s="1719">
        <v>184.0755176921439</v>
      </c>
      <c r="AN17" s="1720">
        <v>9.8404190762670929E-3</v>
      </c>
      <c r="AO17" s="1708"/>
      <c r="AP17" s="1711">
        <v>191.9436</v>
      </c>
    </row>
    <row r="18" spans="1:42" ht="23.25">
      <c r="A18" s="1709">
        <v>43871</v>
      </c>
      <c r="B18" s="1710">
        <v>7</v>
      </c>
      <c r="C18" s="1711">
        <v>155.5</v>
      </c>
      <c r="D18" s="1712">
        <v>225.9178</v>
      </c>
      <c r="E18" s="1713">
        <v>441.85</v>
      </c>
      <c r="F18" s="1711">
        <v>183.64010000000002</v>
      </c>
      <c r="G18" s="1714">
        <v>4575</v>
      </c>
      <c r="H18" s="1711">
        <v>202.3578</v>
      </c>
      <c r="I18" s="1714">
        <v>1512</v>
      </c>
      <c r="J18" s="1711">
        <v>193.96</v>
      </c>
      <c r="K18" s="1711">
        <v>171.72</v>
      </c>
      <c r="L18" s="1715">
        <v>207.07</v>
      </c>
      <c r="M18" s="1711">
        <v>177.62</v>
      </c>
      <c r="N18" s="1711">
        <v>158</v>
      </c>
      <c r="O18" s="1712">
        <v>185.00910000000002</v>
      </c>
      <c r="P18" s="1716">
        <v>1379</v>
      </c>
      <c r="Q18" s="1712">
        <v>191.32</v>
      </c>
      <c r="R18" s="1717" t="s">
        <v>422</v>
      </c>
      <c r="S18" s="1712">
        <v>210.5</v>
      </c>
      <c r="T18" s="1712">
        <v>187.49100000000001</v>
      </c>
      <c r="U18" s="1712">
        <v>183.34</v>
      </c>
      <c r="V18" s="1712" t="s">
        <v>569</v>
      </c>
      <c r="W18" s="1712">
        <v>192.46190000000001</v>
      </c>
      <c r="X18" s="1716">
        <v>64925.65</v>
      </c>
      <c r="Y18" s="1712" t="s">
        <v>365</v>
      </c>
      <c r="Z18" s="1712">
        <v>170.39000000000001</v>
      </c>
      <c r="AA18" s="1712">
        <v>190.09</v>
      </c>
      <c r="AB18" s="1759">
        <v>189.3295</v>
      </c>
      <c r="AC18" s="1718">
        <v>805.80000000000007</v>
      </c>
      <c r="AD18" s="1712">
        <v>195</v>
      </c>
      <c r="AE18" s="1712">
        <v>180.96630000000002</v>
      </c>
      <c r="AF18" s="1712">
        <v>862.55000000000007</v>
      </c>
      <c r="AG18" s="1712">
        <v>193.63</v>
      </c>
      <c r="AH18" s="1712">
        <v>192.75</v>
      </c>
      <c r="AI18" s="1712">
        <v>168.17000000000002</v>
      </c>
      <c r="AJ18" s="1712">
        <v>183.3366</v>
      </c>
      <c r="AK18" s="1714">
        <v>1929</v>
      </c>
      <c r="AL18" s="1708"/>
      <c r="AM18" s="1719">
        <v>185.620215296998</v>
      </c>
      <c r="AN18" s="1720">
        <v>8.3916515581257123E-3</v>
      </c>
      <c r="AO18" s="1708"/>
      <c r="AP18" s="1711">
        <v>193.99100000000001</v>
      </c>
    </row>
    <row r="19" spans="1:42" ht="23.25">
      <c r="A19" s="1709">
        <v>43878</v>
      </c>
      <c r="B19" s="1710">
        <v>8</v>
      </c>
      <c r="C19" s="1711">
        <v>161.5</v>
      </c>
      <c r="D19" s="1712">
        <v>220.71790000000001</v>
      </c>
      <c r="E19" s="1713">
        <v>431.68</v>
      </c>
      <c r="F19" s="1711">
        <v>185.78220000000002</v>
      </c>
      <c r="G19" s="1714">
        <v>4635</v>
      </c>
      <c r="H19" s="1711" t="s">
        <v>365</v>
      </c>
      <c r="I19" s="1714" t="s">
        <v>365</v>
      </c>
      <c r="J19" s="1711">
        <v>199.51</v>
      </c>
      <c r="K19" s="1711">
        <v>169.3</v>
      </c>
      <c r="L19" s="1715">
        <v>208</v>
      </c>
      <c r="M19" s="1711">
        <v>180.46</v>
      </c>
      <c r="N19" s="1711">
        <v>158</v>
      </c>
      <c r="O19" s="1712">
        <v>189.1917</v>
      </c>
      <c r="P19" s="1716">
        <v>1409</v>
      </c>
      <c r="Q19" s="1712">
        <v>191.37</v>
      </c>
      <c r="R19" s="1717" t="s">
        <v>422</v>
      </c>
      <c r="S19" s="1712">
        <v>210.87</v>
      </c>
      <c r="T19" s="1712">
        <v>191.16500000000002</v>
      </c>
      <c r="U19" s="1712">
        <v>184.85</v>
      </c>
      <c r="V19" s="1712" t="s">
        <v>569</v>
      </c>
      <c r="W19" s="1712">
        <v>197.0127</v>
      </c>
      <c r="X19" s="1716">
        <v>66243.27</v>
      </c>
      <c r="Y19" s="1712" t="s">
        <v>365</v>
      </c>
      <c r="Z19" s="1712">
        <v>174.51</v>
      </c>
      <c r="AA19" s="1712">
        <v>195.21</v>
      </c>
      <c r="AB19" s="1759">
        <v>193.38420000000002</v>
      </c>
      <c r="AC19" s="1718">
        <v>826.20100000000002</v>
      </c>
      <c r="AD19" s="1712">
        <v>197</v>
      </c>
      <c r="AE19" s="1712">
        <v>181.72480000000002</v>
      </c>
      <c r="AF19" s="1712">
        <v>870.01</v>
      </c>
      <c r="AG19" s="1712">
        <v>197.22</v>
      </c>
      <c r="AH19" s="1712">
        <v>194.82</v>
      </c>
      <c r="AI19" s="1712">
        <v>170.16</v>
      </c>
      <c r="AJ19" s="1712">
        <v>182.81120000000001</v>
      </c>
      <c r="AK19" s="1714">
        <v>1930</v>
      </c>
      <c r="AL19" s="1708"/>
      <c r="AM19" s="1719">
        <v>188.97974090909091</v>
      </c>
      <c r="AN19" s="1720">
        <v>1.8098920996926893E-2</v>
      </c>
      <c r="AO19" s="1708"/>
      <c r="AP19" s="1711">
        <v>194.76070000000001</v>
      </c>
    </row>
    <row r="20" spans="1:42" ht="23.25">
      <c r="A20" s="1709">
        <v>43885</v>
      </c>
      <c r="B20" s="1710">
        <v>9</v>
      </c>
      <c r="C20" s="1711">
        <v>167.1</v>
      </c>
      <c r="D20" s="1712">
        <v>218.39660000000001</v>
      </c>
      <c r="E20" s="1713">
        <v>427.14</v>
      </c>
      <c r="F20" s="1711">
        <v>186.99120000000002</v>
      </c>
      <c r="G20" s="1714">
        <v>4725</v>
      </c>
      <c r="H20" s="1711">
        <v>203.1806</v>
      </c>
      <c r="I20" s="1714">
        <v>1518</v>
      </c>
      <c r="J20" s="1711">
        <v>205.4</v>
      </c>
      <c r="K20" s="1711">
        <v>171.5</v>
      </c>
      <c r="L20" s="1715">
        <v>209.86</v>
      </c>
      <c r="M20" s="1711">
        <v>183.78</v>
      </c>
      <c r="N20" s="1711">
        <v>161</v>
      </c>
      <c r="O20" s="1712">
        <v>190.0342</v>
      </c>
      <c r="P20" s="1716">
        <v>1418</v>
      </c>
      <c r="Q20" s="1712">
        <v>189.38</v>
      </c>
      <c r="R20" s="1717" t="s">
        <v>422</v>
      </c>
      <c r="S20" s="1712">
        <v>210.84</v>
      </c>
      <c r="T20" s="1712">
        <v>192.947</v>
      </c>
      <c r="U20" s="1712">
        <v>192.39000000000001</v>
      </c>
      <c r="V20" s="1712" t="s">
        <v>569</v>
      </c>
      <c r="W20" s="1712">
        <v>202.5284</v>
      </c>
      <c r="X20" s="1716">
        <v>68423.070000000007</v>
      </c>
      <c r="Y20" s="1712" t="s">
        <v>365</v>
      </c>
      <c r="Z20" s="1712">
        <v>178.89000000000001</v>
      </c>
      <c r="AA20" s="1712">
        <v>200.88</v>
      </c>
      <c r="AB20" s="1759">
        <v>197.0198</v>
      </c>
      <c r="AC20" s="1718">
        <v>848.79500000000007</v>
      </c>
      <c r="AD20" s="1712">
        <v>200</v>
      </c>
      <c r="AE20" s="1712">
        <v>188.59870000000001</v>
      </c>
      <c r="AF20" s="1712">
        <v>906.92000000000007</v>
      </c>
      <c r="AG20" s="1712">
        <v>203.46</v>
      </c>
      <c r="AH20" s="1712">
        <v>198.49</v>
      </c>
      <c r="AI20" s="1712">
        <v>170.99</v>
      </c>
      <c r="AJ20" s="1712">
        <v>182.48490000000001</v>
      </c>
      <c r="AK20" s="1714">
        <v>1935</v>
      </c>
      <c r="AL20" s="1708"/>
      <c r="AM20" s="1719">
        <v>192.86350781349793</v>
      </c>
      <c r="AN20" s="1720">
        <v>2.0551234146708452E-2</v>
      </c>
      <c r="AO20" s="1708"/>
      <c r="AP20" s="1711">
        <v>192.22070000000002</v>
      </c>
    </row>
    <row r="21" spans="1:42" ht="23.25">
      <c r="A21" s="1709">
        <v>43892</v>
      </c>
      <c r="B21" s="1710">
        <v>10</v>
      </c>
      <c r="C21" s="1711">
        <v>172.6</v>
      </c>
      <c r="D21" s="1712">
        <v>218.8261</v>
      </c>
      <c r="E21" s="1713">
        <v>427.98</v>
      </c>
      <c r="F21" s="1711">
        <v>188.22190000000001</v>
      </c>
      <c r="G21" s="1714">
        <v>4786</v>
      </c>
      <c r="H21" s="1711">
        <v>206.5138</v>
      </c>
      <c r="I21" s="1714">
        <v>1543</v>
      </c>
      <c r="J21" s="1711">
        <v>207.77</v>
      </c>
      <c r="K21" s="1711">
        <v>167.76</v>
      </c>
      <c r="L21" s="1715">
        <v>208</v>
      </c>
      <c r="M21" s="1711">
        <v>188.47</v>
      </c>
      <c r="N21" s="1711">
        <v>164</v>
      </c>
      <c r="O21" s="1712">
        <v>205.77790000000002</v>
      </c>
      <c r="P21" s="1716">
        <v>1541</v>
      </c>
      <c r="Q21" s="1712">
        <v>185.64000000000001</v>
      </c>
      <c r="R21" s="1717" t="s">
        <v>422</v>
      </c>
      <c r="S21" s="1712">
        <v>209.91</v>
      </c>
      <c r="T21" s="1712">
        <v>201.05700000000002</v>
      </c>
      <c r="U21" s="1712">
        <v>198.06</v>
      </c>
      <c r="V21" s="1712" t="s">
        <v>569</v>
      </c>
      <c r="W21" s="1712">
        <v>208.43170000000001</v>
      </c>
      <c r="X21" s="1716">
        <v>70056.570000000007</v>
      </c>
      <c r="Y21" s="1712" t="s">
        <v>365</v>
      </c>
      <c r="Z21" s="1712">
        <v>178.89000000000001</v>
      </c>
      <c r="AA21" s="1712">
        <v>204.3</v>
      </c>
      <c r="AB21" s="1759">
        <v>199.41150000000002</v>
      </c>
      <c r="AC21" s="1718">
        <v>859.697</v>
      </c>
      <c r="AD21" s="1712">
        <v>204</v>
      </c>
      <c r="AE21" s="1712">
        <v>192.09950000000001</v>
      </c>
      <c r="AF21" s="1712">
        <v>924.07</v>
      </c>
      <c r="AG21" s="1712">
        <v>209.77</v>
      </c>
      <c r="AH21" s="1712">
        <v>202.44</v>
      </c>
      <c r="AI21" s="1712">
        <v>170.78</v>
      </c>
      <c r="AJ21" s="1712">
        <v>181.6611</v>
      </c>
      <c r="AK21" s="1714">
        <v>1926</v>
      </c>
      <c r="AL21" s="1708"/>
      <c r="AM21" s="1719">
        <v>195.39004151586121</v>
      </c>
      <c r="AN21" s="1720">
        <v>1.310011277408929E-2</v>
      </c>
      <c r="AO21" s="1708"/>
      <c r="AP21" s="1711">
        <v>186.72030000000001</v>
      </c>
    </row>
    <row r="22" spans="1:42" ht="23.25">
      <c r="A22" s="1709">
        <v>43899</v>
      </c>
      <c r="B22" s="1710">
        <v>11</v>
      </c>
      <c r="C22" s="1711">
        <v>173</v>
      </c>
      <c r="D22" s="1712">
        <v>216.5763</v>
      </c>
      <c r="E22" s="1713">
        <v>423.58</v>
      </c>
      <c r="F22" s="1711">
        <v>187.25380000000001</v>
      </c>
      <c r="G22" s="1714">
        <v>4835</v>
      </c>
      <c r="H22" s="1711">
        <v>205.84180000000001</v>
      </c>
      <c r="I22" s="1714">
        <v>1538</v>
      </c>
      <c r="J22" s="1711">
        <v>203.8</v>
      </c>
      <c r="K22" s="1711">
        <v>170.58</v>
      </c>
      <c r="L22" s="1715">
        <v>208.93</v>
      </c>
      <c r="M22" s="1711">
        <v>191.21</v>
      </c>
      <c r="N22" s="1711">
        <v>166</v>
      </c>
      <c r="O22" s="1712">
        <v>191.61950000000002</v>
      </c>
      <c r="P22" s="1716">
        <v>1448</v>
      </c>
      <c r="Q22" s="1712">
        <v>185.5</v>
      </c>
      <c r="R22" s="1717" t="s">
        <v>422</v>
      </c>
      <c r="S22" s="1712" t="s">
        <v>365</v>
      </c>
      <c r="T22" s="1712">
        <v>202.58500000000001</v>
      </c>
      <c r="U22" s="1712">
        <v>198.46</v>
      </c>
      <c r="V22" s="1712">
        <v>202.5</v>
      </c>
      <c r="W22" s="1712">
        <v>207.41670000000002</v>
      </c>
      <c r="X22" s="1716">
        <v>69914.850000000006</v>
      </c>
      <c r="Y22" s="1712" t="s">
        <v>365</v>
      </c>
      <c r="Z22" s="1712">
        <v>185.76</v>
      </c>
      <c r="AA22" s="1712">
        <v>201.95000000000002</v>
      </c>
      <c r="AB22" s="1759">
        <v>195.74450000000002</v>
      </c>
      <c r="AC22" s="1718">
        <v>848.28100000000006</v>
      </c>
      <c r="AD22" s="1712">
        <v>206</v>
      </c>
      <c r="AE22" s="1712">
        <v>195.25040000000001</v>
      </c>
      <c r="AF22" s="1712">
        <v>940.87</v>
      </c>
      <c r="AG22" s="1712">
        <v>209.51</v>
      </c>
      <c r="AH22" s="1712">
        <v>202.44</v>
      </c>
      <c r="AI22" s="1712">
        <v>170.33</v>
      </c>
      <c r="AJ22" s="1712">
        <v>178.9776</v>
      </c>
      <c r="AK22" s="1714">
        <v>1929</v>
      </c>
      <c r="AL22" s="1708"/>
      <c r="AM22" s="1719">
        <v>194.45219881839472</v>
      </c>
      <c r="AN22" s="1720">
        <v>-4.7998490106793135E-3</v>
      </c>
      <c r="AO22" s="1708"/>
      <c r="AP22" s="1711">
        <v>184.44120000000001</v>
      </c>
    </row>
    <row r="23" spans="1:42" ht="23.25">
      <c r="A23" s="1709">
        <v>43906</v>
      </c>
      <c r="B23" s="1710">
        <v>12</v>
      </c>
      <c r="C23" s="1711">
        <v>163.20000000000002</v>
      </c>
      <c r="D23" s="1712">
        <v>216.9752</v>
      </c>
      <c r="E23" s="1713">
        <v>424.36</v>
      </c>
      <c r="F23" s="1711">
        <v>177.61950000000002</v>
      </c>
      <c r="G23" s="1714">
        <v>4799</v>
      </c>
      <c r="H23" s="1711">
        <v>202.48930000000001</v>
      </c>
      <c r="I23" s="1714">
        <v>1513</v>
      </c>
      <c r="J23" s="1711">
        <v>197.88</v>
      </c>
      <c r="K23" s="1711">
        <v>170.34</v>
      </c>
      <c r="L23" s="1715">
        <v>212.64000000000001</v>
      </c>
      <c r="M23" s="1711">
        <v>191.64000000000001</v>
      </c>
      <c r="N23" s="1711">
        <v>167</v>
      </c>
      <c r="O23" s="1712">
        <v>192.56790000000001</v>
      </c>
      <c r="P23" s="1716">
        <v>1462</v>
      </c>
      <c r="Q23" s="1712">
        <v>185.47</v>
      </c>
      <c r="R23" s="1717" t="s">
        <v>422</v>
      </c>
      <c r="S23" s="1712">
        <v>210.43</v>
      </c>
      <c r="T23" s="1712">
        <v>196.51400000000001</v>
      </c>
      <c r="U23" s="1712">
        <v>192.03</v>
      </c>
      <c r="V23" s="1712" t="s">
        <v>569</v>
      </c>
      <c r="W23" s="1712">
        <v>197.00920000000002</v>
      </c>
      <c r="X23" s="1716">
        <v>68676</v>
      </c>
      <c r="Y23" s="1712" t="s">
        <v>365</v>
      </c>
      <c r="Z23" s="1712">
        <v>176.49</v>
      </c>
      <c r="AA23" s="1712">
        <v>196.92000000000002</v>
      </c>
      <c r="AB23" s="1759">
        <v>183.09829999999999</v>
      </c>
      <c r="AC23" s="1718">
        <v>820.05000000000007</v>
      </c>
      <c r="AD23" s="1712">
        <v>206</v>
      </c>
      <c r="AE23" s="1712">
        <v>195.0103</v>
      </c>
      <c r="AF23" s="1712">
        <v>944.07</v>
      </c>
      <c r="AG23" s="1712">
        <v>202.99</v>
      </c>
      <c r="AH23" s="1712">
        <v>198.23000000000002</v>
      </c>
      <c r="AI23" s="1712">
        <v>169.93</v>
      </c>
      <c r="AJ23" s="1712">
        <v>174.91230000000002</v>
      </c>
      <c r="AK23" s="1714">
        <v>1924</v>
      </c>
      <c r="AL23" s="1708"/>
      <c r="AM23" s="1719">
        <v>188.91763846071962</v>
      </c>
      <c r="AN23" s="1720">
        <v>-2.8462318201112335E-2</v>
      </c>
      <c r="AO23" s="1708"/>
      <c r="AP23" s="1711">
        <v>178.1591</v>
      </c>
    </row>
    <row r="24" spans="1:42" ht="23.25">
      <c r="A24" s="1709">
        <v>43913</v>
      </c>
      <c r="B24" s="1710">
        <v>13</v>
      </c>
      <c r="C24" s="1711">
        <v>159.6</v>
      </c>
      <c r="D24" s="1712">
        <v>218.38630000000001</v>
      </c>
      <c r="E24" s="1713">
        <v>427.12</v>
      </c>
      <c r="F24" s="1711">
        <v>174.24620000000002</v>
      </c>
      <c r="G24" s="1714">
        <v>4785</v>
      </c>
      <c r="H24" s="1711">
        <v>201.98270000000002</v>
      </c>
      <c r="I24" s="1714">
        <v>1508</v>
      </c>
      <c r="J24" s="1711">
        <v>195.3</v>
      </c>
      <c r="K24" s="1711">
        <v>171.39000000000001</v>
      </c>
      <c r="L24" s="1715">
        <v>212.64000000000001</v>
      </c>
      <c r="M24" s="1711">
        <v>187.89000000000001</v>
      </c>
      <c r="N24" s="1711">
        <v>167</v>
      </c>
      <c r="O24" s="1712">
        <v>185.65790000000001</v>
      </c>
      <c r="P24" s="1716">
        <v>1413</v>
      </c>
      <c r="Q24" s="1712">
        <v>181.49</v>
      </c>
      <c r="R24" s="1717" t="s">
        <v>422</v>
      </c>
      <c r="S24" s="1712">
        <v>210.5</v>
      </c>
      <c r="T24" s="1712">
        <v>197.67500000000001</v>
      </c>
      <c r="U24" s="1712">
        <v>192.76</v>
      </c>
      <c r="V24" s="1712" t="s">
        <v>569</v>
      </c>
      <c r="W24" s="1712">
        <v>194.72900000000001</v>
      </c>
      <c r="X24" s="1716">
        <v>68922.100000000006</v>
      </c>
      <c r="Y24" s="1712" t="s">
        <v>365</v>
      </c>
      <c r="Z24" s="1712">
        <v>173.18</v>
      </c>
      <c r="AA24" s="1712">
        <v>194.3</v>
      </c>
      <c r="AB24" s="1759">
        <v>177.34900000000002</v>
      </c>
      <c r="AC24" s="1718">
        <v>809.96300000000008</v>
      </c>
      <c r="AD24" s="1712">
        <v>204</v>
      </c>
      <c r="AE24" s="1712">
        <v>200.77640000000002</v>
      </c>
      <c r="AF24" s="1712">
        <v>971.97</v>
      </c>
      <c r="AG24" s="1712">
        <v>198.69</v>
      </c>
      <c r="AH24" s="1712">
        <v>194.74</v>
      </c>
      <c r="AI24" s="1712">
        <v>169.31</v>
      </c>
      <c r="AJ24" s="1712">
        <v>174.4051</v>
      </c>
      <c r="AK24" s="1714">
        <v>1924</v>
      </c>
      <c r="AL24" s="1708"/>
      <c r="AM24" s="1719">
        <v>186.24712534596549</v>
      </c>
      <c r="AN24" s="1720">
        <v>-1.4135859078660884E-2</v>
      </c>
      <c r="AO24" s="1708"/>
      <c r="AP24" s="1711">
        <v>179.02530000000002</v>
      </c>
    </row>
    <row r="25" spans="1:42" ht="23.25">
      <c r="A25" s="1709">
        <v>43920</v>
      </c>
      <c r="B25" s="1710">
        <v>14</v>
      </c>
      <c r="C25" s="1711">
        <v>159.1</v>
      </c>
      <c r="D25" s="1712">
        <v>218.86700000000002</v>
      </c>
      <c r="E25" s="1713">
        <v>428.06</v>
      </c>
      <c r="F25" s="1711">
        <v>173.97329999999999</v>
      </c>
      <c r="G25" s="1714">
        <v>4770</v>
      </c>
      <c r="H25" s="1711">
        <v>199.3005</v>
      </c>
      <c r="I25" s="1714">
        <v>1488</v>
      </c>
      <c r="J25" s="1711">
        <v>194.82</v>
      </c>
      <c r="K25" s="1711">
        <v>172.97</v>
      </c>
      <c r="L25" s="1715">
        <v>207.07</v>
      </c>
      <c r="M25" s="1711">
        <v>186.25</v>
      </c>
      <c r="N25" s="1711">
        <v>166</v>
      </c>
      <c r="O25" s="1712">
        <v>184.62110000000001</v>
      </c>
      <c r="P25" s="1716">
        <v>1408</v>
      </c>
      <c r="Q25" s="1712">
        <v>181.21</v>
      </c>
      <c r="R25" s="1717" t="s">
        <v>422</v>
      </c>
      <c r="S25" s="1712">
        <v>209.91</v>
      </c>
      <c r="T25" s="1712">
        <v>196.03200000000001</v>
      </c>
      <c r="U25" s="1712">
        <v>192.39000000000001</v>
      </c>
      <c r="V25" s="1712" t="s">
        <v>569</v>
      </c>
      <c r="W25" s="1712">
        <v>191.34390000000002</v>
      </c>
      <c r="X25" s="1716">
        <v>69369.8</v>
      </c>
      <c r="Y25" s="1712" t="s">
        <v>365</v>
      </c>
      <c r="Z25" s="1712">
        <v>173.23</v>
      </c>
      <c r="AA25" s="1712">
        <v>193.87</v>
      </c>
      <c r="AB25" s="1759">
        <v>180.0909</v>
      </c>
      <c r="AC25" s="1718">
        <v>821.63400000000001</v>
      </c>
      <c r="AD25" s="1712">
        <v>201</v>
      </c>
      <c r="AE25" s="1712">
        <v>197.4948</v>
      </c>
      <c r="AF25" s="1712">
        <v>954.21</v>
      </c>
      <c r="AG25" s="1712">
        <v>200.83</v>
      </c>
      <c r="AH25" s="1712">
        <v>193.21</v>
      </c>
      <c r="AI25" s="1712">
        <v>169.72200000000001</v>
      </c>
      <c r="AJ25" s="1712">
        <v>178.7287</v>
      </c>
      <c r="AK25" s="1714">
        <v>1963</v>
      </c>
      <c r="AL25" s="1708"/>
      <c r="AM25" s="1719">
        <v>185.9147717372791</v>
      </c>
      <c r="AN25" s="1720">
        <v>-1.7844764479936215E-3</v>
      </c>
      <c r="AO25" s="1708"/>
      <c r="AP25" s="1711">
        <v>184.4444</v>
      </c>
    </row>
    <row r="26" spans="1:42" ht="23.25">
      <c r="A26" s="1709">
        <v>43927</v>
      </c>
      <c r="B26" s="1710">
        <v>15</v>
      </c>
      <c r="C26" s="1711">
        <v>157</v>
      </c>
      <c r="D26" s="1712">
        <v>215.19580000000002</v>
      </c>
      <c r="E26" s="1713">
        <v>420.88</v>
      </c>
      <c r="F26" s="1711">
        <v>175.85810000000001</v>
      </c>
      <c r="G26" s="1714">
        <v>4780</v>
      </c>
      <c r="H26" s="1711">
        <v>199.6996</v>
      </c>
      <c r="I26" s="1714">
        <v>1491</v>
      </c>
      <c r="J26" s="1711">
        <v>192.84</v>
      </c>
      <c r="K26" s="1711">
        <v>175.45000000000002</v>
      </c>
      <c r="L26" s="1715">
        <v>203.36</v>
      </c>
      <c r="M26" s="1711">
        <v>185.95000000000002</v>
      </c>
      <c r="N26" s="1711">
        <v>165</v>
      </c>
      <c r="O26" s="1712">
        <v>188.63080000000002</v>
      </c>
      <c r="P26" s="1716">
        <v>1438</v>
      </c>
      <c r="Q26" s="1712">
        <v>179.57</v>
      </c>
      <c r="R26" s="1717" t="s">
        <v>422</v>
      </c>
      <c r="S26" s="1712">
        <v>207.76</v>
      </c>
      <c r="T26" s="1712">
        <v>195.19500000000002</v>
      </c>
      <c r="U26" s="1712">
        <v>189.04</v>
      </c>
      <c r="V26" s="1712" t="s">
        <v>569</v>
      </c>
      <c r="W26" s="1712">
        <v>194.65950000000001</v>
      </c>
      <c r="X26" s="1716">
        <v>69844.67</v>
      </c>
      <c r="Y26" s="1712" t="s">
        <v>365</v>
      </c>
      <c r="Z26" s="1712">
        <v>171.81</v>
      </c>
      <c r="AA26" s="1712">
        <v>191.19</v>
      </c>
      <c r="AB26" s="1759">
        <v>178.42310000000001</v>
      </c>
      <c r="AC26" s="1718">
        <v>813.00800000000004</v>
      </c>
      <c r="AD26" s="1712">
        <v>198</v>
      </c>
      <c r="AE26" s="1712">
        <v>192.31830000000002</v>
      </c>
      <c r="AF26" s="1712">
        <v>929.48</v>
      </c>
      <c r="AG26" s="1712">
        <v>198.08</v>
      </c>
      <c r="AH26" s="1712">
        <v>184.45000000000002</v>
      </c>
      <c r="AI26" s="1712">
        <v>170.14000000000001</v>
      </c>
      <c r="AJ26" s="1712">
        <v>179.69670000000002</v>
      </c>
      <c r="AK26" s="1714">
        <v>1966</v>
      </c>
      <c r="AL26" s="1708"/>
      <c r="AM26" s="1719">
        <v>184.67227282307854</v>
      </c>
      <c r="AN26" s="1720">
        <v>-6.683164025053201E-3</v>
      </c>
      <c r="AO26" s="1708"/>
      <c r="AP26" s="1711">
        <v>186.36330000000001</v>
      </c>
    </row>
    <row r="27" spans="1:42" ht="23.25">
      <c r="A27" s="1709">
        <v>43934</v>
      </c>
      <c r="B27" s="1710">
        <v>16</v>
      </c>
      <c r="C27" s="1711">
        <v>152</v>
      </c>
      <c r="D27" s="1712">
        <v>214.7561</v>
      </c>
      <c r="E27" s="1713">
        <v>420.02</v>
      </c>
      <c r="F27" s="1711">
        <v>173.3597</v>
      </c>
      <c r="G27" s="1714">
        <v>4682</v>
      </c>
      <c r="H27" s="1711">
        <v>189.874</v>
      </c>
      <c r="I27" s="1714">
        <v>1417</v>
      </c>
      <c r="J27" s="1711">
        <v>189.5</v>
      </c>
      <c r="K27" s="1711">
        <v>175.03</v>
      </c>
      <c r="L27" s="1715">
        <v>198.71</v>
      </c>
      <c r="M27" s="1711">
        <v>181.33</v>
      </c>
      <c r="N27" s="1711">
        <v>164</v>
      </c>
      <c r="O27" s="1712">
        <v>183.41420000000002</v>
      </c>
      <c r="P27" s="1716">
        <v>1394</v>
      </c>
      <c r="Q27" s="1712">
        <v>177.45000000000002</v>
      </c>
      <c r="R27" s="1717" t="s">
        <v>422</v>
      </c>
      <c r="S27" s="1712">
        <v>205.52</v>
      </c>
      <c r="T27" s="1712">
        <v>191.684</v>
      </c>
      <c r="U27" s="1712">
        <v>183.95000000000002</v>
      </c>
      <c r="V27" s="1712" t="s">
        <v>569</v>
      </c>
      <c r="W27" s="1712">
        <v>187.6737</v>
      </c>
      <c r="X27" s="1716">
        <v>66053.100000000006</v>
      </c>
      <c r="Y27" s="1712" t="s">
        <v>365</v>
      </c>
      <c r="Z27" s="1712">
        <v>167.56</v>
      </c>
      <c r="AA27" s="1712">
        <v>188.47</v>
      </c>
      <c r="AB27" s="1759">
        <v>174.929</v>
      </c>
      <c r="AC27" s="1718">
        <v>793.88800000000003</v>
      </c>
      <c r="AD27" s="1712">
        <v>195</v>
      </c>
      <c r="AE27" s="1712">
        <v>191.97640000000001</v>
      </c>
      <c r="AF27" s="1712">
        <v>928.25</v>
      </c>
      <c r="AG27" s="1712">
        <v>192.38</v>
      </c>
      <c r="AH27" s="1712">
        <v>178.11</v>
      </c>
      <c r="AI27" s="1712">
        <v>170.92000000000002</v>
      </c>
      <c r="AJ27" s="1712">
        <v>179.1763</v>
      </c>
      <c r="AK27" s="1714">
        <v>1954</v>
      </c>
      <c r="AL27" s="1708"/>
      <c r="AM27" s="1719">
        <v>180.97863167979554</v>
      </c>
      <c r="AN27" s="1720">
        <v>-2.0001059643759422E-2</v>
      </c>
      <c r="AO27" s="1708"/>
      <c r="AP27" s="1711">
        <v>187.2818</v>
      </c>
    </row>
    <row r="28" spans="1:42" ht="23.25">
      <c r="A28" s="1709">
        <v>43941</v>
      </c>
      <c r="B28" s="1710">
        <v>17</v>
      </c>
      <c r="C28" s="1711">
        <v>149.30000000000001</v>
      </c>
      <c r="D28" s="1712">
        <v>213.7131</v>
      </c>
      <c r="E28" s="1713">
        <v>417.98</v>
      </c>
      <c r="F28" s="1711">
        <v>170.79670000000002</v>
      </c>
      <c r="G28" s="1714">
        <v>4676</v>
      </c>
      <c r="H28" s="1711">
        <v>194.8135</v>
      </c>
      <c r="I28" s="1714">
        <v>1453</v>
      </c>
      <c r="J28" s="1711">
        <v>184.51</v>
      </c>
      <c r="K28" s="1711">
        <v>168.88</v>
      </c>
      <c r="L28" s="1715">
        <v>194.07</v>
      </c>
      <c r="M28" s="1711">
        <v>178.84</v>
      </c>
      <c r="N28" s="1711">
        <v>163</v>
      </c>
      <c r="O28" s="1712">
        <v>187.6225</v>
      </c>
      <c r="P28" s="1716">
        <v>1419</v>
      </c>
      <c r="Q28" s="1712">
        <v>177.98</v>
      </c>
      <c r="R28" s="1717" t="s">
        <v>422</v>
      </c>
      <c r="S28" s="1712">
        <v>206.25</v>
      </c>
      <c r="T28" s="1712">
        <v>186.96100000000001</v>
      </c>
      <c r="U28" s="1712">
        <v>181.85</v>
      </c>
      <c r="V28" s="1712" t="s">
        <v>569</v>
      </c>
      <c r="W28" s="1712">
        <v>181.70570000000001</v>
      </c>
      <c r="X28" s="1716">
        <v>64489.94</v>
      </c>
      <c r="Y28" s="1712" t="s">
        <v>365</v>
      </c>
      <c r="Z28" s="1712">
        <v>163.88</v>
      </c>
      <c r="AA28" s="1712">
        <v>184.03</v>
      </c>
      <c r="AB28" s="1759">
        <v>171.5848</v>
      </c>
      <c r="AC28" s="1718">
        <v>777.14200000000005</v>
      </c>
      <c r="AD28" s="1712">
        <v>189</v>
      </c>
      <c r="AE28" s="1712">
        <v>189.41490000000002</v>
      </c>
      <c r="AF28" s="1712">
        <v>916.66</v>
      </c>
      <c r="AG28" s="1712">
        <v>190.68</v>
      </c>
      <c r="AH28" s="1712">
        <v>173.23</v>
      </c>
      <c r="AI28" s="1712">
        <v>169.56</v>
      </c>
      <c r="AJ28" s="1712">
        <v>180.7687</v>
      </c>
      <c r="AK28" s="1714">
        <v>1969</v>
      </c>
      <c r="AL28" s="1708"/>
      <c r="AM28" s="1719">
        <v>178.10509282520758</v>
      </c>
      <c r="AN28" s="1720">
        <v>-1.5877779757292543E-2</v>
      </c>
      <c r="AO28" s="1708"/>
      <c r="AP28" s="1711">
        <v>187.9025</v>
      </c>
    </row>
    <row r="29" spans="1:42" ht="23.25">
      <c r="A29" s="1709">
        <v>43948</v>
      </c>
      <c r="B29" s="1710">
        <v>18</v>
      </c>
      <c r="C29" s="1711">
        <v>144</v>
      </c>
      <c r="D29" s="1712">
        <v>213.20180000000002</v>
      </c>
      <c r="E29" s="1713">
        <v>416.98</v>
      </c>
      <c r="F29" s="1711">
        <v>164.97050000000002</v>
      </c>
      <c r="G29" s="1714">
        <v>4481</v>
      </c>
      <c r="H29" s="1711">
        <v>190.26510000000002</v>
      </c>
      <c r="I29" s="1714">
        <v>1419</v>
      </c>
      <c r="J29" s="1711">
        <v>178.95000000000002</v>
      </c>
      <c r="K29" s="1711">
        <v>170.8</v>
      </c>
      <c r="L29" s="1715">
        <v>190.36</v>
      </c>
      <c r="M29" s="1711">
        <v>173.57</v>
      </c>
      <c r="N29" s="1711">
        <v>161</v>
      </c>
      <c r="O29" s="1712">
        <v>179.60650000000001</v>
      </c>
      <c r="P29" s="1716">
        <v>1359</v>
      </c>
      <c r="Q29" s="1712">
        <v>177.86</v>
      </c>
      <c r="R29" s="1717" t="s">
        <v>422</v>
      </c>
      <c r="S29" s="1712">
        <v>196.97</v>
      </c>
      <c r="T29" s="1712">
        <v>174.57300000000001</v>
      </c>
      <c r="U29" s="1712">
        <v>171.89000000000001</v>
      </c>
      <c r="V29" s="1712" t="s">
        <v>569</v>
      </c>
      <c r="W29" s="1712">
        <v>174.36320000000001</v>
      </c>
      <c r="X29" s="1716">
        <v>61759.68</v>
      </c>
      <c r="Y29" s="1712" t="s">
        <v>365</v>
      </c>
      <c r="Z29" s="1712">
        <v>157.22</v>
      </c>
      <c r="AA29" s="1712">
        <v>174.42000000000002</v>
      </c>
      <c r="AB29" s="1759">
        <v>158.5325</v>
      </c>
      <c r="AC29" s="1718">
        <v>719.03300000000002</v>
      </c>
      <c r="AD29" s="1712">
        <v>183</v>
      </c>
      <c r="AE29" s="1712">
        <v>176.63250000000002</v>
      </c>
      <c r="AF29" s="1712">
        <v>855.31000000000006</v>
      </c>
      <c r="AG29" s="1712">
        <v>179.46</v>
      </c>
      <c r="AH29" s="1712">
        <v>160.77000000000001</v>
      </c>
      <c r="AI29" s="1712">
        <v>170.8</v>
      </c>
      <c r="AJ29" s="1712">
        <v>182.67600000000002</v>
      </c>
      <c r="AK29" s="1714">
        <v>1963</v>
      </c>
      <c r="AL29" s="1708"/>
      <c r="AM29" s="1719">
        <v>171.75782949755163</v>
      </c>
      <c r="AN29" s="1720">
        <v>-3.563774189144131E-2</v>
      </c>
      <c r="AO29" s="1708"/>
      <c r="AP29" s="1711">
        <v>188.9522</v>
      </c>
    </row>
    <row r="30" spans="1:42" ht="23.25">
      <c r="A30" s="1709">
        <v>43955</v>
      </c>
      <c r="B30" s="1710">
        <v>19</v>
      </c>
      <c r="C30" s="1711">
        <v>139.6</v>
      </c>
      <c r="D30" s="1712">
        <v>212.73140000000001</v>
      </c>
      <c r="E30" s="1713">
        <v>416.06</v>
      </c>
      <c r="F30" s="1711">
        <v>160.69240000000002</v>
      </c>
      <c r="G30" s="1714">
        <v>4358</v>
      </c>
      <c r="H30" s="1711">
        <v>186.4479</v>
      </c>
      <c r="I30" s="1714">
        <v>1391</v>
      </c>
      <c r="J30" s="1711">
        <v>170.71</v>
      </c>
      <c r="K30" s="1711">
        <v>166.66</v>
      </c>
      <c r="L30" s="1715">
        <v>181.07</v>
      </c>
      <c r="M30" s="1711">
        <v>168.06</v>
      </c>
      <c r="N30" s="1711">
        <v>156</v>
      </c>
      <c r="O30" s="1712">
        <v>175.3151</v>
      </c>
      <c r="P30" s="1716">
        <v>1327</v>
      </c>
      <c r="Q30" s="1712">
        <v>175.88</v>
      </c>
      <c r="R30" s="1717" t="s">
        <v>422</v>
      </c>
      <c r="S30" s="1712">
        <v>175.91</v>
      </c>
      <c r="T30" s="1712">
        <v>162.541</v>
      </c>
      <c r="U30" s="1712">
        <v>155.14000000000001</v>
      </c>
      <c r="V30" s="1712" t="s">
        <v>569</v>
      </c>
      <c r="W30" s="1712">
        <v>168.74469999999999</v>
      </c>
      <c r="X30" s="1716">
        <v>59156.36</v>
      </c>
      <c r="Y30" s="1712" t="s">
        <v>365</v>
      </c>
      <c r="Z30" s="1712">
        <v>145.31</v>
      </c>
      <c r="AA30" s="1712">
        <v>166.87</v>
      </c>
      <c r="AB30" s="1759">
        <v>149.03140000000002</v>
      </c>
      <c r="AC30" s="1718">
        <v>677.33699999999999</v>
      </c>
      <c r="AD30" s="1712">
        <v>174</v>
      </c>
      <c r="AE30" s="1712">
        <v>164.40180000000001</v>
      </c>
      <c r="AF30" s="1712">
        <v>794.03</v>
      </c>
      <c r="AG30" s="1712">
        <v>174.61</v>
      </c>
      <c r="AH30" s="1712">
        <v>150.70000000000002</v>
      </c>
      <c r="AI30" s="1712">
        <v>171.17000000000002</v>
      </c>
      <c r="AJ30" s="1712">
        <v>184.39330000000001</v>
      </c>
      <c r="AK30" s="1714">
        <v>1965</v>
      </c>
      <c r="AL30" s="1708"/>
      <c r="AM30" s="1719">
        <v>164.50675420481156</v>
      </c>
      <c r="AN30" s="1720">
        <v>-4.2216854474418142E-2</v>
      </c>
      <c r="AO30" s="1708"/>
      <c r="AP30" s="1711">
        <v>187.845</v>
      </c>
    </row>
    <row r="31" spans="1:42" ht="23.25">
      <c r="A31" s="1709">
        <v>43962</v>
      </c>
      <c r="B31" s="1710">
        <v>20</v>
      </c>
      <c r="C31" s="1711">
        <v>128.5</v>
      </c>
      <c r="D31" s="1712">
        <v>212.53710000000001</v>
      </c>
      <c r="E31" s="1713">
        <v>415.68</v>
      </c>
      <c r="F31" s="1711">
        <v>150.6722</v>
      </c>
      <c r="G31" s="1714">
        <v>4142</v>
      </c>
      <c r="H31" s="1711">
        <v>179.67590000000001</v>
      </c>
      <c r="I31" s="1714">
        <v>1340</v>
      </c>
      <c r="J31" s="1711">
        <v>166.04</v>
      </c>
      <c r="K31" s="1711">
        <v>172.15</v>
      </c>
      <c r="L31" s="1715">
        <v>185.71</v>
      </c>
      <c r="M31" s="1711">
        <v>162.41</v>
      </c>
      <c r="N31" s="1711">
        <v>152</v>
      </c>
      <c r="O31" s="1712">
        <v>165.84950000000001</v>
      </c>
      <c r="P31" s="1716">
        <v>1255</v>
      </c>
      <c r="Q31" s="1712">
        <v>171.88</v>
      </c>
      <c r="R31" s="1717" t="s">
        <v>422</v>
      </c>
      <c r="S31" s="1712">
        <v>169.54</v>
      </c>
      <c r="T31" s="1712">
        <v>142.886</v>
      </c>
      <c r="U31" s="1712">
        <v>143.18</v>
      </c>
      <c r="V31" s="1712">
        <v>160.1</v>
      </c>
      <c r="W31" s="1712">
        <v>154.2347</v>
      </c>
      <c r="X31" s="1716">
        <v>54370.16</v>
      </c>
      <c r="Y31" s="1712" t="s">
        <v>365</v>
      </c>
      <c r="Z31" s="1712">
        <v>140.46</v>
      </c>
      <c r="AA31" s="1712">
        <v>160.68</v>
      </c>
      <c r="AB31" s="1759">
        <v>140.4854</v>
      </c>
      <c r="AC31" s="1718">
        <v>640.46100000000001</v>
      </c>
      <c r="AD31" s="1712">
        <v>165</v>
      </c>
      <c r="AE31" s="1712">
        <v>151.76680000000002</v>
      </c>
      <c r="AF31" s="1712">
        <v>733.71</v>
      </c>
      <c r="AG31" s="1712">
        <v>164.88</v>
      </c>
      <c r="AH31" s="1712">
        <v>145.83000000000001</v>
      </c>
      <c r="AI31" s="1712">
        <v>171.77</v>
      </c>
      <c r="AJ31" s="1712">
        <v>184.81710000000001</v>
      </c>
      <c r="AK31" s="1714">
        <v>1963</v>
      </c>
      <c r="AL31" s="1708"/>
      <c r="AM31" s="1719">
        <v>158.37408598041301</v>
      </c>
      <c r="AN31" s="1720">
        <v>-3.7279127255549271E-2</v>
      </c>
      <c r="AO31" s="1708"/>
      <c r="AP31" s="1711">
        <v>186.8484</v>
      </c>
    </row>
    <row r="32" spans="1:42" ht="23.25">
      <c r="A32" s="1709">
        <v>43969</v>
      </c>
      <c r="B32" s="1710">
        <v>21</v>
      </c>
      <c r="C32" s="1711">
        <v>121.8</v>
      </c>
      <c r="D32" s="1712">
        <v>203.89610000000002</v>
      </c>
      <c r="E32" s="1713">
        <v>398.78000000000003</v>
      </c>
      <c r="F32" s="1711">
        <v>148.32259999999999</v>
      </c>
      <c r="G32" s="1714">
        <v>4063</v>
      </c>
      <c r="H32" s="1711">
        <v>178.631</v>
      </c>
      <c r="I32" s="1714">
        <v>1332</v>
      </c>
      <c r="J32" s="1711">
        <v>168.83</v>
      </c>
      <c r="K32" s="1711">
        <v>169.15</v>
      </c>
      <c r="L32" s="1715">
        <v>177.36</v>
      </c>
      <c r="M32" s="1711">
        <v>158.86000000000001</v>
      </c>
      <c r="N32" s="1711">
        <v>149</v>
      </c>
      <c r="O32" s="1712">
        <v>166.99639999999999</v>
      </c>
      <c r="P32" s="1716">
        <v>1265</v>
      </c>
      <c r="Q32" s="1712">
        <v>167.74</v>
      </c>
      <c r="R32" s="1717" t="s">
        <v>422</v>
      </c>
      <c r="S32" s="1712">
        <v>154.72</v>
      </c>
      <c r="T32" s="1712">
        <v>142.423</v>
      </c>
      <c r="U32" s="1712">
        <v>141.72</v>
      </c>
      <c r="V32" s="1712">
        <v>160.80000000000001</v>
      </c>
      <c r="W32" s="1712">
        <v>155.3355</v>
      </c>
      <c r="X32" s="1716">
        <v>54510.32</v>
      </c>
      <c r="Y32" s="1712" t="s">
        <v>365</v>
      </c>
      <c r="Z32" s="1712">
        <v>141.47</v>
      </c>
      <c r="AA32" s="1712">
        <v>161.87</v>
      </c>
      <c r="AB32" s="1759">
        <v>149.08770000000001</v>
      </c>
      <c r="AC32" s="1718">
        <v>677.09900000000005</v>
      </c>
      <c r="AD32" s="1712">
        <v>159</v>
      </c>
      <c r="AE32" s="1712">
        <v>145.44050000000001</v>
      </c>
      <c r="AF32" s="1712">
        <v>704.2</v>
      </c>
      <c r="AG32" s="1712">
        <v>173.01</v>
      </c>
      <c r="AH32" s="1712">
        <v>146.64000000000001</v>
      </c>
      <c r="AI32" s="1712">
        <v>173.71</v>
      </c>
      <c r="AJ32" s="1712">
        <v>185.7594</v>
      </c>
      <c r="AK32" s="1714">
        <v>1964</v>
      </c>
      <c r="AL32" s="1708"/>
      <c r="AM32" s="1719">
        <v>159.41805129870133</v>
      </c>
      <c r="AN32" s="1720">
        <v>6.5917685448706465E-3</v>
      </c>
      <c r="AO32" s="1708"/>
      <c r="AP32" s="1711">
        <v>184.1902</v>
      </c>
    </row>
    <row r="33" spans="1:42" ht="23.25">
      <c r="A33" s="1709">
        <v>43976</v>
      </c>
      <c r="B33" s="1710">
        <v>22</v>
      </c>
      <c r="C33" s="1711">
        <v>126.4</v>
      </c>
      <c r="D33" s="1712">
        <v>200.2045</v>
      </c>
      <c r="E33" s="1713">
        <v>391.56</v>
      </c>
      <c r="F33" s="1711">
        <v>152.76990000000001</v>
      </c>
      <c r="G33" s="1714">
        <v>4135</v>
      </c>
      <c r="H33" s="1711">
        <v>173.9555</v>
      </c>
      <c r="I33" s="1714">
        <v>1297</v>
      </c>
      <c r="J33" s="1711">
        <v>171.21</v>
      </c>
      <c r="K33" s="1711">
        <v>171.28</v>
      </c>
      <c r="L33" s="1715">
        <v>172.71</v>
      </c>
      <c r="M33" s="1711">
        <v>155.07</v>
      </c>
      <c r="N33" s="1711">
        <v>147</v>
      </c>
      <c r="O33" s="1712">
        <v>170.16810000000001</v>
      </c>
      <c r="P33" s="1716">
        <v>1291</v>
      </c>
      <c r="Q33" s="1712">
        <v>164.16</v>
      </c>
      <c r="R33" s="1717" t="s">
        <v>422</v>
      </c>
      <c r="S33" s="1712">
        <v>138.53</v>
      </c>
      <c r="T33" s="1712">
        <v>151.285</v>
      </c>
      <c r="U33" s="1712">
        <v>148.33000000000001</v>
      </c>
      <c r="V33" s="1712">
        <v>164.9</v>
      </c>
      <c r="W33" s="1712">
        <v>161.91330000000002</v>
      </c>
      <c r="X33" s="1716">
        <v>56568.33</v>
      </c>
      <c r="Y33" s="1712" t="s">
        <v>365</v>
      </c>
      <c r="Z33" s="1712">
        <v>145.78</v>
      </c>
      <c r="AA33" s="1712">
        <v>165.21</v>
      </c>
      <c r="AB33" s="1759">
        <v>167.18690000000001</v>
      </c>
      <c r="AC33" s="1718">
        <v>746.01200000000006</v>
      </c>
      <c r="AD33" s="1712">
        <v>160</v>
      </c>
      <c r="AE33" s="1712">
        <v>144.50400000000002</v>
      </c>
      <c r="AF33" s="1712">
        <v>700.12</v>
      </c>
      <c r="AG33" s="1712">
        <v>170.15</v>
      </c>
      <c r="AH33" s="1712">
        <v>152.22999999999999</v>
      </c>
      <c r="AI33" s="1712">
        <v>173.78700000000001</v>
      </c>
      <c r="AJ33" s="1712">
        <v>186.85550000000001</v>
      </c>
      <c r="AK33" s="1714">
        <v>1968</v>
      </c>
      <c r="AL33" s="1708"/>
      <c r="AM33" s="1719">
        <v>162.90796214605072</v>
      </c>
      <c r="AN33" s="1720">
        <v>2.1891566349725E-2</v>
      </c>
      <c r="AO33" s="1708"/>
      <c r="AP33" s="1711">
        <v>183.13980000000001</v>
      </c>
    </row>
    <row r="34" spans="1:42" ht="23.25">
      <c r="A34" s="1709">
        <v>43983</v>
      </c>
      <c r="B34" s="1710">
        <v>23</v>
      </c>
      <c r="C34" s="1711">
        <v>135.9</v>
      </c>
      <c r="D34" s="1712">
        <v>191.48170000000002</v>
      </c>
      <c r="E34" s="1713">
        <v>374.5</v>
      </c>
      <c r="F34" s="1711">
        <v>155.44240000000002</v>
      </c>
      <c r="G34" s="1714">
        <v>4150</v>
      </c>
      <c r="H34" s="1711">
        <v>171.82640000000001</v>
      </c>
      <c r="I34" s="1714">
        <v>1281</v>
      </c>
      <c r="J34" s="1711">
        <v>172.07</v>
      </c>
      <c r="K34" s="1711">
        <v>161.47</v>
      </c>
      <c r="L34" s="1715">
        <v>170.86</v>
      </c>
      <c r="M34" s="1711">
        <v>156.07</v>
      </c>
      <c r="N34" s="1711">
        <v>147</v>
      </c>
      <c r="O34" s="1712">
        <v>170.4845</v>
      </c>
      <c r="P34" s="1716">
        <v>1292</v>
      </c>
      <c r="Q34" s="1712">
        <v>162.20000000000002</v>
      </c>
      <c r="R34" s="1717" t="s">
        <v>422</v>
      </c>
      <c r="S34" s="1712">
        <v>138.84</v>
      </c>
      <c r="T34" s="1712">
        <v>153.81200000000001</v>
      </c>
      <c r="U34" s="1712">
        <v>152.93</v>
      </c>
      <c r="V34" s="1712">
        <v>166.20000000000002</v>
      </c>
      <c r="W34" s="1712">
        <v>162.86840000000001</v>
      </c>
      <c r="X34" s="1716">
        <v>56303.130000000005</v>
      </c>
      <c r="Y34" s="1712" t="s">
        <v>365</v>
      </c>
      <c r="Z34" s="1712">
        <v>147.08000000000001</v>
      </c>
      <c r="AA34" s="1712">
        <v>167.57</v>
      </c>
      <c r="AB34" s="1759">
        <v>166.80500000000001</v>
      </c>
      <c r="AC34" s="1718">
        <v>739.00100000000009</v>
      </c>
      <c r="AD34" s="1712">
        <v>162</v>
      </c>
      <c r="AE34" s="1712">
        <v>147.6601</v>
      </c>
      <c r="AF34" s="1712">
        <v>714.85</v>
      </c>
      <c r="AG34" s="1712">
        <v>168.70000000000002</v>
      </c>
      <c r="AH34" s="1712">
        <v>157.79</v>
      </c>
      <c r="AI34" s="1712">
        <v>173.26300000000001</v>
      </c>
      <c r="AJ34" s="1712">
        <v>188.1893</v>
      </c>
      <c r="AK34" s="1714">
        <v>1966</v>
      </c>
      <c r="AL34" s="1708"/>
      <c r="AM34" s="1719">
        <v>163.46975112837981</v>
      </c>
      <c r="AN34" s="1720">
        <v>3.4485053703232627E-3</v>
      </c>
      <c r="AO34" s="1708"/>
      <c r="AP34" s="1711">
        <v>184.30460000000002</v>
      </c>
    </row>
    <row r="35" spans="1:42" ht="23.25">
      <c r="A35" s="1709">
        <v>43990</v>
      </c>
      <c r="B35" s="1710">
        <v>24</v>
      </c>
      <c r="C35" s="1711">
        <v>136.6</v>
      </c>
      <c r="D35" s="1712">
        <v>187.7595</v>
      </c>
      <c r="E35" s="1713">
        <v>367.22</v>
      </c>
      <c r="F35" s="1711">
        <v>154.98250000000002</v>
      </c>
      <c r="G35" s="1714">
        <v>4129</v>
      </c>
      <c r="H35" s="1711">
        <v>167.7937</v>
      </c>
      <c r="I35" s="1714">
        <v>1251</v>
      </c>
      <c r="J35" s="1711">
        <v>172.17000000000002</v>
      </c>
      <c r="K35" s="1711">
        <v>160.52000000000001</v>
      </c>
      <c r="L35" s="1715">
        <v>177.36</v>
      </c>
      <c r="M35" s="1711">
        <v>156.83000000000001</v>
      </c>
      <c r="N35" s="1711">
        <v>147</v>
      </c>
      <c r="O35" s="1712">
        <v>170.7159</v>
      </c>
      <c r="P35" s="1716">
        <v>1292</v>
      </c>
      <c r="Q35" s="1712">
        <v>162.22</v>
      </c>
      <c r="R35" s="1717" t="s">
        <v>422</v>
      </c>
      <c r="S35" s="1712">
        <v>139.64000000000001</v>
      </c>
      <c r="T35" s="1712">
        <v>155.89500000000001</v>
      </c>
      <c r="U35" s="1712">
        <v>155.06</v>
      </c>
      <c r="V35" s="1712">
        <v>166</v>
      </c>
      <c r="W35" s="1712">
        <v>163.7723</v>
      </c>
      <c r="X35" s="1716">
        <v>56472.44</v>
      </c>
      <c r="Y35" s="1712" t="s">
        <v>365</v>
      </c>
      <c r="Z35" s="1712">
        <v>150.93</v>
      </c>
      <c r="AA35" s="1712">
        <v>168.68</v>
      </c>
      <c r="AB35" s="1759">
        <v>163.8895</v>
      </c>
      <c r="AC35" s="1718">
        <v>729.17500000000007</v>
      </c>
      <c r="AD35" s="1712">
        <v>163</v>
      </c>
      <c r="AE35" s="1712">
        <v>154.21520000000001</v>
      </c>
      <c r="AF35" s="1712">
        <v>745.71</v>
      </c>
      <c r="AG35" s="1712">
        <v>173.54</v>
      </c>
      <c r="AH35" s="1712">
        <v>157.45000000000002</v>
      </c>
      <c r="AI35" s="1712">
        <v>173.35</v>
      </c>
      <c r="AJ35" s="1712">
        <v>188.61170000000001</v>
      </c>
      <c r="AK35" s="1714">
        <v>1973</v>
      </c>
      <c r="AL35" s="1708"/>
      <c r="AM35" s="1719">
        <v>163.36897749627417</v>
      </c>
      <c r="AN35" s="1720">
        <v>-6.1646654142455404E-4</v>
      </c>
      <c r="AO35" s="1708"/>
      <c r="AP35" s="1711">
        <v>184.56710000000001</v>
      </c>
    </row>
    <row r="36" spans="1:42" ht="23.25">
      <c r="A36" s="1709">
        <v>43997</v>
      </c>
      <c r="B36" s="1710">
        <v>25</v>
      </c>
      <c r="C36" s="1711">
        <v>136.80000000000001</v>
      </c>
      <c r="D36" s="1712">
        <v>184.40540000000001</v>
      </c>
      <c r="E36" s="1713">
        <v>360.66</v>
      </c>
      <c r="F36" s="1711">
        <v>155.00020000000001</v>
      </c>
      <c r="G36" s="1714">
        <v>4131</v>
      </c>
      <c r="H36" s="1711">
        <v>166.18290000000002</v>
      </c>
      <c r="I36" s="1714">
        <v>1239</v>
      </c>
      <c r="J36" s="1711">
        <v>171.75</v>
      </c>
      <c r="K36" s="1711">
        <v>160.74</v>
      </c>
      <c r="L36" s="1715">
        <v>174.57</v>
      </c>
      <c r="M36" s="1711">
        <v>158.69</v>
      </c>
      <c r="N36" s="1711">
        <v>147</v>
      </c>
      <c r="O36" s="1712">
        <v>169.65430000000001</v>
      </c>
      <c r="P36" s="1716">
        <v>1282</v>
      </c>
      <c r="Q36" s="1712">
        <v>162.41</v>
      </c>
      <c r="R36" s="1717" t="s">
        <v>422</v>
      </c>
      <c r="S36" s="1712">
        <v>188.07</v>
      </c>
      <c r="T36" s="1712">
        <v>162.39000000000001</v>
      </c>
      <c r="U36" s="1712">
        <v>154.66</v>
      </c>
      <c r="V36" s="1712">
        <v>166.6</v>
      </c>
      <c r="W36" s="1712">
        <v>164.3185</v>
      </c>
      <c r="X36" s="1716">
        <v>56804.43</v>
      </c>
      <c r="Y36" s="1721" t="s">
        <v>422</v>
      </c>
      <c r="Z36" s="1712">
        <v>131.26</v>
      </c>
      <c r="AA36" s="1712">
        <v>168.83</v>
      </c>
      <c r="AB36" s="1759">
        <v>162.87690000000001</v>
      </c>
      <c r="AC36" s="1718">
        <v>724.23</v>
      </c>
      <c r="AD36" s="1712">
        <v>164</v>
      </c>
      <c r="AE36" s="1712">
        <v>156.45570000000001</v>
      </c>
      <c r="AF36" s="1712">
        <v>756.89</v>
      </c>
      <c r="AG36" s="1712">
        <v>173.74</v>
      </c>
      <c r="AH36" s="1712">
        <v>158.06</v>
      </c>
      <c r="AI36" s="1712">
        <v>173.548</v>
      </c>
      <c r="AJ36" s="1712">
        <v>186.7628</v>
      </c>
      <c r="AK36" s="1714">
        <v>1968</v>
      </c>
      <c r="AL36" s="1708"/>
      <c r="AM36" s="1719">
        <v>161.61829204557554</v>
      </c>
      <c r="AN36" s="1720">
        <v>-1.0716143771779096E-2</v>
      </c>
      <c r="AO36" s="1708"/>
      <c r="AP36" s="1711">
        <v>183.28970000000001</v>
      </c>
    </row>
    <row r="37" spans="1:42" ht="23.25">
      <c r="A37" s="1709">
        <v>44004</v>
      </c>
      <c r="B37" s="1710">
        <v>26</v>
      </c>
      <c r="C37" s="1711">
        <v>136.80000000000001</v>
      </c>
      <c r="D37" s="1712">
        <v>184.3133</v>
      </c>
      <c r="E37" s="1713">
        <v>360.48</v>
      </c>
      <c r="F37" s="1711">
        <v>154.4616</v>
      </c>
      <c r="G37" s="1714">
        <v>4129</v>
      </c>
      <c r="H37" s="1711">
        <v>165.42600000000002</v>
      </c>
      <c r="I37" s="1714">
        <v>1233</v>
      </c>
      <c r="J37" s="1711">
        <v>172</v>
      </c>
      <c r="K37" s="1711">
        <v>159.83000000000001</v>
      </c>
      <c r="L37" s="1715">
        <v>179.21</v>
      </c>
      <c r="M37" s="1711">
        <v>161.33000000000001</v>
      </c>
      <c r="N37" s="1711">
        <v>147</v>
      </c>
      <c r="O37" s="1712">
        <v>173.30719999999999</v>
      </c>
      <c r="P37" s="1716">
        <v>1312</v>
      </c>
      <c r="Q37" s="1712">
        <v>162.42000000000002</v>
      </c>
      <c r="R37" s="1717" t="s">
        <v>422</v>
      </c>
      <c r="S37" s="1712">
        <v>191.1</v>
      </c>
      <c r="T37" s="1712">
        <v>165.208</v>
      </c>
      <c r="U37" s="1712">
        <v>155.03</v>
      </c>
      <c r="V37" s="1712">
        <v>166.5</v>
      </c>
      <c r="W37" s="1712">
        <v>162.02970000000002</v>
      </c>
      <c r="X37" s="1716">
        <v>56911.79</v>
      </c>
      <c r="Y37" s="1721" t="s">
        <v>422</v>
      </c>
      <c r="Z37" s="1712">
        <v>146.72</v>
      </c>
      <c r="AA37" s="1712">
        <v>168.74</v>
      </c>
      <c r="AB37" s="1759">
        <v>158.15260000000001</v>
      </c>
      <c r="AC37" s="1718">
        <v>704.64</v>
      </c>
      <c r="AD37" s="1712">
        <v>168</v>
      </c>
      <c r="AE37" s="1712">
        <v>156.63390000000001</v>
      </c>
      <c r="AF37" s="1712">
        <v>758.54</v>
      </c>
      <c r="AG37" s="1712">
        <v>172.86</v>
      </c>
      <c r="AH37" s="1712">
        <v>158.79</v>
      </c>
      <c r="AI37" s="1712">
        <v>173.30100000000002</v>
      </c>
      <c r="AJ37" s="1712">
        <v>185.48060000000001</v>
      </c>
      <c r="AK37" s="1714">
        <v>1950</v>
      </c>
      <c r="AL37" s="1708"/>
      <c r="AM37" s="1719">
        <v>162.4426840698541</v>
      </c>
      <c r="AN37" s="1720">
        <v>5.1008584105447508E-3</v>
      </c>
      <c r="AO37" s="1708"/>
      <c r="AP37" s="1711">
        <v>182.85900000000001</v>
      </c>
    </row>
    <row r="38" spans="1:42" ht="23.25">
      <c r="A38" s="1709">
        <v>44011</v>
      </c>
      <c r="B38" s="1710">
        <v>27</v>
      </c>
      <c r="C38" s="1711">
        <v>132.6</v>
      </c>
      <c r="D38" s="1712">
        <v>187.68790000000001</v>
      </c>
      <c r="E38" s="1713">
        <v>367.08</v>
      </c>
      <c r="F38" s="1711">
        <v>154.6506</v>
      </c>
      <c r="G38" s="1714">
        <v>4132</v>
      </c>
      <c r="H38" s="1711">
        <v>164.11510000000001</v>
      </c>
      <c r="I38" s="1714">
        <v>1223</v>
      </c>
      <c r="J38" s="1711">
        <v>168.01</v>
      </c>
      <c r="K38" s="1711">
        <v>159.91</v>
      </c>
      <c r="L38" s="1715">
        <v>180.14000000000001</v>
      </c>
      <c r="M38" s="1711">
        <v>161.80000000000001</v>
      </c>
      <c r="N38" s="1711">
        <v>147</v>
      </c>
      <c r="O38" s="1712">
        <v>173.756</v>
      </c>
      <c r="P38" s="1716">
        <v>1314</v>
      </c>
      <c r="Q38" s="1712">
        <v>162.58000000000001</v>
      </c>
      <c r="R38" s="1717" t="s">
        <v>422</v>
      </c>
      <c r="S38" s="1712">
        <v>190.59</v>
      </c>
      <c r="T38" s="1712">
        <v>162.50400000000002</v>
      </c>
      <c r="U38" s="1712">
        <v>152.99</v>
      </c>
      <c r="V38" s="1712">
        <v>166.20000000000002</v>
      </c>
      <c r="W38" s="1712">
        <v>162.29500000000002</v>
      </c>
      <c r="X38" s="1716">
        <v>57480.72</v>
      </c>
      <c r="Y38" s="1721" t="s">
        <v>422</v>
      </c>
      <c r="Z38" s="1712">
        <v>132.44999999999999</v>
      </c>
      <c r="AA38" s="1712">
        <v>168.53</v>
      </c>
      <c r="AB38" s="1759">
        <v>153.5754</v>
      </c>
      <c r="AC38" s="1718">
        <v>685.83500000000004</v>
      </c>
      <c r="AD38" s="1712">
        <v>170</v>
      </c>
      <c r="AE38" s="1712">
        <v>154.61530000000002</v>
      </c>
      <c r="AF38" s="1712">
        <v>748.17</v>
      </c>
      <c r="AG38" s="1712">
        <v>173.62</v>
      </c>
      <c r="AH38" s="1712">
        <v>159.04</v>
      </c>
      <c r="AI38" s="1712">
        <v>174.03</v>
      </c>
      <c r="AJ38" s="1712">
        <v>186.3725</v>
      </c>
      <c r="AK38" s="1714">
        <v>1953</v>
      </c>
      <c r="AL38" s="1708"/>
      <c r="AM38" s="1719">
        <v>158.92303680930618</v>
      </c>
      <c r="AN38" s="1720">
        <v>-2.1667010002336506E-2</v>
      </c>
      <c r="AO38" s="1708"/>
      <c r="AP38" s="1711">
        <v>182.37990000000002</v>
      </c>
    </row>
    <row r="39" spans="1:42" ht="23.25">
      <c r="A39" s="1709">
        <v>44018</v>
      </c>
      <c r="B39" s="1710">
        <v>28</v>
      </c>
      <c r="C39" s="1711">
        <v>125.60000000000001</v>
      </c>
      <c r="D39" s="1712">
        <v>188.78210000000001</v>
      </c>
      <c r="E39" s="1713">
        <v>369.22</v>
      </c>
      <c r="F39" s="1711">
        <v>150.2653</v>
      </c>
      <c r="G39" s="1714">
        <v>4010</v>
      </c>
      <c r="H39" s="1711">
        <v>160.93470000000002</v>
      </c>
      <c r="I39" s="1714">
        <v>1199</v>
      </c>
      <c r="J39" s="1711">
        <v>159.28</v>
      </c>
      <c r="K39" s="1711">
        <v>158.9</v>
      </c>
      <c r="L39" s="1715" t="s">
        <v>365</v>
      </c>
      <c r="M39" s="1711">
        <v>161.54</v>
      </c>
      <c r="N39" s="1711">
        <v>148</v>
      </c>
      <c r="O39" s="1712">
        <v>168.99890000000002</v>
      </c>
      <c r="P39" s="1716">
        <v>1275</v>
      </c>
      <c r="Q39" s="1712">
        <v>162.89000000000001</v>
      </c>
      <c r="R39" s="1717" t="s">
        <v>422</v>
      </c>
      <c r="S39" s="1712">
        <v>190.66</v>
      </c>
      <c r="T39" s="1712">
        <v>154.70000000000002</v>
      </c>
      <c r="U39" s="1712">
        <v>145.08000000000001</v>
      </c>
      <c r="V39" s="1712">
        <v>159.4</v>
      </c>
      <c r="W39" s="1712">
        <v>156.6182</v>
      </c>
      <c r="X39" s="1716">
        <v>55401.21</v>
      </c>
      <c r="Y39" s="1721" t="s">
        <v>422</v>
      </c>
      <c r="Z39" s="1712">
        <v>129.5</v>
      </c>
      <c r="AA39" s="1712">
        <v>162.29</v>
      </c>
      <c r="AB39" s="1759">
        <v>144.06399999999999</v>
      </c>
      <c r="AC39" s="1718">
        <v>644.1</v>
      </c>
      <c r="AD39" s="1712">
        <v>170</v>
      </c>
      <c r="AE39" s="1712">
        <v>149.3716</v>
      </c>
      <c r="AF39" s="1712">
        <v>722.98</v>
      </c>
      <c r="AG39" s="1712">
        <v>172.65</v>
      </c>
      <c r="AH39" s="1712">
        <v>145.77000000000001</v>
      </c>
      <c r="AI39" s="1712">
        <v>171.61</v>
      </c>
      <c r="AJ39" s="1712">
        <v>189.29070000000002</v>
      </c>
      <c r="AK39" s="1714">
        <v>1975</v>
      </c>
      <c r="AL39" s="1708"/>
      <c r="AM39" s="1719">
        <v>153.70261628583302</v>
      </c>
      <c r="AN39" s="1720">
        <v>-3.2848733753667259E-2</v>
      </c>
      <c r="AO39" s="1708"/>
      <c r="AP39" s="1711">
        <v>184.1927</v>
      </c>
    </row>
    <row r="40" spans="1:42" ht="23.25">
      <c r="A40" s="1709">
        <v>44025</v>
      </c>
      <c r="B40" s="1710">
        <v>29</v>
      </c>
      <c r="C40" s="1711">
        <v>117.2</v>
      </c>
      <c r="D40" s="1712" t="s">
        <v>365</v>
      </c>
      <c r="E40" s="1713" t="s">
        <v>365</v>
      </c>
      <c r="F40" s="1711">
        <v>142.3098</v>
      </c>
      <c r="G40" s="1714">
        <v>3794</v>
      </c>
      <c r="H40" s="1711">
        <v>159.4203</v>
      </c>
      <c r="I40" s="1714">
        <v>1187</v>
      </c>
      <c r="J40" s="1711">
        <v>151.91</v>
      </c>
      <c r="K40" s="1711">
        <v>156.04</v>
      </c>
      <c r="L40" s="1715" t="s">
        <v>365</v>
      </c>
      <c r="M40" s="1711">
        <v>161.58000000000001</v>
      </c>
      <c r="N40" s="1711">
        <v>144</v>
      </c>
      <c r="O40" s="1712">
        <v>157.14709999999999</v>
      </c>
      <c r="P40" s="1716">
        <v>1184</v>
      </c>
      <c r="Q40" s="1712">
        <v>162.97</v>
      </c>
      <c r="R40" s="1717" t="s">
        <v>422</v>
      </c>
      <c r="S40" s="1712">
        <v>190.45000000000002</v>
      </c>
      <c r="T40" s="1712">
        <v>137.70400000000001</v>
      </c>
      <c r="U40" s="1712">
        <v>132.89000000000001</v>
      </c>
      <c r="V40" s="1712">
        <v>147.9</v>
      </c>
      <c r="W40" s="1712">
        <v>143.6465</v>
      </c>
      <c r="X40" s="1716">
        <v>50846.33</v>
      </c>
      <c r="Y40" s="1721" t="s">
        <v>422</v>
      </c>
      <c r="Z40" s="1712">
        <v>129.30000000000001</v>
      </c>
      <c r="AA40" s="1712">
        <v>155.35</v>
      </c>
      <c r="AB40" s="1759">
        <v>133.7013</v>
      </c>
      <c r="AC40" s="1718">
        <v>598.89</v>
      </c>
      <c r="AD40" s="1712">
        <v>169</v>
      </c>
      <c r="AE40" s="1712">
        <v>141.6634</v>
      </c>
      <c r="AF40" s="1712">
        <v>686.1</v>
      </c>
      <c r="AG40" s="1712">
        <v>160.08000000000001</v>
      </c>
      <c r="AH40" s="1712">
        <v>141.47999999999999</v>
      </c>
      <c r="AI40" s="1712">
        <v>172.9</v>
      </c>
      <c r="AJ40" s="1712">
        <v>191.8665</v>
      </c>
      <c r="AK40" s="1714">
        <v>1988</v>
      </c>
      <c r="AL40" s="1708"/>
      <c r="AM40" s="1719">
        <v>148.22904045492311</v>
      </c>
      <c r="AN40" s="1720">
        <v>-3.5611468192128681E-2</v>
      </c>
      <c r="AO40" s="1708"/>
      <c r="AP40" s="1711">
        <v>182.54910000000001</v>
      </c>
    </row>
    <row r="41" spans="1:42" ht="23.25">
      <c r="A41" s="1709">
        <v>44032</v>
      </c>
      <c r="B41" s="1710">
        <v>30</v>
      </c>
      <c r="C41" s="1711">
        <v>115.3</v>
      </c>
      <c r="D41" s="1712">
        <v>198.95690000000002</v>
      </c>
      <c r="E41" s="1713">
        <v>389.12</v>
      </c>
      <c r="F41" s="1711">
        <v>143.2534</v>
      </c>
      <c r="G41" s="1714">
        <v>3785</v>
      </c>
      <c r="H41" s="1711">
        <v>158.36770000000001</v>
      </c>
      <c r="I41" s="1714">
        <v>1179</v>
      </c>
      <c r="J41" s="1711">
        <v>151.78</v>
      </c>
      <c r="K41" s="1711">
        <v>155.44</v>
      </c>
      <c r="L41" s="1715" t="s">
        <v>365</v>
      </c>
      <c r="M41" s="1711">
        <v>159.28</v>
      </c>
      <c r="N41" s="1711">
        <v>144</v>
      </c>
      <c r="O41" s="1712">
        <v>158.5247</v>
      </c>
      <c r="P41" s="1716">
        <v>1193</v>
      </c>
      <c r="Q41" s="1712">
        <v>162.95000000000002</v>
      </c>
      <c r="R41" s="1717" t="s">
        <v>422</v>
      </c>
      <c r="S41" s="1712">
        <v>188.07</v>
      </c>
      <c r="T41" s="1712">
        <v>130.05100000000002</v>
      </c>
      <c r="U41" s="1712">
        <v>131.35</v>
      </c>
      <c r="V41" s="1712">
        <v>146.36000000000001</v>
      </c>
      <c r="W41" s="1712">
        <v>146.35060000000001</v>
      </c>
      <c r="X41" s="1716">
        <v>51169.61</v>
      </c>
      <c r="Y41" s="1721" t="s">
        <v>422</v>
      </c>
      <c r="Z41" s="1712">
        <v>129.35</v>
      </c>
      <c r="AA41" s="1712">
        <v>156.26</v>
      </c>
      <c r="AB41" s="1759">
        <v>144.0538</v>
      </c>
      <c r="AC41" s="1718">
        <v>638.57400000000007</v>
      </c>
      <c r="AD41" s="1712">
        <v>168</v>
      </c>
      <c r="AE41" s="1712">
        <v>143.71860000000001</v>
      </c>
      <c r="AF41" s="1712">
        <v>695.29</v>
      </c>
      <c r="AG41" s="1712">
        <v>160.39000000000001</v>
      </c>
      <c r="AH41" s="1712">
        <v>144.74</v>
      </c>
      <c r="AI41" s="1712">
        <v>172.24</v>
      </c>
      <c r="AJ41" s="1712">
        <v>193.11280000000002</v>
      </c>
      <c r="AK41" s="1714">
        <v>1984</v>
      </c>
      <c r="AL41" s="1708"/>
      <c r="AM41" s="1719">
        <v>149.889130317823</v>
      </c>
      <c r="AN41" s="1720">
        <v>1.1199491393892869E-2</v>
      </c>
      <c r="AO41" s="1708"/>
      <c r="AP41" s="1711">
        <v>181.93510000000001</v>
      </c>
    </row>
    <row r="42" spans="1:42" ht="23.25">
      <c r="A42" s="1709">
        <v>44039</v>
      </c>
      <c r="B42" s="1710">
        <v>31</v>
      </c>
      <c r="C42" s="1711">
        <v>117.5</v>
      </c>
      <c r="D42" s="1712">
        <v>199.13080000000002</v>
      </c>
      <c r="E42" s="1713">
        <v>389.46000000000004</v>
      </c>
      <c r="F42" s="1711">
        <v>143.92619999999999</v>
      </c>
      <c r="G42" s="1714">
        <v>3775</v>
      </c>
      <c r="H42" s="1711">
        <v>157.99170000000001</v>
      </c>
      <c r="I42" s="1714">
        <v>1176</v>
      </c>
      <c r="J42" s="1711">
        <v>152.04</v>
      </c>
      <c r="K42" s="1711">
        <v>156.87</v>
      </c>
      <c r="L42" s="1715">
        <v>174.57</v>
      </c>
      <c r="M42" s="1711">
        <v>153.81</v>
      </c>
      <c r="N42" s="1711">
        <v>143</v>
      </c>
      <c r="O42" s="1712">
        <v>161.64530000000002</v>
      </c>
      <c r="P42" s="1716">
        <v>1212</v>
      </c>
      <c r="Q42" s="1712">
        <v>162.81</v>
      </c>
      <c r="R42" s="1717" t="s">
        <v>422</v>
      </c>
      <c r="S42" s="1712">
        <v>187.88</v>
      </c>
      <c r="T42" s="1712">
        <v>131.852</v>
      </c>
      <c r="U42" s="1712">
        <v>132.14000000000001</v>
      </c>
      <c r="V42" s="1712">
        <v>147.47999999999999</v>
      </c>
      <c r="W42" s="1712">
        <v>150.44329999999999</v>
      </c>
      <c r="X42" s="1716">
        <v>52075.73</v>
      </c>
      <c r="Y42" s="1721" t="s">
        <v>422</v>
      </c>
      <c r="Z42" s="1712">
        <v>128.92000000000002</v>
      </c>
      <c r="AA42" s="1712">
        <v>158.37</v>
      </c>
      <c r="AB42" s="1759">
        <v>149.0899</v>
      </c>
      <c r="AC42" s="1718">
        <v>656.971</v>
      </c>
      <c r="AD42" s="1712">
        <v>168</v>
      </c>
      <c r="AE42" s="1712">
        <v>154.43100000000001</v>
      </c>
      <c r="AF42" s="1712">
        <v>746.29</v>
      </c>
      <c r="AG42" s="1712">
        <v>162.29</v>
      </c>
      <c r="AH42" s="1712">
        <v>149.11000000000001</v>
      </c>
      <c r="AI42" s="1712">
        <v>171.59100000000001</v>
      </c>
      <c r="AJ42" s="1712" t="s">
        <v>365</v>
      </c>
      <c r="AK42" s="1714" t="s">
        <v>365</v>
      </c>
      <c r="AL42" s="1708"/>
      <c r="AM42" s="1719">
        <v>150.71560022850019</v>
      </c>
      <c r="AN42" s="1720">
        <v>5.5836948620218152E-3</v>
      </c>
      <c r="AO42" s="1708"/>
      <c r="AP42" s="1711">
        <v>182.31630000000001</v>
      </c>
    </row>
    <row r="43" spans="1:42" ht="23.25">
      <c r="A43" s="1709">
        <v>44046</v>
      </c>
      <c r="B43" s="1710">
        <v>32</v>
      </c>
      <c r="C43" s="1711">
        <v>116.8</v>
      </c>
      <c r="D43" s="1712">
        <v>193.30200000000002</v>
      </c>
      <c r="E43" s="1713">
        <v>378.06</v>
      </c>
      <c r="F43" s="1711">
        <v>144.2159</v>
      </c>
      <c r="G43" s="1714">
        <v>3782</v>
      </c>
      <c r="H43" s="1711">
        <v>158.57089999999999</v>
      </c>
      <c r="I43" s="1714">
        <v>1181</v>
      </c>
      <c r="J43" s="1711">
        <v>152.07</v>
      </c>
      <c r="K43" s="1711">
        <v>152.71</v>
      </c>
      <c r="L43" s="1715" t="s">
        <v>365</v>
      </c>
      <c r="M43" s="1711">
        <v>157.85</v>
      </c>
      <c r="N43" s="1711">
        <v>142</v>
      </c>
      <c r="O43" s="1712">
        <v>162.14430000000002</v>
      </c>
      <c r="P43" s="1716">
        <v>1211</v>
      </c>
      <c r="Q43" s="1712">
        <v>162.87</v>
      </c>
      <c r="R43" s="1717" t="s">
        <v>422</v>
      </c>
      <c r="S43" s="1712">
        <v>187.47</v>
      </c>
      <c r="T43" s="1712">
        <v>133.79599999999999</v>
      </c>
      <c r="U43" s="1712">
        <v>134.56</v>
      </c>
      <c r="V43" s="1712">
        <v>147.85</v>
      </c>
      <c r="W43" s="1712">
        <v>153.809</v>
      </c>
      <c r="X43" s="1716">
        <v>53129.8</v>
      </c>
      <c r="Y43" s="1721" t="s">
        <v>422</v>
      </c>
      <c r="Z43" s="1712">
        <v>129.15</v>
      </c>
      <c r="AA43" s="1712">
        <v>159.06</v>
      </c>
      <c r="AB43" s="1759">
        <v>148.7158</v>
      </c>
      <c r="AC43" s="1718">
        <v>655.327</v>
      </c>
      <c r="AD43" s="1712">
        <v>168</v>
      </c>
      <c r="AE43" s="1712">
        <v>156.40970000000002</v>
      </c>
      <c r="AF43" s="1712">
        <v>756.31000000000006</v>
      </c>
      <c r="AG43" s="1712">
        <v>163.31</v>
      </c>
      <c r="AH43" s="1712">
        <v>150.41</v>
      </c>
      <c r="AI43" s="1712">
        <v>170.13400000000001</v>
      </c>
      <c r="AJ43" s="1712">
        <v>192.86610000000002</v>
      </c>
      <c r="AK43" s="1714">
        <v>1987</v>
      </c>
      <c r="AL43" s="1708"/>
      <c r="AM43" s="1719">
        <v>151.02671419817202</v>
      </c>
      <c r="AN43" s="1720">
        <v>1.9876922410231312E-3</v>
      </c>
      <c r="AO43" s="1708"/>
      <c r="AP43" s="1711">
        <v>182.07130000000001</v>
      </c>
    </row>
    <row r="44" spans="1:42" ht="23.25">
      <c r="A44" s="1709">
        <v>44053</v>
      </c>
      <c r="B44" s="1710">
        <v>33</v>
      </c>
      <c r="C44" s="1711">
        <v>115.9</v>
      </c>
      <c r="D44" s="1712">
        <v>191.9828</v>
      </c>
      <c r="E44" s="1713">
        <v>375.48</v>
      </c>
      <c r="F44" s="1711">
        <v>145.39449999999999</v>
      </c>
      <c r="G44" s="1714">
        <v>3803</v>
      </c>
      <c r="H44" s="1711">
        <v>158.44490000000002</v>
      </c>
      <c r="I44" s="1714">
        <v>1180</v>
      </c>
      <c r="J44" s="1711">
        <v>152.41</v>
      </c>
      <c r="K44" s="1711">
        <v>151.76</v>
      </c>
      <c r="L44" s="1715" t="s">
        <v>365</v>
      </c>
      <c r="M44" s="1711">
        <v>159.85</v>
      </c>
      <c r="N44" s="1711">
        <v>142</v>
      </c>
      <c r="O44" s="1712">
        <v>160.55170000000001</v>
      </c>
      <c r="P44" s="1716">
        <v>1204</v>
      </c>
      <c r="Q44" s="1712">
        <v>162.92000000000002</v>
      </c>
      <c r="R44" s="1717" t="s">
        <v>422</v>
      </c>
      <c r="S44" s="1712">
        <v>187.71</v>
      </c>
      <c r="T44" s="1712">
        <v>138.50300000000001</v>
      </c>
      <c r="U44" s="1712">
        <v>137.46</v>
      </c>
      <c r="V44" s="1712">
        <v>146.84</v>
      </c>
      <c r="W44" s="1712">
        <v>151.964</v>
      </c>
      <c r="X44" s="1716">
        <v>52502.48</v>
      </c>
      <c r="Y44" s="1721" t="s">
        <v>422</v>
      </c>
      <c r="Z44" s="1712">
        <v>129.17000000000002</v>
      </c>
      <c r="AA44" s="1712">
        <v>160.44</v>
      </c>
      <c r="AB44" s="1759">
        <v>146.80530000000002</v>
      </c>
      <c r="AC44" s="1718">
        <v>646.13</v>
      </c>
      <c r="AD44" s="1712">
        <v>167</v>
      </c>
      <c r="AE44" s="1712">
        <v>154.47800000000001</v>
      </c>
      <c r="AF44" s="1712">
        <v>747.04</v>
      </c>
      <c r="AG44" s="1712">
        <v>165.96</v>
      </c>
      <c r="AH44" s="1712">
        <v>151.44</v>
      </c>
      <c r="AI44" s="1712">
        <v>169.482</v>
      </c>
      <c r="AJ44" s="1712">
        <v>194.0744</v>
      </c>
      <c r="AK44" s="1714">
        <v>1996</v>
      </c>
      <c r="AL44" s="1708"/>
      <c r="AM44" s="1719">
        <v>150.87499286456168</v>
      </c>
      <c r="AN44" s="1720">
        <v>-1.0045993148686261E-3</v>
      </c>
      <c r="AO44" s="1708"/>
      <c r="AP44" s="1711">
        <v>181.26080000000002</v>
      </c>
    </row>
    <row r="45" spans="1:42" ht="23.25">
      <c r="A45" s="1709">
        <v>44060</v>
      </c>
      <c r="B45" s="1710">
        <v>34</v>
      </c>
      <c r="C45" s="1711">
        <v>118.3</v>
      </c>
      <c r="D45" s="1712">
        <v>192.31010000000001</v>
      </c>
      <c r="E45" s="1713">
        <v>376.12</v>
      </c>
      <c r="F45" s="1711">
        <v>145.9091</v>
      </c>
      <c r="G45" s="1714">
        <v>3809</v>
      </c>
      <c r="H45" s="1711">
        <v>158.88580000000002</v>
      </c>
      <c r="I45" s="1714">
        <v>1183</v>
      </c>
      <c r="J45" s="1711">
        <v>152.30000000000001</v>
      </c>
      <c r="K45" s="1711">
        <v>151.53</v>
      </c>
      <c r="L45" s="1715" t="s">
        <v>365</v>
      </c>
      <c r="M45" s="1711">
        <v>159.34</v>
      </c>
      <c r="N45" s="1711">
        <v>143</v>
      </c>
      <c r="O45" s="1712">
        <v>157.89510000000001</v>
      </c>
      <c r="P45" s="1716">
        <v>1189</v>
      </c>
      <c r="Q45" s="1712">
        <v>162.9</v>
      </c>
      <c r="R45" s="1717" t="s">
        <v>422</v>
      </c>
      <c r="S45" s="1712">
        <v>187.71</v>
      </c>
      <c r="T45" s="1712">
        <v>142.77100000000002</v>
      </c>
      <c r="U45" s="1712">
        <v>140.38</v>
      </c>
      <c r="V45" s="1712">
        <v>147.72999999999999</v>
      </c>
      <c r="W45" s="1712">
        <v>152.3912</v>
      </c>
      <c r="X45" s="1716">
        <v>53250.5</v>
      </c>
      <c r="Y45" s="1721" t="s">
        <v>422</v>
      </c>
      <c r="Z45" s="1712">
        <v>129.32</v>
      </c>
      <c r="AA45" s="1712">
        <v>160.96</v>
      </c>
      <c r="AB45" s="1759">
        <v>144.81140000000002</v>
      </c>
      <c r="AC45" s="1718">
        <v>636.41300000000001</v>
      </c>
      <c r="AD45" s="1712">
        <v>167</v>
      </c>
      <c r="AE45" s="1712">
        <v>152.59520000000001</v>
      </c>
      <c r="AF45" s="1712">
        <v>738.26</v>
      </c>
      <c r="AG45" s="1712">
        <v>165.96</v>
      </c>
      <c r="AH45" s="1712">
        <v>151.95000000000002</v>
      </c>
      <c r="AI45" s="1712">
        <v>169.21200000000002</v>
      </c>
      <c r="AJ45" s="1712">
        <v>192.8108</v>
      </c>
      <c r="AK45" s="1714">
        <v>1992</v>
      </c>
      <c r="AL45" s="1708"/>
      <c r="AM45" s="1719">
        <v>150.61555900498544</v>
      </c>
      <c r="AN45" s="1720">
        <v>-1.7195285623583523E-3</v>
      </c>
      <c r="AO45" s="1708"/>
      <c r="AP45" s="1711">
        <v>180.72210000000001</v>
      </c>
    </row>
    <row r="46" spans="1:42" ht="23.25">
      <c r="A46" s="1813">
        <v>44067</v>
      </c>
      <c r="B46" s="1814">
        <v>35</v>
      </c>
      <c r="C46" s="1815">
        <v>117.8</v>
      </c>
      <c r="D46" s="1816">
        <v>193.65990000000002</v>
      </c>
      <c r="E46" s="1817">
        <v>378.76</v>
      </c>
      <c r="F46" s="1815">
        <v>145.7816</v>
      </c>
      <c r="G46" s="1818">
        <v>3816</v>
      </c>
      <c r="H46" s="1815">
        <v>158.12450000000001</v>
      </c>
      <c r="I46" s="1818">
        <v>1177</v>
      </c>
      <c r="J46" s="1815">
        <v>152.30000000000001</v>
      </c>
      <c r="K46" s="1815">
        <v>152.26</v>
      </c>
      <c r="L46" s="1819">
        <v>174.57</v>
      </c>
      <c r="M46" s="1815">
        <v>159.19</v>
      </c>
      <c r="N46" s="1815">
        <v>146</v>
      </c>
      <c r="O46" s="1816">
        <v>159.01</v>
      </c>
      <c r="P46" s="1820">
        <v>1197</v>
      </c>
      <c r="Q46" s="1816">
        <v>159.11000000000001</v>
      </c>
      <c r="R46" s="1821" t="s">
        <v>422</v>
      </c>
      <c r="S46" s="1816">
        <v>187.78</v>
      </c>
      <c r="T46" s="1816">
        <v>145.42600000000002</v>
      </c>
      <c r="U46" s="1816">
        <v>143.13</v>
      </c>
      <c r="V46" s="1816">
        <v>147.22</v>
      </c>
      <c r="W46" s="1816">
        <v>151.94570000000002</v>
      </c>
      <c r="X46" s="1820">
        <v>53746.450000000004</v>
      </c>
      <c r="Y46" s="1822" t="s">
        <v>422</v>
      </c>
      <c r="Z46" s="1816">
        <v>129.22999999999999</v>
      </c>
      <c r="AA46" s="1816">
        <v>161.22</v>
      </c>
      <c r="AB46" s="1759">
        <v>144.3099</v>
      </c>
      <c r="AC46" s="1823">
        <v>634.53700000000003</v>
      </c>
      <c r="AD46" s="1816">
        <v>167</v>
      </c>
      <c r="AE46" s="1816">
        <v>150.11190000000002</v>
      </c>
      <c r="AF46" s="1816">
        <v>726.61</v>
      </c>
      <c r="AG46" s="1816">
        <v>167.33</v>
      </c>
      <c r="AH46" s="1816">
        <v>151.61000000000001</v>
      </c>
      <c r="AI46" s="1816">
        <v>169.78</v>
      </c>
      <c r="AJ46" s="1816">
        <v>192.59910000000002</v>
      </c>
      <c r="AK46" s="1818">
        <v>1988</v>
      </c>
      <c r="AL46" s="1824"/>
      <c r="AM46" s="1825">
        <v>150.57333610303283</v>
      </c>
      <c r="AN46" s="1826">
        <v>-2.9109014232420183E-4</v>
      </c>
      <c r="AO46" s="1824"/>
      <c r="AP46" s="1815">
        <v>181.3629</v>
      </c>
    </row>
    <row r="47" spans="1:42" ht="23.25">
      <c r="A47" s="1709">
        <v>44074</v>
      </c>
      <c r="B47" s="1710">
        <v>36</v>
      </c>
      <c r="C47" s="1711">
        <v>118.60000000000001</v>
      </c>
      <c r="D47" s="1712">
        <v>195.8278</v>
      </c>
      <c r="E47" s="1713">
        <v>383</v>
      </c>
      <c r="F47" s="1711">
        <v>144.89440000000002</v>
      </c>
      <c r="G47" s="1714">
        <v>3813</v>
      </c>
      <c r="H47" s="1711">
        <v>159.77160000000001</v>
      </c>
      <c r="I47" s="1714">
        <v>1189</v>
      </c>
      <c r="J47" s="1711">
        <v>152.45000000000002</v>
      </c>
      <c r="K47" s="1711">
        <v>151.08000000000001</v>
      </c>
      <c r="L47" s="1715">
        <v>174.57</v>
      </c>
      <c r="M47" s="1711">
        <v>158.38</v>
      </c>
      <c r="N47" s="1711">
        <v>148</v>
      </c>
      <c r="O47" s="1712">
        <v>157.56290000000001</v>
      </c>
      <c r="P47" s="1716">
        <v>1187</v>
      </c>
      <c r="Q47" s="1712">
        <v>159.13</v>
      </c>
      <c r="R47" s="1717" t="s">
        <v>422</v>
      </c>
      <c r="S47" s="1712">
        <v>188.20000000000002</v>
      </c>
      <c r="T47" s="1712">
        <v>151.43800000000002</v>
      </c>
      <c r="U47" s="1712">
        <v>145.96</v>
      </c>
      <c r="V47" s="1712">
        <v>148.14000000000001</v>
      </c>
      <c r="W47" s="1712">
        <v>151.8811</v>
      </c>
      <c r="X47" s="1716">
        <v>54238.05</v>
      </c>
      <c r="Y47" s="1721" t="s">
        <v>422</v>
      </c>
      <c r="Z47" s="1712">
        <v>130.44999999999999</v>
      </c>
      <c r="AA47" s="1712">
        <v>162.29</v>
      </c>
      <c r="AB47" s="1759">
        <v>143.59440000000001</v>
      </c>
      <c r="AC47" s="1718">
        <v>634.48200000000008</v>
      </c>
      <c r="AD47" s="1712">
        <v>167</v>
      </c>
      <c r="AE47" s="1712">
        <v>148.05880000000002</v>
      </c>
      <c r="AF47" s="1712">
        <v>717.33</v>
      </c>
      <c r="AG47" s="1712">
        <v>167.98</v>
      </c>
      <c r="AH47" s="1712">
        <v>151.14000000000001</v>
      </c>
      <c r="AI47" s="1712">
        <v>167.45000000000002</v>
      </c>
      <c r="AJ47" s="1712">
        <v>193.0754</v>
      </c>
      <c r="AK47" s="1714">
        <v>1994</v>
      </c>
      <c r="AL47" s="1708"/>
      <c r="AM47" s="1719">
        <v>150.80348314291649</v>
      </c>
      <c r="AN47" s="1720">
        <v>1.5284714135985755E-3</v>
      </c>
      <c r="AO47" s="1708"/>
      <c r="AP47" s="1711">
        <v>180.81780000000001</v>
      </c>
    </row>
    <row r="48" spans="1:42" ht="23.25">
      <c r="A48" s="1709">
        <v>44081</v>
      </c>
      <c r="B48" s="1710">
        <v>37</v>
      </c>
      <c r="C48" s="1711">
        <v>119.2</v>
      </c>
      <c r="D48" s="1712">
        <v>196.7226</v>
      </c>
      <c r="E48" s="1713">
        <v>384.75</v>
      </c>
      <c r="F48" s="1711">
        <v>143.989</v>
      </c>
      <c r="G48" s="1714">
        <v>3819</v>
      </c>
      <c r="H48" s="1711">
        <v>161.14600000000002</v>
      </c>
      <c r="I48" s="1714">
        <v>1199</v>
      </c>
      <c r="J48" s="1711">
        <v>147.9</v>
      </c>
      <c r="K48" s="1711">
        <v>152.47999999999999</v>
      </c>
      <c r="L48" s="1715" t="s">
        <v>365</v>
      </c>
      <c r="M48" s="1711">
        <v>158.08000000000001</v>
      </c>
      <c r="N48" s="1711">
        <v>149</v>
      </c>
      <c r="O48" s="1712">
        <v>156.82340000000002</v>
      </c>
      <c r="P48" s="1716">
        <v>1182</v>
      </c>
      <c r="Q48" s="1712">
        <v>159.16</v>
      </c>
      <c r="R48" s="1717" t="s">
        <v>422</v>
      </c>
      <c r="S48" s="1712">
        <v>187.75</v>
      </c>
      <c r="T48" s="1712">
        <v>150.203</v>
      </c>
      <c r="U48" s="1712">
        <v>145.80000000000001</v>
      </c>
      <c r="V48" s="1712">
        <v>147.36000000000001</v>
      </c>
      <c r="W48" s="1712">
        <v>152.3107</v>
      </c>
      <c r="X48" s="1716">
        <v>54629.5</v>
      </c>
      <c r="Y48" s="1721" t="s">
        <v>422</v>
      </c>
      <c r="Z48" s="1712">
        <v>133.76</v>
      </c>
      <c r="AA48" s="1712">
        <v>162.32</v>
      </c>
      <c r="AB48" s="1759">
        <v>142.45160000000001</v>
      </c>
      <c r="AC48" s="1718">
        <v>633.82400000000007</v>
      </c>
      <c r="AD48" s="1712">
        <v>169</v>
      </c>
      <c r="AE48" s="1712">
        <v>148.9872</v>
      </c>
      <c r="AF48" s="1712">
        <v>723.68000000000006</v>
      </c>
      <c r="AG48" s="1712">
        <v>170.24</v>
      </c>
      <c r="AH48" s="1712">
        <v>151.18</v>
      </c>
      <c r="AI48" s="1712">
        <v>167.369</v>
      </c>
      <c r="AJ48" s="1712">
        <v>192.5848</v>
      </c>
      <c r="AK48" s="1714">
        <v>1997</v>
      </c>
      <c r="AL48" s="1708"/>
      <c r="AM48" s="1719">
        <v>149.8308052555048</v>
      </c>
      <c r="AN48" s="1720">
        <v>-6.3273291413872279E-3</v>
      </c>
      <c r="AO48" s="1708"/>
      <c r="AP48" s="1711">
        <v>177.7045</v>
      </c>
    </row>
    <row r="49" spans="1:42" ht="23.25">
      <c r="A49" s="1813">
        <v>44088</v>
      </c>
      <c r="B49" s="1814">
        <v>38</v>
      </c>
      <c r="C49" s="1815">
        <v>117.8</v>
      </c>
      <c r="D49" s="1816">
        <v>196.22660000000002</v>
      </c>
      <c r="E49" s="1817">
        <v>383.78000000000003</v>
      </c>
      <c r="F49" s="1815">
        <v>134.2122</v>
      </c>
      <c r="G49" s="1818">
        <v>3585</v>
      </c>
      <c r="H49" s="1815">
        <v>158.60400000000001</v>
      </c>
      <c r="I49" s="1818">
        <v>1180</v>
      </c>
      <c r="J49" s="1815">
        <v>132.9</v>
      </c>
      <c r="K49" s="1815">
        <v>146.08000000000001</v>
      </c>
      <c r="L49" s="1819">
        <v>169.93</v>
      </c>
      <c r="M49" s="1815">
        <v>158.22</v>
      </c>
      <c r="N49" s="1815">
        <v>150</v>
      </c>
      <c r="O49" s="1816">
        <v>144.03290000000001</v>
      </c>
      <c r="P49" s="1820">
        <v>1086</v>
      </c>
      <c r="Q49" s="1816">
        <v>159.1</v>
      </c>
      <c r="R49" s="1821" t="s">
        <v>422</v>
      </c>
      <c r="S49" s="1816">
        <v>188.58</v>
      </c>
      <c r="T49" s="1816">
        <v>152.14600000000002</v>
      </c>
      <c r="U49" s="1816">
        <v>147.33000000000001</v>
      </c>
      <c r="V49" s="1816">
        <v>139.63</v>
      </c>
      <c r="W49" s="1816">
        <v>134.3836</v>
      </c>
      <c r="X49" s="1820">
        <v>48257.520000000004</v>
      </c>
      <c r="Y49" s="1822" t="s">
        <v>422</v>
      </c>
      <c r="Z49" s="1816">
        <v>126.89</v>
      </c>
      <c r="AA49" s="1816">
        <v>158.09</v>
      </c>
      <c r="AB49" s="1759">
        <v>135.1772</v>
      </c>
      <c r="AC49" s="1823">
        <v>601.88800000000003</v>
      </c>
      <c r="AD49" s="1816">
        <v>169</v>
      </c>
      <c r="AE49" s="1816">
        <v>149.60720000000001</v>
      </c>
      <c r="AF49" s="1816">
        <v>726.86</v>
      </c>
      <c r="AG49" s="1816">
        <v>169.01</v>
      </c>
      <c r="AH49" s="1816">
        <v>143.18</v>
      </c>
      <c r="AI49" s="1816">
        <v>167.46700000000001</v>
      </c>
      <c r="AJ49" s="1816">
        <v>193.14420000000001</v>
      </c>
      <c r="AK49" s="1818">
        <v>2009</v>
      </c>
      <c r="AL49" s="1824"/>
      <c r="AM49" s="1825">
        <v>142.60767045076858</v>
      </c>
      <c r="AN49" s="1826">
        <v>-4.8200375425603292E-2</v>
      </c>
      <c r="AO49" s="1824"/>
      <c r="AP49" s="1815">
        <v>175.19560000000001</v>
      </c>
    </row>
    <row r="50" spans="1:42" ht="23.25">
      <c r="A50" s="1813">
        <v>44095</v>
      </c>
      <c r="B50" s="1814">
        <v>39</v>
      </c>
      <c r="C50" s="1815">
        <v>113.60000000000001</v>
      </c>
      <c r="D50" s="1816">
        <v>190.01940000000002</v>
      </c>
      <c r="E50" s="1817">
        <v>371.64</v>
      </c>
      <c r="F50" s="1815">
        <v>131.3973</v>
      </c>
      <c r="G50" s="1818">
        <v>3546</v>
      </c>
      <c r="H50" s="1815">
        <v>156.11920000000001</v>
      </c>
      <c r="I50" s="1818">
        <v>1162</v>
      </c>
      <c r="J50" s="1815">
        <v>132.58000000000001</v>
      </c>
      <c r="K50" s="1815">
        <v>146.01</v>
      </c>
      <c r="L50" s="1819" t="s">
        <v>365</v>
      </c>
      <c r="M50" s="1815">
        <v>158.32</v>
      </c>
      <c r="N50" s="1815">
        <v>151</v>
      </c>
      <c r="O50" s="1816">
        <v>143.89930000000001</v>
      </c>
      <c r="P50" s="1820">
        <v>1086</v>
      </c>
      <c r="Q50" s="1816">
        <v>159.33000000000001</v>
      </c>
      <c r="R50" s="1821" t="s">
        <v>422</v>
      </c>
      <c r="S50" s="1816">
        <v>187.3</v>
      </c>
      <c r="T50" s="1816">
        <v>149.126</v>
      </c>
      <c r="U50" s="1816">
        <v>146.57</v>
      </c>
      <c r="V50" s="1816">
        <v>133.86000000000001</v>
      </c>
      <c r="W50" s="1816">
        <v>135.29179999999999</v>
      </c>
      <c r="X50" s="1820">
        <v>49124.25</v>
      </c>
      <c r="Y50" s="1822" t="s">
        <v>422</v>
      </c>
      <c r="Z50" s="1816">
        <v>128.94</v>
      </c>
      <c r="AA50" s="1816">
        <v>156.17000000000002</v>
      </c>
      <c r="AB50" s="1759">
        <v>130.8673</v>
      </c>
      <c r="AC50" s="1823">
        <v>590.36300000000006</v>
      </c>
      <c r="AD50" s="1816">
        <v>169</v>
      </c>
      <c r="AE50" s="1816">
        <v>149.7397</v>
      </c>
      <c r="AF50" s="1816">
        <v>728.89</v>
      </c>
      <c r="AG50" s="1816">
        <v>161.85</v>
      </c>
      <c r="AH50" s="1816">
        <v>141.06</v>
      </c>
      <c r="AI50" s="1816">
        <v>166.72499999999999</v>
      </c>
      <c r="AJ50" s="1816">
        <v>190.2252</v>
      </c>
      <c r="AK50" s="1818">
        <v>1997</v>
      </c>
      <c r="AL50" s="1824"/>
      <c r="AM50" s="1825">
        <v>141.63921967179058</v>
      </c>
      <c r="AN50" s="1826">
        <v>-6.7910146482080824E-3</v>
      </c>
      <c r="AO50" s="1824"/>
      <c r="AP50" s="1815">
        <v>175.6918</v>
      </c>
    </row>
    <row r="56" spans="1:42" ht="63">
      <c r="C56" s="1697" t="s">
        <v>362</v>
      </c>
      <c r="D56" s="1698" t="s">
        <v>361</v>
      </c>
      <c r="E56" s="1699" t="s">
        <v>361</v>
      </c>
      <c r="F56" s="1698" t="s">
        <v>360</v>
      </c>
      <c r="G56" s="1699" t="s">
        <v>360</v>
      </c>
      <c r="H56" s="1698" t="s">
        <v>359</v>
      </c>
      <c r="I56" s="1699" t="s">
        <v>359</v>
      </c>
      <c r="J56" s="1697" t="s">
        <v>358</v>
      </c>
      <c r="K56" s="1697" t="s">
        <v>357</v>
      </c>
      <c r="L56" s="1697" t="s">
        <v>355</v>
      </c>
      <c r="M56" s="1697" t="s">
        <v>354</v>
      </c>
      <c r="N56" s="1697" t="s">
        <v>353</v>
      </c>
      <c r="O56" s="1698" t="s">
        <v>352</v>
      </c>
      <c r="P56" s="1699" t="s">
        <v>352</v>
      </c>
      <c r="Q56" s="1697" t="s">
        <v>356</v>
      </c>
      <c r="R56" s="1697" t="s">
        <v>556</v>
      </c>
      <c r="S56" s="1697" t="s">
        <v>351</v>
      </c>
      <c r="T56" s="1697" t="s">
        <v>350</v>
      </c>
      <c r="U56" s="1697" t="s">
        <v>349</v>
      </c>
      <c r="V56" s="1697" t="s">
        <v>557</v>
      </c>
      <c r="W56" s="1698" t="s">
        <v>348</v>
      </c>
      <c r="X56" s="1699" t="s">
        <v>348</v>
      </c>
      <c r="Y56" s="1697" t="s">
        <v>347</v>
      </c>
      <c r="Z56" s="1697" t="s">
        <v>346</v>
      </c>
      <c r="AA56" s="1697" t="s">
        <v>345</v>
      </c>
      <c r="AB56" s="1698" t="s">
        <v>344</v>
      </c>
      <c r="AC56" s="1699" t="s">
        <v>344</v>
      </c>
      <c r="AD56" s="1697" t="s">
        <v>343</v>
      </c>
      <c r="AE56" s="1697" t="s">
        <v>342</v>
      </c>
      <c r="AF56" s="1700" t="s">
        <v>342</v>
      </c>
      <c r="AG56" s="1697" t="s">
        <v>341</v>
      </c>
      <c r="AH56" s="1697" t="s">
        <v>340</v>
      </c>
      <c r="AI56" s="1697" t="s">
        <v>339</v>
      </c>
      <c r="AJ56" s="1698" t="s">
        <v>338</v>
      </c>
      <c r="AK56" s="1699" t="s">
        <v>338</v>
      </c>
      <c r="AL56" s="1701"/>
      <c r="AM56" s="1702" t="s">
        <v>558</v>
      </c>
      <c r="AN56" s="1737"/>
      <c r="AO56" s="1738"/>
      <c r="AP56" s="1697" t="s">
        <v>337</v>
      </c>
    </row>
    <row r="57" spans="1:42" ht="23.25">
      <c r="A57" s="1739" t="s">
        <v>576</v>
      </c>
      <c r="B57" s="1740"/>
      <c r="C57" s="1741">
        <v>-3.5653650254668823E-2</v>
      </c>
      <c r="D57" s="1742">
        <v>-3.1632816346000014E-2</v>
      </c>
      <c r="E57" s="1743">
        <v>-3.1632706237948893E-2</v>
      </c>
      <c r="F57" s="1742">
        <v>-2.0973503153960626E-2</v>
      </c>
      <c r="G57" s="1743">
        <v>-1.0878661087866059E-2</v>
      </c>
      <c r="H57" s="1742">
        <v>-1.5666691886711548E-2</v>
      </c>
      <c r="I57" s="1743">
        <v>-1.5254237288135575E-2</v>
      </c>
      <c r="J57" s="1741">
        <v>-2.4078254326560522E-3</v>
      </c>
      <c r="K57" s="1741">
        <v>-4.7918948521374904E-4</v>
      </c>
      <c r="L57" s="1741"/>
      <c r="M57" s="1741">
        <v>6.320313487548912E-4</v>
      </c>
      <c r="N57" s="1741">
        <v>6.6666666666665986E-3</v>
      </c>
      <c r="O57" s="1742">
        <v>-9.2756585474573772E-4</v>
      </c>
      <c r="P57" s="1743">
        <v>0</v>
      </c>
      <c r="Q57" s="1741">
        <v>1.4456316781898959E-3</v>
      </c>
      <c r="R57" s="1741"/>
      <c r="S57" s="1741">
        <v>-6.7875702619577538E-3</v>
      </c>
      <c r="T57" s="1741">
        <v>-1.9849355224586973E-2</v>
      </c>
      <c r="U57" s="1742">
        <v>-5.1584877485917335E-3</v>
      </c>
      <c r="V57" s="1741">
        <v>-4.1323497815655585E-2</v>
      </c>
      <c r="W57" s="1742">
        <v>6.7582651454491938E-3</v>
      </c>
      <c r="X57" s="1743">
        <v>1.7960516827221884E-2</v>
      </c>
      <c r="Y57" s="1741"/>
      <c r="Z57" s="1741">
        <v>1.6155725431476142E-2</v>
      </c>
      <c r="AA57" s="1741">
        <v>-1.2144980707192055E-2</v>
      </c>
      <c r="AB57" s="1742">
        <v>-3.1883335355370579E-2</v>
      </c>
      <c r="AC57" s="1743">
        <v>-1.9148080706044901E-2</v>
      </c>
      <c r="AD57" s="1741">
        <v>0</v>
      </c>
      <c r="AE57" s="1742">
        <v>8.85652562176098E-4</v>
      </c>
      <c r="AF57" s="1743">
        <v>2.7928349338248726E-3</v>
      </c>
      <c r="AG57" s="1741">
        <v>-4.2364357138630848E-2</v>
      </c>
      <c r="AH57" s="1741">
        <v>-1.4806537225869554E-2</v>
      </c>
      <c r="AI57" s="1741">
        <v>-4.4307236649610005E-3</v>
      </c>
      <c r="AJ57" s="1742">
        <v>-1.5113060604460382E-2</v>
      </c>
      <c r="AK57" s="1743">
        <v>-5.9731209556993514E-3</v>
      </c>
      <c r="AL57" s="1744"/>
      <c r="AM57" s="1720">
        <v>-6.7910146482080824E-3</v>
      </c>
      <c r="AN57" s="1745"/>
      <c r="AO57" s="1746"/>
      <c r="AP57" s="1741">
        <v>2.8322629107122577E-3</v>
      </c>
    </row>
    <row r="58" spans="1:42" ht="23.25">
      <c r="A58" s="1739" t="s">
        <v>577</v>
      </c>
      <c r="B58" s="1747"/>
      <c r="C58" s="1748">
        <v>-3.5653650254668823E-2</v>
      </c>
      <c r="D58" s="1749">
        <v>-1.8798419290725676E-2</v>
      </c>
      <c r="E58" s="1750">
        <v>-1.8798183546309022E-2</v>
      </c>
      <c r="F58" s="1749">
        <v>-9.8670202549567265E-2</v>
      </c>
      <c r="G58" s="1750">
        <v>-7.0754716981132115E-2</v>
      </c>
      <c r="H58" s="1749">
        <v>-1.2681779230922507E-2</v>
      </c>
      <c r="I58" s="1750">
        <v>-1.274426508071369E-2</v>
      </c>
      <c r="J58" s="1748">
        <v>-0.12948128693368355</v>
      </c>
      <c r="K58" s="1748">
        <v>-4.1048207014317661E-2</v>
      </c>
      <c r="L58" s="1748"/>
      <c r="M58" s="1748">
        <v>-5.4651674100132386E-3</v>
      </c>
      <c r="N58" s="1748">
        <v>3.4246575342465668E-2</v>
      </c>
      <c r="O58" s="1749">
        <v>-9.5029872335073096E-2</v>
      </c>
      <c r="P58" s="1750">
        <v>-9.2731829573934887E-2</v>
      </c>
      <c r="Q58" s="1748">
        <v>1.3826912199106367E-3</v>
      </c>
      <c r="R58" s="1748"/>
      <c r="S58" s="1748">
        <v>-2.5561827670678161E-3</v>
      </c>
      <c r="T58" s="1748">
        <v>2.5442493089268714E-2</v>
      </c>
      <c r="U58" s="1749">
        <v>2.4034094878781609E-2</v>
      </c>
      <c r="V58" s="1748">
        <v>-9.07485396005977E-2</v>
      </c>
      <c r="W58" s="1749">
        <v>-0.10960428626805507</v>
      </c>
      <c r="X58" s="1750">
        <v>-8.60000986111642E-2</v>
      </c>
      <c r="Y58" s="1748"/>
      <c r="Z58" s="1748">
        <v>-2.2440609765533859E-3</v>
      </c>
      <c r="AA58" s="1748">
        <v>-3.1323657114501802E-2</v>
      </c>
      <c r="AB58" s="1749">
        <v>-9.3150920345728139E-2</v>
      </c>
      <c r="AC58" s="1750">
        <v>-6.961611379635857E-2</v>
      </c>
      <c r="AD58" s="1748">
        <v>1.1976047904191711E-2</v>
      </c>
      <c r="AE58" s="1749">
        <v>-2.479483638539115E-3</v>
      </c>
      <c r="AF58" s="1750">
        <v>3.1378593743547345E-3</v>
      </c>
      <c r="AG58" s="1748">
        <v>-3.274965636765681E-2</v>
      </c>
      <c r="AH58" s="1748">
        <v>-6.958643888925542E-2</v>
      </c>
      <c r="AI58" s="1748">
        <v>-1.7993874425727419E-2</v>
      </c>
      <c r="AJ58" s="1749">
        <v>-1.2325602767614297E-2</v>
      </c>
      <c r="AK58" s="1750">
        <v>4.5271629778671496E-3</v>
      </c>
      <c r="AL58" s="1744"/>
      <c r="AM58" s="1720">
        <v>-5.9333987427421353E-2</v>
      </c>
      <c r="AN58" s="1745"/>
      <c r="AO58" s="1746"/>
      <c r="AP58" s="1748">
        <v>-3.126935001590736E-2</v>
      </c>
    </row>
    <row r="59" spans="1:42" ht="23.25">
      <c r="A59" s="1739" t="s">
        <v>578</v>
      </c>
      <c r="B59" s="1747"/>
      <c r="C59" s="1748">
        <v>-0.26804123711340211</v>
      </c>
      <c r="D59" s="1749">
        <v>-3.9392027565622989E-2</v>
      </c>
      <c r="E59" s="1750">
        <v>-3.9392059553349901E-2</v>
      </c>
      <c r="F59" s="1749">
        <v>-0.26460329737613575</v>
      </c>
      <c r="G59" s="1750">
        <v>-0.23279965382951107</v>
      </c>
      <c r="H59" s="1749">
        <v>-0.11432032018970839</v>
      </c>
      <c r="I59" s="1750">
        <v>-0.11702127659574468</v>
      </c>
      <c r="J59" s="1748">
        <v>-0.30353015339357003</v>
      </c>
      <c r="K59" s="1748">
        <v>-0.14035914041801589</v>
      </c>
      <c r="L59" s="1748"/>
      <c r="M59" s="1748">
        <v>-0.13068306611025704</v>
      </c>
      <c r="N59" s="1748">
        <v>-0.16574585635359118</v>
      </c>
      <c r="O59" s="1749">
        <v>-0.22999461154136125</v>
      </c>
      <c r="P59" s="1750">
        <v>-0.21531791907514453</v>
      </c>
      <c r="Q59" s="1748">
        <v>-8.7247937671860565E-2</v>
      </c>
      <c r="R59" s="1748"/>
      <c r="S59" s="1748">
        <v>-7.7067113432541579E-2</v>
      </c>
      <c r="T59" s="1748">
        <v>-0.16800937290783313</v>
      </c>
      <c r="U59" s="1749">
        <v>-0.14581269304738043</v>
      </c>
      <c r="V59" s="1748"/>
      <c r="W59" s="1749">
        <v>-0.28762745027833192</v>
      </c>
      <c r="X59" s="1750">
        <v>-0.22742829481503291</v>
      </c>
      <c r="Y59" s="1748"/>
      <c r="Z59" s="1748">
        <v>-0.25108903990242215</v>
      </c>
      <c r="AA59" s="1748">
        <v>-0.17383484103052416</v>
      </c>
      <c r="AB59" s="1749">
        <v>-0.26149622473279688</v>
      </c>
      <c r="AC59" s="1750">
        <v>-0.23968931428659734</v>
      </c>
      <c r="AD59" s="1748">
        <v>-0.1333333333333333</v>
      </c>
      <c r="AE59" s="1749">
        <v>-0.21613332146764597</v>
      </c>
      <c r="AF59" s="1750">
        <v>-0.19643467428092654</v>
      </c>
      <c r="AG59" s="1748">
        <v>-0.16735260829303422</v>
      </c>
      <c r="AH59" s="1748">
        <v>-0.25003987452815146</v>
      </c>
      <c r="AI59" s="1748">
        <v>1.1189956331877804E-2</v>
      </c>
      <c r="AJ59" s="1749">
        <v>0.1394667498890334</v>
      </c>
      <c r="AK59" s="1750">
        <v>0.11876750700280114</v>
      </c>
      <c r="AL59" s="1744"/>
      <c r="AM59" s="1720">
        <v>-0.22284921090760312</v>
      </c>
      <c r="AN59" s="1745"/>
      <c r="AO59" s="1746"/>
      <c r="AP59" s="1748">
        <v>9.1256325278714634E-3</v>
      </c>
    </row>
  </sheetData>
  <mergeCells count="2">
    <mergeCell ref="AE1:AG1"/>
    <mergeCell ref="A2:O2"/>
  </mergeCells>
  <conditionalFormatting sqref="AM57:AM59">
    <cfRule type="iconSet" priority="397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7:AK59 AP57:AP59">
    <cfRule type="cellIs" dxfId="176" priority="396" operator="greaterThanOrEqual">
      <formula>0</formula>
    </cfRule>
  </conditionalFormatting>
  <conditionalFormatting sqref="AL57:AL59">
    <cfRule type="cellIs" dxfId="175" priority="395" operator="between">
      <formula>#REF!</formula>
      <formula>#REF!</formula>
    </cfRule>
  </conditionalFormatting>
  <conditionalFormatting sqref="AO57:AO59">
    <cfRule type="cellIs" dxfId="174" priority="394" operator="between">
      <formula>#REF!</formula>
      <formula>#REF!</formula>
    </cfRule>
  </conditionalFormatting>
  <conditionalFormatting sqref="Z12:AK40 T12:W40 M12:Q40 C12:K40 AP12:AP40">
    <cfRule type="cellIs" dxfId="173" priority="1084" stopIfTrue="1" operator="equal">
      <formula>#REF!</formula>
    </cfRule>
  </conditionalFormatting>
  <conditionalFormatting sqref="L12:L40">
    <cfRule type="cellIs" dxfId="172" priority="1107" stopIfTrue="1" operator="equal">
      <formula>#REF!</formula>
    </cfRule>
  </conditionalFormatting>
  <conditionalFormatting sqref="S12:S40">
    <cfRule type="cellIs" dxfId="171" priority="1108" stopIfTrue="1" operator="equal">
      <formula>#REF!</formula>
    </cfRule>
  </conditionalFormatting>
  <conditionalFormatting sqref="AI41 I41:K41">
    <cfRule type="cellIs" dxfId="170" priority="393" stopIfTrue="1" operator="equal">
      <formula>$AX$139</formula>
    </cfRule>
  </conditionalFormatting>
  <conditionalFormatting sqref="AP41">
    <cfRule type="cellIs" dxfId="169" priority="391" stopIfTrue="1" operator="equal">
      <formula>$AX$139</formula>
    </cfRule>
  </conditionalFormatting>
  <conditionalFormatting sqref="AD41">
    <cfRule type="cellIs" dxfId="168" priority="390" stopIfTrue="1" operator="equal">
      <formula>$AX$139</formula>
    </cfRule>
  </conditionalFormatting>
  <conditionalFormatting sqref="P41">
    <cfRule type="cellIs" dxfId="167" priority="389" stopIfTrue="1" operator="equal">
      <formula>$AX$139</formula>
    </cfRule>
  </conditionalFormatting>
  <conditionalFormatting sqref="H41">
    <cfRule type="cellIs" dxfId="166" priority="388" stopIfTrue="1" operator="equal">
      <formula>$AX$139</formula>
    </cfRule>
  </conditionalFormatting>
  <conditionalFormatting sqref="AE41">
    <cfRule type="cellIs" dxfId="165" priority="387" stopIfTrue="1" operator="equal">
      <formula>$AX$139</formula>
    </cfRule>
  </conditionalFormatting>
  <conditionalFormatting sqref="Q41">
    <cfRule type="cellIs" dxfId="164" priority="386" stopIfTrue="1" operator="equal">
      <formula>$AX$139</formula>
    </cfRule>
  </conditionalFormatting>
  <conditionalFormatting sqref="AJ41">
    <cfRule type="cellIs" dxfId="163" priority="385" stopIfTrue="1" operator="equal">
      <formula>$AX$139</formula>
    </cfRule>
  </conditionalFormatting>
  <conditionalFormatting sqref="T41:U41">
    <cfRule type="cellIs" dxfId="162" priority="384" stopIfTrue="1" operator="equal">
      <formula>$AX$139</formula>
    </cfRule>
  </conditionalFormatting>
  <conditionalFormatting sqref="F41">
    <cfRule type="cellIs" dxfId="161" priority="383" stopIfTrue="1" operator="equal">
      <formula>$AX$139</formula>
    </cfRule>
  </conditionalFormatting>
  <conditionalFormatting sqref="AH41">
    <cfRule type="cellIs" dxfId="160" priority="382" stopIfTrue="1" operator="equal">
      <formula>$AX$139</formula>
    </cfRule>
  </conditionalFormatting>
  <conditionalFormatting sqref="AK41">
    <cfRule type="cellIs" dxfId="159" priority="381" stopIfTrue="1" operator="equal">
      <formula>$AX$139</formula>
    </cfRule>
  </conditionalFormatting>
  <conditionalFormatting sqref="G41">
    <cfRule type="cellIs" dxfId="158" priority="380" stopIfTrue="1" operator="equal">
      <formula>$AX$139</formula>
    </cfRule>
  </conditionalFormatting>
  <conditionalFormatting sqref="V41">
    <cfRule type="cellIs" dxfId="157" priority="379" stopIfTrue="1" operator="equal">
      <formula>$AX$139</formula>
    </cfRule>
  </conditionalFormatting>
  <conditionalFormatting sqref="AB41">
    <cfRule type="cellIs" dxfId="156" priority="378" stopIfTrue="1" operator="equal">
      <formula>$AX$139</formula>
    </cfRule>
  </conditionalFormatting>
  <conditionalFormatting sqref="W41">
    <cfRule type="cellIs" dxfId="155" priority="377" stopIfTrue="1" operator="equal">
      <formula>$AX$139</formula>
    </cfRule>
  </conditionalFormatting>
  <conditionalFormatting sqref="Z41:AA41">
    <cfRule type="cellIs" dxfId="154" priority="374" stopIfTrue="1" operator="equal">
      <formula>$AX$139</formula>
    </cfRule>
  </conditionalFormatting>
  <conditionalFormatting sqref="AF41:AG41">
    <cfRule type="cellIs" dxfId="153" priority="376" stopIfTrue="1" operator="equal">
      <formula>$AX$139</formula>
    </cfRule>
  </conditionalFormatting>
  <conditionalFormatting sqref="AC41">
    <cfRule type="cellIs" dxfId="152" priority="375" stopIfTrue="1" operator="equal">
      <formula>$AX$139</formula>
    </cfRule>
  </conditionalFormatting>
  <conditionalFormatting sqref="E41">
    <cfRule type="cellIs" dxfId="151" priority="373" stopIfTrue="1" operator="equal">
      <formula>$AX$139</formula>
    </cfRule>
  </conditionalFormatting>
  <conditionalFormatting sqref="M41:O41">
    <cfRule type="cellIs" dxfId="150" priority="372" stopIfTrue="1" operator="equal">
      <formula>$AX$139</formula>
    </cfRule>
  </conditionalFormatting>
  <conditionalFormatting sqref="C41:D41">
    <cfRule type="cellIs" dxfId="149" priority="371" stopIfTrue="1" operator="equal">
      <formula>$AX$139</formula>
    </cfRule>
  </conditionalFormatting>
  <conditionalFormatting sqref="L41">
    <cfRule type="cellIs" dxfId="148" priority="370" stopIfTrue="1" operator="equal">
      <formula>$AY$175</formula>
    </cfRule>
  </conditionalFormatting>
  <conditionalFormatting sqref="S41">
    <cfRule type="cellIs" dxfId="147" priority="369" stopIfTrue="1" operator="equal">
      <formula>$AX$138</formula>
    </cfRule>
  </conditionalFormatting>
  <conditionalFormatting sqref="I42:K43">
    <cfRule type="cellIs" dxfId="146" priority="368" stopIfTrue="1" operator="equal">
      <formula>$AX$140</formula>
    </cfRule>
  </conditionalFormatting>
  <conditionalFormatting sqref="AN12:AN40">
    <cfRule type="iconSet" priority="110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45" priority="345" stopIfTrue="1" operator="equal">
      <formula>$AX$140</formula>
    </cfRule>
  </conditionalFormatting>
  <conditionalFormatting sqref="AN42:AN43">
    <cfRule type="iconSet" priority="34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44" priority="343" stopIfTrue="1" operator="equal">
      <formula>$AX$140</formula>
    </cfRule>
  </conditionalFormatting>
  <conditionalFormatting sqref="AD42">
    <cfRule type="cellIs" dxfId="143" priority="342" stopIfTrue="1" operator="equal">
      <formula>$AX$140</formula>
    </cfRule>
  </conditionalFormatting>
  <conditionalFormatting sqref="P42">
    <cfRule type="cellIs" dxfId="142" priority="341" stopIfTrue="1" operator="equal">
      <formula>$AX$140</formula>
    </cfRule>
  </conditionalFormatting>
  <conditionalFormatting sqref="H42">
    <cfRule type="cellIs" dxfId="141" priority="340" stopIfTrue="1" operator="equal">
      <formula>$AX$140</formula>
    </cfRule>
  </conditionalFormatting>
  <conditionalFormatting sqref="AE42">
    <cfRule type="cellIs" dxfId="140" priority="339" stopIfTrue="1" operator="equal">
      <formula>$AX$140</formula>
    </cfRule>
  </conditionalFormatting>
  <conditionalFormatting sqref="Q42">
    <cfRule type="cellIs" dxfId="139" priority="338" stopIfTrue="1" operator="equal">
      <formula>$AX$140</formula>
    </cfRule>
  </conditionalFormatting>
  <conditionalFormatting sqref="AJ42">
    <cfRule type="cellIs" dxfId="138" priority="337" stopIfTrue="1" operator="equal">
      <formula>$AX$140</formula>
    </cfRule>
  </conditionalFormatting>
  <conditionalFormatting sqref="T42:U42">
    <cfRule type="cellIs" dxfId="137" priority="336" stopIfTrue="1" operator="equal">
      <formula>$AX$140</formula>
    </cfRule>
  </conditionalFormatting>
  <conditionalFormatting sqref="F42">
    <cfRule type="cellIs" dxfId="136" priority="335" stopIfTrue="1" operator="equal">
      <formula>$AX$140</formula>
    </cfRule>
  </conditionalFormatting>
  <conditionalFormatting sqref="AH42">
    <cfRule type="cellIs" dxfId="135" priority="334" stopIfTrue="1" operator="equal">
      <formula>$AX$140</formula>
    </cfRule>
  </conditionalFormatting>
  <conditionalFormatting sqref="AK42">
    <cfRule type="cellIs" dxfId="134" priority="333" stopIfTrue="1" operator="equal">
      <formula>$AX$140</formula>
    </cfRule>
  </conditionalFormatting>
  <conditionalFormatting sqref="G42">
    <cfRule type="cellIs" dxfId="133" priority="332" stopIfTrue="1" operator="equal">
      <formula>$AX$140</formula>
    </cfRule>
  </conditionalFormatting>
  <conditionalFormatting sqref="V42">
    <cfRule type="cellIs" dxfId="132" priority="331" stopIfTrue="1" operator="equal">
      <formula>$AX$140</formula>
    </cfRule>
  </conditionalFormatting>
  <conditionalFormatting sqref="W42">
    <cfRule type="cellIs" dxfId="131" priority="329" stopIfTrue="1" operator="equal">
      <formula>$AX$140</formula>
    </cfRule>
  </conditionalFormatting>
  <conditionalFormatting sqref="Z42:AA42">
    <cfRule type="cellIs" dxfId="130" priority="326" stopIfTrue="1" operator="equal">
      <formula>$AX$140</formula>
    </cfRule>
  </conditionalFormatting>
  <conditionalFormatting sqref="AF42:AG42">
    <cfRule type="cellIs" dxfId="129" priority="328" stopIfTrue="1" operator="equal">
      <formula>$AX$140</formula>
    </cfRule>
  </conditionalFormatting>
  <conditionalFormatting sqref="AC42">
    <cfRule type="cellIs" dxfId="128" priority="327" stopIfTrue="1" operator="equal">
      <formula>$AX$140</formula>
    </cfRule>
  </conditionalFormatting>
  <conditionalFormatting sqref="E42">
    <cfRule type="cellIs" dxfId="127" priority="325" stopIfTrue="1" operator="equal">
      <formula>$AX$140</formula>
    </cfRule>
  </conditionalFormatting>
  <conditionalFormatting sqref="M42:O42">
    <cfRule type="cellIs" dxfId="126" priority="324" stopIfTrue="1" operator="equal">
      <formula>$AX$140</formula>
    </cfRule>
  </conditionalFormatting>
  <conditionalFormatting sqref="C42:D42">
    <cfRule type="cellIs" dxfId="125" priority="323" stopIfTrue="1" operator="equal">
      <formula>$AX$140</formula>
    </cfRule>
  </conditionalFormatting>
  <conditionalFormatting sqref="L42">
    <cfRule type="cellIs" dxfId="124" priority="322" stopIfTrue="1" operator="equal">
      <formula>$AY$176</formula>
    </cfRule>
  </conditionalFormatting>
  <conditionalFormatting sqref="S42">
    <cfRule type="cellIs" dxfId="123" priority="321" stopIfTrue="1" operator="equal">
      <formula>$AX$139</formula>
    </cfRule>
  </conditionalFormatting>
  <conditionalFormatting sqref="AP43">
    <cfRule type="cellIs" dxfId="122" priority="320" stopIfTrue="1" operator="equal">
      <formula>$AX$140</formula>
    </cfRule>
  </conditionalFormatting>
  <conditionalFormatting sqref="AD43">
    <cfRule type="cellIs" dxfId="121" priority="319" stopIfTrue="1" operator="equal">
      <formula>$AX$140</formula>
    </cfRule>
  </conditionalFormatting>
  <conditionalFormatting sqref="P43">
    <cfRule type="cellIs" dxfId="120" priority="318" stopIfTrue="1" operator="equal">
      <formula>$AX$140</formula>
    </cfRule>
  </conditionalFormatting>
  <conditionalFormatting sqref="H43">
    <cfRule type="cellIs" dxfId="119" priority="317" stopIfTrue="1" operator="equal">
      <formula>$AX$140</formula>
    </cfRule>
  </conditionalFormatting>
  <conditionalFormatting sqref="AE43">
    <cfRule type="cellIs" dxfId="118" priority="316" stopIfTrue="1" operator="equal">
      <formula>$AX$140</formula>
    </cfRule>
  </conditionalFormatting>
  <conditionalFormatting sqref="Q43">
    <cfRule type="cellIs" dxfId="117" priority="315" stopIfTrue="1" operator="equal">
      <formula>$AX$140</formula>
    </cfRule>
  </conditionalFormatting>
  <conditionalFormatting sqref="AJ43">
    <cfRule type="cellIs" dxfId="116" priority="314" stopIfTrue="1" operator="equal">
      <formula>$AX$140</formula>
    </cfRule>
  </conditionalFormatting>
  <conditionalFormatting sqref="T43:U43">
    <cfRule type="cellIs" dxfId="115" priority="313" stopIfTrue="1" operator="equal">
      <formula>$AX$140</formula>
    </cfRule>
  </conditionalFormatting>
  <conditionalFormatting sqref="F43">
    <cfRule type="cellIs" dxfId="114" priority="312" stopIfTrue="1" operator="equal">
      <formula>$AX$140</formula>
    </cfRule>
  </conditionalFormatting>
  <conditionalFormatting sqref="AH43">
    <cfRule type="cellIs" dxfId="113" priority="311" stopIfTrue="1" operator="equal">
      <formula>$AX$140</formula>
    </cfRule>
  </conditionalFormatting>
  <conditionalFormatting sqref="AK43">
    <cfRule type="cellIs" dxfId="112" priority="310" stopIfTrue="1" operator="equal">
      <formula>$AX$140</formula>
    </cfRule>
  </conditionalFormatting>
  <conditionalFormatting sqref="G43">
    <cfRule type="cellIs" dxfId="111" priority="309" stopIfTrue="1" operator="equal">
      <formula>$AX$140</formula>
    </cfRule>
  </conditionalFormatting>
  <conditionalFormatting sqref="V43">
    <cfRule type="cellIs" dxfId="110" priority="308" stopIfTrue="1" operator="equal">
      <formula>$AX$140</formula>
    </cfRule>
  </conditionalFormatting>
  <conditionalFormatting sqref="W43">
    <cfRule type="cellIs" dxfId="109" priority="306" stopIfTrue="1" operator="equal">
      <formula>$AX$140</formula>
    </cfRule>
  </conditionalFormatting>
  <conditionalFormatting sqref="Z43:AA43">
    <cfRule type="cellIs" dxfId="108" priority="303" stopIfTrue="1" operator="equal">
      <formula>$AX$140</formula>
    </cfRule>
  </conditionalFormatting>
  <conditionalFormatting sqref="AF43:AG43">
    <cfRule type="cellIs" dxfId="107" priority="305" stopIfTrue="1" operator="equal">
      <formula>$AX$140</formula>
    </cfRule>
  </conditionalFormatting>
  <conditionalFormatting sqref="AC43">
    <cfRule type="cellIs" dxfId="106" priority="304" stopIfTrue="1" operator="equal">
      <formula>$AX$140</formula>
    </cfRule>
  </conditionalFormatting>
  <conditionalFormatting sqref="E43">
    <cfRule type="cellIs" dxfId="105" priority="302" stopIfTrue="1" operator="equal">
      <formula>$AX$140</formula>
    </cfRule>
  </conditionalFormatting>
  <conditionalFormatting sqref="M43:O43">
    <cfRule type="cellIs" dxfId="104" priority="301" stopIfTrue="1" operator="equal">
      <formula>$AX$140</formula>
    </cfRule>
  </conditionalFormatting>
  <conditionalFormatting sqref="C43:D43">
    <cfRule type="cellIs" dxfId="103" priority="300" stopIfTrue="1" operator="equal">
      <formula>$AX$140</formula>
    </cfRule>
  </conditionalFormatting>
  <conditionalFormatting sqref="L43">
    <cfRule type="cellIs" dxfId="102" priority="299" stopIfTrue="1" operator="equal">
      <formula>$AY$176</formula>
    </cfRule>
  </conditionalFormatting>
  <conditionalFormatting sqref="S43">
    <cfRule type="cellIs" dxfId="101" priority="298" stopIfTrue="1" operator="equal">
      <formula>$AX$139</formula>
    </cfRule>
  </conditionalFormatting>
  <conditionalFormatting sqref="AN41">
    <cfRule type="iconSet" priority="111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00" priority="297" stopIfTrue="1" operator="equal">
      <formula>$AX$139</formula>
    </cfRule>
  </conditionalFormatting>
  <conditionalFormatting sqref="AI44 I44:K44 I47:K47">
    <cfRule type="cellIs" dxfId="99" priority="270" stopIfTrue="1" operator="equal">
      <formula>$AX$132</formula>
    </cfRule>
  </conditionalFormatting>
  <conditionalFormatting sqref="AP44">
    <cfRule type="cellIs" dxfId="98" priority="268" stopIfTrue="1" operator="equal">
      <formula>$AX$132</formula>
    </cfRule>
  </conditionalFormatting>
  <conditionalFormatting sqref="AD44">
    <cfRule type="cellIs" dxfId="97" priority="267" stopIfTrue="1" operator="equal">
      <formula>$AX$132</formula>
    </cfRule>
  </conditionalFormatting>
  <conditionalFormatting sqref="P44">
    <cfRule type="cellIs" dxfId="96" priority="266" stopIfTrue="1" operator="equal">
      <formula>$AX$132</formula>
    </cfRule>
  </conditionalFormatting>
  <conditionalFormatting sqref="H44">
    <cfRule type="cellIs" dxfId="95" priority="265" stopIfTrue="1" operator="equal">
      <formula>$AX$132</formula>
    </cfRule>
  </conditionalFormatting>
  <conditionalFormatting sqref="AE44">
    <cfRule type="cellIs" dxfId="94" priority="264" stopIfTrue="1" operator="equal">
      <formula>$AX$132</formula>
    </cfRule>
  </conditionalFormatting>
  <conditionalFormatting sqref="Q44">
    <cfRule type="cellIs" dxfId="93" priority="263" stopIfTrue="1" operator="equal">
      <formula>$AX$132</formula>
    </cfRule>
  </conditionalFormatting>
  <conditionalFormatting sqref="AJ44">
    <cfRule type="cellIs" dxfId="92" priority="262" stopIfTrue="1" operator="equal">
      <formula>$AX$132</formula>
    </cfRule>
  </conditionalFormatting>
  <conditionalFormatting sqref="T44:U44">
    <cfRule type="cellIs" dxfId="91" priority="261" stopIfTrue="1" operator="equal">
      <formula>$AX$132</formula>
    </cfRule>
  </conditionalFormatting>
  <conditionalFormatting sqref="F44">
    <cfRule type="cellIs" dxfId="90" priority="260" stopIfTrue="1" operator="equal">
      <formula>$AX$132</formula>
    </cfRule>
  </conditionalFormatting>
  <conditionalFormatting sqref="AH44">
    <cfRule type="cellIs" dxfId="89" priority="259" stopIfTrue="1" operator="equal">
      <formula>$AX$132</formula>
    </cfRule>
  </conditionalFormatting>
  <conditionalFormatting sqref="AK44">
    <cfRule type="cellIs" dxfId="88" priority="258" stopIfTrue="1" operator="equal">
      <formula>$AX$132</formula>
    </cfRule>
  </conditionalFormatting>
  <conditionalFormatting sqref="G44">
    <cfRule type="cellIs" dxfId="87" priority="257" stopIfTrue="1" operator="equal">
      <formula>$AX$132</formula>
    </cfRule>
  </conditionalFormatting>
  <conditionalFormatting sqref="V44">
    <cfRule type="cellIs" dxfId="86" priority="256" stopIfTrue="1" operator="equal">
      <formula>$AX$132</formula>
    </cfRule>
  </conditionalFormatting>
  <conditionalFormatting sqref="W44">
    <cfRule type="cellIs" dxfId="85" priority="254" stopIfTrue="1" operator="equal">
      <formula>$AX$132</formula>
    </cfRule>
  </conditionalFormatting>
  <conditionalFormatting sqref="Z44:AA44">
    <cfRule type="cellIs" dxfId="84" priority="251" stopIfTrue="1" operator="equal">
      <formula>$AX$132</formula>
    </cfRule>
  </conditionalFormatting>
  <conditionalFormatting sqref="AF44:AG44">
    <cfRule type="cellIs" dxfId="83" priority="253" stopIfTrue="1" operator="equal">
      <formula>$AX$132</formula>
    </cfRule>
  </conditionalFormatting>
  <conditionalFormatting sqref="AC44">
    <cfRule type="cellIs" dxfId="82" priority="252" stopIfTrue="1" operator="equal">
      <formula>$AX$132</formula>
    </cfRule>
  </conditionalFormatting>
  <conditionalFormatting sqref="E44">
    <cfRule type="cellIs" dxfId="81" priority="250" stopIfTrue="1" operator="equal">
      <formula>$AX$132</formula>
    </cfRule>
  </conditionalFormatting>
  <conditionalFormatting sqref="M44:O44">
    <cfRule type="cellIs" dxfId="80" priority="249" stopIfTrue="1" operator="equal">
      <formula>$AX$132</formula>
    </cfRule>
  </conditionalFormatting>
  <conditionalFormatting sqref="C44:D44">
    <cfRule type="cellIs" dxfId="79" priority="248" stopIfTrue="1" operator="equal">
      <formula>$AX$132</formula>
    </cfRule>
  </conditionalFormatting>
  <conditionalFormatting sqref="L44">
    <cfRule type="cellIs" dxfId="78" priority="247" stopIfTrue="1" operator="equal">
      <formula>$AY$168</formula>
    </cfRule>
  </conditionalFormatting>
  <conditionalFormatting sqref="S44 I48:K48">
    <cfRule type="cellIs" dxfId="77" priority="246" stopIfTrue="1" operator="equal">
      <formula>$AX$131</formula>
    </cfRule>
  </conditionalFormatting>
  <conditionalFormatting sqref="AB44">
    <cfRule type="cellIs" dxfId="76" priority="151" stopIfTrue="1" operator="equal">
      <formula>$AX$139</formula>
    </cfRule>
  </conditionalFormatting>
  <conditionalFormatting sqref="I45:K45">
    <cfRule type="cellIs" dxfId="75" priority="103" stopIfTrue="1" operator="equal">
      <formula>$AX$129</formula>
    </cfRule>
  </conditionalFormatting>
  <conditionalFormatting sqref="AI45">
    <cfRule type="cellIs" dxfId="74" priority="150" stopIfTrue="1" operator="equal">
      <formula>$AX$129</formula>
    </cfRule>
  </conditionalFormatting>
  <conditionalFormatting sqref="AP45">
    <cfRule type="cellIs" dxfId="73" priority="148" stopIfTrue="1" operator="equal">
      <formula>$AX$129</formula>
    </cfRule>
  </conditionalFormatting>
  <conditionalFormatting sqref="AD45">
    <cfRule type="cellIs" dxfId="72" priority="147" stopIfTrue="1" operator="equal">
      <formula>$AX$129</formula>
    </cfRule>
  </conditionalFormatting>
  <conditionalFormatting sqref="P45">
    <cfRule type="cellIs" dxfId="71" priority="146" stopIfTrue="1" operator="equal">
      <formula>$AX$129</formula>
    </cfRule>
  </conditionalFormatting>
  <conditionalFormatting sqref="H45">
    <cfRule type="cellIs" dxfId="70" priority="145" stopIfTrue="1" operator="equal">
      <formula>$AX$129</formula>
    </cfRule>
  </conditionalFormatting>
  <conditionalFormatting sqref="AE45">
    <cfRule type="cellIs" dxfId="69" priority="144" stopIfTrue="1" operator="equal">
      <formula>$AX$129</formula>
    </cfRule>
  </conditionalFormatting>
  <conditionalFormatting sqref="Q45">
    <cfRule type="cellIs" dxfId="68" priority="143" stopIfTrue="1" operator="equal">
      <formula>$AX$129</formula>
    </cfRule>
  </conditionalFormatting>
  <conditionalFormatting sqref="AJ45">
    <cfRule type="cellIs" dxfId="67" priority="142" stopIfTrue="1" operator="equal">
      <formula>$AX$129</formula>
    </cfRule>
  </conditionalFormatting>
  <conditionalFormatting sqref="T45:U45">
    <cfRule type="cellIs" dxfId="66" priority="141" stopIfTrue="1" operator="equal">
      <formula>$AX$129</formula>
    </cfRule>
  </conditionalFormatting>
  <conditionalFormatting sqref="F45">
    <cfRule type="cellIs" dxfId="65" priority="140" stopIfTrue="1" operator="equal">
      <formula>$AX$129</formula>
    </cfRule>
  </conditionalFormatting>
  <conditionalFormatting sqref="AH45">
    <cfRule type="cellIs" dxfId="64" priority="139" stopIfTrue="1" operator="equal">
      <formula>$AX$129</formula>
    </cfRule>
  </conditionalFormatting>
  <conditionalFormatting sqref="AK45">
    <cfRule type="cellIs" dxfId="63" priority="138" stopIfTrue="1" operator="equal">
      <formula>$AX$129</formula>
    </cfRule>
  </conditionalFormatting>
  <conditionalFormatting sqref="G45">
    <cfRule type="cellIs" dxfId="62" priority="137" stopIfTrue="1" operator="equal">
      <formula>$AX$129</formula>
    </cfRule>
  </conditionalFormatting>
  <conditionalFormatting sqref="V45">
    <cfRule type="cellIs" dxfId="61" priority="136" stopIfTrue="1" operator="equal">
      <formula>$AX$129</formula>
    </cfRule>
  </conditionalFormatting>
  <conditionalFormatting sqref="W45">
    <cfRule type="cellIs" dxfId="60" priority="134" stopIfTrue="1" operator="equal">
      <formula>$AX$129</formula>
    </cfRule>
  </conditionalFormatting>
  <conditionalFormatting sqref="Z45:AA45">
    <cfRule type="cellIs" dxfId="59" priority="131" stopIfTrue="1" operator="equal">
      <formula>$AX$129</formula>
    </cfRule>
  </conditionalFormatting>
  <conditionalFormatting sqref="AF45:AG45">
    <cfRule type="cellIs" dxfId="58" priority="133" stopIfTrue="1" operator="equal">
      <formula>$AX$129</formula>
    </cfRule>
  </conditionalFormatting>
  <conditionalFormatting sqref="AC45">
    <cfRule type="cellIs" dxfId="57" priority="132" stopIfTrue="1" operator="equal">
      <formula>$AX$129</formula>
    </cfRule>
  </conditionalFormatting>
  <conditionalFormatting sqref="E45">
    <cfRule type="cellIs" dxfId="56" priority="130" stopIfTrue="1" operator="equal">
      <formula>$AX$129</formula>
    </cfRule>
  </conditionalFormatting>
  <conditionalFormatting sqref="M45:O45">
    <cfRule type="cellIs" dxfId="55" priority="129" stopIfTrue="1" operator="equal">
      <formula>$AX$129</formula>
    </cfRule>
  </conditionalFormatting>
  <conditionalFormatting sqref="C45:D45">
    <cfRule type="cellIs" dxfId="54" priority="128" stopIfTrue="1" operator="equal">
      <formula>$AX$129</formula>
    </cfRule>
  </conditionalFormatting>
  <conditionalFormatting sqref="L45">
    <cfRule type="cellIs" dxfId="53" priority="127" stopIfTrue="1" operator="equal">
      <formula>$AY$165</formula>
    </cfRule>
  </conditionalFormatting>
  <conditionalFormatting sqref="S45">
    <cfRule type="cellIs" dxfId="52" priority="126" stopIfTrue="1" operator="equal">
      <formula>$AX$128</formula>
    </cfRule>
  </conditionalFormatting>
  <conditionalFormatting sqref="AN44">
    <cfRule type="iconSet" priority="11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51" priority="102" stopIfTrue="1" operator="equal">
      <formula>$AX$139</formula>
    </cfRule>
  </conditionalFormatting>
  <conditionalFormatting sqref="AN45">
    <cfRule type="iconSet" priority="111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50" priority="101" stopIfTrue="1" operator="equal">
      <formula>$AX$139</formula>
    </cfRule>
  </conditionalFormatting>
  <conditionalFormatting sqref="AI47">
    <cfRule type="cellIs" dxfId="49" priority="100" stopIfTrue="1" operator="equal">
      <formula>$AX$132</formula>
    </cfRule>
  </conditionalFormatting>
  <conditionalFormatting sqref="AP47">
    <cfRule type="cellIs" dxfId="48" priority="98" stopIfTrue="1" operator="equal">
      <formula>$AX$132</formula>
    </cfRule>
  </conditionalFormatting>
  <conditionalFormatting sqref="AD47">
    <cfRule type="cellIs" dxfId="47" priority="97" stopIfTrue="1" operator="equal">
      <formula>$AX$132</formula>
    </cfRule>
  </conditionalFormatting>
  <conditionalFormatting sqref="P47">
    <cfRule type="cellIs" dxfId="46" priority="96" stopIfTrue="1" operator="equal">
      <formula>$AX$132</formula>
    </cfRule>
  </conditionalFormatting>
  <conditionalFormatting sqref="H47">
    <cfRule type="cellIs" dxfId="45" priority="95" stopIfTrue="1" operator="equal">
      <formula>$AX$132</formula>
    </cfRule>
  </conditionalFormatting>
  <conditionalFormatting sqref="AE47">
    <cfRule type="cellIs" dxfId="44" priority="94" stopIfTrue="1" operator="equal">
      <formula>$AX$132</formula>
    </cfRule>
  </conditionalFormatting>
  <conditionalFormatting sqref="Q47">
    <cfRule type="cellIs" dxfId="43" priority="93" stopIfTrue="1" operator="equal">
      <formula>$AX$132</formula>
    </cfRule>
  </conditionalFormatting>
  <conditionalFormatting sqref="AJ47">
    <cfRule type="cellIs" dxfId="42" priority="92" stopIfTrue="1" operator="equal">
      <formula>$AX$132</formula>
    </cfRule>
  </conditionalFormatting>
  <conditionalFormatting sqref="T47:U47">
    <cfRule type="cellIs" dxfId="41" priority="91" stopIfTrue="1" operator="equal">
      <formula>$AX$132</formula>
    </cfRule>
  </conditionalFormatting>
  <conditionalFormatting sqref="F47">
    <cfRule type="cellIs" dxfId="40" priority="90" stopIfTrue="1" operator="equal">
      <formula>$AX$132</formula>
    </cfRule>
  </conditionalFormatting>
  <conditionalFormatting sqref="AH47">
    <cfRule type="cellIs" dxfId="39" priority="89" stopIfTrue="1" operator="equal">
      <formula>$AX$132</formula>
    </cfRule>
  </conditionalFormatting>
  <conditionalFormatting sqref="AK47">
    <cfRule type="cellIs" dxfId="38" priority="88" stopIfTrue="1" operator="equal">
      <formula>$AX$132</formula>
    </cfRule>
  </conditionalFormatting>
  <conditionalFormatting sqref="G47">
    <cfRule type="cellIs" dxfId="37" priority="87" stopIfTrue="1" operator="equal">
      <formula>$AX$132</formula>
    </cfRule>
  </conditionalFormatting>
  <conditionalFormatting sqref="V47">
    <cfRule type="cellIs" dxfId="36" priority="86" stopIfTrue="1" operator="equal">
      <formula>$AX$132</formula>
    </cfRule>
  </conditionalFormatting>
  <conditionalFormatting sqref="W47">
    <cfRule type="cellIs" dxfId="35" priority="84" stopIfTrue="1" operator="equal">
      <formula>$AX$132</formula>
    </cfRule>
  </conditionalFormatting>
  <conditionalFormatting sqref="Z47:AA47">
    <cfRule type="cellIs" dxfId="34" priority="81" stopIfTrue="1" operator="equal">
      <formula>$AX$132</formula>
    </cfRule>
  </conditionalFormatting>
  <conditionalFormatting sqref="AF47:AG47">
    <cfRule type="cellIs" dxfId="33" priority="83" stopIfTrue="1" operator="equal">
      <formula>$AX$132</formula>
    </cfRule>
  </conditionalFormatting>
  <conditionalFormatting sqref="AC47">
    <cfRule type="cellIs" dxfId="32" priority="82" stopIfTrue="1" operator="equal">
      <formula>$AX$132</formula>
    </cfRule>
  </conditionalFormatting>
  <conditionalFormatting sqref="E47">
    <cfRule type="cellIs" dxfId="31" priority="80" stopIfTrue="1" operator="equal">
      <formula>$AX$132</formula>
    </cfRule>
  </conditionalFormatting>
  <conditionalFormatting sqref="M47:O47">
    <cfRule type="cellIs" dxfId="30" priority="79" stopIfTrue="1" operator="equal">
      <formula>$AX$132</formula>
    </cfRule>
  </conditionalFormatting>
  <conditionalFormatting sqref="C47:D47">
    <cfRule type="cellIs" dxfId="29" priority="78" stopIfTrue="1" operator="equal">
      <formula>$AX$132</formula>
    </cfRule>
  </conditionalFormatting>
  <conditionalFormatting sqref="L47">
    <cfRule type="cellIs" dxfId="28" priority="77" stopIfTrue="1" operator="equal">
      <formula>$AY$168</formula>
    </cfRule>
  </conditionalFormatting>
  <conditionalFormatting sqref="S47">
    <cfRule type="cellIs" dxfId="27" priority="76" stopIfTrue="1" operator="equal">
      <formula>$AX$131</formula>
    </cfRule>
  </conditionalFormatting>
  <conditionalFormatting sqref="AB47">
    <cfRule type="cellIs" dxfId="26" priority="52" stopIfTrue="1" operator="equal">
      <formula>$AX$139</formula>
    </cfRule>
  </conditionalFormatting>
  <conditionalFormatting sqref="AI48">
    <cfRule type="cellIs" dxfId="25" priority="51" stopIfTrue="1" operator="equal">
      <formula>$AX$131</formula>
    </cfRule>
  </conditionalFormatting>
  <conditionalFormatting sqref="AP48">
    <cfRule type="cellIs" dxfId="24" priority="49" stopIfTrue="1" operator="equal">
      <formula>$AX$131</formula>
    </cfRule>
  </conditionalFormatting>
  <conditionalFormatting sqref="AD48">
    <cfRule type="cellIs" dxfId="23" priority="48" stopIfTrue="1" operator="equal">
      <formula>$AX$131</formula>
    </cfRule>
  </conditionalFormatting>
  <conditionalFormatting sqref="P48">
    <cfRule type="cellIs" dxfId="22" priority="47" stopIfTrue="1" operator="equal">
      <formula>$AX$131</formula>
    </cfRule>
  </conditionalFormatting>
  <conditionalFormatting sqref="H48">
    <cfRule type="cellIs" dxfId="21" priority="46" stopIfTrue="1" operator="equal">
      <formula>$AX$131</formula>
    </cfRule>
  </conditionalFormatting>
  <conditionalFormatting sqref="AE48">
    <cfRule type="cellIs" dxfId="20" priority="45" stopIfTrue="1" operator="equal">
      <formula>$AX$131</formula>
    </cfRule>
  </conditionalFormatting>
  <conditionalFormatting sqref="Q48">
    <cfRule type="cellIs" dxfId="19" priority="44" stopIfTrue="1" operator="equal">
      <formula>$AX$131</formula>
    </cfRule>
  </conditionalFormatting>
  <conditionalFormatting sqref="AJ48">
    <cfRule type="cellIs" dxfId="18" priority="43" stopIfTrue="1" operator="equal">
      <formula>$AX$131</formula>
    </cfRule>
  </conditionalFormatting>
  <conditionalFormatting sqref="T48:U48">
    <cfRule type="cellIs" dxfId="17" priority="42" stopIfTrue="1" operator="equal">
      <formula>$AX$131</formula>
    </cfRule>
  </conditionalFormatting>
  <conditionalFormatting sqref="F48">
    <cfRule type="cellIs" dxfId="16" priority="41" stopIfTrue="1" operator="equal">
      <formula>$AX$131</formula>
    </cfRule>
  </conditionalFormatting>
  <conditionalFormatting sqref="AH48">
    <cfRule type="cellIs" dxfId="15" priority="40" stopIfTrue="1" operator="equal">
      <formula>$AX$131</formula>
    </cfRule>
  </conditionalFormatting>
  <conditionalFormatting sqref="AK48">
    <cfRule type="cellIs" dxfId="14" priority="39" stopIfTrue="1" operator="equal">
      <formula>$AX$131</formula>
    </cfRule>
  </conditionalFormatting>
  <conditionalFormatting sqref="G48">
    <cfRule type="cellIs" dxfId="13" priority="38" stopIfTrue="1" operator="equal">
      <formula>$AX$131</formula>
    </cfRule>
  </conditionalFormatting>
  <conditionalFormatting sqref="V48">
    <cfRule type="cellIs" dxfId="12" priority="37" stopIfTrue="1" operator="equal">
      <formula>$AX$131</formula>
    </cfRule>
  </conditionalFormatting>
  <conditionalFormatting sqref="W48">
    <cfRule type="cellIs" dxfId="11" priority="35" stopIfTrue="1" operator="equal">
      <formula>$AX$131</formula>
    </cfRule>
  </conditionalFormatting>
  <conditionalFormatting sqref="Z48:AA48">
    <cfRule type="cellIs" dxfId="10" priority="32" stopIfTrue="1" operator="equal">
      <formula>$AX$131</formula>
    </cfRule>
  </conditionalFormatting>
  <conditionalFormatting sqref="AF48:AG48">
    <cfRule type="cellIs" dxfId="9" priority="34" stopIfTrue="1" operator="equal">
      <formula>$AX$131</formula>
    </cfRule>
  </conditionalFormatting>
  <conditionalFormatting sqref="AC48">
    <cfRule type="cellIs" dxfId="8" priority="33" stopIfTrue="1" operator="equal">
      <formula>$AX$131</formula>
    </cfRule>
  </conditionalFormatting>
  <conditionalFormatting sqref="E48">
    <cfRule type="cellIs" dxfId="7" priority="31" stopIfTrue="1" operator="equal">
      <formula>$AX$131</formula>
    </cfRule>
  </conditionalFormatting>
  <conditionalFormatting sqref="M48:O48">
    <cfRule type="cellIs" dxfId="6" priority="30" stopIfTrue="1" operator="equal">
      <formula>$AX$131</formula>
    </cfRule>
  </conditionalFormatting>
  <conditionalFormatting sqref="C48:D48">
    <cfRule type="cellIs" dxfId="5" priority="29" stopIfTrue="1" operator="equal">
      <formula>$AX$131</formula>
    </cfRule>
  </conditionalFormatting>
  <conditionalFormatting sqref="L48">
    <cfRule type="cellIs" dxfId="4" priority="28" stopIfTrue="1" operator="equal">
      <formula>$AY$167</formula>
    </cfRule>
  </conditionalFormatting>
  <conditionalFormatting sqref="S48">
    <cfRule type="cellIs" dxfId="3" priority="27" stopIfTrue="1" operator="equal">
      <formula>$AX$130</formula>
    </cfRule>
  </conditionalFormatting>
  <conditionalFormatting sqref="AN47">
    <cfRule type="iconSet" priority="11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2" priority="3" stopIfTrue="1" operator="equal">
      <formula>$AX$139</formula>
    </cfRule>
  </conditionalFormatting>
  <conditionalFormatting sqref="AN48">
    <cfRule type="iconSet" priority="112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1" priority="2" stopIfTrue="1" operator="equal">
      <formula>$AX$139</formula>
    </cfRule>
  </conditionalFormatting>
  <conditionalFormatting sqref="AB50">
    <cfRule type="cellIs" dxfId="0" priority="1" stopIfTrue="1" operator="equal">
      <formula>$AX$139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8"/>
  <sheetViews>
    <sheetView showGridLines="0" topLeftCell="A7" zoomScaleNormal="100" workbookViewId="0">
      <selection activeCell="O37" sqref="O37"/>
    </sheetView>
  </sheetViews>
  <sheetFormatPr defaultRowHeight="12.75"/>
  <cols>
    <col min="1" max="1" width="17.7109375" style="1751" customWidth="1"/>
    <col min="2" max="17" width="13.140625" style="1751" customWidth="1"/>
    <col min="18" max="21" width="13.140625" style="224" customWidth="1"/>
    <col min="22" max="81" width="13.140625" style="1751" customWidth="1"/>
    <col min="82" max="16384" width="9.140625" style="1751"/>
  </cols>
  <sheetData>
    <row r="1" spans="1:113" ht="28.5" customHeight="1">
      <c r="A1" s="1986" t="s">
        <v>662</v>
      </c>
      <c r="B1" s="1987"/>
      <c r="C1" s="1987"/>
      <c r="D1" s="1987"/>
      <c r="E1" s="1987"/>
      <c r="F1" s="1987"/>
      <c r="G1" s="1987"/>
      <c r="H1" s="1987"/>
      <c r="I1" s="1987"/>
    </row>
    <row r="2" spans="1:113" ht="15.75">
      <c r="B2" s="1760" t="s">
        <v>579</v>
      </c>
      <c r="C2" s="1760" t="s">
        <v>580</v>
      </c>
      <c r="D2" s="1760" t="s">
        <v>581</v>
      </c>
      <c r="E2" s="1760" t="s">
        <v>582</v>
      </c>
      <c r="F2" s="1760" t="s">
        <v>583</v>
      </c>
      <c r="G2" s="1760" t="s">
        <v>584</v>
      </c>
      <c r="H2" s="1760" t="s">
        <v>585</v>
      </c>
      <c r="I2" s="1760" t="s">
        <v>586</v>
      </c>
      <c r="J2" s="1760" t="s">
        <v>587</v>
      </c>
      <c r="K2" s="1760" t="s">
        <v>588</v>
      </c>
      <c r="L2" s="1760" t="s">
        <v>589</v>
      </c>
      <c r="M2" s="1760" t="s">
        <v>590</v>
      </c>
      <c r="N2" s="1760" t="s">
        <v>591</v>
      </c>
      <c r="O2" s="1760" t="s">
        <v>592</v>
      </c>
      <c r="P2" s="1760" t="s">
        <v>593</v>
      </c>
      <c r="Q2" s="1760" t="s">
        <v>594</v>
      </c>
      <c r="R2" s="1760" t="s">
        <v>595</v>
      </c>
      <c r="S2" s="1760" t="s">
        <v>596</v>
      </c>
      <c r="T2" s="1760" t="s">
        <v>597</v>
      </c>
      <c r="U2" s="1760" t="s">
        <v>598</v>
      </c>
      <c r="V2" s="1760" t="s">
        <v>599</v>
      </c>
      <c r="W2" s="1760" t="s">
        <v>600</v>
      </c>
      <c r="X2" s="1760" t="s">
        <v>601</v>
      </c>
      <c r="Y2" s="1760" t="s">
        <v>602</v>
      </c>
      <c r="Z2" s="1760" t="s">
        <v>603</v>
      </c>
      <c r="AA2" s="1760" t="s">
        <v>604</v>
      </c>
      <c r="AB2" s="1760" t="s">
        <v>605</v>
      </c>
      <c r="AC2" s="1760" t="s">
        <v>606</v>
      </c>
      <c r="AD2" s="1760" t="s">
        <v>607</v>
      </c>
      <c r="AE2" s="1760" t="s">
        <v>608</v>
      </c>
      <c r="AF2" s="1760" t="s">
        <v>609</v>
      </c>
      <c r="AG2" s="1760" t="s">
        <v>610</v>
      </c>
      <c r="AH2" s="1760" t="s">
        <v>611</v>
      </c>
      <c r="AI2" s="1760" t="s">
        <v>612</v>
      </c>
      <c r="AJ2" s="1760" t="s">
        <v>613</v>
      </c>
      <c r="AK2" s="1760" t="s">
        <v>614</v>
      </c>
      <c r="AL2" s="1760" t="s">
        <v>615</v>
      </c>
      <c r="AM2" s="1760" t="s">
        <v>616</v>
      </c>
      <c r="AN2" s="1760" t="s">
        <v>617</v>
      </c>
      <c r="AO2" s="1760" t="s">
        <v>618</v>
      </c>
      <c r="AP2" s="1760" t="s">
        <v>619</v>
      </c>
      <c r="AQ2" s="1760" t="s">
        <v>620</v>
      </c>
      <c r="AR2" s="1760" t="s">
        <v>621</v>
      </c>
      <c r="AS2" s="1760" t="s">
        <v>622</v>
      </c>
      <c r="AT2" s="1760" t="s">
        <v>623</v>
      </c>
      <c r="AU2" s="1760" t="s">
        <v>624</v>
      </c>
      <c r="AV2" s="1760" t="s">
        <v>625</v>
      </c>
      <c r="AW2" s="1760" t="s">
        <v>626</v>
      </c>
      <c r="AX2" s="1760" t="s">
        <v>627</v>
      </c>
      <c r="AY2" s="1760" t="s">
        <v>628</v>
      </c>
      <c r="AZ2" s="1760" t="s">
        <v>629</v>
      </c>
      <c r="BA2" s="1760" t="s">
        <v>630</v>
      </c>
      <c r="BB2" s="1761"/>
      <c r="BC2" s="1761"/>
      <c r="BD2" s="1761"/>
      <c r="BE2" s="1761"/>
      <c r="BF2" s="1761"/>
      <c r="BG2" s="1761"/>
      <c r="BH2" s="1761"/>
      <c r="BI2" s="1761"/>
      <c r="BJ2" s="1761"/>
      <c r="BK2" s="1761"/>
      <c r="BL2" s="1761"/>
      <c r="BM2" s="1761"/>
      <c r="BN2" s="1761"/>
      <c r="BO2" s="1761"/>
      <c r="BP2" s="1761"/>
      <c r="BQ2" s="1761"/>
      <c r="BR2" s="1761"/>
      <c r="BS2" s="1761"/>
      <c r="BT2" s="1761"/>
      <c r="BU2" s="1761"/>
      <c r="BV2" s="1761"/>
      <c r="BW2" s="1761"/>
      <c r="BX2" s="1761"/>
      <c r="BY2" s="1761"/>
      <c r="BZ2" s="1761"/>
      <c r="CA2" s="1761"/>
      <c r="CB2" s="1761"/>
      <c r="CC2" s="1761"/>
      <c r="CD2" s="1761"/>
      <c r="CE2" s="1761"/>
      <c r="CF2" s="1761"/>
      <c r="CG2" s="1761"/>
      <c r="CH2" s="1761"/>
      <c r="CI2" s="1761"/>
      <c r="CJ2" s="1761"/>
      <c r="CK2" s="1761"/>
      <c r="CL2" s="1761"/>
      <c r="CM2" s="1761"/>
      <c r="CN2" s="1761"/>
      <c r="CO2" s="1761"/>
      <c r="CP2" s="1761"/>
      <c r="CQ2" s="1761"/>
      <c r="CR2" s="1761"/>
      <c r="CS2" s="1761"/>
      <c r="CT2" s="1761"/>
      <c r="CU2" s="1761"/>
      <c r="CV2" s="1761"/>
      <c r="CW2" s="1761"/>
      <c r="CX2" s="1761"/>
      <c r="CY2" s="1761"/>
      <c r="CZ2" s="1761"/>
      <c r="DA2" s="1761"/>
      <c r="DB2" s="1761"/>
      <c r="DC2" s="1761"/>
      <c r="DD2" s="1761"/>
      <c r="DE2" s="1761"/>
      <c r="DF2" s="1761"/>
      <c r="DG2" s="1761"/>
      <c r="DH2" s="1761"/>
      <c r="DI2" s="1761"/>
    </row>
    <row r="3" spans="1:113" ht="15">
      <c r="A3" s="1752"/>
      <c r="B3" s="1753">
        <v>43465</v>
      </c>
      <c r="C3" s="1753">
        <v>43472</v>
      </c>
      <c r="D3" s="1753">
        <v>43479</v>
      </c>
      <c r="E3" s="1753">
        <v>43486</v>
      </c>
      <c r="F3" s="1753">
        <v>43493</v>
      </c>
      <c r="G3" s="1753">
        <v>43500</v>
      </c>
      <c r="H3" s="1753">
        <v>43507</v>
      </c>
      <c r="I3" s="1753">
        <v>43514</v>
      </c>
      <c r="J3" s="1753">
        <v>43521</v>
      </c>
      <c r="K3" s="1753">
        <v>43528</v>
      </c>
      <c r="L3" s="1753">
        <v>43535</v>
      </c>
      <c r="M3" s="1753">
        <v>43542</v>
      </c>
      <c r="N3" s="1753">
        <v>43549</v>
      </c>
      <c r="O3" s="1753">
        <v>43556</v>
      </c>
      <c r="P3" s="1753">
        <v>43563</v>
      </c>
      <c r="Q3" s="1753">
        <v>43570</v>
      </c>
      <c r="R3" s="1753">
        <v>43577</v>
      </c>
      <c r="S3" s="1753">
        <v>43584</v>
      </c>
      <c r="T3" s="1753">
        <v>43591</v>
      </c>
      <c r="U3" s="1753">
        <v>43598</v>
      </c>
      <c r="V3" s="1753">
        <v>43605</v>
      </c>
      <c r="W3" s="1753">
        <v>43612</v>
      </c>
      <c r="X3" s="1753">
        <v>43619</v>
      </c>
      <c r="Y3" s="1753">
        <v>43626</v>
      </c>
      <c r="Z3" s="1753">
        <v>43633</v>
      </c>
      <c r="AA3" s="1753">
        <v>43640</v>
      </c>
      <c r="AB3" s="1753">
        <v>43647</v>
      </c>
      <c r="AC3" s="1753">
        <v>43654</v>
      </c>
      <c r="AD3" s="1753">
        <v>43661</v>
      </c>
      <c r="AE3" s="1753">
        <v>43668</v>
      </c>
      <c r="AF3" s="1753">
        <v>43675</v>
      </c>
      <c r="AG3" s="1753">
        <v>43682</v>
      </c>
      <c r="AH3" s="1753">
        <v>43689</v>
      </c>
      <c r="AI3" s="1753">
        <v>43696</v>
      </c>
      <c r="AJ3" s="1753">
        <v>43703</v>
      </c>
      <c r="AK3" s="1753">
        <v>43710</v>
      </c>
      <c r="AL3" s="1753">
        <v>43717</v>
      </c>
      <c r="AM3" s="1753">
        <v>43724</v>
      </c>
      <c r="AN3" s="1753">
        <v>43731</v>
      </c>
      <c r="AO3" s="1753">
        <v>43738</v>
      </c>
      <c r="AP3" s="1753">
        <v>43745</v>
      </c>
      <c r="AQ3" s="1753">
        <v>43752</v>
      </c>
      <c r="AR3" s="1753">
        <v>43759</v>
      </c>
      <c r="AS3" s="1753">
        <v>43766</v>
      </c>
      <c r="AT3" s="1753">
        <v>43773</v>
      </c>
      <c r="AU3" s="1753">
        <v>43780</v>
      </c>
      <c r="AV3" s="1753">
        <v>43787</v>
      </c>
      <c r="AW3" s="1753">
        <v>43794</v>
      </c>
      <c r="AX3" s="1753">
        <v>43801</v>
      </c>
      <c r="AY3" s="1753">
        <v>43808</v>
      </c>
      <c r="AZ3" s="1753">
        <v>43815</v>
      </c>
      <c r="BA3" s="1762">
        <v>43822</v>
      </c>
      <c r="BB3" s="1761"/>
      <c r="BC3" s="1761"/>
      <c r="BD3" s="1761"/>
      <c r="BE3" s="1761"/>
      <c r="BF3" s="1761"/>
      <c r="BG3" s="1761"/>
      <c r="BH3" s="1761"/>
      <c r="BI3" s="1761"/>
      <c r="BJ3" s="1761"/>
      <c r="BK3" s="1761"/>
      <c r="BL3" s="1761"/>
      <c r="BM3" s="1761"/>
      <c r="BN3" s="1761"/>
      <c r="BO3" s="1761"/>
      <c r="BP3" s="1761"/>
      <c r="BQ3" s="1761"/>
      <c r="BR3" s="1761"/>
      <c r="BS3" s="1761"/>
      <c r="BT3" s="1761"/>
      <c r="BU3" s="1761"/>
      <c r="BV3" s="1761"/>
      <c r="BW3" s="1761"/>
      <c r="BX3" s="1761"/>
      <c r="BY3" s="1761"/>
      <c r="BZ3" s="1761"/>
      <c r="CA3" s="1761"/>
      <c r="CB3" s="1761"/>
      <c r="CC3" s="1761"/>
      <c r="CD3" s="1761"/>
      <c r="CE3" s="1761"/>
      <c r="CF3" s="1761"/>
      <c r="CG3" s="1761"/>
      <c r="CH3" s="1761"/>
      <c r="CI3" s="1761"/>
      <c r="CJ3" s="1761"/>
      <c r="CK3" s="1761"/>
      <c r="CL3" s="1761"/>
      <c r="CM3" s="1761"/>
      <c r="CN3" s="1761"/>
      <c r="CO3" s="1761"/>
      <c r="CP3" s="1761"/>
      <c r="CQ3" s="1761"/>
      <c r="CR3" s="1761"/>
      <c r="CS3" s="1761"/>
      <c r="CT3" s="1761"/>
      <c r="CU3" s="1761"/>
      <c r="CV3" s="1761"/>
      <c r="CW3" s="1761"/>
      <c r="CX3" s="1761"/>
      <c r="CY3" s="1761"/>
      <c r="CZ3" s="1761"/>
      <c r="DA3" s="1761"/>
      <c r="DB3" s="1761"/>
      <c r="DC3" s="1761"/>
      <c r="DD3" s="1761"/>
      <c r="DE3" s="1761"/>
      <c r="DF3" s="1761"/>
      <c r="DG3" s="1761"/>
      <c r="DH3" s="1761"/>
      <c r="DI3" s="1761"/>
    </row>
    <row r="4" spans="1:113" ht="15.75">
      <c r="A4" s="1754" t="s">
        <v>631</v>
      </c>
      <c r="B4" s="1755">
        <v>105.9</v>
      </c>
      <c r="C4" s="1755">
        <v>105.4</v>
      </c>
      <c r="D4" s="1755">
        <v>105</v>
      </c>
      <c r="E4" s="1755">
        <v>103.10000000000001</v>
      </c>
      <c r="F4" s="1755">
        <v>103.7</v>
      </c>
      <c r="G4" s="1755">
        <v>103.60000000000001</v>
      </c>
      <c r="H4" s="1755">
        <v>104.7</v>
      </c>
      <c r="I4" s="1755">
        <v>108.5</v>
      </c>
      <c r="J4" s="1755">
        <v>109.10000000000001</v>
      </c>
      <c r="K4" s="1755">
        <v>111.10000000000001</v>
      </c>
      <c r="L4" s="1755">
        <v>111.3</v>
      </c>
      <c r="M4" s="1755">
        <v>113.8</v>
      </c>
      <c r="N4" s="1755">
        <v>122.5</v>
      </c>
      <c r="O4" s="1755">
        <v>133.69999999999999</v>
      </c>
      <c r="P4" s="1755">
        <v>144.70000000000002</v>
      </c>
      <c r="Q4" s="1755">
        <v>147.1</v>
      </c>
      <c r="R4" s="1755">
        <v>147.20000000000002</v>
      </c>
      <c r="S4" s="1755">
        <v>147.1</v>
      </c>
      <c r="T4" s="1755">
        <v>147.20000000000002</v>
      </c>
      <c r="U4" s="1755">
        <v>148.20000000000002</v>
      </c>
      <c r="V4" s="1755">
        <v>150.5</v>
      </c>
      <c r="W4" s="1755">
        <v>151.1</v>
      </c>
      <c r="X4" s="1755">
        <v>150.80000000000001</v>
      </c>
      <c r="Y4" s="1755">
        <v>150.80000000000001</v>
      </c>
      <c r="Z4" s="1755">
        <v>152.5</v>
      </c>
      <c r="AA4" s="1755">
        <v>153.30000000000001</v>
      </c>
      <c r="AB4" s="1755">
        <v>153.5</v>
      </c>
      <c r="AC4" s="1755">
        <v>147.80000000000001</v>
      </c>
      <c r="AD4" s="1755">
        <v>145.4</v>
      </c>
      <c r="AE4" s="1755">
        <v>142.30000000000001</v>
      </c>
      <c r="AF4" s="1755">
        <v>144.6</v>
      </c>
      <c r="AG4" s="1755">
        <v>150.4</v>
      </c>
      <c r="AH4" s="1755">
        <v>157.70000000000002</v>
      </c>
      <c r="AI4" s="1755">
        <v>159.9</v>
      </c>
      <c r="AJ4" s="1755">
        <v>157.5</v>
      </c>
      <c r="AK4" s="1755">
        <v>155</v>
      </c>
      <c r="AL4" s="1755">
        <v>155.30000000000001</v>
      </c>
      <c r="AM4" s="1755">
        <v>155.20000000000002</v>
      </c>
      <c r="AN4" s="1755">
        <v>155.20000000000002</v>
      </c>
      <c r="AO4" s="1755">
        <v>154.9</v>
      </c>
      <c r="AP4" s="1755">
        <v>154.9</v>
      </c>
      <c r="AQ4" s="1755">
        <v>154.70000000000002</v>
      </c>
      <c r="AR4" s="1755">
        <v>154.80000000000001</v>
      </c>
      <c r="AS4" s="1755">
        <v>154.80000000000001</v>
      </c>
      <c r="AT4" s="1755">
        <v>155.20000000000002</v>
      </c>
      <c r="AU4" s="1755">
        <v>154.70000000000002</v>
      </c>
      <c r="AV4" s="1755">
        <v>160.6</v>
      </c>
      <c r="AW4" s="1755">
        <v>166.8</v>
      </c>
      <c r="AX4" s="1755">
        <v>172.8</v>
      </c>
      <c r="AY4" s="1755">
        <v>175.20000000000002</v>
      </c>
      <c r="AZ4" s="1755">
        <v>173.20000000000002</v>
      </c>
      <c r="BA4" s="1755">
        <v>166.70000000000002</v>
      </c>
      <c r="BB4" s="1761"/>
      <c r="BC4" s="1761"/>
      <c r="BD4" s="1761"/>
      <c r="BE4" s="1761"/>
      <c r="BF4" s="1761"/>
      <c r="BG4" s="1761"/>
      <c r="BH4" s="1761"/>
      <c r="BI4" s="1761"/>
      <c r="BJ4" s="1761"/>
      <c r="BK4" s="1761"/>
      <c r="BL4" s="1761"/>
      <c r="BM4" s="1761"/>
      <c r="BN4" s="1761"/>
      <c r="BO4" s="1761"/>
      <c r="BP4" s="1761"/>
      <c r="BQ4" s="1761"/>
      <c r="BR4" s="1761"/>
      <c r="BS4" s="1761"/>
      <c r="BT4" s="1761"/>
      <c r="BU4" s="1761"/>
      <c r="BV4" s="1761"/>
      <c r="BW4" s="1761"/>
      <c r="BX4" s="1761"/>
      <c r="BY4" s="1761"/>
      <c r="BZ4" s="1761"/>
      <c r="CA4" s="1761"/>
      <c r="CB4" s="1761"/>
      <c r="CC4" s="1761"/>
      <c r="CD4" s="1761"/>
      <c r="CE4" s="1761"/>
      <c r="CF4" s="1761"/>
      <c r="CG4" s="1761"/>
      <c r="CH4" s="1761"/>
      <c r="CI4" s="1761"/>
      <c r="CJ4" s="1761"/>
      <c r="CK4" s="1761"/>
      <c r="CL4" s="1761"/>
      <c r="CM4" s="1761"/>
      <c r="CN4" s="1761"/>
      <c r="CO4" s="1761"/>
      <c r="CP4" s="1761"/>
      <c r="CQ4" s="1761"/>
      <c r="CR4" s="1761"/>
      <c r="CS4" s="1761"/>
      <c r="CT4" s="1761"/>
      <c r="CU4" s="1761"/>
      <c r="CV4" s="1761"/>
      <c r="CW4" s="1761"/>
      <c r="CX4" s="1761"/>
      <c r="CY4" s="1761"/>
      <c r="CZ4" s="1761"/>
      <c r="DA4" s="1761"/>
      <c r="DB4" s="1761"/>
      <c r="DC4" s="1761"/>
      <c r="DD4" s="1761"/>
      <c r="DE4" s="1761"/>
      <c r="DF4" s="1761"/>
      <c r="DG4" s="1761"/>
      <c r="DH4" s="1761"/>
      <c r="DI4" s="1761"/>
    </row>
    <row r="5" spans="1:113" ht="15.75">
      <c r="A5" s="1754" t="s">
        <v>632</v>
      </c>
      <c r="B5" s="1755">
        <v>164.6</v>
      </c>
      <c r="C5" s="1755">
        <v>164</v>
      </c>
      <c r="D5" s="1755">
        <v>155.5</v>
      </c>
      <c r="E5" s="1755">
        <v>152.20000000000002</v>
      </c>
      <c r="F5" s="1755">
        <v>151.6</v>
      </c>
      <c r="G5" s="1755">
        <v>155.6</v>
      </c>
      <c r="H5" s="1755">
        <v>155.5</v>
      </c>
      <c r="I5" s="1755">
        <v>161.5</v>
      </c>
      <c r="J5" s="1755">
        <v>167.1</v>
      </c>
      <c r="K5" s="1755">
        <v>172.6</v>
      </c>
      <c r="L5" s="1755">
        <v>173</v>
      </c>
      <c r="M5" s="1755">
        <v>163.20000000000002</v>
      </c>
      <c r="N5" s="1755">
        <v>159.6</v>
      </c>
      <c r="O5" s="1755">
        <v>159.1</v>
      </c>
      <c r="P5" s="1755">
        <v>157</v>
      </c>
      <c r="Q5" s="1755">
        <v>152</v>
      </c>
      <c r="R5" s="1755">
        <v>149.30000000000001</v>
      </c>
      <c r="S5" s="1755">
        <v>144</v>
      </c>
      <c r="T5" s="1755">
        <v>139.6</v>
      </c>
      <c r="U5" s="1755">
        <v>128.5</v>
      </c>
      <c r="V5" s="1755">
        <v>121.8</v>
      </c>
      <c r="W5" s="1755">
        <v>126.4</v>
      </c>
      <c r="X5" s="1755">
        <v>135.9</v>
      </c>
      <c r="Y5" s="1755">
        <v>136.6</v>
      </c>
      <c r="Z5" s="1755">
        <v>136.80000000000001</v>
      </c>
      <c r="AA5" s="1755">
        <v>136.80000000000001</v>
      </c>
      <c r="AB5" s="1755">
        <v>132.6</v>
      </c>
      <c r="AC5" s="1755">
        <v>125.60000000000001</v>
      </c>
      <c r="AD5" s="1755">
        <v>117.2</v>
      </c>
      <c r="AE5" s="1755">
        <v>115.3</v>
      </c>
      <c r="AF5" s="1755">
        <v>117.5</v>
      </c>
      <c r="AG5" s="1755">
        <v>116.8</v>
      </c>
      <c r="AH5" s="1755">
        <v>115.9</v>
      </c>
      <c r="AI5" s="1755">
        <v>118.3</v>
      </c>
      <c r="AJ5" s="1755">
        <v>117.8</v>
      </c>
      <c r="AK5" s="1755">
        <v>118.60000000000001</v>
      </c>
      <c r="AL5" s="1755">
        <v>119.2</v>
      </c>
      <c r="AM5" s="1755">
        <v>117.8</v>
      </c>
      <c r="AN5" s="1755">
        <v>113.60000000000001</v>
      </c>
      <c r="AO5" s="1755"/>
      <c r="AP5" s="1755"/>
      <c r="AQ5" s="1755"/>
      <c r="AR5" s="1755"/>
      <c r="AS5" s="1755"/>
      <c r="AT5" s="1755"/>
      <c r="AU5" s="1755"/>
      <c r="AV5" s="1755"/>
      <c r="AW5" s="1755"/>
      <c r="AX5" s="1755"/>
      <c r="AY5" s="1755"/>
      <c r="AZ5" s="1755"/>
      <c r="BA5" s="1755"/>
      <c r="BB5" s="1761"/>
      <c r="BC5" s="1761"/>
      <c r="BD5" s="1761"/>
      <c r="BE5" s="1761"/>
      <c r="BF5" s="1761"/>
      <c r="BG5" s="1761"/>
      <c r="BH5" s="1761"/>
      <c r="BI5" s="1761"/>
      <c r="BJ5" s="1761"/>
      <c r="BK5" s="1761"/>
      <c r="BL5" s="1761"/>
      <c r="BM5" s="1761"/>
      <c r="BN5" s="1761"/>
      <c r="BO5" s="1761"/>
      <c r="BP5" s="1761"/>
      <c r="BQ5" s="1761"/>
      <c r="BR5" s="1761"/>
      <c r="BS5" s="1761"/>
      <c r="BT5" s="1761"/>
      <c r="BU5" s="1761"/>
      <c r="BV5" s="1761"/>
      <c r="BW5" s="1761"/>
      <c r="BX5" s="1761"/>
      <c r="BY5" s="1761"/>
      <c r="BZ5" s="1761"/>
      <c r="CA5" s="1761"/>
      <c r="CB5" s="1761"/>
      <c r="CC5" s="1761"/>
      <c r="CD5" s="1761"/>
      <c r="CE5" s="1761"/>
      <c r="CF5" s="1761"/>
      <c r="CG5" s="1761"/>
      <c r="CH5" s="1761"/>
      <c r="CI5" s="1761"/>
      <c r="CJ5" s="1761"/>
      <c r="CK5" s="1761"/>
      <c r="CL5" s="1761"/>
      <c r="CM5" s="1761"/>
      <c r="CN5" s="1761"/>
      <c r="CO5" s="1761"/>
      <c r="CP5" s="1761"/>
      <c r="CQ5" s="1761"/>
      <c r="CR5" s="1761"/>
      <c r="CS5" s="1761"/>
      <c r="CT5" s="1761"/>
      <c r="CU5" s="1761"/>
      <c r="CV5" s="1761"/>
      <c r="CW5" s="1761"/>
      <c r="CX5" s="1761"/>
      <c r="CY5" s="1761"/>
      <c r="CZ5" s="1761"/>
      <c r="DA5" s="1761"/>
      <c r="DB5" s="1761"/>
      <c r="DC5" s="1761"/>
      <c r="DD5" s="1761"/>
      <c r="DE5" s="1761"/>
      <c r="DF5" s="1761"/>
      <c r="DG5" s="1761"/>
      <c r="DH5" s="1761"/>
      <c r="DI5" s="1761"/>
    </row>
    <row r="6" spans="1:113" ht="15.75">
      <c r="A6" s="1756" t="s">
        <v>633</v>
      </c>
      <c r="B6" s="1755">
        <v>139.76</v>
      </c>
      <c r="C6" s="1755">
        <v>140.07</v>
      </c>
      <c r="D6" s="1755">
        <v>140</v>
      </c>
      <c r="E6" s="1755">
        <v>140.33000000000001</v>
      </c>
      <c r="F6" s="1755">
        <v>140.32</v>
      </c>
      <c r="G6" s="1755">
        <v>141.92000000000002</v>
      </c>
      <c r="H6" s="1755">
        <v>143.59</v>
      </c>
      <c r="I6" s="1755">
        <v>144.1</v>
      </c>
      <c r="J6" s="1755">
        <v>144.61000000000001</v>
      </c>
      <c r="K6" s="1755">
        <v>144.62</v>
      </c>
      <c r="L6" s="1755">
        <v>146.31</v>
      </c>
      <c r="M6" s="1755">
        <v>151.24</v>
      </c>
      <c r="N6" s="1755">
        <v>160.05000000000001</v>
      </c>
      <c r="O6" s="1755">
        <v>170.23</v>
      </c>
      <c r="P6" s="1755">
        <v>176.34</v>
      </c>
      <c r="Q6" s="1755">
        <v>177.71</v>
      </c>
      <c r="R6" s="1755">
        <v>178.1</v>
      </c>
      <c r="S6" s="1755">
        <v>178.23</v>
      </c>
      <c r="T6" s="1755">
        <v>179.21</v>
      </c>
      <c r="U6" s="1755">
        <v>182.85</v>
      </c>
      <c r="V6" s="1755">
        <v>184.88</v>
      </c>
      <c r="W6" s="1755">
        <v>184.91</v>
      </c>
      <c r="X6" s="1755">
        <v>186.61</v>
      </c>
      <c r="Y6" s="1755">
        <v>187.84</v>
      </c>
      <c r="Z6" s="1755">
        <v>188.08</v>
      </c>
      <c r="AA6" s="1755">
        <v>187.86</v>
      </c>
      <c r="AB6" s="1755">
        <v>187.74</v>
      </c>
      <c r="AC6" s="1755">
        <v>184.82</v>
      </c>
      <c r="AD6" s="1755">
        <v>180.65</v>
      </c>
      <c r="AE6" s="1755">
        <v>179.17000000000002</v>
      </c>
      <c r="AF6" s="1755">
        <v>181.31</v>
      </c>
      <c r="AG6" s="1755">
        <v>186.94</v>
      </c>
      <c r="AH6" s="1755">
        <v>191.32</v>
      </c>
      <c r="AI6" s="1755">
        <v>191.15</v>
      </c>
      <c r="AJ6" s="1755">
        <v>190.25</v>
      </c>
      <c r="AK6" s="1755">
        <v>190.38</v>
      </c>
      <c r="AL6" s="1755">
        <v>190.18</v>
      </c>
      <c r="AM6" s="1755">
        <v>190.3</v>
      </c>
      <c r="AN6" s="1755">
        <v>190.36</v>
      </c>
      <c r="AO6" s="1755">
        <v>190.33</v>
      </c>
      <c r="AP6" s="1755">
        <v>190.31</v>
      </c>
      <c r="AQ6" s="1755">
        <v>190.35</v>
      </c>
      <c r="AR6" s="1755">
        <v>190.28</v>
      </c>
      <c r="AS6" s="1755">
        <v>190.34</v>
      </c>
      <c r="AT6" s="1755">
        <v>190.15</v>
      </c>
      <c r="AU6" s="1755">
        <v>192.06</v>
      </c>
      <c r="AV6" s="1755">
        <v>197.27</v>
      </c>
      <c r="AW6" s="1755">
        <v>202.70000000000002</v>
      </c>
      <c r="AX6" s="1755">
        <v>206.69</v>
      </c>
      <c r="AY6" s="1755">
        <v>208.15</v>
      </c>
      <c r="AZ6" s="1755">
        <v>204.5</v>
      </c>
      <c r="BA6" s="1755">
        <v>200.73000000000002</v>
      </c>
      <c r="BB6" s="1761"/>
      <c r="BC6" s="1761"/>
      <c r="BD6" s="1761"/>
      <c r="BE6" s="1761"/>
      <c r="BF6" s="1761"/>
      <c r="BG6" s="1761"/>
      <c r="BH6" s="1761"/>
      <c r="BI6" s="1761"/>
      <c r="BJ6" s="1761"/>
      <c r="BK6" s="1761"/>
      <c r="BL6" s="1761"/>
      <c r="BM6" s="1761"/>
      <c r="BN6" s="1761"/>
      <c r="BO6" s="1761"/>
      <c r="BP6" s="1761"/>
      <c r="BQ6" s="1761"/>
      <c r="BR6" s="1761"/>
      <c r="BS6" s="1761"/>
      <c r="BT6" s="1761"/>
      <c r="BU6" s="1761"/>
      <c r="BV6" s="1761"/>
      <c r="BW6" s="1761"/>
      <c r="BX6" s="1761"/>
      <c r="BY6" s="1761"/>
      <c r="BZ6" s="1761"/>
      <c r="CA6" s="1761"/>
      <c r="CB6" s="1761"/>
      <c r="CC6" s="1761"/>
      <c r="CD6" s="1761"/>
      <c r="CE6" s="1761"/>
      <c r="CF6" s="1761"/>
      <c r="CG6" s="1761"/>
      <c r="CH6" s="1761"/>
      <c r="CI6" s="1761"/>
      <c r="CJ6" s="1761"/>
      <c r="CK6" s="1761"/>
      <c r="CL6" s="1761"/>
      <c r="CM6" s="1761"/>
      <c r="CN6" s="1761"/>
      <c r="CO6" s="1761"/>
      <c r="CP6" s="1761"/>
      <c r="CQ6" s="1761"/>
      <c r="CR6" s="1761"/>
      <c r="CS6" s="1761"/>
      <c r="CT6" s="1761"/>
      <c r="CU6" s="1761"/>
      <c r="CV6" s="1761"/>
      <c r="CW6" s="1761"/>
      <c r="CX6" s="1761"/>
      <c r="CY6" s="1761"/>
      <c r="CZ6" s="1761"/>
      <c r="DA6" s="1761"/>
      <c r="DB6" s="1761"/>
      <c r="DC6" s="1761"/>
      <c r="DD6" s="1761"/>
      <c r="DE6" s="1761"/>
      <c r="DF6" s="1761"/>
      <c r="DG6" s="1761"/>
      <c r="DH6" s="1761"/>
      <c r="DI6" s="1761"/>
    </row>
    <row r="7" spans="1:113" ht="15.75">
      <c r="A7" s="1757" t="s">
        <v>634</v>
      </c>
      <c r="B7" s="1755">
        <v>200.47</v>
      </c>
      <c r="C7" s="1755">
        <v>195.6</v>
      </c>
      <c r="D7" s="1755">
        <v>189.43</v>
      </c>
      <c r="E7" s="1755">
        <v>187.61</v>
      </c>
      <c r="F7" s="1755">
        <v>188.82</v>
      </c>
      <c r="G7" s="1755">
        <v>190.27</v>
      </c>
      <c r="H7" s="1755">
        <v>193.96</v>
      </c>
      <c r="I7" s="1755">
        <v>199.51</v>
      </c>
      <c r="J7" s="1755">
        <v>205.4</v>
      </c>
      <c r="K7" s="1755">
        <v>207.77</v>
      </c>
      <c r="L7" s="1755">
        <v>203.8</v>
      </c>
      <c r="M7" s="1755">
        <v>197.88</v>
      </c>
      <c r="N7" s="1755">
        <v>195.3</v>
      </c>
      <c r="O7" s="1755">
        <v>194.82</v>
      </c>
      <c r="P7" s="1755">
        <v>192.84</v>
      </c>
      <c r="Q7" s="1755">
        <v>189.5</v>
      </c>
      <c r="R7" s="1755">
        <v>184.51</v>
      </c>
      <c r="S7" s="1755">
        <v>178.95000000000002</v>
      </c>
      <c r="T7" s="1755">
        <v>170.71</v>
      </c>
      <c r="U7" s="1755">
        <v>166.04</v>
      </c>
      <c r="V7" s="1755">
        <v>168.83</v>
      </c>
      <c r="W7" s="1755">
        <v>171.21</v>
      </c>
      <c r="X7" s="1755">
        <v>172.07</v>
      </c>
      <c r="Y7" s="1755">
        <v>172.17000000000002</v>
      </c>
      <c r="Z7" s="1755">
        <v>171.75</v>
      </c>
      <c r="AA7" s="1755">
        <v>172</v>
      </c>
      <c r="AB7" s="1755">
        <v>168.01</v>
      </c>
      <c r="AC7" s="1755">
        <v>159.28</v>
      </c>
      <c r="AD7" s="1755">
        <v>151.91</v>
      </c>
      <c r="AE7" s="1755">
        <v>151.78</v>
      </c>
      <c r="AF7" s="1755">
        <v>152.04</v>
      </c>
      <c r="AG7" s="1755">
        <v>152.07</v>
      </c>
      <c r="AH7" s="1755">
        <v>152.41</v>
      </c>
      <c r="AI7" s="1755">
        <v>152.30000000000001</v>
      </c>
      <c r="AJ7" s="1755">
        <v>152.30000000000001</v>
      </c>
      <c r="AK7" s="1755">
        <v>152.45000000000002</v>
      </c>
      <c r="AL7" s="1755">
        <v>147.9</v>
      </c>
      <c r="AM7" s="1755">
        <v>132.9</v>
      </c>
      <c r="AN7" s="1755">
        <v>132.58000000000001</v>
      </c>
      <c r="AO7" s="1755"/>
      <c r="AP7" s="1755"/>
      <c r="AQ7" s="1755"/>
      <c r="AR7" s="1755"/>
      <c r="AS7" s="1755"/>
      <c r="AT7" s="1755"/>
      <c r="AU7" s="1755"/>
      <c r="AV7" s="1755"/>
      <c r="AW7" s="1755"/>
      <c r="AX7" s="1755"/>
      <c r="AY7" s="1755"/>
      <c r="AZ7" s="1755"/>
      <c r="BA7" s="1755"/>
      <c r="BB7" s="1761"/>
      <c r="BC7" s="1761"/>
      <c r="BD7" s="1761"/>
      <c r="BE7" s="1761"/>
      <c r="BF7" s="1761"/>
      <c r="BG7" s="1761"/>
      <c r="BH7" s="1761"/>
      <c r="BI7" s="1761"/>
      <c r="BJ7" s="1761"/>
      <c r="BK7" s="1761"/>
      <c r="BL7" s="1761"/>
      <c r="BM7" s="1761"/>
      <c r="BN7" s="1761"/>
      <c r="BO7" s="1761"/>
      <c r="BP7" s="1761"/>
      <c r="BQ7" s="1761"/>
      <c r="BR7" s="1761"/>
      <c r="BS7" s="1761"/>
      <c r="BT7" s="1761"/>
      <c r="BU7" s="1761"/>
      <c r="BV7" s="1761"/>
      <c r="BW7" s="1761"/>
      <c r="BX7" s="1761"/>
      <c r="BY7" s="1761"/>
      <c r="BZ7" s="1761"/>
      <c r="CA7" s="1761"/>
      <c r="CB7" s="1761"/>
      <c r="CC7" s="1761"/>
      <c r="CD7" s="1761"/>
      <c r="CE7" s="1761"/>
      <c r="CF7" s="1761"/>
      <c r="CG7" s="1761"/>
      <c r="CH7" s="1761"/>
      <c r="CI7" s="1761"/>
      <c r="CJ7" s="1761"/>
      <c r="CK7" s="1761"/>
      <c r="CL7" s="1761"/>
      <c r="CM7" s="1761"/>
      <c r="CN7" s="1761"/>
      <c r="CO7" s="1761"/>
      <c r="CP7" s="1761"/>
      <c r="CQ7" s="1761"/>
      <c r="CR7" s="1761"/>
      <c r="CS7" s="1761"/>
      <c r="CT7" s="1761"/>
      <c r="CU7" s="1761"/>
      <c r="CV7" s="1761"/>
      <c r="CW7" s="1761"/>
      <c r="CX7" s="1761"/>
      <c r="CY7" s="1761"/>
      <c r="CZ7" s="1761"/>
      <c r="DA7" s="1761"/>
      <c r="DB7" s="1761"/>
      <c r="DC7" s="1761"/>
      <c r="DD7" s="1761"/>
      <c r="DE7" s="1761"/>
      <c r="DF7" s="1761"/>
      <c r="DG7" s="1761"/>
      <c r="DH7" s="1761"/>
      <c r="DI7" s="1761"/>
    </row>
    <row r="8" spans="1:113" ht="15.75">
      <c r="A8" s="1756" t="s">
        <v>635</v>
      </c>
      <c r="B8" s="1755">
        <v>133.84847542738959</v>
      </c>
      <c r="C8" s="1755">
        <v>133.69541423778506</v>
      </c>
      <c r="D8" s="1755">
        <v>133.74009397266224</v>
      </c>
      <c r="E8" s="1755">
        <v>133.3701371066953</v>
      </c>
      <c r="F8" s="1755">
        <v>133.27375468963675</v>
      </c>
      <c r="G8" s="1755">
        <v>133.65002169118392</v>
      </c>
      <c r="H8" s="1755">
        <v>135.04182178834554</v>
      </c>
      <c r="I8" s="1755">
        <v>135.70624171251299</v>
      </c>
      <c r="J8" s="1755">
        <v>136.52391581570618</v>
      </c>
      <c r="K8" s="1755">
        <v>137.21586476597693</v>
      </c>
      <c r="L8" s="1755">
        <v>138.76319297084146</v>
      </c>
      <c r="M8" s="1755">
        <v>142.63428227912465</v>
      </c>
      <c r="N8" s="1755">
        <v>149.6375430004361</v>
      </c>
      <c r="O8" s="1755">
        <v>158.76225344013275</v>
      </c>
      <c r="P8" s="1755">
        <v>166.50404750358805</v>
      </c>
      <c r="Q8" s="1755">
        <v>169.21879941330241</v>
      </c>
      <c r="R8" s="1755">
        <v>169.80001440139674</v>
      </c>
      <c r="S8" s="1755">
        <v>170.35810047582473</v>
      </c>
      <c r="T8" s="1755">
        <v>170.84427539566215</v>
      </c>
      <c r="U8" s="1755">
        <v>172.78004074190844</v>
      </c>
      <c r="V8" s="1755">
        <v>174.50528247747172</v>
      </c>
      <c r="W8" s="1755">
        <v>175.58229462645878</v>
      </c>
      <c r="X8" s="1755">
        <v>176.86281795867819</v>
      </c>
      <c r="Y8" s="1755">
        <v>178.43023784538357</v>
      </c>
      <c r="Z8" s="1755">
        <v>178.45673990258399</v>
      </c>
      <c r="AA8" s="1755">
        <v>178.69179614782672</v>
      </c>
      <c r="AB8" s="1755">
        <v>178.87449876516922</v>
      </c>
      <c r="AC8" s="1755">
        <v>177.24888204172873</v>
      </c>
      <c r="AD8" s="1755">
        <v>174.43685856929952</v>
      </c>
      <c r="AE8" s="1755">
        <v>173.12514586970406</v>
      </c>
      <c r="AF8" s="1755">
        <v>173.96465305514155</v>
      </c>
      <c r="AG8" s="1755">
        <v>177.07180754737064</v>
      </c>
      <c r="AH8" s="1755">
        <v>180.68626882052371</v>
      </c>
      <c r="AI8" s="1755">
        <v>181.03834610389617</v>
      </c>
      <c r="AJ8" s="1755">
        <v>181.07637750691927</v>
      </c>
      <c r="AK8" s="1755">
        <v>181.36677000212899</v>
      </c>
      <c r="AL8" s="1755">
        <v>182.14789019586965</v>
      </c>
      <c r="AM8" s="1755">
        <v>182.3647967638918</v>
      </c>
      <c r="AN8" s="1755">
        <v>182.25448865233133</v>
      </c>
      <c r="AO8" s="1755">
        <v>182.60249315520542</v>
      </c>
      <c r="AP8" s="1755">
        <v>182.69952220566319</v>
      </c>
      <c r="AQ8" s="1755">
        <v>182.89259517777305</v>
      </c>
      <c r="AR8" s="1755">
        <v>183.02581119863743</v>
      </c>
      <c r="AS8" s="1755">
        <v>183.35046505216093</v>
      </c>
      <c r="AT8" s="1755">
        <v>183.80485100063868</v>
      </c>
      <c r="AU8" s="1755">
        <v>184.6129957951884</v>
      </c>
      <c r="AV8" s="1755">
        <v>187.73926154992543</v>
      </c>
      <c r="AW8" s="1755">
        <v>191.95564222908234</v>
      </c>
      <c r="AX8" s="1755">
        <v>195.53470130934639</v>
      </c>
      <c r="AY8" s="1755">
        <v>197.21624278262715</v>
      </c>
      <c r="AZ8" s="1755">
        <v>195.97706720246964</v>
      </c>
      <c r="BA8" s="1755">
        <v>193.68466612731532</v>
      </c>
      <c r="BB8" s="1761"/>
      <c r="BC8" s="1761"/>
      <c r="BD8" s="1761"/>
      <c r="BE8" s="1761"/>
      <c r="BF8" s="1761"/>
      <c r="BG8" s="1761"/>
      <c r="BH8" s="1761"/>
      <c r="BI8" s="1761"/>
      <c r="BJ8" s="1761"/>
      <c r="BK8" s="1761"/>
      <c r="BL8" s="1761"/>
      <c r="BM8" s="1761"/>
      <c r="BN8" s="1761"/>
      <c r="BO8" s="1761"/>
      <c r="BP8" s="1761"/>
      <c r="BQ8" s="1761"/>
      <c r="BR8" s="1761"/>
      <c r="BS8" s="1761"/>
      <c r="BT8" s="1761"/>
      <c r="BU8" s="1761"/>
      <c r="BV8" s="1761"/>
      <c r="BW8" s="1761"/>
      <c r="BX8" s="1761"/>
      <c r="BY8" s="1761"/>
      <c r="BZ8" s="1761"/>
      <c r="CA8" s="1761"/>
      <c r="CB8" s="1761"/>
      <c r="CC8" s="1761"/>
      <c r="CD8" s="1761"/>
      <c r="CE8" s="1761"/>
      <c r="CF8" s="1761"/>
      <c r="CG8" s="1761"/>
      <c r="CH8" s="1761"/>
      <c r="CI8" s="1761"/>
      <c r="CJ8" s="1761"/>
      <c r="CK8" s="1761"/>
      <c r="CL8" s="1761"/>
      <c r="CM8" s="1761"/>
      <c r="CN8" s="1761"/>
      <c r="CO8" s="1761"/>
      <c r="CP8" s="1761"/>
      <c r="CQ8" s="1761"/>
      <c r="CR8" s="1761"/>
      <c r="CS8" s="1761"/>
      <c r="CT8" s="1761"/>
      <c r="CU8" s="1761"/>
      <c r="CV8" s="1761"/>
      <c r="CW8" s="1761"/>
      <c r="CX8" s="1761"/>
      <c r="CY8" s="1761"/>
      <c r="CZ8" s="1761"/>
      <c r="DA8" s="1761"/>
      <c r="DB8" s="1761"/>
      <c r="DC8" s="1761"/>
      <c r="DD8" s="1761"/>
      <c r="DE8" s="1761"/>
      <c r="DF8" s="1761"/>
      <c r="DG8" s="1761"/>
      <c r="DH8" s="1761"/>
      <c r="DI8" s="1761"/>
    </row>
    <row r="9" spans="1:113" ht="15.75">
      <c r="A9" s="1757" t="s">
        <v>636</v>
      </c>
      <c r="B9" s="1755">
        <v>192.7092033851394</v>
      </c>
      <c r="C9" s="1755">
        <v>188.93102239727483</v>
      </c>
      <c r="D9" s="1755">
        <v>184.30623021077284</v>
      </c>
      <c r="E9" s="1755">
        <v>182.02111059186706</v>
      </c>
      <c r="F9" s="1755">
        <v>182.28178850329996</v>
      </c>
      <c r="G9" s="1755">
        <v>184.0755176921439</v>
      </c>
      <c r="H9" s="1755">
        <v>185.620215296998</v>
      </c>
      <c r="I9" s="1755">
        <v>188.97974090909091</v>
      </c>
      <c r="J9" s="1755">
        <v>192.86350781349793</v>
      </c>
      <c r="K9" s="1755">
        <v>195.39004151586121</v>
      </c>
      <c r="L9" s="1755">
        <v>194.45219881839472</v>
      </c>
      <c r="M9" s="1755">
        <v>188.91763846071962</v>
      </c>
      <c r="N9" s="1755">
        <v>186.24712534596549</v>
      </c>
      <c r="O9" s="1755">
        <v>185.9147717372791</v>
      </c>
      <c r="P9" s="1755">
        <v>184.67227282307854</v>
      </c>
      <c r="Q9" s="1755">
        <v>180.97863167979554</v>
      </c>
      <c r="R9" s="1755">
        <v>178.10509282520758</v>
      </c>
      <c r="S9" s="1755">
        <v>171.75782949755163</v>
      </c>
      <c r="T9" s="1755">
        <v>164.50675420481156</v>
      </c>
      <c r="U9" s="1755">
        <v>158.37408598041301</v>
      </c>
      <c r="V9" s="1755">
        <v>159.41805129870133</v>
      </c>
      <c r="W9" s="1755">
        <v>162.90796214605072</v>
      </c>
      <c r="X9" s="1755">
        <v>163.46975112837981</v>
      </c>
      <c r="Y9" s="1755">
        <v>163.36897749627417</v>
      </c>
      <c r="Z9" s="1755">
        <v>161.61829204557554</v>
      </c>
      <c r="AA9" s="1755">
        <v>162.4426840698541</v>
      </c>
      <c r="AB9" s="1755">
        <v>158.92303680930618</v>
      </c>
      <c r="AC9" s="1755">
        <v>153.70261628583302</v>
      </c>
      <c r="AD9" s="1755">
        <v>148.22904045492311</v>
      </c>
      <c r="AE9" s="1755">
        <v>149.89541199626089</v>
      </c>
      <c r="AF9" s="1755">
        <v>150.71560022850019</v>
      </c>
      <c r="AG9" s="1755">
        <v>151.02671419817202</v>
      </c>
      <c r="AH9" s="1755">
        <v>150.87499286456168</v>
      </c>
      <c r="AI9" s="1755">
        <v>150.61555900498544</v>
      </c>
      <c r="AJ9" s="1755">
        <v>150.57333610303283</v>
      </c>
      <c r="AK9" s="1755">
        <v>150.80290358329873</v>
      </c>
      <c r="AL9" s="1755">
        <v>149.8308052555048</v>
      </c>
      <c r="AM9" s="1755">
        <v>142.60767045076858</v>
      </c>
      <c r="AN9" s="1755">
        <v>141.63921967179058</v>
      </c>
      <c r="AO9" s="1755"/>
      <c r="AP9" s="1755"/>
      <c r="AQ9" s="1755"/>
      <c r="AR9" s="1755"/>
      <c r="AS9" s="1755"/>
      <c r="AT9" s="1755"/>
      <c r="AU9" s="1755"/>
      <c r="AV9" s="1755"/>
      <c r="AW9" s="1755"/>
      <c r="AX9" s="1755"/>
      <c r="AY9" s="1755"/>
      <c r="AZ9" s="1755"/>
      <c r="BA9" s="1755"/>
      <c r="BB9" s="1761"/>
      <c r="BC9" s="1761"/>
      <c r="BD9" s="1761"/>
      <c r="BE9" s="1761"/>
      <c r="BF9" s="1761"/>
      <c r="BG9" s="1761"/>
      <c r="BH9" s="1761"/>
      <c r="BI9" s="1761"/>
      <c r="BJ9" s="1761"/>
      <c r="BK9" s="1761"/>
      <c r="BL9" s="1761"/>
      <c r="BM9" s="1761"/>
      <c r="BN9" s="1761"/>
      <c r="BO9" s="1761"/>
      <c r="BP9" s="1761"/>
      <c r="BQ9" s="1761"/>
      <c r="BR9" s="1761"/>
      <c r="BS9" s="1761"/>
      <c r="BT9" s="1761"/>
      <c r="BU9" s="1761"/>
      <c r="BV9" s="1761"/>
      <c r="BW9" s="1761"/>
      <c r="BX9" s="1761"/>
      <c r="BY9" s="1761"/>
      <c r="BZ9" s="1761"/>
      <c r="CA9" s="1761"/>
      <c r="CB9" s="1761"/>
      <c r="CC9" s="1761"/>
      <c r="CD9" s="1761"/>
      <c r="CE9" s="1761"/>
      <c r="CF9" s="1761"/>
      <c r="CG9" s="1761"/>
      <c r="CH9" s="1761"/>
      <c r="CI9" s="1761"/>
      <c r="CJ9" s="1761"/>
      <c r="CK9" s="1761"/>
      <c r="CL9" s="1761"/>
      <c r="CM9" s="1761"/>
      <c r="CN9" s="1761"/>
      <c r="CO9" s="1761"/>
      <c r="CP9" s="1761"/>
      <c r="CQ9" s="1761"/>
      <c r="CR9" s="1761"/>
      <c r="CS9" s="1761"/>
      <c r="CT9" s="1761"/>
      <c r="CU9" s="1761"/>
      <c r="CV9" s="1761"/>
      <c r="CW9" s="1761"/>
      <c r="CX9" s="1761"/>
      <c r="CY9" s="1761"/>
      <c r="CZ9" s="1761"/>
      <c r="DA9" s="1761"/>
      <c r="DB9" s="1761"/>
      <c r="DC9" s="1761"/>
      <c r="DD9" s="1761"/>
      <c r="DE9" s="1761"/>
      <c r="DF9" s="1761"/>
      <c r="DG9" s="1761"/>
      <c r="DH9" s="1761"/>
      <c r="DI9" s="1761"/>
    </row>
    <row r="10" spans="1:113" ht="15.75">
      <c r="A10" s="1756" t="s">
        <v>637</v>
      </c>
      <c r="B10" s="1755">
        <v>125.745</v>
      </c>
      <c r="C10" s="1755">
        <v>125.55430000000001</v>
      </c>
      <c r="D10" s="1755">
        <v>125.62140000000001</v>
      </c>
      <c r="E10" s="1755">
        <v>125.7119</v>
      </c>
      <c r="F10" s="1755">
        <v>126.033</v>
      </c>
      <c r="G10" s="1755">
        <v>126.60570000000001</v>
      </c>
      <c r="H10" s="1755">
        <v>127.84670000000001</v>
      </c>
      <c r="I10" s="1755">
        <v>127.84490000000001</v>
      </c>
      <c r="J10" s="1755">
        <v>128.82990000000001</v>
      </c>
      <c r="K10" s="1755">
        <v>130.05700000000002</v>
      </c>
      <c r="L10" s="1755">
        <v>131.65219999999999</v>
      </c>
      <c r="M10" s="1755">
        <v>137.87560000000002</v>
      </c>
      <c r="N10" s="1755">
        <v>149.7319</v>
      </c>
      <c r="O10" s="1755">
        <v>165.9633</v>
      </c>
      <c r="P10" s="1755">
        <v>177.19570000000002</v>
      </c>
      <c r="Q10" s="1755">
        <v>178.98140000000001</v>
      </c>
      <c r="R10" s="1755">
        <v>178.69110000000001</v>
      </c>
      <c r="S10" s="1755">
        <v>178.6756</v>
      </c>
      <c r="T10" s="1755">
        <v>177.7037</v>
      </c>
      <c r="U10" s="1755">
        <v>178.005</v>
      </c>
      <c r="V10" s="1755">
        <v>178.19760000000002</v>
      </c>
      <c r="W10" s="1755">
        <v>177.98180000000002</v>
      </c>
      <c r="X10" s="1755">
        <v>178.00830000000002</v>
      </c>
      <c r="Y10" s="1755">
        <v>179.60140000000001</v>
      </c>
      <c r="Z10" s="1755">
        <v>177.26760000000002</v>
      </c>
      <c r="AA10" s="1755">
        <v>177.285</v>
      </c>
      <c r="AB10" s="1755">
        <v>177.48869999999999</v>
      </c>
      <c r="AC10" s="1755">
        <v>175.4547</v>
      </c>
      <c r="AD10" s="1755">
        <v>171.35820000000001</v>
      </c>
      <c r="AE10" s="1755">
        <v>167.53900000000002</v>
      </c>
      <c r="AF10" s="1755">
        <v>168.8135</v>
      </c>
      <c r="AG10" s="1755">
        <v>173.5171</v>
      </c>
      <c r="AH10" s="1755">
        <v>177.27930000000001</v>
      </c>
      <c r="AI10" s="1755">
        <v>178.38660000000002</v>
      </c>
      <c r="AJ10" s="1755">
        <v>175.9599</v>
      </c>
      <c r="AK10" s="1755">
        <v>177.01670000000001</v>
      </c>
      <c r="AL10" s="1755">
        <v>178.3484</v>
      </c>
      <c r="AM10" s="1755">
        <v>178.80180000000001</v>
      </c>
      <c r="AN10" s="1755">
        <v>177.20600000000002</v>
      </c>
      <c r="AO10" s="1755">
        <v>177.74860000000001</v>
      </c>
      <c r="AP10" s="1755">
        <v>178.09970000000001</v>
      </c>
      <c r="AQ10" s="1755">
        <v>178.54730000000001</v>
      </c>
      <c r="AR10" s="1755">
        <v>178.48420000000002</v>
      </c>
      <c r="AS10" s="1755">
        <v>177.71860000000001</v>
      </c>
      <c r="AT10" s="1755">
        <v>177.32600000000002</v>
      </c>
      <c r="AU10" s="1755">
        <v>177.7148</v>
      </c>
      <c r="AV10" s="1755">
        <v>180.6174</v>
      </c>
      <c r="AW10" s="1755">
        <v>185.14400000000001</v>
      </c>
      <c r="AX10" s="1755">
        <v>190.87200000000001</v>
      </c>
      <c r="AY10" s="1755">
        <v>195.0378</v>
      </c>
      <c r="AZ10" s="1755">
        <v>193.78110000000001</v>
      </c>
      <c r="BA10" s="1755">
        <v>193.87790000000001</v>
      </c>
      <c r="BB10" s="1761"/>
      <c r="BC10" s="1761"/>
      <c r="BD10" s="1761"/>
      <c r="BE10" s="1761"/>
      <c r="BF10" s="1761"/>
      <c r="BG10" s="1761"/>
      <c r="BH10" s="1761"/>
      <c r="BI10" s="1761"/>
      <c r="BJ10" s="1761"/>
      <c r="BK10" s="1761"/>
      <c r="BL10" s="1761"/>
      <c r="BM10" s="1761"/>
      <c r="BN10" s="1761"/>
      <c r="BO10" s="1761"/>
      <c r="BP10" s="1761"/>
      <c r="BQ10" s="1761"/>
      <c r="BR10" s="1761"/>
      <c r="BS10" s="1761"/>
      <c r="BT10" s="1761"/>
      <c r="BU10" s="1761"/>
      <c r="BV10" s="1761"/>
      <c r="BW10" s="1761"/>
      <c r="BX10" s="1761"/>
      <c r="BY10" s="1761"/>
      <c r="BZ10" s="1761"/>
      <c r="CA10" s="1761"/>
      <c r="CB10" s="1761"/>
      <c r="CC10" s="1761"/>
      <c r="CD10" s="1761"/>
      <c r="CE10" s="1761"/>
      <c r="CF10" s="1761"/>
      <c r="CG10" s="1761"/>
      <c r="CH10" s="1761"/>
      <c r="CI10" s="1761"/>
      <c r="CJ10" s="1761"/>
      <c r="CK10" s="1761"/>
      <c r="CL10" s="1761"/>
      <c r="CM10" s="1761"/>
      <c r="CN10" s="1761"/>
      <c r="CO10" s="1761"/>
      <c r="CP10" s="1761"/>
      <c r="CQ10" s="1761"/>
      <c r="CR10" s="1761"/>
      <c r="CS10" s="1761"/>
      <c r="CT10" s="1761"/>
      <c r="CU10" s="1761"/>
      <c r="CV10" s="1761"/>
      <c r="CW10" s="1761"/>
      <c r="CX10" s="1761"/>
      <c r="CY10" s="1761"/>
      <c r="CZ10" s="1761"/>
      <c r="DA10" s="1761"/>
      <c r="DB10" s="1761"/>
      <c r="DC10" s="1761"/>
      <c r="DD10" s="1761"/>
      <c r="DE10" s="1761"/>
      <c r="DF10" s="1761"/>
      <c r="DG10" s="1761"/>
      <c r="DH10" s="1761"/>
      <c r="DI10" s="1761"/>
    </row>
    <row r="11" spans="1:113" ht="15.75">
      <c r="A11" s="1756" t="s">
        <v>638</v>
      </c>
      <c r="B11" s="1755">
        <v>191.10820000000001</v>
      </c>
      <c r="C11" s="1755">
        <v>187.17140000000001</v>
      </c>
      <c r="D11" s="1755">
        <v>180.80780000000001</v>
      </c>
      <c r="E11" s="1755">
        <v>178.041</v>
      </c>
      <c r="F11" s="1755">
        <v>180.44900000000001</v>
      </c>
      <c r="G11" s="1755">
        <v>186.38460000000001</v>
      </c>
      <c r="H11" s="1755">
        <v>189.3295</v>
      </c>
      <c r="I11" s="1755">
        <v>193.38420000000002</v>
      </c>
      <c r="J11" s="1755">
        <v>197.0198</v>
      </c>
      <c r="K11" s="1755">
        <v>199.41150000000002</v>
      </c>
      <c r="L11" s="1755">
        <v>195.74450000000002</v>
      </c>
      <c r="M11" s="1755">
        <v>183.09829999999999</v>
      </c>
      <c r="N11" s="1755">
        <v>177.34900000000002</v>
      </c>
      <c r="O11" s="1755">
        <v>180.0909</v>
      </c>
      <c r="P11" s="1755">
        <v>178.42310000000001</v>
      </c>
      <c r="Q11" s="1755">
        <v>174.929</v>
      </c>
      <c r="R11" s="1755">
        <v>171.5848</v>
      </c>
      <c r="S11" s="1755">
        <v>158.5325</v>
      </c>
      <c r="T11" s="1755">
        <v>149.03140000000002</v>
      </c>
      <c r="U11" s="1755">
        <v>140.4854</v>
      </c>
      <c r="V11" s="1755">
        <v>149.08770000000001</v>
      </c>
      <c r="W11" s="1755">
        <v>167.18690000000001</v>
      </c>
      <c r="X11" s="1755">
        <v>166.80500000000001</v>
      </c>
      <c r="Y11" s="1755">
        <v>163.8895</v>
      </c>
      <c r="Z11" s="1755">
        <v>162.87690000000001</v>
      </c>
      <c r="AA11" s="1755">
        <v>158.15260000000001</v>
      </c>
      <c r="AB11" s="1755">
        <v>153.5754</v>
      </c>
      <c r="AC11" s="1755">
        <v>144.06399999999999</v>
      </c>
      <c r="AD11" s="1755">
        <v>133.7013</v>
      </c>
      <c r="AE11" s="1755">
        <v>144.0538</v>
      </c>
      <c r="AF11" s="1755">
        <v>149.0899</v>
      </c>
      <c r="AG11" s="1755">
        <v>148.7158</v>
      </c>
      <c r="AH11" s="1755">
        <v>146.80530000000002</v>
      </c>
      <c r="AI11" s="1755">
        <v>144.81140000000002</v>
      </c>
      <c r="AJ11" s="1755">
        <v>144.3099</v>
      </c>
      <c r="AK11" s="1755">
        <v>143.59440000000001</v>
      </c>
      <c r="AL11" s="1755">
        <v>142.45160000000001</v>
      </c>
      <c r="AM11" s="1755">
        <v>135.1772</v>
      </c>
      <c r="AN11" s="1755">
        <v>130.8673</v>
      </c>
      <c r="AO11" s="1755"/>
      <c r="AP11" s="1755"/>
      <c r="AQ11" s="1755"/>
      <c r="AR11" s="1755"/>
      <c r="AS11" s="1755"/>
      <c r="AT11" s="1755"/>
      <c r="AU11" s="1755"/>
      <c r="AV11" s="1755"/>
      <c r="AW11" s="1755"/>
      <c r="AX11" s="1755"/>
      <c r="AY11" s="1755"/>
      <c r="AZ11" s="1755"/>
      <c r="BA11" s="1755"/>
      <c r="BB11" s="1761"/>
      <c r="BC11" s="1761"/>
      <c r="BD11" s="1761"/>
      <c r="BE11" s="1761"/>
      <c r="BF11" s="1761"/>
      <c r="BG11" s="1761"/>
      <c r="BH11" s="1761"/>
      <c r="BI11" s="1761"/>
      <c r="BJ11" s="1761"/>
      <c r="BK11" s="1761"/>
      <c r="BL11" s="1761"/>
      <c r="BM11" s="1761"/>
      <c r="BN11" s="1761"/>
      <c r="BO11" s="1761"/>
      <c r="BP11" s="1761"/>
      <c r="BQ11" s="1761"/>
      <c r="BR11" s="1761"/>
      <c r="BS11" s="1761"/>
      <c r="BT11" s="1761"/>
      <c r="BU11" s="1761"/>
      <c r="BV11" s="1761"/>
      <c r="BW11" s="1761"/>
      <c r="BX11" s="1761"/>
      <c r="BY11" s="1761"/>
      <c r="BZ11" s="1761"/>
      <c r="CA11" s="1761"/>
      <c r="CB11" s="1761"/>
      <c r="CC11" s="1761"/>
      <c r="CD11" s="1761"/>
      <c r="CE11" s="1761"/>
      <c r="CF11" s="1761"/>
      <c r="CG11" s="1761"/>
      <c r="CH11" s="1761"/>
      <c r="CI11" s="1761"/>
      <c r="CJ11" s="1761"/>
      <c r="CK11" s="1761"/>
      <c r="CL11" s="1761"/>
      <c r="CM11" s="1761"/>
      <c r="CN11" s="1761"/>
      <c r="CO11" s="1761"/>
      <c r="CP11" s="1761"/>
      <c r="CQ11" s="1761"/>
      <c r="CR11" s="1761"/>
      <c r="CS11" s="1761"/>
      <c r="CT11" s="1761"/>
      <c r="CU11" s="1761"/>
      <c r="CV11" s="1761"/>
      <c r="CW11" s="1761"/>
      <c r="CX11" s="1761"/>
      <c r="CY11" s="1761"/>
      <c r="CZ11" s="1761"/>
      <c r="DA11" s="1761"/>
      <c r="DB11" s="1761"/>
      <c r="DC11" s="1761"/>
      <c r="DD11" s="1761"/>
      <c r="DE11" s="1761"/>
      <c r="DF11" s="1761"/>
      <c r="DG11" s="1761"/>
      <c r="DH11" s="1761"/>
      <c r="DI11" s="1761"/>
    </row>
    <row r="12" spans="1:113" ht="15.75">
      <c r="A12" s="1758" t="s">
        <v>639</v>
      </c>
      <c r="B12" s="1755">
        <v>127.75460000000001</v>
      </c>
      <c r="C12" s="1755">
        <v>127.10980000000001</v>
      </c>
      <c r="D12" s="1755">
        <v>127.40450000000001</v>
      </c>
      <c r="E12" s="1755">
        <v>126.5711</v>
      </c>
      <c r="F12" s="1755">
        <v>127.1195</v>
      </c>
      <c r="G12" s="1755">
        <v>127.8052</v>
      </c>
      <c r="H12" s="1755">
        <v>130.1232</v>
      </c>
      <c r="I12" s="1755">
        <v>130.26400000000001</v>
      </c>
      <c r="J12" s="1755">
        <v>130.1362</v>
      </c>
      <c r="K12" s="1755">
        <v>130.1454</v>
      </c>
      <c r="L12" s="1755">
        <v>132.6816</v>
      </c>
      <c r="M12" s="1755">
        <v>135.2099</v>
      </c>
      <c r="N12" s="1755">
        <v>138.24590000000001</v>
      </c>
      <c r="O12" s="1755">
        <v>144.41750000000002</v>
      </c>
      <c r="P12" s="1755">
        <v>153.7893</v>
      </c>
      <c r="Q12" s="1755">
        <v>158.2004</v>
      </c>
      <c r="R12" s="1755">
        <v>159.1207</v>
      </c>
      <c r="S12" s="1755">
        <v>160.61100000000002</v>
      </c>
      <c r="T12" s="1755">
        <v>161.2681</v>
      </c>
      <c r="U12" s="1755">
        <v>165.1095</v>
      </c>
      <c r="V12" s="1755">
        <v>168.98670000000001</v>
      </c>
      <c r="W12" s="1755">
        <v>170.04949999999999</v>
      </c>
      <c r="X12" s="1755">
        <v>170.8597</v>
      </c>
      <c r="Y12" s="1755">
        <v>172.33629999999999</v>
      </c>
      <c r="Z12" s="1755">
        <v>173.3031</v>
      </c>
      <c r="AA12" s="1755">
        <v>174.81980000000001</v>
      </c>
      <c r="AB12" s="1755">
        <v>174.84390000000002</v>
      </c>
      <c r="AC12" s="1755">
        <v>174.27800000000002</v>
      </c>
      <c r="AD12" s="1755">
        <v>169.14590000000001</v>
      </c>
      <c r="AE12" s="1755">
        <v>166.4932</v>
      </c>
      <c r="AF12" s="1755">
        <v>166.6121</v>
      </c>
      <c r="AG12" s="1755">
        <v>166.12890000000002</v>
      </c>
      <c r="AH12" s="1755">
        <v>168.87650000000002</v>
      </c>
      <c r="AI12" s="1755">
        <v>172.7296</v>
      </c>
      <c r="AJ12" s="1755">
        <v>176.88650000000001</v>
      </c>
      <c r="AK12" s="1755">
        <v>176.71250000000001</v>
      </c>
      <c r="AL12" s="1755">
        <v>176.74030000000002</v>
      </c>
      <c r="AM12" s="1755">
        <v>176.6405</v>
      </c>
      <c r="AN12" s="1755">
        <v>176.2705</v>
      </c>
      <c r="AO12" s="1755">
        <v>178.80680000000001</v>
      </c>
      <c r="AP12" s="1755">
        <v>181.03040000000001</v>
      </c>
      <c r="AQ12" s="1755">
        <v>183.8022</v>
      </c>
      <c r="AR12" s="1755">
        <v>186.0641</v>
      </c>
      <c r="AS12" s="1755">
        <v>189.53720000000001</v>
      </c>
      <c r="AT12" s="1755">
        <v>191.52080000000001</v>
      </c>
      <c r="AU12" s="1755">
        <v>195.65520000000001</v>
      </c>
      <c r="AV12" s="1755">
        <v>197.1183</v>
      </c>
      <c r="AW12" s="1755">
        <v>197.0112</v>
      </c>
      <c r="AX12" s="1755">
        <v>196.3409</v>
      </c>
      <c r="AY12" s="1755">
        <v>194.43780000000001</v>
      </c>
      <c r="AZ12" s="1755">
        <v>194.17830000000001</v>
      </c>
      <c r="BA12" s="1755">
        <v>194.21280000000002</v>
      </c>
      <c r="BB12" s="1761"/>
      <c r="BC12" s="1761"/>
      <c r="BD12" s="1761"/>
      <c r="BE12" s="1761"/>
      <c r="BF12" s="1761"/>
      <c r="BG12" s="1761"/>
      <c r="BH12" s="1761"/>
      <c r="BI12" s="1761"/>
      <c r="BJ12" s="1761"/>
      <c r="BK12" s="1761"/>
      <c r="BL12" s="1761"/>
      <c r="BM12" s="1761"/>
      <c r="BN12" s="1761"/>
      <c r="BO12" s="1761"/>
      <c r="BP12" s="1761"/>
      <c r="BQ12" s="1761"/>
      <c r="BR12" s="1761"/>
      <c r="BS12" s="1761"/>
      <c r="BT12" s="1761"/>
      <c r="BU12" s="1761"/>
      <c r="BV12" s="1761"/>
      <c r="BW12" s="1761"/>
      <c r="BX12" s="1761"/>
      <c r="BY12" s="1761"/>
      <c r="BZ12" s="1761"/>
      <c r="CA12" s="1761"/>
      <c r="CB12" s="1761"/>
      <c r="CC12" s="1761"/>
      <c r="CD12" s="1761"/>
      <c r="CE12" s="1761"/>
      <c r="CF12" s="1761"/>
      <c r="CG12" s="1761"/>
      <c r="CH12" s="1761"/>
      <c r="CI12" s="1761"/>
      <c r="CJ12" s="1761"/>
      <c r="CK12" s="1761"/>
      <c r="CL12" s="1761"/>
      <c r="CM12" s="1761"/>
      <c r="CN12" s="1761"/>
      <c r="CO12" s="1761"/>
      <c r="CP12" s="1761"/>
      <c r="CQ12" s="1761"/>
      <c r="CR12" s="1761"/>
      <c r="CS12" s="1761"/>
      <c r="CT12" s="1761"/>
      <c r="CU12" s="1761"/>
      <c r="CV12" s="1761"/>
      <c r="CW12" s="1761"/>
      <c r="CX12" s="1761"/>
      <c r="CY12" s="1761"/>
      <c r="CZ12" s="1761"/>
      <c r="DA12" s="1761"/>
      <c r="DB12" s="1761"/>
      <c r="DC12" s="1761"/>
      <c r="DD12" s="1761"/>
      <c r="DE12" s="1761"/>
      <c r="DF12" s="1761"/>
      <c r="DG12" s="1761"/>
      <c r="DH12" s="1761"/>
      <c r="DI12" s="1761"/>
    </row>
    <row r="13" spans="1:113" ht="15.75">
      <c r="A13" s="1758" t="s">
        <v>640</v>
      </c>
      <c r="B13" s="1755">
        <v>193.399</v>
      </c>
      <c r="C13" s="1755">
        <v>194.1627</v>
      </c>
      <c r="D13" s="1755">
        <v>197.37800000000001</v>
      </c>
      <c r="E13" s="1755">
        <v>198.58500000000001</v>
      </c>
      <c r="F13" s="1755">
        <v>199.7878</v>
      </c>
      <c r="G13" s="1755">
        <v>201.93470000000002</v>
      </c>
      <c r="H13" s="1755">
        <v>202.3578</v>
      </c>
      <c r="I13" s="1755"/>
      <c r="J13" s="1755">
        <v>203.1806</v>
      </c>
      <c r="K13" s="1755">
        <v>206.5138</v>
      </c>
      <c r="L13" s="1755">
        <v>205.84180000000001</v>
      </c>
      <c r="M13" s="1755">
        <v>202.48930000000001</v>
      </c>
      <c r="N13" s="1755">
        <v>201.98270000000002</v>
      </c>
      <c r="O13" s="1755">
        <v>199.3005</v>
      </c>
      <c r="P13" s="1755">
        <v>199.6996</v>
      </c>
      <c r="Q13" s="1755">
        <v>189.874</v>
      </c>
      <c r="R13" s="1755">
        <v>194.8135</v>
      </c>
      <c r="S13" s="1755">
        <v>190.26510000000002</v>
      </c>
      <c r="T13" s="1755">
        <v>186.4479</v>
      </c>
      <c r="U13" s="1755">
        <v>179.67590000000001</v>
      </c>
      <c r="V13" s="1755">
        <v>178.631</v>
      </c>
      <c r="W13" s="1755">
        <v>173.9555</v>
      </c>
      <c r="X13" s="1755">
        <v>171.82640000000001</v>
      </c>
      <c r="Y13" s="1755">
        <v>167.7937</v>
      </c>
      <c r="Z13" s="1755">
        <v>166.18290000000002</v>
      </c>
      <c r="AA13" s="1755">
        <v>165.42600000000002</v>
      </c>
      <c r="AB13" s="1755">
        <v>164.11510000000001</v>
      </c>
      <c r="AC13" s="1755">
        <v>160.93470000000002</v>
      </c>
      <c r="AD13" s="1755">
        <v>159.4203</v>
      </c>
      <c r="AE13" s="1755">
        <v>158.36770000000001</v>
      </c>
      <c r="AF13" s="1755">
        <v>157.99170000000001</v>
      </c>
      <c r="AG13" s="1755">
        <v>158.57089999999999</v>
      </c>
      <c r="AH13" s="1755">
        <v>158.44490000000002</v>
      </c>
      <c r="AI13" s="1755">
        <v>158.88580000000002</v>
      </c>
      <c r="AJ13" s="1755">
        <v>158.12450000000001</v>
      </c>
      <c r="AK13" s="1755">
        <v>159.77160000000001</v>
      </c>
      <c r="AL13" s="1755">
        <v>161.14600000000002</v>
      </c>
      <c r="AM13" s="1755">
        <v>158.60400000000001</v>
      </c>
      <c r="AN13" s="1755">
        <v>156.11920000000001</v>
      </c>
      <c r="AO13" s="1755"/>
      <c r="AP13" s="1755"/>
      <c r="AQ13" s="1755"/>
      <c r="AR13" s="1755"/>
      <c r="AS13" s="1755"/>
      <c r="AT13" s="1755"/>
      <c r="AU13" s="1755"/>
      <c r="AV13" s="1755"/>
      <c r="AW13" s="1755"/>
      <c r="AX13" s="1755"/>
      <c r="AY13" s="1755"/>
      <c r="AZ13" s="1755"/>
      <c r="BA13" s="1755"/>
      <c r="BB13" s="1761"/>
      <c r="BC13" s="1761"/>
      <c r="BD13" s="1761"/>
      <c r="BE13" s="1761"/>
      <c r="BF13" s="1761"/>
      <c r="BG13" s="1761"/>
      <c r="BH13" s="1761"/>
      <c r="BI13" s="1761"/>
      <c r="BJ13" s="1761"/>
      <c r="BK13" s="1761"/>
      <c r="BL13" s="1761"/>
      <c r="BM13" s="1761"/>
      <c r="BN13" s="1761"/>
      <c r="BO13" s="1761"/>
      <c r="BP13" s="1761"/>
      <c r="BQ13" s="1761"/>
      <c r="BR13" s="1761"/>
      <c r="BS13" s="1761"/>
      <c r="BT13" s="1761"/>
      <c r="BU13" s="1761"/>
      <c r="BV13" s="1761"/>
      <c r="BW13" s="1761"/>
      <c r="BX13" s="1761"/>
      <c r="BY13" s="1761"/>
      <c r="BZ13" s="1761"/>
      <c r="CA13" s="1761"/>
      <c r="CB13" s="1761"/>
      <c r="CC13" s="1761"/>
      <c r="CD13" s="1761"/>
      <c r="CE13" s="1761"/>
      <c r="CF13" s="1761"/>
      <c r="CG13" s="1761"/>
      <c r="CH13" s="1761"/>
      <c r="CI13" s="1761"/>
      <c r="CJ13" s="1761"/>
      <c r="CK13" s="1761"/>
      <c r="CL13" s="1761"/>
      <c r="CM13" s="1761"/>
      <c r="CN13" s="1761"/>
      <c r="CO13" s="1761"/>
      <c r="CP13" s="1761"/>
      <c r="CQ13" s="1761"/>
      <c r="CR13" s="1761"/>
      <c r="CS13" s="1761"/>
      <c r="CT13" s="1761"/>
      <c r="CU13" s="1761"/>
      <c r="CV13" s="1761"/>
      <c r="CW13" s="1761"/>
      <c r="CX13" s="1761"/>
      <c r="CY13" s="1761"/>
      <c r="CZ13" s="1761"/>
      <c r="DA13" s="1761"/>
      <c r="DB13" s="1761"/>
      <c r="DC13" s="1761"/>
      <c r="DD13" s="1761"/>
      <c r="DE13" s="1761"/>
      <c r="DF13" s="1761"/>
      <c r="DG13" s="1761"/>
      <c r="DH13" s="1761"/>
      <c r="DI13" s="1761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761"/>
      <c r="BC14" s="1761"/>
      <c r="BD14" s="1761"/>
      <c r="BE14" s="1761"/>
      <c r="BF14" s="1761"/>
      <c r="BG14" s="1761"/>
      <c r="BH14" s="1761"/>
      <c r="BI14" s="1761"/>
      <c r="BJ14" s="1761"/>
      <c r="BK14" s="1761"/>
      <c r="BL14" s="1761"/>
      <c r="BM14" s="1761"/>
      <c r="BN14" s="1761"/>
      <c r="BO14" s="1761"/>
      <c r="BP14" s="1761"/>
      <c r="BQ14" s="1761"/>
      <c r="BR14" s="1761"/>
      <c r="BS14" s="1761"/>
      <c r="BT14" s="1761"/>
      <c r="BU14" s="1761"/>
      <c r="BV14" s="1761"/>
      <c r="BW14" s="1761"/>
      <c r="BX14" s="1761"/>
      <c r="BY14" s="1761"/>
      <c r="BZ14" s="1761"/>
      <c r="CA14" s="1761"/>
      <c r="CB14" s="1761"/>
      <c r="CC14" s="1761"/>
      <c r="CD14" s="1761"/>
      <c r="CE14" s="1761"/>
      <c r="CF14" s="1761"/>
      <c r="CG14" s="1761"/>
      <c r="CH14" s="1761"/>
      <c r="CI14" s="1761"/>
      <c r="CJ14" s="1761"/>
      <c r="CK14" s="1761"/>
      <c r="CL14" s="1761"/>
      <c r="CM14" s="1761"/>
      <c r="CN14" s="1761"/>
      <c r="CO14" s="1761"/>
      <c r="CP14" s="1761"/>
      <c r="CQ14" s="1761"/>
      <c r="CR14" s="1761"/>
      <c r="CS14" s="1761"/>
      <c r="CT14" s="1761"/>
      <c r="CU14" s="1761"/>
      <c r="CV14" s="1761"/>
      <c r="CW14" s="1761"/>
      <c r="CX14" s="1761"/>
      <c r="CY14" s="1761"/>
      <c r="CZ14" s="1761"/>
      <c r="DA14" s="1761"/>
      <c r="DB14" s="1761"/>
      <c r="DC14" s="1761"/>
      <c r="DD14" s="1761"/>
      <c r="DE14" s="1761"/>
      <c r="DF14" s="1761"/>
      <c r="DG14" s="1761"/>
      <c r="DH14" s="1761"/>
      <c r="DI14" s="1761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>
      <c r="B16" s="254"/>
      <c r="V16" s="1751"/>
      <c r="W16" s="1751"/>
      <c r="X16" s="1751"/>
      <c r="Y16" s="1751"/>
      <c r="Z16" s="1751"/>
      <c r="AA16" s="1751"/>
      <c r="AB16" s="1751"/>
      <c r="AC16" s="1751"/>
      <c r="AD16" s="1751"/>
      <c r="AE16" s="1751"/>
      <c r="AF16" s="1751"/>
      <c r="AG16" s="1751"/>
      <c r="AH16" s="1751"/>
      <c r="AI16" s="1751"/>
      <c r="AJ16" s="1751"/>
      <c r="AK16" s="1751"/>
      <c r="AL16" s="1751"/>
      <c r="AM16" s="1751"/>
      <c r="AN16" s="1751"/>
      <c r="AO16" s="1751"/>
      <c r="AP16" s="1751"/>
      <c r="AQ16" s="1751"/>
      <c r="AR16" s="1751"/>
      <c r="AS16" s="1751"/>
      <c r="AT16" s="1751"/>
      <c r="AU16" s="1751"/>
      <c r="AV16" s="1751"/>
      <c r="AW16" s="1751"/>
      <c r="AX16" s="1751"/>
      <c r="AY16" s="1751"/>
      <c r="AZ16" s="1751"/>
      <c r="BA16" s="1751"/>
      <c r="BB16" s="1751"/>
      <c r="BC16" s="1751"/>
      <c r="BD16" s="1751"/>
      <c r="BE16" s="1751"/>
      <c r="BF16" s="1751"/>
      <c r="BG16" s="1751"/>
      <c r="BH16" s="1751"/>
      <c r="BI16" s="1751"/>
      <c r="BJ16" s="1751"/>
      <c r="BK16" s="1751"/>
      <c r="BL16" s="1751"/>
      <c r="BM16" s="1751"/>
      <c r="BN16" s="1751"/>
      <c r="BO16" s="1751"/>
      <c r="BP16" s="1751"/>
      <c r="BQ16" s="1751"/>
      <c r="BR16" s="1751"/>
      <c r="BS16" s="1751"/>
      <c r="BT16" s="1751"/>
      <c r="BU16" s="1751"/>
      <c r="BV16" s="1751"/>
      <c r="BW16" s="1751"/>
      <c r="BX16" s="1751"/>
      <c r="BY16" s="1751"/>
      <c r="BZ16" s="1751"/>
      <c r="CA16" s="1751"/>
      <c r="CB16" s="1751"/>
      <c r="CC16" s="1751"/>
      <c r="CD16" s="1751"/>
      <c r="CE16" s="1751"/>
      <c r="CF16" s="1751"/>
      <c r="CG16" s="1751"/>
      <c r="CH16" s="1751"/>
      <c r="CI16" s="1751"/>
      <c r="CJ16" s="1751"/>
      <c r="CK16" s="1751"/>
      <c r="CL16" s="1751"/>
      <c r="CM16" s="1751"/>
      <c r="CN16" s="1751"/>
      <c r="CO16" s="1751"/>
      <c r="CP16" s="1751"/>
      <c r="CQ16" s="1751"/>
      <c r="CR16" s="1751"/>
      <c r="CS16" s="1751"/>
      <c r="CT16" s="1751"/>
      <c r="CU16" s="1751"/>
      <c r="CV16" s="1751"/>
      <c r="CW16" s="1751"/>
      <c r="CX16" s="1751"/>
      <c r="CY16" s="1751"/>
      <c r="CZ16" s="1751"/>
      <c r="DA16" s="1751"/>
      <c r="DB16" s="1751"/>
      <c r="DC16" s="1751"/>
      <c r="DD16" s="1751"/>
      <c r="DE16" s="1751"/>
      <c r="DF16" s="1751"/>
      <c r="DG16" s="1751"/>
      <c r="DH16" s="1751"/>
      <c r="DI16" s="1751"/>
    </row>
    <row r="17" spans="3:113" s="224" customFormat="1" ht="15.75">
      <c r="O17" s="1763"/>
      <c r="P17" s="234"/>
      <c r="V17" s="1751"/>
      <c r="W17" s="1751"/>
      <c r="X17" s="1751"/>
      <c r="Y17" s="1751"/>
      <c r="Z17" s="1751"/>
      <c r="AA17" s="1751"/>
      <c r="AB17" s="1751"/>
      <c r="AC17" s="1751"/>
      <c r="AD17" s="1751"/>
      <c r="AE17" s="1751"/>
      <c r="AF17" s="1751"/>
      <c r="AG17" s="1751"/>
      <c r="AH17" s="1751"/>
      <c r="AI17" s="1751"/>
      <c r="AJ17" s="1751"/>
      <c r="AK17" s="717"/>
      <c r="AL17" s="717"/>
      <c r="AM17" s="1751"/>
      <c r="AN17" s="1751"/>
      <c r="AO17" s="1751"/>
      <c r="AP17" s="1751"/>
      <c r="AQ17" s="1751"/>
      <c r="AR17" s="1751"/>
      <c r="AS17" s="1751"/>
      <c r="AT17" s="1751"/>
      <c r="AU17" s="1751"/>
      <c r="AV17" s="1751"/>
      <c r="AW17" s="1751"/>
      <c r="AX17" s="1751"/>
      <c r="AY17" s="1751"/>
      <c r="AZ17" s="1751"/>
      <c r="BA17" s="1751"/>
      <c r="BB17" s="1751"/>
      <c r="BC17" s="1751"/>
      <c r="BD17" s="1751"/>
      <c r="BE17" s="1751"/>
      <c r="BF17" s="1751"/>
      <c r="BG17" s="1751"/>
      <c r="BH17" s="1751"/>
      <c r="BI17" s="1751"/>
      <c r="BJ17" s="1751"/>
      <c r="BK17" s="1751"/>
      <c r="BL17" s="1751"/>
      <c r="BM17" s="1751"/>
      <c r="BN17" s="1751"/>
      <c r="BO17" s="1751"/>
      <c r="BP17" s="1751"/>
      <c r="BQ17" s="1751"/>
      <c r="BR17" s="1751"/>
      <c r="BS17" s="1751"/>
      <c r="BT17" s="1751"/>
      <c r="BU17" s="1751"/>
      <c r="BV17" s="1751"/>
      <c r="BW17" s="1751"/>
      <c r="BX17" s="1751"/>
      <c r="BY17" s="1751"/>
      <c r="BZ17" s="1751"/>
      <c r="CA17" s="1751"/>
      <c r="CB17" s="1751"/>
      <c r="CC17" s="1751"/>
      <c r="CD17" s="1751"/>
      <c r="CE17" s="1751"/>
      <c r="CF17" s="1751"/>
      <c r="CG17" s="1751"/>
      <c r="CH17" s="1751"/>
      <c r="CI17" s="1751"/>
      <c r="CJ17" s="1751"/>
      <c r="CK17" s="1751"/>
      <c r="CL17" s="1751"/>
      <c r="CM17" s="1751"/>
      <c r="CN17" s="1751"/>
      <c r="CO17" s="1751"/>
      <c r="CP17" s="1751"/>
      <c r="CQ17" s="1751"/>
      <c r="CR17" s="1751"/>
      <c r="CS17" s="1751"/>
      <c r="CT17" s="1751"/>
      <c r="CU17" s="1751"/>
      <c r="CV17" s="1751"/>
      <c r="CW17" s="1751"/>
      <c r="CX17" s="1751"/>
      <c r="CY17" s="1751"/>
      <c r="CZ17" s="1751"/>
      <c r="DA17" s="1751"/>
      <c r="DB17" s="1751"/>
      <c r="DC17" s="1751"/>
      <c r="DD17" s="1751"/>
      <c r="DE17" s="1751"/>
      <c r="DF17" s="1751"/>
      <c r="DG17" s="1751"/>
      <c r="DH17" s="1751"/>
      <c r="DI17" s="1751"/>
    </row>
    <row r="18" spans="3:113" s="224" customFormat="1" ht="15.75">
      <c r="C18" s="254"/>
      <c r="O18" s="1763"/>
      <c r="P18" s="234"/>
      <c r="V18" s="1751"/>
      <c r="W18" s="1751"/>
      <c r="X18" s="1751"/>
      <c r="Y18" s="1751"/>
      <c r="Z18" s="1751"/>
      <c r="AA18" s="1751"/>
      <c r="AB18" s="1751"/>
      <c r="AC18" s="1751"/>
      <c r="AD18" s="1751"/>
      <c r="AE18" s="1751"/>
      <c r="AF18" s="1751"/>
      <c r="AG18" s="1795"/>
      <c r="AH18" s="1795"/>
      <c r="AI18" s="1751"/>
      <c r="AJ18" s="1751"/>
      <c r="AK18" s="1866"/>
      <c r="AL18" s="1866"/>
      <c r="AM18" s="1866"/>
      <c r="AN18" s="1866"/>
      <c r="AO18" s="1751"/>
      <c r="AP18" s="1751"/>
      <c r="AQ18" s="1751"/>
      <c r="AR18" s="1751"/>
      <c r="AS18" s="1751"/>
      <c r="AT18" s="1751"/>
      <c r="AU18" s="1751"/>
      <c r="AV18" s="1751"/>
      <c r="AW18" s="1751"/>
      <c r="AX18" s="1751"/>
      <c r="AY18" s="1751"/>
      <c r="AZ18" s="1751"/>
      <c r="BA18" s="1751"/>
      <c r="BB18" s="1751"/>
      <c r="BC18" s="1751"/>
      <c r="BD18" s="1751"/>
      <c r="BE18" s="1751"/>
      <c r="BF18" s="1751"/>
      <c r="BG18" s="1751"/>
      <c r="BH18" s="1751"/>
      <c r="BI18" s="1751"/>
      <c r="BJ18" s="1751"/>
      <c r="BK18" s="1751"/>
      <c r="BL18" s="1751"/>
      <c r="BM18" s="1751"/>
      <c r="BN18" s="1751"/>
      <c r="BO18" s="1751"/>
      <c r="BP18" s="1751"/>
      <c r="BQ18" s="1751"/>
      <c r="BR18" s="1751"/>
      <c r="BS18" s="1751"/>
      <c r="BT18" s="1751"/>
      <c r="BU18" s="1751"/>
      <c r="BV18" s="1751"/>
      <c r="BW18" s="1751"/>
      <c r="BX18" s="1751"/>
      <c r="BY18" s="1751"/>
      <c r="BZ18" s="1751"/>
      <c r="CA18" s="1751"/>
      <c r="CB18" s="1751"/>
      <c r="CC18" s="1751"/>
      <c r="CD18" s="1751"/>
      <c r="CE18" s="1751"/>
      <c r="CF18" s="1751"/>
      <c r="CG18" s="1751"/>
      <c r="CH18" s="1751"/>
      <c r="CI18" s="1751"/>
      <c r="CJ18" s="1751"/>
      <c r="CK18" s="1751"/>
      <c r="CL18" s="1751"/>
      <c r="CM18" s="1751"/>
      <c r="CN18" s="1751"/>
      <c r="CO18" s="1751"/>
      <c r="CP18" s="1751"/>
      <c r="CQ18" s="1751"/>
      <c r="CR18" s="1751"/>
      <c r="CS18" s="1751"/>
      <c r="CT18" s="1751"/>
      <c r="CU18" s="1751"/>
      <c r="CV18" s="1751"/>
      <c r="CW18" s="1751"/>
      <c r="CX18" s="1751"/>
      <c r="CY18" s="1751"/>
      <c r="CZ18" s="1751"/>
      <c r="DA18" s="1751"/>
      <c r="DB18" s="1751"/>
      <c r="DC18" s="1751"/>
      <c r="DD18" s="1751"/>
      <c r="DE18" s="1751"/>
      <c r="DF18" s="1751"/>
      <c r="DG18" s="1751"/>
      <c r="DH18" s="1751"/>
      <c r="DI18" s="1751"/>
    </row>
    <row r="19" spans="3:113" s="224" customFormat="1" ht="21">
      <c r="C19" s="254"/>
      <c r="V19" s="1751"/>
      <c r="W19" s="1751"/>
      <c r="X19" s="1751"/>
      <c r="Y19" s="1751"/>
      <c r="Z19" s="1751"/>
      <c r="AA19" s="1751"/>
      <c r="AB19" s="1751"/>
      <c r="AC19" s="1751"/>
      <c r="AD19" s="1751"/>
      <c r="AE19" s="1751"/>
      <c r="AF19" s="1751"/>
      <c r="AG19" s="1751"/>
      <c r="AH19" s="1751"/>
      <c r="AI19" s="987"/>
      <c r="AJ19" s="1827"/>
      <c r="AK19" s="1866"/>
      <c r="AL19" s="1866"/>
      <c r="AM19" s="1751"/>
      <c r="AN19" s="1828"/>
      <c r="AO19" s="1751"/>
      <c r="AP19" s="1751"/>
      <c r="AQ19" s="1751"/>
      <c r="AR19" s="1751"/>
      <c r="AS19" s="1751"/>
      <c r="AT19" s="1751"/>
      <c r="AU19" s="1751"/>
      <c r="AV19" s="1751"/>
      <c r="AW19" s="1751"/>
      <c r="AX19" s="1751"/>
      <c r="AY19" s="1751"/>
      <c r="AZ19" s="1751"/>
      <c r="BA19" s="1751"/>
      <c r="BB19" s="1751"/>
      <c r="BC19" s="1751"/>
      <c r="BD19" s="1751"/>
      <c r="BE19" s="1751"/>
      <c r="BF19" s="1751"/>
      <c r="BG19" s="1751"/>
      <c r="BH19" s="1751"/>
      <c r="BI19" s="1751"/>
      <c r="BJ19" s="1751"/>
      <c r="BK19" s="1751"/>
      <c r="BL19" s="1751"/>
      <c r="BM19" s="1751"/>
      <c r="BN19" s="1751"/>
      <c r="BO19" s="1751"/>
      <c r="BP19" s="1751"/>
      <c r="BQ19" s="1751"/>
      <c r="BR19" s="1751"/>
      <c r="BS19" s="1751"/>
      <c r="BT19" s="1751"/>
      <c r="BU19" s="1751"/>
      <c r="BV19" s="1751"/>
      <c r="BW19" s="1751"/>
      <c r="BX19" s="1751"/>
      <c r="BY19" s="1751"/>
      <c r="BZ19" s="1751"/>
      <c r="CA19" s="1751"/>
      <c r="CB19" s="1751"/>
      <c r="CC19" s="1751"/>
      <c r="CD19" s="1751"/>
      <c r="CE19" s="1751"/>
      <c r="CF19" s="1751"/>
      <c r="CG19" s="1751"/>
      <c r="CH19" s="1751"/>
      <c r="CI19" s="1751"/>
      <c r="CJ19" s="1751"/>
      <c r="CK19" s="1751"/>
      <c r="CL19" s="1751"/>
      <c r="CM19" s="1751"/>
      <c r="CN19" s="1751"/>
      <c r="CO19" s="1751"/>
      <c r="CP19" s="1751"/>
      <c r="CQ19" s="1751"/>
      <c r="CR19" s="1751"/>
      <c r="CS19" s="1751"/>
      <c r="CT19" s="1751"/>
      <c r="CU19" s="1751"/>
      <c r="CV19" s="1751"/>
      <c r="CW19" s="1751"/>
      <c r="CX19" s="1751"/>
      <c r="CY19" s="1751"/>
      <c r="CZ19" s="1751"/>
      <c r="DA19" s="1751"/>
      <c r="DB19" s="1751"/>
      <c r="DC19" s="1751"/>
      <c r="DD19" s="1751"/>
      <c r="DE19" s="1751"/>
      <c r="DF19" s="1751"/>
      <c r="DG19" s="1751"/>
      <c r="DH19" s="1751"/>
      <c r="DI19" s="1751"/>
    </row>
    <row r="20" spans="3:113" s="224" customFormat="1" ht="21">
      <c r="C20" s="254"/>
      <c r="V20" s="1751"/>
      <c r="W20" s="1751"/>
      <c r="X20" s="1751"/>
      <c r="Y20" s="1751"/>
      <c r="Z20" s="1751"/>
      <c r="AA20" s="1751"/>
      <c r="AB20" s="1751"/>
      <c r="AC20" s="1751"/>
      <c r="AD20" s="1751"/>
      <c r="AE20" s="1751"/>
      <c r="AF20" s="1751"/>
      <c r="AG20" s="1751"/>
      <c r="AH20" s="1751"/>
      <c r="AI20" s="987"/>
      <c r="AJ20" s="1827"/>
      <c r="AK20" s="1866"/>
      <c r="AL20" s="1866"/>
      <c r="AM20" s="1751"/>
      <c r="AN20" s="1828"/>
      <c r="AO20" s="1751"/>
      <c r="AP20" s="1751"/>
      <c r="AQ20" s="1751"/>
      <c r="AR20" s="1751"/>
      <c r="AS20" s="1751"/>
      <c r="AT20" s="1751"/>
      <c r="AU20" s="1751"/>
      <c r="AV20" s="1751"/>
      <c r="AW20" s="1751"/>
      <c r="AX20" s="1751"/>
      <c r="AY20" s="1751"/>
      <c r="AZ20" s="1751"/>
      <c r="BA20" s="1751"/>
      <c r="BB20" s="1751"/>
      <c r="BC20" s="1751"/>
      <c r="BD20" s="1751"/>
      <c r="BE20" s="1751"/>
      <c r="BF20" s="1751"/>
      <c r="BG20" s="1751"/>
      <c r="BH20" s="1751"/>
      <c r="BI20" s="1751"/>
      <c r="BJ20" s="1751"/>
      <c r="BK20" s="1751"/>
      <c r="BL20" s="1751"/>
      <c r="BM20" s="1751"/>
      <c r="BN20" s="1751"/>
      <c r="BO20" s="1751"/>
      <c r="BP20" s="1751"/>
      <c r="BQ20" s="1751"/>
      <c r="BR20" s="1751"/>
      <c r="BS20" s="1751"/>
      <c r="BT20" s="1751"/>
      <c r="BU20" s="1751"/>
      <c r="BV20" s="1751"/>
      <c r="BW20" s="1751"/>
      <c r="BX20" s="1751"/>
      <c r="BY20" s="1751"/>
      <c r="BZ20" s="1751"/>
      <c r="CA20" s="1751"/>
      <c r="CB20" s="1751"/>
      <c r="CC20" s="1751"/>
      <c r="CD20" s="1751"/>
      <c r="CE20" s="1751"/>
      <c r="CF20" s="1751"/>
      <c r="CG20" s="1751"/>
      <c r="CH20" s="1751"/>
      <c r="CI20" s="1751"/>
      <c r="CJ20" s="1751"/>
      <c r="CK20" s="1751"/>
      <c r="CL20" s="1751"/>
      <c r="CM20" s="1751"/>
      <c r="CN20" s="1751"/>
      <c r="CO20" s="1751"/>
      <c r="CP20" s="1751"/>
      <c r="CQ20" s="1751"/>
      <c r="CR20" s="1751"/>
      <c r="CS20" s="1751"/>
      <c r="CT20" s="1751"/>
      <c r="CU20" s="1751"/>
      <c r="CV20" s="1751"/>
      <c r="CW20" s="1751"/>
      <c r="CX20" s="1751"/>
      <c r="CY20" s="1751"/>
      <c r="CZ20" s="1751"/>
      <c r="DA20" s="1751"/>
      <c r="DB20" s="1751"/>
      <c r="DC20" s="1751"/>
      <c r="DD20" s="1751"/>
      <c r="DE20" s="1751"/>
      <c r="DF20" s="1751"/>
      <c r="DG20" s="1751"/>
      <c r="DH20" s="1751"/>
      <c r="DI20" s="1751"/>
    </row>
    <row r="21" spans="3:113" s="224" customFormat="1" ht="15">
      <c r="C21" s="254"/>
      <c r="V21" s="1751"/>
      <c r="W21" s="1751"/>
      <c r="X21" s="1751"/>
      <c r="Y21" s="1751"/>
      <c r="Z21" s="1751"/>
      <c r="AA21" s="1751"/>
      <c r="AB21" s="1751"/>
      <c r="AC21" s="1751"/>
      <c r="AD21" s="1751"/>
      <c r="AE21" s="1751"/>
      <c r="AF21" s="1751"/>
      <c r="AG21" s="1751"/>
      <c r="AH21" s="1751"/>
      <c r="AI21" s="1751"/>
      <c r="AJ21" s="1751"/>
      <c r="AK21" s="1866"/>
      <c r="AL21" s="1866"/>
      <c r="AM21" s="1751"/>
      <c r="AN21" s="1751"/>
      <c r="AO21" s="1751"/>
      <c r="AP21" s="1751"/>
      <c r="AQ21" s="1751"/>
      <c r="AR21" s="1751"/>
      <c r="AS21" s="1751"/>
      <c r="AT21" s="1751"/>
      <c r="AU21" s="1751"/>
      <c r="AV21" s="1751"/>
      <c r="AW21" s="1751"/>
      <c r="AX21" s="1751"/>
      <c r="AY21" s="1751"/>
      <c r="AZ21" s="1751"/>
      <c r="BA21" s="1751"/>
      <c r="BB21" s="1751"/>
      <c r="BC21" s="1751"/>
      <c r="BD21" s="1751"/>
      <c r="BE21" s="1751"/>
      <c r="BF21" s="1751"/>
      <c r="BG21" s="1751"/>
      <c r="BH21" s="1751"/>
      <c r="BI21" s="1751"/>
      <c r="BJ21" s="1751"/>
      <c r="BK21" s="1751"/>
      <c r="BL21" s="1751"/>
      <c r="BM21" s="1751"/>
      <c r="BN21" s="1751"/>
      <c r="BO21" s="1751"/>
      <c r="BP21" s="1751"/>
      <c r="BQ21" s="1751"/>
      <c r="BR21" s="1751"/>
      <c r="BS21" s="1751"/>
      <c r="BT21" s="1751"/>
      <c r="BU21" s="1751"/>
      <c r="BV21" s="1751"/>
      <c r="BW21" s="1751"/>
      <c r="BX21" s="1751"/>
      <c r="BY21" s="1751"/>
      <c r="BZ21" s="1751"/>
      <c r="CA21" s="1751"/>
      <c r="CB21" s="1751"/>
      <c r="CC21" s="1751"/>
      <c r="CD21" s="1751"/>
      <c r="CE21" s="1751"/>
      <c r="CF21" s="1751"/>
      <c r="CG21" s="1751"/>
      <c r="CH21" s="1751"/>
      <c r="CI21" s="1751"/>
      <c r="CJ21" s="1751"/>
      <c r="CK21" s="1751"/>
      <c r="CL21" s="1751"/>
      <c r="CM21" s="1751"/>
      <c r="CN21" s="1751"/>
      <c r="CO21" s="1751"/>
      <c r="CP21" s="1751"/>
      <c r="CQ21" s="1751"/>
      <c r="CR21" s="1751"/>
      <c r="CS21" s="1751"/>
      <c r="CT21" s="1751"/>
      <c r="CU21" s="1751"/>
      <c r="CV21" s="1751"/>
      <c r="CW21" s="1751"/>
      <c r="CX21" s="1751"/>
      <c r="CY21" s="1751"/>
      <c r="CZ21" s="1751"/>
      <c r="DA21" s="1751"/>
      <c r="DB21" s="1751"/>
      <c r="DC21" s="1751"/>
      <c r="DD21" s="1751"/>
      <c r="DE21" s="1751"/>
      <c r="DF21" s="1751"/>
      <c r="DG21" s="1751"/>
      <c r="DH21" s="1751"/>
      <c r="DI21" s="1751"/>
    </row>
    <row r="22" spans="3:113" s="224" customFormat="1" ht="15">
      <c r="C22" s="254"/>
      <c r="V22" s="1751"/>
      <c r="W22" s="1751"/>
      <c r="X22" s="1751"/>
      <c r="Y22" s="1751"/>
      <c r="Z22" s="1751"/>
      <c r="AA22" s="1751"/>
      <c r="AB22" s="1751"/>
      <c r="AC22" s="1751"/>
      <c r="AD22" s="1751"/>
      <c r="AE22" s="1751"/>
      <c r="AF22" s="1751"/>
      <c r="AG22" s="1751"/>
      <c r="AH22" s="1751"/>
      <c r="AI22" s="1751"/>
      <c r="AJ22" s="1751"/>
      <c r="AK22" s="1866"/>
      <c r="AL22" s="1866"/>
      <c r="AM22" s="1751"/>
      <c r="AN22" s="1751"/>
      <c r="AO22" s="1751"/>
      <c r="AP22" s="1751"/>
      <c r="AQ22" s="1751"/>
      <c r="AR22" s="1751"/>
      <c r="AS22" s="1751"/>
      <c r="AT22" s="1751"/>
      <c r="AU22" s="1751"/>
      <c r="AV22" s="1751"/>
      <c r="AW22" s="1751"/>
      <c r="AX22" s="1751"/>
      <c r="AY22" s="1751"/>
      <c r="AZ22" s="1751"/>
      <c r="BA22" s="1751"/>
      <c r="BB22" s="1751"/>
      <c r="BC22" s="1751"/>
      <c r="BD22" s="1751"/>
      <c r="BE22" s="1751"/>
      <c r="BF22" s="1751"/>
      <c r="BG22" s="1751"/>
      <c r="BH22" s="1751"/>
      <c r="BI22" s="1751"/>
      <c r="BJ22" s="1751"/>
      <c r="BK22" s="1751"/>
      <c r="BL22" s="1751"/>
      <c r="BM22" s="1751"/>
      <c r="BN22" s="1751"/>
      <c r="BO22" s="1751"/>
      <c r="BP22" s="1751"/>
      <c r="BQ22" s="1751"/>
      <c r="BR22" s="1751"/>
      <c r="BS22" s="1751"/>
      <c r="BT22" s="1751"/>
      <c r="BU22" s="1751"/>
      <c r="BV22" s="1751"/>
      <c r="BW22" s="1751"/>
      <c r="BX22" s="1751"/>
      <c r="BY22" s="1751"/>
      <c r="BZ22" s="1751"/>
      <c r="CA22" s="1751"/>
      <c r="CB22" s="1751"/>
      <c r="CC22" s="1751"/>
      <c r="CD22" s="1751"/>
      <c r="CE22" s="1751"/>
      <c r="CF22" s="1751"/>
      <c r="CG22" s="1751"/>
      <c r="CH22" s="1751"/>
      <c r="CI22" s="1751"/>
      <c r="CJ22" s="1751"/>
      <c r="CK22" s="1751"/>
      <c r="CL22" s="1751"/>
      <c r="CM22" s="1751"/>
      <c r="CN22" s="1751"/>
      <c r="CO22" s="1751"/>
      <c r="CP22" s="1751"/>
      <c r="CQ22" s="1751"/>
      <c r="CR22" s="1751"/>
      <c r="CS22" s="1751"/>
      <c r="CT22" s="1751"/>
      <c r="CU22" s="1751"/>
      <c r="CV22" s="1751"/>
      <c r="CW22" s="1751"/>
      <c r="CX22" s="1751"/>
      <c r="CY22" s="1751"/>
      <c r="CZ22" s="1751"/>
      <c r="DA22" s="1751"/>
      <c r="DB22" s="1751"/>
      <c r="DC22" s="1751"/>
      <c r="DD22" s="1751"/>
      <c r="DE22" s="1751"/>
      <c r="DF22" s="1751"/>
      <c r="DG22" s="1751"/>
      <c r="DH22" s="1751"/>
      <c r="DI22" s="1751"/>
    </row>
    <row r="23" spans="3:113" s="224" customFormat="1" ht="15">
      <c r="C23" s="254"/>
      <c r="V23" s="1751"/>
      <c r="W23" s="1751"/>
      <c r="X23" s="1751"/>
      <c r="Y23" s="1751"/>
      <c r="Z23" s="1751"/>
      <c r="AA23" s="1751"/>
      <c r="AB23" s="1751"/>
      <c r="AC23" s="1751"/>
      <c r="AD23" s="1751"/>
      <c r="AE23" s="1751"/>
      <c r="AF23" s="1751"/>
      <c r="AG23" s="1751"/>
      <c r="AH23" s="1751"/>
      <c r="AI23" s="1751"/>
      <c r="AJ23" s="1751"/>
      <c r="AK23" s="717"/>
      <c r="AL23" s="717"/>
      <c r="AM23" s="1751"/>
      <c r="AN23" s="1751"/>
      <c r="AO23" s="1751"/>
      <c r="AP23" s="1751"/>
      <c r="AQ23" s="1751"/>
      <c r="AR23" s="1751"/>
      <c r="AS23" s="1751"/>
      <c r="AT23" s="1751"/>
      <c r="AU23" s="1751"/>
      <c r="AV23" s="1751"/>
      <c r="AW23" s="1751"/>
      <c r="AX23" s="1751"/>
      <c r="AY23" s="1751"/>
      <c r="AZ23" s="1751"/>
      <c r="BA23" s="1751"/>
      <c r="BB23" s="1751"/>
      <c r="BC23" s="1751"/>
      <c r="BD23" s="1751"/>
      <c r="BE23" s="1751"/>
      <c r="BF23" s="1751"/>
      <c r="BG23" s="1751"/>
      <c r="BH23" s="1751"/>
      <c r="BI23" s="1751"/>
      <c r="BJ23" s="1751"/>
      <c r="BK23" s="1751"/>
      <c r="BL23" s="1751"/>
      <c r="BM23" s="1751"/>
      <c r="BN23" s="1751"/>
      <c r="BO23" s="1751"/>
      <c r="BP23" s="1751"/>
      <c r="BQ23" s="1751"/>
      <c r="BR23" s="1751"/>
      <c r="BS23" s="1751"/>
      <c r="BT23" s="1751"/>
      <c r="BU23" s="1751"/>
      <c r="BV23" s="1751"/>
      <c r="BW23" s="1751"/>
      <c r="BX23" s="1751"/>
      <c r="BY23" s="1751"/>
      <c r="BZ23" s="1751"/>
      <c r="CA23" s="1751"/>
      <c r="CB23" s="1751"/>
      <c r="CC23" s="1751"/>
      <c r="CD23" s="1751"/>
      <c r="CE23" s="1751"/>
      <c r="CF23" s="1751"/>
      <c r="CG23" s="1751"/>
      <c r="CH23" s="1751"/>
      <c r="CI23" s="1751"/>
      <c r="CJ23" s="1751"/>
      <c r="CK23" s="1751"/>
      <c r="CL23" s="1751"/>
      <c r="CM23" s="1751"/>
      <c r="CN23" s="1751"/>
      <c r="CO23" s="1751"/>
      <c r="CP23" s="1751"/>
      <c r="CQ23" s="1751"/>
      <c r="CR23" s="1751"/>
      <c r="CS23" s="1751"/>
      <c r="CT23" s="1751"/>
      <c r="CU23" s="1751"/>
      <c r="CV23" s="1751"/>
      <c r="CW23" s="1751"/>
      <c r="CX23" s="1751"/>
      <c r="CY23" s="1751"/>
      <c r="CZ23" s="1751"/>
      <c r="DA23" s="1751"/>
      <c r="DB23" s="1751"/>
      <c r="DC23" s="1751"/>
      <c r="DD23" s="1751"/>
      <c r="DE23" s="1751"/>
      <c r="DF23" s="1751"/>
      <c r="DG23" s="1751"/>
      <c r="DH23" s="1751"/>
      <c r="DI23" s="1751"/>
    </row>
    <row r="24" spans="3:113" s="224" customFormat="1" ht="15">
      <c r="C24" s="254"/>
      <c r="V24" s="1751"/>
      <c r="W24" s="1751"/>
      <c r="X24" s="1751"/>
      <c r="Y24" s="1751"/>
      <c r="Z24" s="1751"/>
      <c r="AA24" s="1751"/>
      <c r="AB24" s="1751"/>
      <c r="AC24" s="1751"/>
      <c r="AD24" s="1751"/>
      <c r="AE24" s="1751"/>
      <c r="AF24" s="1751"/>
      <c r="AG24" s="1751"/>
      <c r="AH24" s="1751"/>
      <c r="AI24" s="1751"/>
      <c r="AJ24" s="1751"/>
      <c r="AK24" s="1866"/>
      <c r="AL24" s="1866"/>
      <c r="AM24" s="1751"/>
      <c r="AN24" s="1751"/>
      <c r="AO24" s="1751"/>
      <c r="AP24" s="1751"/>
      <c r="AQ24" s="1751"/>
      <c r="AR24" s="1751"/>
      <c r="AS24" s="1751"/>
      <c r="AT24" s="1751"/>
      <c r="AU24" s="1751"/>
      <c r="AV24" s="1751"/>
      <c r="AW24" s="1751"/>
      <c r="AX24" s="1751"/>
      <c r="AY24" s="1751"/>
      <c r="AZ24" s="1751"/>
      <c r="BA24" s="1751"/>
      <c r="BB24" s="1751"/>
      <c r="BC24" s="1751"/>
      <c r="BD24" s="1751"/>
      <c r="BE24" s="1751"/>
      <c r="BF24" s="1751"/>
      <c r="BG24" s="1751"/>
      <c r="BH24" s="1751"/>
      <c r="BI24" s="1751"/>
      <c r="BJ24" s="1751"/>
      <c r="BK24" s="1751"/>
      <c r="BL24" s="1751"/>
      <c r="BM24" s="1751"/>
      <c r="BN24" s="1751"/>
      <c r="BO24" s="1751"/>
      <c r="BP24" s="1751"/>
      <c r="BQ24" s="1751"/>
      <c r="BR24" s="1751"/>
      <c r="BS24" s="1751"/>
      <c r="BT24" s="1751"/>
      <c r="BU24" s="1751"/>
      <c r="BV24" s="1751"/>
      <c r="BW24" s="1751"/>
      <c r="BX24" s="1751"/>
      <c r="BY24" s="1751"/>
      <c r="BZ24" s="1751"/>
      <c r="CA24" s="1751"/>
      <c r="CB24" s="1751"/>
      <c r="CC24" s="1751"/>
      <c r="CD24" s="1751"/>
      <c r="CE24" s="1751"/>
      <c r="CF24" s="1751"/>
      <c r="CG24" s="1751"/>
      <c r="CH24" s="1751"/>
      <c r="CI24" s="1751"/>
      <c r="CJ24" s="1751"/>
      <c r="CK24" s="1751"/>
      <c r="CL24" s="1751"/>
      <c r="CM24" s="1751"/>
      <c r="CN24" s="1751"/>
      <c r="CO24" s="1751"/>
      <c r="CP24" s="1751"/>
      <c r="CQ24" s="1751"/>
      <c r="CR24" s="1751"/>
      <c r="CS24" s="1751"/>
      <c r="CT24" s="1751"/>
      <c r="CU24" s="1751"/>
      <c r="CV24" s="1751"/>
      <c r="CW24" s="1751"/>
      <c r="CX24" s="1751"/>
      <c r="CY24" s="1751"/>
      <c r="CZ24" s="1751"/>
      <c r="DA24" s="1751"/>
      <c r="DB24" s="1751"/>
      <c r="DC24" s="1751"/>
      <c r="DD24" s="1751"/>
      <c r="DE24" s="1751"/>
      <c r="DF24" s="1751"/>
      <c r="DG24" s="1751"/>
      <c r="DH24" s="1751"/>
      <c r="DI24" s="1751"/>
    </row>
    <row r="25" spans="3:113" s="224" customFormat="1" ht="15">
      <c r="C25" s="254"/>
      <c r="V25" s="1751"/>
      <c r="W25" s="1751"/>
      <c r="X25" s="1751"/>
      <c r="Y25" s="1751"/>
      <c r="Z25" s="1751"/>
      <c r="AA25" s="1751"/>
      <c r="AB25" s="1751"/>
      <c r="AC25" s="1751"/>
      <c r="AD25" s="1751"/>
      <c r="AE25" s="1751"/>
      <c r="AF25" s="1751"/>
      <c r="AG25" s="1751"/>
      <c r="AH25" s="1751"/>
      <c r="AI25" s="1751"/>
      <c r="AJ25" s="1751"/>
      <c r="AK25" s="1866"/>
      <c r="AL25" s="1866"/>
      <c r="AM25" s="1751"/>
      <c r="AN25" s="1751"/>
      <c r="AO25" s="1751"/>
      <c r="AP25" s="1751"/>
      <c r="AQ25" s="1751"/>
      <c r="AR25" s="1751"/>
      <c r="AS25" s="1751"/>
      <c r="AT25" s="1751"/>
      <c r="AU25" s="1751"/>
      <c r="AV25" s="1751"/>
      <c r="AW25" s="1751"/>
      <c r="AX25" s="1751"/>
      <c r="AY25" s="1751"/>
      <c r="AZ25" s="1751"/>
      <c r="BA25" s="1751"/>
      <c r="BB25" s="1751"/>
      <c r="BC25" s="1751"/>
      <c r="BD25" s="1751"/>
      <c r="BE25" s="1751"/>
      <c r="BF25" s="1751"/>
      <c r="BG25" s="1751"/>
      <c r="BH25" s="1751"/>
      <c r="BI25" s="1751"/>
      <c r="BJ25" s="1751"/>
      <c r="BK25" s="1751"/>
      <c r="BL25" s="1751"/>
      <c r="BM25" s="1751"/>
      <c r="BN25" s="1751"/>
      <c r="BO25" s="1751"/>
      <c r="BP25" s="1751"/>
      <c r="BQ25" s="1751"/>
      <c r="BR25" s="1751"/>
      <c r="BS25" s="1751"/>
      <c r="BT25" s="1751"/>
      <c r="BU25" s="1751"/>
      <c r="BV25" s="1751"/>
      <c r="BW25" s="1751"/>
      <c r="BX25" s="1751"/>
      <c r="BY25" s="1751"/>
      <c r="BZ25" s="1751"/>
      <c r="CA25" s="1751"/>
      <c r="CB25" s="1751"/>
      <c r="CC25" s="1751"/>
      <c r="CD25" s="1751"/>
      <c r="CE25" s="1751"/>
      <c r="CF25" s="1751"/>
      <c r="CG25" s="1751"/>
      <c r="CH25" s="1751"/>
      <c r="CI25" s="1751"/>
      <c r="CJ25" s="1751"/>
      <c r="CK25" s="1751"/>
      <c r="CL25" s="1751"/>
      <c r="CM25" s="1751"/>
      <c r="CN25" s="1751"/>
      <c r="CO25" s="1751"/>
      <c r="CP25" s="1751"/>
      <c r="CQ25" s="1751"/>
      <c r="CR25" s="1751"/>
      <c r="CS25" s="1751"/>
      <c r="CT25" s="1751"/>
      <c r="CU25" s="1751"/>
      <c r="CV25" s="1751"/>
      <c r="CW25" s="1751"/>
      <c r="CX25" s="1751"/>
      <c r="CY25" s="1751"/>
      <c r="CZ25" s="1751"/>
      <c r="DA25" s="1751"/>
      <c r="DB25" s="1751"/>
      <c r="DC25" s="1751"/>
      <c r="DD25" s="1751"/>
      <c r="DE25" s="1751"/>
      <c r="DF25" s="1751"/>
      <c r="DG25" s="1751"/>
      <c r="DH25" s="1751"/>
      <c r="DI25" s="1751"/>
    </row>
    <row r="26" spans="3:113" s="224" customFormat="1" ht="15">
      <c r="C26" s="254"/>
      <c r="V26" s="1751"/>
      <c r="W26" s="1751"/>
      <c r="X26" s="1751"/>
      <c r="Y26" s="1751"/>
      <c r="Z26" s="1751"/>
      <c r="AA26" s="1751"/>
      <c r="AB26" s="1751"/>
      <c r="AC26" s="1751"/>
      <c r="AD26" s="1751"/>
      <c r="AE26" s="1751"/>
      <c r="AF26" s="1751"/>
      <c r="AG26" s="1751"/>
      <c r="AH26" s="1751"/>
      <c r="AI26" s="1751"/>
      <c r="AJ26" s="1751"/>
      <c r="AK26" s="1866"/>
      <c r="AL26" s="1866"/>
      <c r="AM26" s="1751"/>
      <c r="AN26" s="1751"/>
      <c r="AO26" s="1751"/>
      <c r="AP26" s="1751"/>
      <c r="AQ26" s="1751"/>
      <c r="AR26" s="1751"/>
      <c r="AS26" s="1751"/>
      <c r="AT26" s="1751"/>
      <c r="AU26" s="1751"/>
      <c r="AV26" s="1751"/>
      <c r="AW26" s="1751"/>
      <c r="AX26" s="1751"/>
      <c r="AY26" s="1751"/>
      <c r="AZ26" s="1751"/>
      <c r="BA26" s="1751"/>
      <c r="BB26" s="1751"/>
      <c r="BC26" s="1751"/>
      <c r="BD26" s="1751"/>
      <c r="BE26" s="1751"/>
      <c r="BF26" s="1751"/>
      <c r="BG26" s="1751"/>
      <c r="BH26" s="1751"/>
      <c r="BI26" s="1751"/>
      <c r="BJ26" s="1751"/>
      <c r="BK26" s="1751"/>
      <c r="BL26" s="1751"/>
      <c r="BM26" s="1751"/>
      <c r="BN26" s="1751"/>
      <c r="BO26" s="1751"/>
      <c r="BP26" s="1751"/>
      <c r="BQ26" s="1751"/>
      <c r="BR26" s="1751"/>
      <c r="BS26" s="1751"/>
      <c r="BT26" s="1751"/>
      <c r="BU26" s="1751"/>
      <c r="BV26" s="1751"/>
      <c r="BW26" s="1751"/>
      <c r="BX26" s="1751"/>
      <c r="BY26" s="1751"/>
      <c r="BZ26" s="1751"/>
      <c r="CA26" s="1751"/>
      <c r="CB26" s="1751"/>
      <c r="CC26" s="1751"/>
      <c r="CD26" s="1751"/>
      <c r="CE26" s="1751"/>
      <c r="CF26" s="1751"/>
      <c r="CG26" s="1751"/>
      <c r="CH26" s="1751"/>
      <c r="CI26" s="1751"/>
      <c r="CJ26" s="1751"/>
      <c r="CK26" s="1751"/>
      <c r="CL26" s="1751"/>
      <c r="CM26" s="1751"/>
      <c r="CN26" s="1751"/>
      <c r="CO26" s="1751"/>
      <c r="CP26" s="1751"/>
      <c r="CQ26" s="1751"/>
      <c r="CR26" s="1751"/>
      <c r="CS26" s="1751"/>
      <c r="CT26" s="1751"/>
      <c r="CU26" s="1751"/>
      <c r="CV26" s="1751"/>
      <c r="CW26" s="1751"/>
      <c r="CX26" s="1751"/>
      <c r="CY26" s="1751"/>
      <c r="CZ26" s="1751"/>
      <c r="DA26" s="1751"/>
      <c r="DB26" s="1751"/>
      <c r="DC26" s="1751"/>
      <c r="DD26" s="1751"/>
      <c r="DE26" s="1751"/>
      <c r="DF26" s="1751"/>
      <c r="DG26" s="1751"/>
      <c r="DH26" s="1751"/>
      <c r="DI26" s="1751"/>
    </row>
    <row r="27" spans="3:113" s="224" customFormat="1">
      <c r="C27" s="254"/>
      <c r="V27" s="1751"/>
      <c r="W27" s="1751"/>
      <c r="X27" s="1751"/>
      <c r="Y27" s="1751"/>
      <c r="Z27" s="1751"/>
      <c r="AA27" s="1751"/>
      <c r="AB27" s="1751"/>
      <c r="AC27" s="1751"/>
      <c r="AD27" s="1751"/>
      <c r="AE27" s="1751"/>
      <c r="AF27" s="1751"/>
      <c r="AG27" s="1751"/>
      <c r="AH27" s="1751"/>
      <c r="AI27" s="1751"/>
      <c r="AJ27" s="1751"/>
      <c r="AK27" s="1751"/>
      <c r="AL27" s="1751"/>
      <c r="AM27" s="1751"/>
      <c r="AN27" s="1751"/>
      <c r="AO27" s="1751"/>
      <c r="AP27" s="1751"/>
      <c r="AQ27" s="1751"/>
      <c r="AR27" s="1751"/>
      <c r="AS27" s="1751"/>
      <c r="AT27" s="1751"/>
      <c r="AU27" s="1751"/>
      <c r="AV27" s="1751"/>
      <c r="AW27" s="1751"/>
      <c r="AX27" s="1751"/>
      <c r="AY27" s="1751"/>
      <c r="AZ27" s="1751"/>
      <c r="BA27" s="1751"/>
      <c r="BB27" s="1751"/>
      <c r="BC27" s="1751"/>
      <c r="BD27" s="1751"/>
      <c r="BE27" s="1751"/>
      <c r="BF27" s="1751"/>
      <c r="BG27" s="1751"/>
      <c r="BH27" s="1751"/>
      <c r="BI27" s="1751"/>
      <c r="BJ27" s="1751"/>
      <c r="BK27" s="1751"/>
      <c r="BL27" s="1751"/>
      <c r="BM27" s="1751"/>
      <c r="BN27" s="1751"/>
      <c r="BO27" s="1751"/>
      <c r="BP27" s="1751"/>
      <c r="BQ27" s="1751"/>
      <c r="BR27" s="1751"/>
      <c r="BS27" s="1751"/>
      <c r="BT27" s="1751"/>
      <c r="BU27" s="1751"/>
      <c r="BV27" s="1751"/>
      <c r="BW27" s="1751"/>
      <c r="BX27" s="1751"/>
      <c r="BY27" s="1751"/>
      <c r="BZ27" s="1751"/>
      <c r="CA27" s="1751"/>
      <c r="CB27" s="1751"/>
      <c r="CC27" s="1751"/>
      <c r="CD27" s="1751"/>
      <c r="CE27" s="1751"/>
      <c r="CF27" s="1751"/>
      <c r="CG27" s="1751"/>
      <c r="CH27" s="1751"/>
      <c r="CI27" s="1751"/>
      <c r="CJ27" s="1751"/>
      <c r="CK27" s="1751"/>
      <c r="CL27" s="1751"/>
      <c r="CM27" s="1751"/>
      <c r="CN27" s="1751"/>
      <c r="CO27" s="1751"/>
      <c r="CP27" s="1751"/>
      <c r="CQ27" s="1751"/>
      <c r="CR27" s="1751"/>
      <c r="CS27" s="1751"/>
      <c r="CT27" s="1751"/>
      <c r="CU27" s="1751"/>
      <c r="CV27" s="1751"/>
      <c r="CW27" s="1751"/>
      <c r="CX27" s="1751"/>
      <c r="CY27" s="1751"/>
      <c r="CZ27" s="1751"/>
      <c r="DA27" s="1751"/>
      <c r="DB27" s="1751"/>
      <c r="DC27" s="1751"/>
      <c r="DD27" s="1751"/>
      <c r="DE27" s="1751"/>
      <c r="DF27" s="1751"/>
      <c r="DG27" s="1751"/>
      <c r="DH27" s="1751"/>
      <c r="DI27" s="1751"/>
    </row>
    <row r="28" spans="3:113" s="224" customFormat="1">
      <c r="C28" s="254"/>
      <c r="V28" s="1751"/>
      <c r="W28" s="1751"/>
      <c r="X28" s="1751"/>
      <c r="Y28" s="1751"/>
      <c r="Z28" s="1751"/>
      <c r="AA28" s="1751"/>
      <c r="AB28" s="1751"/>
      <c r="AC28" s="1751"/>
      <c r="AD28" s="1751"/>
      <c r="AE28" s="1751"/>
      <c r="AF28" s="1751"/>
      <c r="AG28" s="1751"/>
      <c r="AH28" s="1751"/>
      <c r="AI28" s="1751"/>
      <c r="AJ28" s="1751"/>
      <c r="AK28" s="1751"/>
      <c r="AL28" s="1751"/>
      <c r="AM28" s="1751"/>
      <c r="AN28" s="1751"/>
      <c r="AO28" s="1751"/>
      <c r="AP28" s="1751"/>
      <c r="AQ28" s="1751"/>
      <c r="AR28" s="1751"/>
      <c r="AS28" s="1751"/>
      <c r="AT28" s="1751"/>
      <c r="AU28" s="1751"/>
      <c r="AV28" s="1751"/>
      <c r="AW28" s="1751"/>
      <c r="AX28" s="1751"/>
      <c r="AY28" s="1751"/>
      <c r="AZ28" s="1751"/>
      <c r="BA28" s="1751"/>
      <c r="BB28" s="1751"/>
      <c r="BC28" s="1751"/>
      <c r="BD28" s="1751"/>
      <c r="BE28" s="1751"/>
      <c r="BF28" s="1751"/>
      <c r="BG28" s="1751"/>
      <c r="BH28" s="1751"/>
      <c r="BI28" s="1751"/>
      <c r="BJ28" s="1751"/>
      <c r="BK28" s="1751"/>
      <c r="BL28" s="1751"/>
      <c r="BM28" s="1751"/>
      <c r="BN28" s="1751"/>
      <c r="BO28" s="1751"/>
      <c r="BP28" s="1751"/>
      <c r="BQ28" s="1751"/>
      <c r="BR28" s="1751"/>
      <c r="BS28" s="1751"/>
      <c r="BT28" s="1751"/>
      <c r="BU28" s="1751"/>
      <c r="BV28" s="1751"/>
      <c r="BW28" s="1751"/>
      <c r="BX28" s="1751"/>
      <c r="BY28" s="1751"/>
      <c r="BZ28" s="1751"/>
      <c r="CA28" s="1751"/>
      <c r="CB28" s="1751"/>
      <c r="CC28" s="1751"/>
      <c r="CD28" s="1751"/>
      <c r="CE28" s="1751"/>
      <c r="CF28" s="1751"/>
      <c r="CG28" s="1751"/>
      <c r="CH28" s="1751"/>
      <c r="CI28" s="1751"/>
      <c r="CJ28" s="1751"/>
      <c r="CK28" s="1751"/>
      <c r="CL28" s="1751"/>
      <c r="CM28" s="1751"/>
      <c r="CN28" s="1751"/>
      <c r="CO28" s="1751"/>
      <c r="CP28" s="1751"/>
      <c r="CQ28" s="1751"/>
      <c r="CR28" s="1751"/>
      <c r="CS28" s="1751"/>
      <c r="CT28" s="1751"/>
      <c r="CU28" s="1751"/>
      <c r="CV28" s="1751"/>
      <c r="CW28" s="1751"/>
      <c r="CX28" s="1751"/>
      <c r="CY28" s="1751"/>
      <c r="CZ28" s="1751"/>
      <c r="DA28" s="1751"/>
      <c r="DB28" s="1751"/>
      <c r="DC28" s="1751"/>
      <c r="DD28" s="1751"/>
      <c r="DE28" s="1751"/>
      <c r="DF28" s="1751"/>
      <c r="DG28" s="1751"/>
      <c r="DH28" s="1751"/>
      <c r="DI28" s="1751"/>
    </row>
    <row r="29" spans="3:113" s="224" customFormat="1">
      <c r="V29" s="1751"/>
      <c r="W29" s="1751"/>
      <c r="X29" s="1751"/>
      <c r="Y29" s="1751"/>
      <c r="Z29" s="1751"/>
      <c r="AA29" s="1751"/>
      <c r="AB29" s="1751"/>
      <c r="AC29" s="1751"/>
      <c r="AD29" s="1751"/>
      <c r="AE29" s="1751"/>
      <c r="AF29" s="1751"/>
      <c r="AG29" s="1751"/>
      <c r="AH29" s="1751"/>
      <c r="AI29" s="1751"/>
      <c r="AJ29" s="1751"/>
      <c r="AK29" s="1751"/>
      <c r="AL29" s="1751"/>
      <c r="AM29" s="1751"/>
      <c r="AN29" s="1751"/>
      <c r="AO29" s="1751"/>
      <c r="AP29" s="1751"/>
      <c r="AQ29" s="1751"/>
      <c r="AR29" s="1751"/>
      <c r="AS29" s="1751"/>
      <c r="AT29" s="1751"/>
      <c r="AU29" s="1751"/>
      <c r="AV29" s="1751"/>
      <c r="AW29" s="1751"/>
      <c r="AX29" s="1751"/>
      <c r="AY29" s="1751"/>
      <c r="AZ29" s="1751"/>
      <c r="BA29" s="1751"/>
      <c r="BB29" s="1751"/>
      <c r="BC29" s="1751"/>
      <c r="BD29" s="1751"/>
      <c r="BE29" s="1751"/>
      <c r="BF29" s="1751"/>
      <c r="BG29" s="1751"/>
      <c r="BH29" s="1751"/>
      <c r="BI29" s="1751"/>
      <c r="BJ29" s="1751"/>
      <c r="BK29" s="1751"/>
      <c r="BL29" s="1751"/>
      <c r="BM29" s="1751"/>
      <c r="BN29" s="1751"/>
      <c r="BO29" s="1751"/>
      <c r="BP29" s="1751"/>
      <c r="BQ29" s="1751"/>
      <c r="BR29" s="1751"/>
      <c r="BS29" s="1751"/>
      <c r="BT29" s="1751"/>
      <c r="BU29" s="1751"/>
      <c r="BV29" s="1751"/>
      <c r="BW29" s="1751"/>
      <c r="BX29" s="1751"/>
      <c r="BY29" s="1751"/>
      <c r="BZ29" s="1751"/>
      <c r="CA29" s="1751"/>
      <c r="CB29" s="1751"/>
      <c r="CC29" s="1751"/>
      <c r="CD29" s="1751"/>
      <c r="CE29" s="1751"/>
      <c r="CF29" s="1751"/>
      <c r="CG29" s="1751"/>
      <c r="CH29" s="1751"/>
      <c r="CI29" s="1751"/>
      <c r="CJ29" s="1751"/>
      <c r="CK29" s="1751"/>
      <c r="CL29" s="1751"/>
      <c r="CM29" s="1751"/>
      <c r="CN29" s="1751"/>
      <c r="CO29" s="1751"/>
      <c r="CP29" s="1751"/>
      <c r="CQ29" s="1751"/>
      <c r="CR29" s="1751"/>
      <c r="CS29" s="1751"/>
      <c r="CT29" s="1751"/>
      <c r="CU29" s="1751"/>
      <c r="CV29" s="1751"/>
      <c r="CW29" s="1751"/>
      <c r="CX29" s="1751"/>
      <c r="CY29" s="1751"/>
      <c r="CZ29" s="1751"/>
      <c r="DA29" s="1751"/>
      <c r="DB29" s="1751"/>
      <c r="DC29" s="1751"/>
      <c r="DD29" s="1751"/>
      <c r="DE29" s="1751"/>
      <c r="DF29" s="1751"/>
      <c r="DG29" s="1751"/>
      <c r="DH29" s="1751"/>
      <c r="DI29" s="1751"/>
    </row>
    <row r="30" spans="3:113" s="224" customFormat="1">
      <c r="V30" s="1751"/>
      <c r="W30" s="1751"/>
      <c r="X30" s="1751"/>
      <c r="Y30" s="1751"/>
      <c r="Z30" s="1751"/>
      <c r="AA30" s="1751"/>
      <c r="AB30" s="1751"/>
      <c r="AC30" s="1751"/>
      <c r="AD30" s="1751"/>
      <c r="AE30" s="1751"/>
      <c r="AF30" s="1751"/>
      <c r="AG30" s="1751"/>
      <c r="AH30" s="1751"/>
      <c r="AI30" s="1751"/>
      <c r="AJ30" s="1751"/>
      <c r="AK30" s="1751"/>
      <c r="AL30" s="1751"/>
      <c r="AM30" s="1751"/>
      <c r="AN30" s="1751"/>
      <c r="AO30" s="1751"/>
      <c r="AP30" s="1751"/>
      <c r="AQ30" s="1751"/>
      <c r="AR30" s="1751"/>
      <c r="AS30" s="1751"/>
      <c r="AT30" s="1751"/>
      <c r="AU30" s="1751"/>
      <c r="AV30" s="1751"/>
      <c r="AW30" s="1751"/>
      <c r="AX30" s="1751"/>
      <c r="AY30" s="1751"/>
      <c r="AZ30" s="1751"/>
      <c r="BA30" s="1751"/>
      <c r="BB30" s="1751"/>
      <c r="BC30" s="1751"/>
      <c r="BD30" s="1751"/>
      <c r="BE30" s="1751"/>
      <c r="BF30" s="1751"/>
      <c r="BG30" s="1751"/>
      <c r="BH30" s="1751"/>
      <c r="BI30" s="1751"/>
      <c r="BJ30" s="1751"/>
      <c r="BK30" s="1751"/>
      <c r="BL30" s="1751"/>
      <c r="BM30" s="1751"/>
      <c r="BN30" s="1751"/>
      <c r="BO30" s="1751"/>
      <c r="BP30" s="1751"/>
      <c r="BQ30" s="1751"/>
      <c r="BR30" s="1751"/>
      <c r="BS30" s="1751"/>
      <c r="BT30" s="1751"/>
      <c r="BU30" s="1751"/>
      <c r="BV30" s="1751"/>
      <c r="BW30" s="1751"/>
      <c r="BX30" s="1751"/>
      <c r="BY30" s="1751"/>
      <c r="BZ30" s="1751"/>
      <c r="CA30" s="1751"/>
      <c r="CB30" s="1751"/>
      <c r="CC30" s="1751"/>
      <c r="CD30" s="1751"/>
      <c r="CE30" s="1751"/>
      <c r="CF30" s="1751"/>
      <c r="CG30" s="1751"/>
      <c r="CH30" s="1751"/>
      <c r="CI30" s="1751"/>
      <c r="CJ30" s="1751"/>
      <c r="CK30" s="1751"/>
      <c r="CL30" s="1751"/>
      <c r="CM30" s="1751"/>
      <c r="CN30" s="1751"/>
      <c r="CO30" s="1751"/>
      <c r="CP30" s="1751"/>
      <c r="CQ30" s="1751"/>
      <c r="CR30" s="1751"/>
      <c r="CS30" s="1751"/>
      <c r="CT30" s="1751"/>
      <c r="CU30" s="1751"/>
      <c r="CV30" s="1751"/>
      <c r="CW30" s="1751"/>
      <c r="CX30" s="1751"/>
      <c r="CY30" s="1751"/>
      <c r="CZ30" s="1751"/>
      <c r="DA30" s="1751"/>
      <c r="DB30" s="1751"/>
      <c r="DC30" s="1751"/>
      <c r="DD30" s="1751"/>
      <c r="DE30" s="1751"/>
      <c r="DF30" s="1751"/>
      <c r="DG30" s="1751"/>
      <c r="DH30" s="1751"/>
      <c r="DI30" s="1751"/>
    </row>
    <row r="31" spans="3:113" s="224" customFormat="1">
      <c r="V31" s="1751"/>
      <c r="W31" s="1751"/>
      <c r="X31" s="1751"/>
      <c r="Y31" s="1751"/>
      <c r="Z31" s="1751"/>
      <c r="AA31" s="1751"/>
      <c r="AB31" s="1751"/>
      <c r="AC31" s="1751"/>
      <c r="AD31" s="1751"/>
      <c r="AE31" s="1751"/>
      <c r="AF31" s="1751"/>
      <c r="AG31" s="1751"/>
      <c r="AH31" s="1751"/>
      <c r="AI31" s="1751"/>
      <c r="AJ31" s="1751"/>
      <c r="AK31" s="1751"/>
      <c r="AL31" s="1751"/>
      <c r="AM31" s="1751"/>
      <c r="AN31" s="1751"/>
      <c r="AO31" s="1751"/>
      <c r="AP31" s="1751"/>
      <c r="AQ31" s="1751"/>
      <c r="AR31" s="1751"/>
      <c r="AS31" s="1751"/>
      <c r="AT31" s="1751"/>
      <c r="AU31" s="1751"/>
      <c r="AV31" s="1751"/>
      <c r="AW31" s="1751"/>
      <c r="AX31" s="1751"/>
      <c r="AY31" s="1751"/>
      <c r="AZ31" s="1751"/>
      <c r="BA31" s="1751"/>
      <c r="BB31" s="1751"/>
      <c r="BC31" s="1751"/>
      <c r="BD31" s="1751"/>
      <c r="BE31" s="1751"/>
      <c r="BF31" s="1751"/>
      <c r="BG31" s="1751"/>
      <c r="BH31" s="1751"/>
      <c r="BI31" s="1751"/>
      <c r="BJ31" s="1751"/>
      <c r="BK31" s="1751"/>
      <c r="BL31" s="1751"/>
      <c r="BM31" s="1751"/>
      <c r="BN31" s="1751"/>
      <c r="BO31" s="1751"/>
      <c r="BP31" s="1751"/>
      <c r="BQ31" s="1751"/>
      <c r="BR31" s="1751"/>
      <c r="BS31" s="1751"/>
      <c r="BT31" s="1751"/>
      <c r="BU31" s="1751"/>
      <c r="BV31" s="1751"/>
      <c r="BW31" s="1751"/>
      <c r="BX31" s="1751"/>
      <c r="BY31" s="1751"/>
      <c r="BZ31" s="1751"/>
      <c r="CA31" s="1751"/>
      <c r="CB31" s="1751"/>
      <c r="CC31" s="1751"/>
      <c r="CD31" s="1751"/>
      <c r="CE31" s="1751"/>
      <c r="CF31" s="1751"/>
      <c r="CG31" s="1751"/>
      <c r="CH31" s="1751"/>
      <c r="CI31" s="1751"/>
      <c r="CJ31" s="1751"/>
      <c r="CK31" s="1751"/>
      <c r="CL31" s="1751"/>
      <c r="CM31" s="1751"/>
      <c r="CN31" s="1751"/>
      <c r="CO31" s="1751"/>
      <c r="CP31" s="1751"/>
      <c r="CQ31" s="1751"/>
      <c r="CR31" s="1751"/>
      <c r="CS31" s="1751"/>
      <c r="CT31" s="1751"/>
      <c r="CU31" s="1751"/>
      <c r="CV31" s="1751"/>
      <c r="CW31" s="1751"/>
      <c r="CX31" s="1751"/>
      <c r="CY31" s="1751"/>
      <c r="CZ31" s="1751"/>
      <c r="DA31" s="1751"/>
      <c r="DB31" s="1751"/>
      <c r="DC31" s="1751"/>
      <c r="DD31" s="1751"/>
      <c r="DE31" s="1751"/>
      <c r="DF31" s="1751"/>
      <c r="DG31" s="1751"/>
      <c r="DH31" s="1751"/>
      <c r="DI31" s="1751"/>
    </row>
    <row r="32" spans="3:113" s="224" customFormat="1">
      <c r="V32" s="1751"/>
      <c r="W32" s="1751"/>
      <c r="X32" s="1751"/>
      <c r="Y32" s="1751"/>
      <c r="Z32" s="1751"/>
      <c r="AA32" s="1751"/>
      <c r="AB32" s="1751"/>
      <c r="AC32" s="1751"/>
      <c r="AD32" s="1751"/>
      <c r="AE32" s="1751"/>
      <c r="AF32" s="1751"/>
      <c r="AG32" s="1751"/>
      <c r="AH32" s="1751"/>
      <c r="AI32" s="1751"/>
      <c r="AJ32" s="1751"/>
      <c r="AK32" s="1751"/>
      <c r="AL32" s="1751"/>
      <c r="AM32" s="1751"/>
      <c r="AN32" s="1751"/>
      <c r="AO32" s="1751"/>
      <c r="AP32" s="1751"/>
      <c r="AQ32" s="1751"/>
      <c r="AR32" s="1751"/>
      <c r="AS32" s="1751"/>
      <c r="AT32" s="1751"/>
      <c r="AU32" s="1751"/>
      <c r="AV32" s="1751"/>
      <c r="AW32" s="1751"/>
      <c r="AX32" s="1751"/>
      <c r="AY32" s="1751"/>
      <c r="AZ32" s="1751"/>
      <c r="BA32" s="1751"/>
      <c r="BB32" s="1751"/>
      <c r="BC32" s="1751"/>
      <c r="BD32" s="1751"/>
      <c r="BE32" s="1751"/>
      <c r="BF32" s="1751"/>
      <c r="BG32" s="1751"/>
      <c r="BH32" s="1751"/>
      <c r="BI32" s="1751"/>
      <c r="BJ32" s="1751"/>
      <c r="BK32" s="1751"/>
      <c r="BL32" s="1751"/>
      <c r="BM32" s="1751"/>
      <c r="BN32" s="1751"/>
      <c r="BO32" s="1751"/>
      <c r="BP32" s="1751"/>
      <c r="BQ32" s="1751"/>
      <c r="BR32" s="1751"/>
      <c r="BS32" s="1751"/>
      <c r="BT32" s="1751"/>
      <c r="BU32" s="1751"/>
      <c r="BV32" s="1751"/>
      <c r="BW32" s="1751"/>
      <c r="BX32" s="1751"/>
      <c r="BY32" s="1751"/>
      <c r="BZ32" s="1751"/>
      <c r="CA32" s="1751"/>
      <c r="CB32" s="1751"/>
      <c r="CC32" s="1751"/>
      <c r="CD32" s="1751"/>
      <c r="CE32" s="1751"/>
      <c r="CF32" s="1751"/>
      <c r="CG32" s="1751"/>
      <c r="CH32" s="1751"/>
      <c r="CI32" s="1751"/>
      <c r="CJ32" s="1751"/>
      <c r="CK32" s="1751"/>
      <c r="CL32" s="1751"/>
      <c r="CM32" s="1751"/>
      <c r="CN32" s="1751"/>
      <c r="CO32" s="1751"/>
      <c r="CP32" s="1751"/>
      <c r="CQ32" s="1751"/>
      <c r="CR32" s="1751"/>
      <c r="CS32" s="1751"/>
      <c r="CT32" s="1751"/>
      <c r="CU32" s="1751"/>
      <c r="CV32" s="1751"/>
      <c r="CW32" s="1751"/>
      <c r="CX32" s="1751"/>
      <c r="CY32" s="1751"/>
      <c r="CZ32" s="1751"/>
      <c r="DA32" s="1751"/>
      <c r="DB32" s="1751"/>
      <c r="DC32" s="1751"/>
      <c r="DD32" s="1751"/>
      <c r="DE32" s="1751"/>
      <c r="DF32" s="1751"/>
      <c r="DG32" s="1751"/>
      <c r="DH32" s="1751"/>
      <c r="DI32" s="1751"/>
    </row>
    <row r="33" spans="22:113" s="224" customFormat="1">
      <c r="V33" s="1751"/>
      <c r="W33" s="1751"/>
      <c r="X33" s="1751"/>
      <c r="Y33" s="1751"/>
      <c r="Z33" s="1751"/>
      <c r="AA33" s="1751"/>
      <c r="AB33" s="1751"/>
      <c r="AC33" s="1751"/>
      <c r="AD33" s="1751"/>
      <c r="AE33" s="1751"/>
      <c r="AF33" s="1751"/>
      <c r="AG33" s="1751"/>
      <c r="AH33" s="1751"/>
      <c r="AI33" s="1751"/>
      <c r="AJ33" s="1751"/>
      <c r="AK33" s="1751"/>
      <c r="AL33" s="1751"/>
      <c r="AM33" s="1751"/>
      <c r="AN33" s="1751"/>
      <c r="AO33" s="1751"/>
      <c r="AP33" s="1751"/>
      <c r="AQ33" s="1751"/>
      <c r="AR33" s="1751"/>
      <c r="AS33" s="1751"/>
      <c r="AT33" s="1751"/>
      <c r="AU33" s="1751"/>
      <c r="AV33" s="1751"/>
      <c r="AW33" s="1751"/>
      <c r="AX33" s="1751"/>
      <c r="AY33" s="1751"/>
      <c r="AZ33" s="1751"/>
      <c r="BA33" s="1751"/>
      <c r="BB33" s="1751"/>
      <c r="BC33" s="1751"/>
      <c r="BD33" s="1751"/>
      <c r="BE33" s="1751"/>
      <c r="BF33" s="1751"/>
      <c r="BG33" s="1751"/>
      <c r="BH33" s="1751"/>
      <c r="BI33" s="1751"/>
      <c r="BJ33" s="1751"/>
      <c r="BK33" s="1751"/>
      <c r="BL33" s="1751"/>
      <c r="BM33" s="1751"/>
      <c r="BN33" s="1751"/>
      <c r="BO33" s="1751"/>
      <c r="BP33" s="1751"/>
      <c r="BQ33" s="1751"/>
      <c r="BR33" s="1751"/>
      <c r="BS33" s="1751"/>
      <c r="BT33" s="1751"/>
      <c r="BU33" s="1751"/>
      <c r="BV33" s="1751"/>
      <c r="BW33" s="1751"/>
      <c r="BX33" s="1751"/>
      <c r="BY33" s="1751"/>
      <c r="BZ33" s="1751"/>
      <c r="CA33" s="1751"/>
      <c r="CB33" s="1751"/>
      <c r="CC33" s="1751"/>
      <c r="CD33" s="1751"/>
      <c r="CE33" s="1751"/>
      <c r="CF33" s="1751"/>
      <c r="CG33" s="1751"/>
      <c r="CH33" s="1751"/>
      <c r="CI33" s="1751"/>
      <c r="CJ33" s="1751"/>
      <c r="CK33" s="1751"/>
      <c r="CL33" s="1751"/>
      <c r="CM33" s="1751"/>
      <c r="CN33" s="1751"/>
      <c r="CO33" s="1751"/>
      <c r="CP33" s="1751"/>
      <c r="CQ33" s="1751"/>
      <c r="CR33" s="1751"/>
      <c r="CS33" s="1751"/>
      <c r="CT33" s="1751"/>
      <c r="CU33" s="1751"/>
      <c r="CV33" s="1751"/>
      <c r="CW33" s="1751"/>
      <c r="CX33" s="1751"/>
      <c r="CY33" s="1751"/>
      <c r="CZ33" s="1751"/>
      <c r="DA33" s="1751"/>
      <c r="DB33" s="1751"/>
      <c r="DC33" s="1751"/>
      <c r="DD33" s="1751"/>
      <c r="DE33" s="1751"/>
      <c r="DF33" s="1751"/>
      <c r="DG33" s="1751"/>
      <c r="DH33" s="1751"/>
      <c r="DI33" s="1751"/>
    </row>
    <row r="34" spans="22:113" s="224" customFormat="1">
      <c r="V34" s="1751"/>
      <c r="W34" s="1751"/>
      <c r="X34" s="1751"/>
      <c r="Y34" s="1751"/>
      <c r="Z34" s="1751"/>
      <c r="AA34" s="1751"/>
      <c r="AB34" s="1751"/>
      <c r="AC34" s="1751"/>
      <c r="AD34" s="1751"/>
      <c r="AE34" s="1751"/>
      <c r="AF34" s="1751"/>
      <c r="AG34" s="1751"/>
      <c r="AH34" s="1751"/>
      <c r="AI34" s="1751"/>
      <c r="AJ34" s="1751"/>
      <c r="AK34" s="1751"/>
      <c r="AL34" s="1751"/>
      <c r="AM34" s="1751"/>
      <c r="AN34" s="1751"/>
      <c r="AO34" s="1751"/>
      <c r="AP34" s="1751"/>
      <c r="AQ34" s="1751"/>
      <c r="AR34" s="1751"/>
      <c r="AS34" s="1751"/>
      <c r="AT34" s="1751"/>
      <c r="AU34" s="1751"/>
      <c r="AV34" s="1751"/>
      <c r="AW34" s="1751"/>
      <c r="AX34" s="1751"/>
      <c r="AY34" s="1751"/>
      <c r="AZ34" s="1751"/>
      <c r="BA34" s="1751"/>
      <c r="BB34" s="1751"/>
      <c r="BC34" s="1751"/>
      <c r="BD34" s="1751"/>
      <c r="BE34" s="1751"/>
      <c r="BF34" s="1751"/>
      <c r="BG34" s="1751"/>
      <c r="BH34" s="1751"/>
      <c r="BI34" s="1751"/>
      <c r="BJ34" s="1751"/>
      <c r="BK34" s="1751"/>
      <c r="BL34" s="1751"/>
      <c r="BM34" s="1751"/>
      <c r="BN34" s="1751"/>
      <c r="BO34" s="1751"/>
      <c r="BP34" s="1751"/>
      <c r="BQ34" s="1751"/>
      <c r="BR34" s="1751"/>
      <c r="BS34" s="1751"/>
      <c r="BT34" s="1751"/>
      <c r="BU34" s="1751"/>
      <c r="BV34" s="1751"/>
      <c r="BW34" s="1751"/>
      <c r="BX34" s="1751"/>
      <c r="BY34" s="1751"/>
      <c r="BZ34" s="1751"/>
      <c r="CA34" s="1751"/>
      <c r="CB34" s="1751"/>
      <c r="CC34" s="1751"/>
      <c r="CD34" s="1751"/>
      <c r="CE34" s="1751"/>
      <c r="CF34" s="1751"/>
      <c r="CG34" s="1751"/>
      <c r="CH34" s="1751"/>
      <c r="CI34" s="1751"/>
      <c r="CJ34" s="1751"/>
      <c r="CK34" s="1751"/>
      <c r="CL34" s="1751"/>
      <c r="CM34" s="1751"/>
      <c r="CN34" s="1751"/>
      <c r="CO34" s="1751"/>
      <c r="CP34" s="1751"/>
      <c r="CQ34" s="1751"/>
      <c r="CR34" s="1751"/>
      <c r="CS34" s="1751"/>
      <c r="CT34" s="1751"/>
      <c r="CU34" s="1751"/>
      <c r="CV34" s="1751"/>
      <c r="CW34" s="1751"/>
      <c r="CX34" s="1751"/>
      <c r="CY34" s="1751"/>
      <c r="CZ34" s="1751"/>
      <c r="DA34" s="1751"/>
      <c r="DB34" s="1751"/>
      <c r="DC34" s="1751"/>
      <c r="DD34" s="1751"/>
      <c r="DE34" s="1751"/>
      <c r="DF34" s="1751"/>
      <c r="DG34" s="1751"/>
      <c r="DH34" s="1751"/>
      <c r="DI34" s="1751"/>
    </row>
    <row r="35" spans="22:113" s="224" customFormat="1">
      <c r="V35" s="1751"/>
      <c r="W35" s="1751"/>
      <c r="X35" s="1751"/>
      <c r="Y35" s="1751"/>
      <c r="Z35" s="1751"/>
      <c r="AA35" s="1751"/>
      <c r="AB35" s="1751"/>
      <c r="AC35" s="1751"/>
      <c r="AD35" s="1751"/>
      <c r="AE35" s="1751"/>
      <c r="AF35" s="1751"/>
      <c r="AG35" s="1751"/>
      <c r="AH35" s="1751"/>
      <c r="AI35" s="1751"/>
      <c r="AJ35" s="1751"/>
      <c r="AK35" s="1751"/>
      <c r="AL35" s="1751"/>
      <c r="AM35" s="1751"/>
      <c r="AN35" s="1751"/>
      <c r="AO35" s="1751"/>
      <c r="AP35" s="1751"/>
      <c r="AQ35" s="1751"/>
      <c r="AR35" s="1751"/>
      <c r="AS35" s="1751"/>
      <c r="AT35" s="1751"/>
      <c r="AU35" s="1751"/>
      <c r="AV35" s="1751"/>
      <c r="AW35" s="1751"/>
      <c r="AX35" s="1751"/>
      <c r="AY35" s="1751"/>
      <c r="AZ35" s="1751"/>
      <c r="BA35" s="1751"/>
      <c r="BB35" s="1751"/>
      <c r="BC35" s="1751"/>
      <c r="BD35" s="1751"/>
      <c r="BE35" s="1751"/>
      <c r="BF35" s="1751"/>
      <c r="BG35" s="1751"/>
      <c r="BH35" s="1751"/>
      <c r="BI35" s="1751"/>
      <c r="BJ35" s="1751"/>
      <c r="BK35" s="1751"/>
      <c r="BL35" s="1751"/>
      <c r="BM35" s="1751"/>
      <c r="BN35" s="1751"/>
      <c r="BO35" s="1751"/>
      <c r="BP35" s="1751"/>
      <c r="BQ35" s="1751"/>
      <c r="BR35" s="1751"/>
      <c r="BS35" s="1751"/>
      <c r="BT35" s="1751"/>
      <c r="BU35" s="1751"/>
      <c r="BV35" s="1751"/>
      <c r="BW35" s="1751"/>
      <c r="BX35" s="1751"/>
      <c r="BY35" s="1751"/>
      <c r="BZ35" s="1751"/>
      <c r="CA35" s="1751"/>
      <c r="CB35" s="1751"/>
      <c r="CC35" s="1751"/>
      <c r="CD35" s="1751"/>
      <c r="CE35" s="1751"/>
      <c r="CF35" s="1751"/>
      <c r="CG35" s="1751"/>
      <c r="CH35" s="1751"/>
      <c r="CI35" s="1751"/>
      <c r="CJ35" s="1751"/>
      <c r="CK35" s="1751"/>
      <c r="CL35" s="1751"/>
      <c r="CM35" s="1751"/>
      <c r="CN35" s="1751"/>
      <c r="CO35" s="1751"/>
      <c r="CP35" s="1751"/>
      <c r="CQ35" s="1751"/>
      <c r="CR35" s="1751"/>
      <c r="CS35" s="1751"/>
      <c r="CT35" s="1751"/>
      <c r="CU35" s="1751"/>
      <c r="CV35" s="1751"/>
      <c r="CW35" s="1751"/>
      <c r="CX35" s="1751"/>
      <c r="CY35" s="1751"/>
      <c r="CZ35" s="1751"/>
      <c r="DA35" s="1751"/>
      <c r="DB35" s="1751"/>
      <c r="DC35" s="1751"/>
      <c r="DD35" s="1751"/>
      <c r="DE35" s="1751"/>
      <c r="DF35" s="1751"/>
      <c r="DG35" s="1751"/>
      <c r="DH35" s="1751"/>
      <c r="DI35" s="1751"/>
    </row>
    <row r="36" spans="22:113" s="224" customFormat="1">
      <c r="V36" s="1751"/>
      <c r="W36" s="1751"/>
      <c r="X36" s="1751"/>
      <c r="Y36" s="1751"/>
      <c r="Z36" s="1751"/>
      <c r="AA36" s="1751"/>
      <c r="AB36" s="1751"/>
      <c r="AC36" s="1751"/>
      <c r="AD36" s="1751"/>
      <c r="AE36" s="1751"/>
      <c r="AF36" s="1751"/>
      <c r="AG36" s="1751"/>
      <c r="AH36" s="1751"/>
      <c r="AI36" s="1751"/>
      <c r="AJ36" s="1751"/>
      <c r="AK36" s="1751"/>
      <c r="AL36" s="1751"/>
      <c r="AM36" s="1751"/>
      <c r="AN36" s="1751"/>
      <c r="AO36" s="1751"/>
      <c r="AP36" s="1751"/>
      <c r="AQ36" s="1751"/>
      <c r="AR36" s="1751"/>
      <c r="AS36" s="1751"/>
      <c r="AT36" s="1751"/>
      <c r="AU36" s="1751"/>
      <c r="AV36" s="1751"/>
      <c r="AW36" s="1751"/>
      <c r="AX36" s="1751"/>
      <c r="AY36" s="1751"/>
      <c r="AZ36" s="1751"/>
      <c r="BA36" s="1751"/>
      <c r="BB36" s="1751"/>
      <c r="BC36" s="1751"/>
      <c r="BD36" s="1751"/>
      <c r="BE36" s="1751"/>
      <c r="BF36" s="1751"/>
      <c r="BG36" s="1751"/>
      <c r="BH36" s="1751"/>
      <c r="BI36" s="1751"/>
      <c r="BJ36" s="1751"/>
      <c r="BK36" s="1751"/>
      <c r="BL36" s="1751"/>
      <c r="BM36" s="1751"/>
      <c r="BN36" s="1751"/>
      <c r="BO36" s="1751"/>
      <c r="BP36" s="1751"/>
      <c r="BQ36" s="1751"/>
      <c r="BR36" s="1751"/>
      <c r="BS36" s="1751"/>
      <c r="BT36" s="1751"/>
      <c r="BU36" s="1751"/>
      <c r="BV36" s="1751"/>
      <c r="BW36" s="1751"/>
      <c r="BX36" s="1751"/>
      <c r="BY36" s="1751"/>
      <c r="BZ36" s="1751"/>
      <c r="CA36" s="1751"/>
      <c r="CB36" s="1751"/>
      <c r="CC36" s="1751"/>
      <c r="CD36" s="1751"/>
      <c r="CE36" s="1751"/>
      <c r="CF36" s="1751"/>
      <c r="CG36" s="1751"/>
      <c r="CH36" s="1751"/>
      <c r="CI36" s="1751"/>
      <c r="CJ36" s="1751"/>
      <c r="CK36" s="1751"/>
      <c r="CL36" s="1751"/>
      <c r="CM36" s="1751"/>
      <c r="CN36" s="1751"/>
      <c r="CO36" s="1751"/>
      <c r="CP36" s="1751"/>
      <c r="CQ36" s="1751"/>
      <c r="CR36" s="1751"/>
      <c r="CS36" s="1751"/>
      <c r="CT36" s="1751"/>
      <c r="CU36" s="1751"/>
      <c r="CV36" s="1751"/>
      <c r="CW36" s="1751"/>
      <c r="CX36" s="1751"/>
      <c r="CY36" s="1751"/>
      <c r="CZ36" s="1751"/>
      <c r="DA36" s="1751"/>
      <c r="DB36" s="1751"/>
      <c r="DC36" s="1751"/>
      <c r="DD36" s="1751"/>
      <c r="DE36" s="1751"/>
      <c r="DF36" s="1751"/>
      <c r="DG36" s="1751"/>
      <c r="DH36" s="1751"/>
      <c r="DI36" s="1751"/>
    </row>
    <row r="37" spans="22:113" s="224" customFormat="1">
      <c r="V37" s="1751"/>
      <c r="W37" s="1751"/>
      <c r="X37" s="1751"/>
      <c r="Y37" s="1751"/>
      <c r="Z37" s="1751"/>
      <c r="AA37" s="1751"/>
      <c r="AB37" s="1751"/>
      <c r="AC37" s="1751"/>
      <c r="AD37" s="1751"/>
      <c r="AE37" s="1751"/>
      <c r="AF37" s="1751"/>
      <c r="AG37" s="1751"/>
      <c r="AH37" s="1751"/>
      <c r="AI37" s="1751"/>
      <c r="AJ37" s="1751"/>
      <c r="AK37" s="1751"/>
      <c r="AL37" s="1751"/>
      <c r="AM37" s="1751"/>
      <c r="AN37" s="1751"/>
      <c r="AO37" s="1751"/>
      <c r="AP37" s="1751"/>
      <c r="AQ37" s="1751"/>
      <c r="AR37" s="1751"/>
      <c r="AS37" s="1751"/>
      <c r="AT37" s="1751"/>
      <c r="AU37" s="1751"/>
      <c r="AV37" s="1751"/>
      <c r="AW37" s="1751"/>
      <c r="AX37" s="1751"/>
      <c r="AY37" s="1751"/>
      <c r="AZ37" s="1751"/>
      <c r="BA37" s="1751"/>
      <c r="BB37" s="1751"/>
      <c r="BC37" s="1751"/>
      <c r="BD37" s="1751"/>
      <c r="BE37" s="1751"/>
      <c r="BF37" s="1751"/>
      <c r="BG37" s="1751"/>
      <c r="BH37" s="1751"/>
      <c r="BI37" s="1751"/>
      <c r="BJ37" s="1751"/>
      <c r="BK37" s="1751"/>
      <c r="BL37" s="1751"/>
      <c r="BM37" s="1751"/>
      <c r="BN37" s="1751"/>
      <c r="BO37" s="1751"/>
      <c r="BP37" s="1751"/>
      <c r="BQ37" s="1751"/>
      <c r="BR37" s="1751"/>
      <c r="BS37" s="1751"/>
      <c r="BT37" s="1751"/>
      <c r="BU37" s="1751"/>
      <c r="BV37" s="1751"/>
      <c r="BW37" s="1751"/>
      <c r="BX37" s="1751"/>
      <c r="BY37" s="1751"/>
      <c r="BZ37" s="1751"/>
      <c r="CA37" s="1751"/>
      <c r="CB37" s="1751"/>
      <c r="CC37" s="1751"/>
      <c r="CD37" s="1751"/>
      <c r="CE37" s="1751"/>
      <c r="CF37" s="1751"/>
      <c r="CG37" s="1751"/>
      <c r="CH37" s="1751"/>
      <c r="CI37" s="1751"/>
      <c r="CJ37" s="1751"/>
      <c r="CK37" s="1751"/>
      <c r="CL37" s="1751"/>
      <c r="CM37" s="1751"/>
      <c r="CN37" s="1751"/>
      <c r="CO37" s="1751"/>
      <c r="CP37" s="1751"/>
      <c r="CQ37" s="1751"/>
      <c r="CR37" s="1751"/>
      <c r="CS37" s="1751"/>
      <c r="CT37" s="1751"/>
      <c r="CU37" s="1751"/>
      <c r="CV37" s="1751"/>
      <c r="CW37" s="1751"/>
      <c r="CX37" s="1751"/>
      <c r="CY37" s="1751"/>
      <c r="CZ37" s="1751"/>
      <c r="DA37" s="1751"/>
      <c r="DB37" s="1751"/>
      <c r="DC37" s="1751"/>
      <c r="DD37" s="1751"/>
      <c r="DE37" s="1751"/>
      <c r="DF37" s="1751"/>
      <c r="DG37" s="1751"/>
      <c r="DH37" s="1751"/>
      <c r="DI37" s="1751"/>
    </row>
    <row r="38" spans="22:113" s="224" customFormat="1">
      <c r="V38" s="1751"/>
      <c r="W38" s="1751"/>
      <c r="X38" s="1751"/>
      <c r="Y38" s="1751"/>
      <c r="Z38" s="1751"/>
      <c r="AA38" s="1751"/>
      <c r="AB38" s="1751"/>
      <c r="AC38" s="1751"/>
      <c r="AD38" s="1751"/>
      <c r="AE38" s="1751"/>
      <c r="AF38" s="1751"/>
      <c r="AG38" s="1751"/>
      <c r="AH38" s="1751"/>
      <c r="AI38" s="1751"/>
      <c r="AJ38" s="1751"/>
      <c r="AK38" s="1751"/>
      <c r="AL38" s="1751"/>
      <c r="AM38" s="1751"/>
      <c r="AN38" s="1751"/>
      <c r="AO38" s="1751"/>
      <c r="AP38" s="1751"/>
      <c r="AQ38" s="1751"/>
      <c r="AR38" s="1751"/>
      <c r="AS38" s="1751"/>
      <c r="AT38" s="1751"/>
      <c r="AU38" s="1751"/>
      <c r="AV38" s="1751"/>
      <c r="AW38" s="1751"/>
      <c r="AX38" s="1751"/>
      <c r="AY38" s="1751"/>
      <c r="AZ38" s="1751"/>
      <c r="BA38" s="1751"/>
      <c r="BB38" s="1751"/>
      <c r="BC38" s="1751"/>
      <c r="BD38" s="1751"/>
      <c r="BE38" s="1751"/>
      <c r="BF38" s="1751"/>
      <c r="BG38" s="1751"/>
      <c r="BH38" s="1751"/>
      <c r="BI38" s="1751"/>
      <c r="BJ38" s="1751"/>
      <c r="BK38" s="1751"/>
      <c r="BL38" s="1751"/>
      <c r="BM38" s="1751"/>
      <c r="BN38" s="1751"/>
      <c r="BO38" s="1751"/>
      <c r="BP38" s="1751"/>
      <c r="BQ38" s="1751"/>
      <c r="BR38" s="1751"/>
      <c r="BS38" s="1751"/>
      <c r="BT38" s="1751"/>
      <c r="BU38" s="1751"/>
      <c r="BV38" s="1751"/>
      <c r="BW38" s="1751"/>
      <c r="BX38" s="1751"/>
      <c r="BY38" s="1751"/>
      <c r="BZ38" s="1751"/>
      <c r="CA38" s="1751"/>
      <c r="CB38" s="1751"/>
      <c r="CC38" s="1751"/>
      <c r="CD38" s="1751"/>
      <c r="CE38" s="1751"/>
      <c r="CF38" s="1751"/>
      <c r="CG38" s="1751"/>
      <c r="CH38" s="1751"/>
      <c r="CI38" s="1751"/>
      <c r="CJ38" s="1751"/>
      <c r="CK38" s="1751"/>
      <c r="CL38" s="1751"/>
      <c r="CM38" s="1751"/>
      <c r="CN38" s="1751"/>
      <c r="CO38" s="1751"/>
      <c r="CP38" s="1751"/>
      <c r="CQ38" s="1751"/>
      <c r="CR38" s="1751"/>
      <c r="CS38" s="1751"/>
      <c r="CT38" s="1751"/>
      <c r="CU38" s="1751"/>
      <c r="CV38" s="1751"/>
      <c r="CW38" s="1751"/>
      <c r="CX38" s="1751"/>
      <c r="CY38" s="1751"/>
      <c r="CZ38" s="1751"/>
      <c r="DA38" s="1751"/>
      <c r="DB38" s="1751"/>
      <c r="DC38" s="1751"/>
      <c r="DD38" s="1751"/>
      <c r="DE38" s="1751"/>
      <c r="DF38" s="1751"/>
      <c r="DG38" s="1751"/>
      <c r="DH38" s="1751"/>
      <c r="DI38" s="1751"/>
    </row>
    <row r="39" spans="22:113" s="224" customFormat="1">
      <c r="V39" s="1751"/>
      <c r="W39" s="1751"/>
      <c r="X39" s="1751"/>
      <c r="Y39" s="1751"/>
      <c r="Z39" s="1751"/>
      <c r="AA39" s="1751"/>
      <c r="AB39" s="1751"/>
      <c r="AC39" s="1751"/>
      <c r="AD39" s="1751"/>
      <c r="AE39" s="1751"/>
      <c r="AF39" s="1751"/>
      <c r="AG39" s="1751"/>
      <c r="AH39" s="1751"/>
      <c r="AI39" s="1751"/>
      <c r="AJ39" s="1751"/>
      <c r="AK39" s="1751"/>
      <c r="AL39" s="1751"/>
      <c r="AM39" s="1751"/>
      <c r="AN39" s="1751"/>
      <c r="AO39" s="1751"/>
      <c r="AP39" s="1751"/>
      <c r="AQ39" s="1751"/>
      <c r="AR39" s="1751"/>
      <c r="AS39" s="1751"/>
      <c r="AT39" s="1751"/>
      <c r="AU39" s="1751"/>
      <c r="AV39" s="1751"/>
      <c r="AW39" s="1751"/>
      <c r="AX39" s="1751"/>
      <c r="AY39" s="1751"/>
      <c r="AZ39" s="1751"/>
      <c r="BA39" s="1751"/>
      <c r="BB39" s="1751"/>
      <c r="BC39" s="1751"/>
      <c r="BD39" s="1751"/>
      <c r="BE39" s="1751"/>
      <c r="BF39" s="1751"/>
      <c r="BG39" s="1751"/>
      <c r="BH39" s="1751"/>
      <c r="BI39" s="1751"/>
      <c r="BJ39" s="1751"/>
      <c r="BK39" s="1751"/>
      <c r="BL39" s="1751"/>
      <c r="BM39" s="1751"/>
      <c r="BN39" s="1751"/>
      <c r="BO39" s="1751"/>
      <c r="BP39" s="1751"/>
      <c r="BQ39" s="1751"/>
      <c r="BR39" s="1751"/>
      <c r="BS39" s="1751"/>
      <c r="BT39" s="1751"/>
      <c r="BU39" s="1751"/>
      <c r="BV39" s="1751"/>
      <c r="BW39" s="1751"/>
      <c r="BX39" s="1751"/>
      <c r="BY39" s="1751"/>
      <c r="BZ39" s="1751"/>
      <c r="CA39" s="1751"/>
      <c r="CB39" s="1751"/>
      <c r="CC39" s="1751"/>
      <c r="CD39" s="1751"/>
      <c r="CE39" s="1751"/>
      <c r="CF39" s="1751"/>
      <c r="CG39" s="1751"/>
      <c r="CH39" s="1751"/>
      <c r="CI39" s="1751"/>
      <c r="CJ39" s="1751"/>
      <c r="CK39" s="1751"/>
      <c r="CL39" s="1751"/>
      <c r="CM39" s="1751"/>
      <c r="CN39" s="1751"/>
      <c r="CO39" s="1751"/>
      <c r="CP39" s="1751"/>
      <c r="CQ39" s="1751"/>
      <c r="CR39" s="1751"/>
      <c r="CS39" s="1751"/>
      <c r="CT39" s="1751"/>
      <c r="CU39" s="1751"/>
      <c r="CV39" s="1751"/>
      <c r="CW39" s="1751"/>
      <c r="CX39" s="1751"/>
      <c r="CY39" s="1751"/>
      <c r="CZ39" s="1751"/>
      <c r="DA39" s="1751"/>
      <c r="DB39" s="1751"/>
      <c r="DC39" s="1751"/>
      <c r="DD39" s="1751"/>
      <c r="DE39" s="1751"/>
      <c r="DF39" s="1751"/>
      <c r="DG39" s="1751"/>
      <c r="DH39" s="1751"/>
      <c r="DI39" s="1751"/>
    </row>
    <row r="40" spans="22:113" s="224" customFormat="1">
      <c r="V40" s="1751"/>
      <c r="W40" s="1751"/>
      <c r="X40" s="1751"/>
      <c r="Y40" s="1751"/>
      <c r="Z40" s="1751"/>
      <c r="AA40" s="1751"/>
      <c r="AB40" s="1751"/>
      <c r="AC40" s="1751"/>
      <c r="AD40" s="1751"/>
      <c r="AE40" s="1751"/>
      <c r="AF40" s="1751"/>
      <c r="AG40" s="1751"/>
      <c r="AH40" s="1751"/>
      <c r="AI40" s="1751"/>
      <c r="AJ40" s="1751"/>
      <c r="AK40" s="1751"/>
      <c r="AL40" s="1751"/>
      <c r="AM40" s="1751"/>
      <c r="AN40" s="1751"/>
      <c r="AO40" s="1751"/>
      <c r="AP40" s="1751"/>
      <c r="AQ40" s="1751"/>
      <c r="AR40" s="1751"/>
      <c r="AS40" s="1751"/>
      <c r="AT40" s="1751"/>
      <c r="AU40" s="1751"/>
      <c r="AV40" s="1751"/>
      <c r="AW40" s="1751"/>
      <c r="AX40" s="1751"/>
      <c r="AY40" s="1751"/>
      <c r="AZ40" s="1751"/>
      <c r="BA40" s="1751"/>
      <c r="BB40" s="1751"/>
      <c r="BC40" s="1751"/>
      <c r="BD40" s="1751"/>
      <c r="BE40" s="1751"/>
      <c r="BF40" s="1751"/>
      <c r="BG40" s="1751"/>
      <c r="BH40" s="1751"/>
      <c r="BI40" s="1751"/>
      <c r="BJ40" s="1751"/>
      <c r="BK40" s="1751"/>
      <c r="BL40" s="1751"/>
      <c r="BM40" s="1751"/>
      <c r="BN40" s="1751"/>
      <c r="BO40" s="1751"/>
      <c r="BP40" s="1751"/>
      <c r="BQ40" s="1751"/>
      <c r="BR40" s="1751"/>
      <c r="BS40" s="1751"/>
      <c r="BT40" s="1751"/>
      <c r="BU40" s="1751"/>
      <c r="BV40" s="1751"/>
      <c r="BW40" s="1751"/>
      <c r="BX40" s="1751"/>
      <c r="BY40" s="1751"/>
      <c r="BZ40" s="1751"/>
      <c r="CA40" s="1751"/>
      <c r="CB40" s="1751"/>
      <c r="CC40" s="1751"/>
      <c r="CD40" s="1751"/>
      <c r="CE40" s="1751"/>
      <c r="CF40" s="1751"/>
      <c r="CG40" s="1751"/>
      <c r="CH40" s="1751"/>
      <c r="CI40" s="1751"/>
      <c r="CJ40" s="1751"/>
      <c r="CK40" s="1751"/>
      <c r="CL40" s="1751"/>
      <c r="CM40" s="1751"/>
      <c r="CN40" s="1751"/>
      <c r="CO40" s="1751"/>
      <c r="CP40" s="1751"/>
      <c r="CQ40" s="1751"/>
      <c r="CR40" s="1751"/>
      <c r="CS40" s="1751"/>
      <c r="CT40" s="1751"/>
      <c r="CU40" s="1751"/>
      <c r="CV40" s="1751"/>
      <c r="CW40" s="1751"/>
      <c r="CX40" s="1751"/>
      <c r="CY40" s="1751"/>
      <c r="CZ40" s="1751"/>
      <c r="DA40" s="1751"/>
      <c r="DB40" s="1751"/>
      <c r="DC40" s="1751"/>
      <c r="DD40" s="1751"/>
      <c r="DE40" s="1751"/>
      <c r="DF40" s="1751"/>
      <c r="DG40" s="1751"/>
      <c r="DH40" s="1751"/>
      <c r="DI40" s="1751"/>
    </row>
    <row r="41" spans="22:113" s="224" customFormat="1">
      <c r="V41" s="1751"/>
      <c r="W41" s="1751"/>
      <c r="X41" s="1751"/>
      <c r="Y41" s="1751"/>
      <c r="Z41" s="1751"/>
      <c r="AA41" s="1751"/>
      <c r="AB41" s="1751"/>
      <c r="AC41" s="1751"/>
      <c r="AD41" s="1751"/>
      <c r="AE41" s="1751"/>
      <c r="AF41" s="1751"/>
      <c r="AG41" s="1751"/>
      <c r="AH41" s="1751"/>
      <c r="AI41" s="1751"/>
      <c r="AJ41" s="1751"/>
      <c r="AK41" s="1751"/>
      <c r="AL41" s="1751"/>
      <c r="AM41" s="1751"/>
      <c r="AN41" s="1751"/>
      <c r="AO41" s="1751"/>
      <c r="AP41" s="1751"/>
      <c r="AQ41" s="1751"/>
      <c r="AR41" s="1751"/>
      <c r="AS41" s="1751"/>
      <c r="AT41" s="1751"/>
      <c r="AU41" s="1751"/>
      <c r="AV41" s="1751"/>
      <c r="AW41" s="1751"/>
      <c r="AX41" s="1751"/>
      <c r="AY41" s="1751"/>
      <c r="AZ41" s="1751"/>
      <c r="BA41" s="1751"/>
      <c r="BB41" s="1751"/>
      <c r="BC41" s="1751"/>
      <c r="BD41" s="1751"/>
      <c r="BE41" s="1751"/>
      <c r="BF41" s="1751"/>
      <c r="BG41" s="1751"/>
      <c r="BH41" s="1751"/>
      <c r="BI41" s="1751"/>
      <c r="BJ41" s="1751"/>
      <c r="BK41" s="1751"/>
      <c r="BL41" s="1751"/>
      <c r="BM41" s="1751"/>
      <c r="BN41" s="1751"/>
      <c r="BO41" s="1751"/>
      <c r="BP41" s="1751"/>
      <c r="BQ41" s="1751"/>
      <c r="BR41" s="1751"/>
      <c r="BS41" s="1751"/>
      <c r="BT41" s="1751"/>
      <c r="BU41" s="1751"/>
      <c r="BV41" s="1751"/>
      <c r="BW41" s="1751"/>
      <c r="BX41" s="1751"/>
      <c r="BY41" s="1751"/>
      <c r="BZ41" s="1751"/>
      <c r="CA41" s="1751"/>
      <c r="CB41" s="1751"/>
      <c r="CC41" s="1751"/>
      <c r="CD41" s="1751"/>
      <c r="CE41" s="1751"/>
      <c r="CF41" s="1751"/>
      <c r="CG41" s="1751"/>
      <c r="CH41" s="1751"/>
      <c r="CI41" s="1751"/>
      <c r="CJ41" s="1751"/>
      <c r="CK41" s="1751"/>
      <c r="CL41" s="1751"/>
      <c r="CM41" s="1751"/>
      <c r="CN41" s="1751"/>
      <c r="CO41" s="1751"/>
      <c r="CP41" s="1751"/>
      <c r="CQ41" s="1751"/>
      <c r="CR41" s="1751"/>
      <c r="CS41" s="1751"/>
      <c r="CT41" s="1751"/>
      <c r="CU41" s="1751"/>
      <c r="CV41" s="1751"/>
      <c r="CW41" s="1751"/>
      <c r="CX41" s="1751"/>
      <c r="CY41" s="1751"/>
      <c r="CZ41" s="1751"/>
      <c r="DA41" s="1751"/>
      <c r="DB41" s="1751"/>
      <c r="DC41" s="1751"/>
      <c r="DD41" s="1751"/>
      <c r="DE41" s="1751"/>
      <c r="DF41" s="1751"/>
      <c r="DG41" s="1751"/>
      <c r="DH41" s="1751"/>
      <c r="DI41" s="1751"/>
    </row>
    <row r="42" spans="22:113" s="224" customFormat="1">
      <c r="V42" s="1751"/>
      <c r="W42" s="1751"/>
      <c r="X42" s="1751"/>
      <c r="Y42" s="1751"/>
      <c r="Z42" s="1751"/>
      <c r="AA42" s="1751"/>
      <c r="AB42" s="1751"/>
      <c r="AC42" s="1751"/>
      <c r="AD42" s="1751"/>
      <c r="AE42" s="1751"/>
      <c r="AF42" s="1751"/>
      <c r="AG42" s="1751"/>
      <c r="AH42" s="1751"/>
      <c r="AI42" s="1751"/>
      <c r="AJ42" s="1751"/>
      <c r="AK42" s="1751"/>
      <c r="AL42" s="1751"/>
      <c r="AM42" s="1751"/>
      <c r="AN42" s="1751"/>
      <c r="AO42" s="1751"/>
      <c r="AP42" s="1751"/>
      <c r="AQ42" s="1751"/>
      <c r="AR42" s="1751"/>
      <c r="AS42" s="1751"/>
      <c r="AT42" s="1751"/>
      <c r="AU42" s="1751"/>
      <c r="AV42" s="1751"/>
      <c r="AW42" s="1751"/>
      <c r="AX42" s="1751"/>
      <c r="AY42" s="1751"/>
      <c r="AZ42" s="1751"/>
      <c r="BA42" s="1751"/>
      <c r="BB42" s="1751"/>
      <c r="BC42" s="1751"/>
      <c r="BD42" s="1751"/>
      <c r="BE42" s="1751"/>
      <c r="BF42" s="1751"/>
      <c r="BG42" s="1751"/>
      <c r="BH42" s="1751"/>
      <c r="BI42" s="1751"/>
      <c r="BJ42" s="1751"/>
      <c r="BK42" s="1751"/>
      <c r="BL42" s="1751"/>
      <c r="BM42" s="1751"/>
      <c r="BN42" s="1751"/>
      <c r="BO42" s="1751"/>
      <c r="BP42" s="1751"/>
      <c r="BQ42" s="1751"/>
      <c r="BR42" s="1751"/>
      <c r="BS42" s="1751"/>
      <c r="BT42" s="1751"/>
      <c r="BU42" s="1751"/>
      <c r="BV42" s="1751"/>
      <c r="BW42" s="1751"/>
      <c r="BX42" s="1751"/>
      <c r="BY42" s="1751"/>
      <c r="BZ42" s="1751"/>
      <c r="CA42" s="1751"/>
      <c r="CB42" s="1751"/>
      <c r="CC42" s="1751"/>
      <c r="CD42" s="1751"/>
      <c r="CE42" s="1751"/>
      <c r="CF42" s="1751"/>
      <c r="CG42" s="1751"/>
      <c r="CH42" s="1751"/>
      <c r="CI42" s="1751"/>
      <c r="CJ42" s="1751"/>
      <c r="CK42" s="1751"/>
      <c r="CL42" s="1751"/>
      <c r="CM42" s="1751"/>
      <c r="CN42" s="1751"/>
      <c r="CO42" s="1751"/>
      <c r="CP42" s="1751"/>
      <c r="CQ42" s="1751"/>
      <c r="CR42" s="1751"/>
      <c r="CS42" s="1751"/>
      <c r="CT42" s="1751"/>
      <c r="CU42" s="1751"/>
      <c r="CV42" s="1751"/>
      <c r="CW42" s="1751"/>
      <c r="CX42" s="1751"/>
      <c r="CY42" s="1751"/>
      <c r="CZ42" s="1751"/>
      <c r="DA42" s="1751"/>
      <c r="DB42" s="1751"/>
      <c r="DC42" s="1751"/>
      <c r="DD42" s="1751"/>
      <c r="DE42" s="1751"/>
      <c r="DF42" s="1751"/>
      <c r="DG42" s="1751"/>
      <c r="DH42" s="1751"/>
      <c r="DI42" s="1751"/>
    </row>
    <row r="43" spans="22:113" s="224" customFormat="1">
      <c r="V43" s="1751"/>
      <c r="W43" s="1751"/>
      <c r="X43" s="1751"/>
      <c r="Y43" s="1751"/>
      <c r="Z43" s="1751"/>
      <c r="AA43" s="1751"/>
      <c r="AB43" s="1751"/>
      <c r="AC43" s="1751"/>
      <c r="AD43" s="1751"/>
      <c r="AE43" s="1751"/>
      <c r="AF43" s="1751"/>
      <c r="AG43" s="1751"/>
      <c r="AH43" s="1751"/>
      <c r="AI43" s="1751"/>
      <c r="AJ43" s="1751"/>
      <c r="AK43" s="1751"/>
      <c r="AL43" s="1751"/>
      <c r="AM43" s="1751"/>
      <c r="AN43" s="1751"/>
      <c r="AO43" s="1751"/>
      <c r="AP43" s="1751"/>
      <c r="AQ43" s="1751"/>
      <c r="AR43" s="1751"/>
      <c r="AS43" s="1751"/>
      <c r="AT43" s="1751"/>
      <c r="AU43" s="1751"/>
      <c r="AV43" s="1751"/>
      <c r="AW43" s="1751"/>
      <c r="AX43" s="1751"/>
      <c r="AY43" s="1751"/>
      <c r="AZ43" s="1751"/>
      <c r="BA43" s="1751"/>
      <c r="BB43" s="1751"/>
      <c r="BC43" s="1751"/>
      <c r="BD43" s="1751"/>
      <c r="BE43" s="1751"/>
      <c r="BF43" s="1751"/>
      <c r="BG43" s="1751"/>
      <c r="BH43" s="1751"/>
      <c r="BI43" s="1751"/>
      <c r="BJ43" s="1751"/>
      <c r="BK43" s="1751"/>
      <c r="BL43" s="1751"/>
      <c r="BM43" s="1751"/>
      <c r="BN43" s="1751"/>
      <c r="BO43" s="1751"/>
      <c r="BP43" s="1751"/>
      <c r="BQ43" s="1751"/>
      <c r="BR43" s="1751"/>
      <c r="BS43" s="1751"/>
      <c r="BT43" s="1751"/>
      <c r="BU43" s="1751"/>
      <c r="BV43" s="1751"/>
      <c r="BW43" s="1751"/>
      <c r="BX43" s="1751"/>
      <c r="BY43" s="1751"/>
      <c r="BZ43" s="1751"/>
      <c r="CA43" s="1751"/>
      <c r="CB43" s="1751"/>
      <c r="CC43" s="1751"/>
      <c r="CD43" s="1751"/>
      <c r="CE43" s="1751"/>
      <c r="CF43" s="1751"/>
      <c r="CG43" s="1751"/>
      <c r="CH43" s="1751"/>
      <c r="CI43" s="1751"/>
      <c r="CJ43" s="1751"/>
      <c r="CK43" s="1751"/>
      <c r="CL43" s="1751"/>
      <c r="CM43" s="1751"/>
      <c r="CN43" s="1751"/>
      <c r="CO43" s="1751"/>
      <c r="CP43" s="1751"/>
      <c r="CQ43" s="1751"/>
      <c r="CR43" s="1751"/>
      <c r="CS43" s="1751"/>
      <c r="CT43" s="1751"/>
      <c r="CU43" s="1751"/>
      <c r="CV43" s="1751"/>
      <c r="CW43" s="1751"/>
      <c r="CX43" s="1751"/>
      <c r="CY43" s="1751"/>
      <c r="CZ43" s="1751"/>
      <c r="DA43" s="1751"/>
      <c r="DB43" s="1751"/>
      <c r="DC43" s="1751"/>
      <c r="DD43" s="1751"/>
      <c r="DE43" s="1751"/>
      <c r="DF43" s="1751"/>
      <c r="DG43" s="1751"/>
      <c r="DH43" s="1751"/>
      <c r="DI43" s="1751"/>
    </row>
    <row r="44" spans="22:113" s="224" customFormat="1">
      <c r="V44" s="1751"/>
      <c r="W44" s="1751"/>
      <c r="X44" s="1751"/>
      <c r="Y44" s="1751"/>
      <c r="Z44" s="1751"/>
      <c r="AA44" s="1751"/>
      <c r="AB44" s="1751"/>
      <c r="AC44" s="1751"/>
      <c r="AD44" s="1751"/>
      <c r="AE44" s="1751"/>
      <c r="AF44" s="1751"/>
      <c r="AG44" s="1751"/>
      <c r="AH44" s="1751"/>
      <c r="AI44" s="1751"/>
      <c r="AJ44" s="1751"/>
      <c r="AK44" s="1751"/>
      <c r="AL44" s="1751"/>
      <c r="AM44" s="1751"/>
      <c r="AN44" s="1751"/>
      <c r="AO44" s="1751"/>
      <c r="AP44" s="1751"/>
      <c r="AQ44" s="1751"/>
      <c r="AR44" s="1751"/>
      <c r="AS44" s="1751"/>
      <c r="AT44" s="1751"/>
      <c r="AU44" s="1751"/>
      <c r="AV44" s="1751"/>
      <c r="AW44" s="1751"/>
      <c r="AX44" s="1751"/>
      <c r="AY44" s="1751"/>
      <c r="AZ44" s="1751"/>
      <c r="BA44" s="1751"/>
      <c r="BB44" s="1751"/>
      <c r="BC44" s="1751"/>
      <c r="BD44" s="1751"/>
      <c r="BE44" s="1751"/>
      <c r="BF44" s="1751"/>
      <c r="BG44" s="1751"/>
      <c r="BH44" s="1751"/>
      <c r="BI44" s="1751"/>
      <c r="BJ44" s="1751"/>
      <c r="BK44" s="1751"/>
      <c r="BL44" s="1751"/>
      <c r="BM44" s="1751"/>
      <c r="BN44" s="1751"/>
      <c r="BO44" s="1751"/>
      <c r="BP44" s="1751"/>
      <c r="BQ44" s="1751"/>
      <c r="BR44" s="1751"/>
      <c r="BS44" s="1751"/>
      <c r="BT44" s="1751"/>
      <c r="BU44" s="1751"/>
      <c r="BV44" s="1751"/>
      <c r="BW44" s="1751"/>
      <c r="BX44" s="1751"/>
      <c r="BY44" s="1751"/>
      <c r="BZ44" s="1751"/>
      <c r="CA44" s="1751"/>
      <c r="CB44" s="1751"/>
      <c r="CC44" s="1751"/>
      <c r="CD44" s="1751"/>
      <c r="CE44" s="1751"/>
      <c r="CF44" s="1751"/>
      <c r="CG44" s="1751"/>
      <c r="CH44" s="1751"/>
      <c r="CI44" s="1751"/>
      <c r="CJ44" s="1751"/>
      <c r="CK44" s="1751"/>
      <c r="CL44" s="1751"/>
      <c r="CM44" s="1751"/>
      <c r="CN44" s="1751"/>
      <c r="CO44" s="1751"/>
      <c r="CP44" s="1751"/>
      <c r="CQ44" s="1751"/>
      <c r="CR44" s="1751"/>
      <c r="CS44" s="1751"/>
      <c r="CT44" s="1751"/>
      <c r="CU44" s="1751"/>
      <c r="CV44" s="1751"/>
      <c r="CW44" s="1751"/>
      <c r="CX44" s="1751"/>
      <c r="CY44" s="1751"/>
      <c r="CZ44" s="1751"/>
      <c r="DA44" s="1751"/>
      <c r="DB44" s="1751"/>
      <c r="DC44" s="1751"/>
      <c r="DD44" s="1751"/>
      <c r="DE44" s="1751"/>
      <c r="DF44" s="1751"/>
      <c r="DG44" s="1751"/>
      <c r="DH44" s="1751"/>
      <c r="DI44" s="1751"/>
    </row>
    <row r="45" spans="22:113" s="224" customFormat="1">
      <c r="V45" s="1751"/>
      <c r="W45" s="1751"/>
      <c r="X45" s="1751"/>
      <c r="Y45" s="1751"/>
      <c r="Z45" s="1751"/>
      <c r="AA45" s="1751"/>
      <c r="AB45" s="1751"/>
      <c r="AC45" s="1751"/>
      <c r="AD45" s="1751"/>
      <c r="AE45" s="1751"/>
      <c r="AF45" s="1751"/>
      <c r="AG45" s="1751"/>
      <c r="AH45" s="1751"/>
      <c r="AI45" s="1751"/>
      <c r="AJ45" s="1751"/>
      <c r="AK45" s="1751"/>
      <c r="AL45" s="1751"/>
      <c r="AM45" s="1751"/>
      <c r="AN45" s="1751"/>
      <c r="AO45" s="1751"/>
      <c r="AP45" s="1751"/>
      <c r="AQ45" s="1751"/>
      <c r="AR45" s="1751"/>
      <c r="AS45" s="1751"/>
      <c r="AT45" s="1751"/>
      <c r="AU45" s="1751"/>
      <c r="AV45" s="1751"/>
      <c r="AW45" s="1751"/>
      <c r="AX45" s="1751"/>
      <c r="AY45" s="1751"/>
      <c r="AZ45" s="1751"/>
      <c r="BA45" s="1751"/>
      <c r="BB45" s="1751"/>
      <c r="BC45" s="1751"/>
      <c r="BD45" s="1751"/>
      <c r="BE45" s="1751"/>
      <c r="BF45" s="1751"/>
      <c r="BG45" s="1751"/>
      <c r="BH45" s="1751"/>
      <c r="BI45" s="1751"/>
      <c r="BJ45" s="1751"/>
      <c r="BK45" s="1751"/>
      <c r="BL45" s="1751"/>
      <c r="BM45" s="1751"/>
      <c r="BN45" s="1751"/>
      <c r="BO45" s="1751"/>
      <c r="BP45" s="1751"/>
      <c r="BQ45" s="1751"/>
      <c r="BR45" s="1751"/>
      <c r="BS45" s="1751"/>
      <c r="BT45" s="1751"/>
      <c r="BU45" s="1751"/>
      <c r="BV45" s="1751"/>
      <c r="BW45" s="1751"/>
      <c r="BX45" s="1751"/>
      <c r="BY45" s="1751"/>
      <c r="BZ45" s="1751"/>
      <c r="CA45" s="1751"/>
      <c r="CB45" s="1751"/>
      <c r="CC45" s="1751"/>
      <c r="CD45" s="1751"/>
      <c r="CE45" s="1751"/>
      <c r="CF45" s="1751"/>
      <c r="CG45" s="1751"/>
      <c r="CH45" s="1751"/>
      <c r="CI45" s="1751"/>
      <c r="CJ45" s="1751"/>
      <c r="CK45" s="1751"/>
      <c r="CL45" s="1751"/>
      <c r="CM45" s="1751"/>
      <c r="CN45" s="1751"/>
      <c r="CO45" s="1751"/>
      <c r="CP45" s="1751"/>
      <c r="CQ45" s="1751"/>
      <c r="CR45" s="1751"/>
      <c r="CS45" s="1751"/>
      <c r="CT45" s="1751"/>
      <c r="CU45" s="1751"/>
      <c r="CV45" s="1751"/>
      <c r="CW45" s="1751"/>
      <c r="CX45" s="1751"/>
      <c r="CY45" s="1751"/>
      <c r="CZ45" s="1751"/>
      <c r="DA45" s="1751"/>
      <c r="DB45" s="1751"/>
      <c r="DC45" s="1751"/>
      <c r="DD45" s="1751"/>
      <c r="DE45" s="1751"/>
      <c r="DF45" s="1751"/>
      <c r="DG45" s="1751"/>
      <c r="DH45" s="1751"/>
      <c r="DI45" s="1751"/>
    </row>
    <row r="46" spans="22:113" s="224" customFormat="1">
      <c r="V46" s="1751"/>
      <c r="W46" s="1751"/>
      <c r="X46" s="1751"/>
      <c r="Y46" s="1751"/>
      <c r="Z46" s="1751"/>
      <c r="AA46" s="1751"/>
      <c r="AB46" s="1751"/>
      <c r="AC46" s="1751"/>
      <c r="AD46" s="1751"/>
      <c r="AE46" s="1751"/>
      <c r="AF46" s="1751"/>
      <c r="AG46" s="1751"/>
      <c r="AH46" s="1751"/>
      <c r="AI46" s="1751"/>
      <c r="AJ46" s="1751"/>
      <c r="AK46" s="1751"/>
      <c r="AL46" s="1751"/>
      <c r="AM46" s="1751"/>
      <c r="AN46" s="1751"/>
      <c r="AO46" s="1751"/>
      <c r="AP46" s="1751"/>
      <c r="AQ46" s="1751"/>
      <c r="AR46" s="1751"/>
      <c r="AS46" s="1751"/>
      <c r="AT46" s="1751"/>
      <c r="AU46" s="1751"/>
      <c r="AV46" s="1751"/>
      <c r="AW46" s="1751"/>
      <c r="AX46" s="1751"/>
      <c r="AY46" s="1751"/>
      <c r="AZ46" s="1751"/>
      <c r="BA46" s="1751"/>
      <c r="BB46" s="1751"/>
      <c r="BC46" s="1751"/>
      <c r="BD46" s="1751"/>
      <c r="BE46" s="1751"/>
      <c r="BF46" s="1751"/>
      <c r="BG46" s="1751"/>
      <c r="BH46" s="1751"/>
      <c r="BI46" s="1751"/>
      <c r="BJ46" s="1751"/>
      <c r="BK46" s="1751"/>
      <c r="BL46" s="1751"/>
      <c r="BM46" s="1751"/>
      <c r="BN46" s="1751"/>
      <c r="BO46" s="1751"/>
      <c r="BP46" s="1751"/>
      <c r="BQ46" s="1751"/>
      <c r="BR46" s="1751"/>
      <c r="BS46" s="1751"/>
      <c r="BT46" s="1751"/>
      <c r="BU46" s="1751"/>
      <c r="BV46" s="1751"/>
      <c r="BW46" s="1751"/>
      <c r="BX46" s="1751"/>
      <c r="BY46" s="1751"/>
      <c r="BZ46" s="1751"/>
      <c r="CA46" s="1751"/>
      <c r="CB46" s="1751"/>
      <c r="CC46" s="1751"/>
      <c r="CD46" s="1751"/>
      <c r="CE46" s="1751"/>
      <c r="CF46" s="1751"/>
      <c r="CG46" s="1751"/>
      <c r="CH46" s="1751"/>
      <c r="CI46" s="1751"/>
      <c r="CJ46" s="1751"/>
      <c r="CK46" s="1751"/>
      <c r="CL46" s="1751"/>
      <c r="CM46" s="1751"/>
      <c r="CN46" s="1751"/>
      <c r="CO46" s="1751"/>
      <c r="CP46" s="1751"/>
      <c r="CQ46" s="1751"/>
      <c r="CR46" s="1751"/>
      <c r="CS46" s="1751"/>
      <c r="CT46" s="1751"/>
      <c r="CU46" s="1751"/>
      <c r="CV46" s="1751"/>
      <c r="CW46" s="1751"/>
      <c r="CX46" s="1751"/>
      <c r="CY46" s="1751"/>
      <c r="CZ46" s="1751"/>
      <c r="DA46" s="1751"/>
      <c r="DB46" s="1751"/>
      <c r="DC46" s="1751"/>
      <c r="DD46" s="1751"/>
      <c r="DE46" s="1751"/>
      <c r="DF46" s="1751"/>
      <c r="DG46" s="1751"/>
      <c r="DH46" s="1751"/>
      <c r="DI46" s="1751"/>
    </row>
    <row r="47" spans="22:113" s="224" customFormat="1">
      <c r="V47" s="1751"/>
      <c r="W47" s="1751"/>
      <c r="X47" s="1751"/>
      <c r="Y47" s="1751"/>
      <c r="Z47" s="1751"/>
      <c r="AA47" s="1751"/>
      <c r="AB47" s="1751"/>
      <c r="AC47" s="1751"/>
      <c r="AD47" s="1751"/>
      <c r="AE47" s="1751"/>
      <c r="AF47" s="1751"/>
      <c r="AG47" s="1751"/>
      <c r="AH47" s="1751"/>
      <c r="AI47" s="1751"/>
      <c r="AJ47" s="1751"/>
      <c r="AK47" s="1751"/>
      <c r="AL47" s="1751"/>
      <c r="AM47" s="1751"/>
      <c r="AN47" s="1751"/>
      <c r="AO47" s="1751"/>
      <c r="AP47" s="1751"/>
      <c r="AQ47" s="1751"/>
      <c r="AR47" s="1751"/>
      <c r="AS47" s="1751"/>
      <c r="AT47" s="1751"/>
      <c r="AU47" s="1751"/>
      <c r="AV47" s="1751"/>
      <c r="AW47" s="1751"/>
      <c r="AX47" s="1751"/>
      <c r="AY47" s="1751"/>
      <c r="AZ47" s="1751"/>
      <c r="BA47" s="1751"/>
      <c r="BB47" s="1751"/>
      <c r="BC47" s="1751"/>
      <c r="BD47" s="1751"/>
      <c r="BE47" s="1751"/>
      <c r="BF47" s="1751"/>
      <c r="BG47" s="1751"/>
      <c r="BH47" s="1751"/>
      <c r="BI47" s="1751"/>
      <c r="BJ47" s="1751"/>
      <c r="BK47" s="1751"/>
      <c r="BL47" s="1751"/>
      <c r="BM47" s="1751"/>
      <c r="BN47" s="1751"/>
      <c r="BO47" s="1751"/>
      <c r="BP47" s="1751"/>
      <c r="BQ47" s="1751"/>
      <c r="BR47" s="1751"/>
      <c r="BS47" s="1751"/>
      <c r="BT47" s="1751"/>
      <c r="BU47" s="1751"/>
      <c r="BV47" s="1751"/>
      <c r="BW47" s="1751"/>
      <c r="BX47" s="1751"/>
      <c r="BY47" s="1751"/>
      <c r="BZ47" s="1751"/>
      <c r="CA47" s="1751"/>
      <c r="CB47" s="1751"/>
      <c r="CC47" s="1751"/>
      <c r="CD47" s="1751"/>
      <c r="CE47" s="1751"/>
      <c r="CF47" s="1751"/>
      <c r="CG47" s="1751"/>
      <c r="CH47" s="1751"/>
      <c r="CI47" s="1751"/>
      <c r="CJ47" s="1751"/>
      <c r="CK47" s="1751"/>
      <c r="CL47" s="1751"/>
      <c r="CM47" s="1751"/>
      <c r="CN47" s="1751"/>
      <c r="CO47" s="1751"/>
      <c r="CP47" s="1751"/>
      <c r="CQ47" s="1751"/>
      <c r="CR47" s="1751"/>
      <c r="CS47" s="1751"/>
      <c r="CT47" s="1751"/>
      <c r="CU47" s="1751"/>
      <c r="CV47" s="1751"/>
      <c r="CW47" s="1751"/>
      <c r="CX47" s="1751"/>
      <c r="CY47" s="1751"/>
      <c r="CZ47" s="1751"/>
      <c r="DA47" s="1751"/>
      <c r="DB47" s="1751"/>
      <c r="DC47" s="1751"/>
      <c r="DD47" s="1751"/>
      <c r="DE47" s="1751"/>
      <c r="DF47" s="1751"/>
      <c r="DG47" s="1751"/>
      <c r="DH47" s="1751"/>
      <c r="DI47" s="1751"/>
    </row>
    <row r="48" spans="22:113" s="224" customFormat="1">
      <c r="V48" s="1751"/>
      <c r="W48" s="1751"/>
      <c r="X48" s="1751"/>
      <c r="Y48" s="1751"/>
      <c r="Z48" s="1751"/>
      <c r="AA48" s="1751"/>
      <c r="AB48" s="1751"/>
      <c r="AC48" s="1751"/>
      <c r="AD48" s="1751"/>
      <c r="AE48" s="1751"/>
      <c r="AF48" s="1751"/>
      <c r="AG48" s="1751"/>
      <c r="AH48" s="1751"/>
      <c r="AI48" s="1751"/>
      <c r="AJ48" s="1751"/>
      <c r="AK48" s="1751"/>
      <c r="AL48" s="1751"/>
      <c r="AM48" s="1751"/>
      <c r="AN48" s="1751"/>
      <c r="AO48" s="1751"/>
      <c r="AP48" s="1751"/>
      <c r="AQ48" s="1751"/>
      <c r="AR48" s="1751"/>
      <c r="AS48" s="1751"/>
      <c r="AT48" s="1751"/>
      <c r="AU48" s="1751"/>
      <c r="AV48" s="1751"/>
      <c r="AW48" s="1751"/>
      <c r="AX48" s="1751"/>
      <c r="AY48" s="1751"/>
      <c r="AZ48" s="1751"/>
      <c r="BA48" s="1751"/>
      <c r="BB48" s="1751"/>
      <c r="BC48" s="1751"/>
      <c r="BD48" s="1751"/>
      <c r="BE48" s="1751"/>
      <c r="BF48" s="1751"/>
      <c r="BG48" s="1751"/>
      <c r="BH48" s="1751"/>
      <c r="BI48" s="1751"/>
      <c r="BJ48" s="1751"/>
      <c r="BK48" s="1751"/>
      <c r="BL48" s="1751"/>
      <c r="BM48" s="1751"/>
      <c r="BN48" s="1751"/>
      <c r="BO48" s="1751"/>
      <c r="BP48" s="1751"/>
      <c r="BQ48" s="1751"/>
      <c r="BR48" s="1751"/>
      <c r="BS48" s="1751"/>
      <c r="BT48" s="1751"/>
      <c r="BU48" s="1751"/>
      <c r="BV48" s="1751"/>
      <c r="BW48" s="1751"/>
      <c r="BX48" s="1751"/>
      <c r="BY48" s="1751"/>
      <c r="BZ48" s="1751"/>
      <c r="CA48" s="1751"/>
      <c r="CB48" s="1751"/>
      <c r="CC48" s="1751"/>
      <c r="CD48" s="1751"/>
      <c r="CE48" s="1751"/>
      <c r="CF48" s="1751"/>
      <c r="CG48" s="1751"/>
      <c r="CH48" s="1751"/>
      <c r="CI48" s="1751"/>
      <c r="CJ48" s="1751"/>
      <c r="CK48" s="1751"/>
      <c r="CL48" s="1751"/>
      <c r="CM48" s="1751"/>
      <c r="CN48" s="1751"/>
      <c r="CO48" s="1751"/>
      <c r="CP48" s="1751"/>
      <c r="CQ48" s="1751"/>
      <c r="CR48" s="1751"/>
      <c r="CS48" s="1751"/>
      <c r="CT48" s="1751"/>
      <c r="CU48" s="1751"/>
      <c r="CV48" s="1751"/>
      <c r="CW48" s="1751"/>
      <c r="CX48" s="1751"/>
      <c r="CY48" s="1751"/>
      <c r="CZ48" s="1751"/>
      <c r="DA48" s="1751"/>
      <c r="DB48" s="1751"/>
      <c r="DC48" s="1751"/>
      <c r="DD48" s="1751"/>
      <c r="DE48" s="1751"/>
      <c r="DF48" s="1751"/>
      <c r="DG48" s="1751"/>
      <c r="DH48" s="1751"/>
      <c r="DI48" s="1751"/>
    </row>
    <row r="49" spans="22:113" s="224" customFormat="1">
      <c r="V49" s="1751"/>
      <c r="W49" s="1751"/>
      <c r="X49" s="1751"/>
      <c r="Y49" s="1751"/>
      <c r="Z49" s="1751"/>
      <c r="AA49" s="1751"/>
      <c r="AB49" s="1751"/>
      <c r="AC49" s="1751"/>
      <c r="AD49" s="1751"/>
      <c r="AE49" s="1751"/>
      <c r="AF49" s="1751"/>
      <c r="AG49" s="1751"/>
      <c r="AH49" s="1751"/>
      <c r="AI49" s="1751"/>
      <c r="AJ49" s="1751"/>
      <c r="AK49" s="1751"/>
      <c r="AL49" s="1751"/>
      <c r="AM49" s="1751"/>
      <c r="AN49" s="1751"/>
      <c r="AO49" s="1751"/>
      <c r="AP49" s="1751"/>
      <c r="AQ49" s="1751"/>
      <c r="AR49" s="1751"/>
      <c r="AS49" s="1751"/>
      <c r="AT49" s="1751"/>
      <c r="AU49" s="1751"/>
      <c r="AV49" s="1751"/>
      <c r="AW49" s="1751"/>
      <c r="AX49" s="1751"/>
      <c r="AY49" s="1751"/>
      <c r="AZ49" s="1751"/>
      <c r="BA49" s="1751"/>
      <c r="BB49" s="1751"/>
      <c r="BC49" s="1751"/>
      <c r="BD49" s="1751"/>
      <c r="BE49" s="1751"/>
      <c r="BF49" s="1751"/>
      <c r="BG49" s="1751"/>
      <c r="BH49" s="1751"/>
      <c r="BI49" s="1751"/>
      <c r="BJ49" s="1751"/>
      <c r="BK49" s="1751"/>
      <c r="BL49" s="1751"/>
      <c r="BM49" s="1751"/>
      <c r="BN49" s="1751"/>
      <c r="BO49" s="1751"/>
      <c r="BP49" s="1751"/>
      <c r="BQ49" s="1751"/>
      <c r="BR49" s="1751"/>
      <c r="BS49" s="1751"/>
      <c r="BT49" s="1751"/>
      <c r="BU49" s="1751"/>
      <c r="BV49" s="1751"/>
      <c r="BW49" s="1751"/>
      <c r="BX49" s="1751"/>
      <c r="BY49" s="1751"/>
      <c r="BZ49" s="1751"/>
      <c r="CA49" s="1751"/>
      <c r="CB49" s="1751"/>
      <c r="CC49" s="1751"/>
      <c r="CD49" s="1751"/>
      <c r="CE49" s="1751"/>
      <c r="CF49" s="1751"/>
      <c r="CG49" s="1751"/>
      <c r="CH49" s="1751"/>
      <c r="CI49" s="1751"/>
      <c r="CJ49" s="1751"/>
      <c r="CK49" s="1751"/>
      <c r="CL49" s="1751"/>
      <c r="CM49" s="1751"/>
      <c r="CN49" s="1751"/>
      <c r="CO49" s="1751"/>
      <c r="CP49" s="1751"/>
      <c r="CQ49" s="1751"/>
      <c r="CR49" s="1751"/>
      <c r="CS49" s="1751"/>
      <c r="CT49" s="1751"/>
      <c r="CU49" s="1751"/>
      <c r="CV49" s="1751"/>
      <c r="CW49" s="1751"/>
      <c r="CX49" s="1751"/>
      <c r="CY49" s="1751"/>
      <c r="CZ49" s="1751"/>
      <c r="DA49" s="1751"/>
      <c r="DB49" s="1751"/>
      <c r="DC49" s="1751"/>
      <c r="DD49" s="1751"/>
      <c r="DE49" s="1751"/>
      <c r="DF49" s="1751"/>
      <c r="DG49" s="1751"/>
      <c r="DH49" s="1751"/>
      <c r="DI49" s="1751"/>
    </row>
    <row r="50" spans="22:113" s="224" customFormat="1">
      <c r="V50" s="1751"/>
      <c r="W50" s="1751"/>
      <c r="X50" s="1751"/>
      <c r="Y50" s="1751"/>
      <c r="Z50" s="1751"/>
      <c r="AA50" s="1751"/>
      <c r="AB50" s="1751"/>
      <c r="AC50" s="1751"/>
      <c r="AD50" s="1751"/>
      <c r="AE50" s="1751"/>
      <c r="AF50" s="1751"/>
      <c r="AG50" s="1751"/>
      <c r="AH50" s="1751"/>
      <c r="AI50" s="1751"/>
      <c r="AJ50" s="1751"/>
      <c r="AK50" s="1751"/>
      <c r="AL50" s="1751"/>
      <c r="AM50" s="1751"/>
      <c r="AN50" s="1751"/>
      <c r="AO50" s="1751"/>
      <c r="AP50" s="1751"/>
      <c r="AQ50" s="1751"/>
      <c r="AR50" s="1751"/>
      <c r="AS50" s="1751"/>
      <c r="AT50" s="1751"/>
      <c r="AU50" s="1751"/>
      <c r="AV50" s="1751"/>
      <c r="AW50" s="1751"/>
      <c r="AX50" s="1751"/>
      <c r="AY50" s="1751"/>
      <c r="AZ50" s="1751"/>
      <c r="BA50" s="1751"/>
      <c r="BB50" s="1751"/>
      <c r="BC50" s="1751"/>
      <c r="BD50" s="1751"/>
      <c r="BE50" s="1751"/>
      <c r="BF50" s="1751"/>
      <c r="BG50" s="1751"/>
      <c r="BH50" s="1751"/>
      <c r="BI50" s="1751"/>
      <c r="BJ50" s="1751"/>
      <c r="BK50" s="1751"/>
      <c r="BL50" s="1751"/>
      <c r="BM50" s="1751"/>
      <c r="BN50" s="1751"/>
      <c r="BO50" s="1751"/>
      <c r="BP50" s="1751"/>
      <c r="BQ50" s="1751"/>
      <c r="BR50" s="1751"/>
      <c r="BS50" s="1751"/>
      <c r="BT50" s="1751"/>
      <c r="BU50" s="1751"/>
      <c r="BV50" s="1751"/>
      <c r="BW50" s="1751"/>
      <c r="BX50" s="1751"/>
      <c r="BY50" s="1751"/>
      <c r="BZ50" s="1751"/>
      <c r="CA50" s="1751"/>
      <c r="CB50" s="1751"/>
      <c r="CC50" s="1751"/>
      <c r="CD50" s="1751"/>
      <c r="CE50" s="1751"/>
      <c r="CF50" s="1751"/>
      <c r="CG50" s="1751"/>
      <c r="CH50" s="1751"/>
      <c r="CI50" s="1751"/>
      <c r="CJ50" s="1751"/>
      <c r="CK50" s="1751"/>
      <c r="CL50" s="1751"/>
      <c r="CM50" s="1751"/>
      <c r="CN50" s="1751"/>
      <c r="CO50" s="1751"/>
      <c r="CP50" s="1751"/>
      <c r="CQ50" s="1751"/>
      <c r="CR50" s="1751"/>
      <c r="CS50" s="1751"/>
      <c r="CT50" s="1751"/>
      <c r="CU50" s="1751"/>
      <c r="CV50" s="1751"/>
      <c r="CW50" s="1751"/>
      <c r="CX50" s="1751"/>
      <c r="CY50" s="1751"/>
      <c r="CZ50" s="1751"/>
      <c r="DA50" s="1751"/>
      <c r="DB50" s="1751"/>
      <c r="DC50" s="1751"/>
      <c r="DD50" s="1751"/>
      <c r="DE50" s="1751"/>
      <c r="DF50" s="1751"/>
      <c r="DG50" s="1751"/>
      <c r="DH50" s="1751"/>
      <c r="DI50" s="1751"/>
    </row>
    <row r="51" spans="22:113" s="224" customFormat="1">
      <c r="V51" s="1751"/>
      <c r="W51" s="1751"/>
      <c r="X51" s="1751"/>
      <c r="Y51" s="1751"/>
      <c r="Z51" s="1751"/>
      <c r="AA51" s="1751"/>
      <c r="AB51" s="1751"/>
      <c r="AC51" s="1751"/>
      <c r="AD51" s="1751"/>
      <c r="AE51" s="1751"/>
      <c r="AF51" s="1751"/>
      <c r="AG51" s="1751"/>
      <c r="AH51" s="1751"/>
      <c r="AI51" s="1751"/>
      <c r="AJ51" s="1751"/>
      <c r="AK51" s="1751"/>
      <c r="AL51" s="1751"/>
      <c r="AM51" s="1751"/>
      <c r="AN51" s="1751"/>
      <c r="AO51" s="1751"/>
      <c r="AP51" s="1751"/>
      <c r="AQ51" s="1751"/>
      <c r="AR51" s="1751"/>
      <c r="AS51" s="1751"/>
      <c r="AT51" s="1751"/>
      <c r="AU51" s="1751"/>
      <c r="AV51" s="1751"/>
      <c r="AW51" s="1751"/>
      <c r="AX51" s="1751"/>
      <c r="AY51" s="1751"/>
      <c r="AZ51" s="1751"/>
      <c r="BA51" s="1751"/>
      <c r="BB51" s="1751"/>
      <c r="BC51" s="1751"/>
      <c r="BD51" s="1751"/>
      <c r="BE51" s="1751"/>
      <c r="BF51" s="1751"/>
      <c r="BG51" s="1751"/>
      <c r="BH51" s="1751"/>
      <c r="BI51" s="1751"/>
      <c r="BJ51" s="1751"/>
      <c r="BK51" s="1751"/>
      <c r="BL51" s="1751"/>
      <c r="BM51" s="1751"/>
      <c r="BN51" s="1751"/>
      <c r="BO51" s="1751"/>
      <c r="BP51" s="1751"/>
      <c r="BQ51" s="1751"/>
      <c r="BR51" s="1751"/>
      <c r="BS51" s="1751"/>
      <c r="BT51" s="1751"/>
      <c r="BU51" s="1751"/>
      <c r="BV51" s="1751"/>
      <c r="BW51" s="1751"/>
      <c r="BX51" s="1751"/>
      <c r="BY51" s="1751"/>
      <c r="BZ51" s="1751"/>
      <c r="CA51" s="1751"/>
      <c r="CB51" s="1751"/>
      <c r="CC51" s="1751"/>
      <c r="CD51" s="1751"/>
      <c r="CE51" s="1751"/>
      <c r="CF51" s="1751"/>
      <c r="CG51" s="1751"/>
      <c r="CH51" s="1751"/>
      <c r="CI51" s="1751"/>
      <c r="CJ51" s="1751"/>
      <c r="CK51" s="1751"/>
      <c r="CL51" s="1751"/>
      <c r="CM51" s="1751"/>
      <c r="CN51" s="1751"/>
      <c r="CO51" s="1751"/>
      <c r="CP51" s="1751"/>
      <c r="CQ51" s="1751"/>
      <c r="CR51" s="1751"/>
      <c r="CS51" s="1751"/>
      <c r="CT51" s="1751"/>
      <c r="CU51" s="1751"/>
      <c r="CV51" s="1751"/>
      <c r="CW51" s="1751"/>
      <c r="CX51" s="1751"/>
      <c r="CY51" s="1751"/>
      <c r="CZ51" s="1751"/>
      <c r="DA51" s="1751"/>
      <c r="DB51" s="1751"/>
      <c r="DC51" s="1751"/>
      <c r="DD51" s="1751"/>
      <c r="DE51" s="1751"/>
      <c r="DF51" s="1751"/>
      <c r="DG51" s="1751"/>
      <c r="DH51" s="1751"/>
      <c r="DI51" s="1751"/>
    </row>
    <row r="52" spans="22:113" s="224" customFormat="1">
      <c r="V52" s="1751"/>
      <c r="W52" s="1751"/>
      <c r="X52" s="1751"/>
      <c r="Y52" s="1751"/>
      <c r="Z52" s="1751"/>
      <c r="AA52" s="1751"/>
      <c r="AB52" s="1751"/>
      <c r="AC52" s="1751"/>
      <c r="AD52" s="1751"/>
      <c r="AE52" s="1751"/>
      <c r="AF52" s="1751"/>
      <c r="AG52" s="1751"/>
      <c r="AH52" s="1751"/>
      <c r="AI52" s="1751"/>
      <c r="AJ52" s="1751"/>
      <c r="AK52" s="1751"/>
      <c r="AL52" s="1751"/>
      <c r="AM52" s="1751"/>
      <c r="AN52" s="1751"/>
      <c r="AO52" s="1751"/>
      <c r="AP52" s="1751"/>
      <c r="AQ52" s="1751"/>
      <c r="AR52" s="1751"/>
      <c r="AS52" s="1751"/>
      <c r="AT52" s="1751"/>
      <c r="AU52" s="1751"/>
      <c r="AV52" s="1751"/>
      <c r="AW52" s="1751"/>
      <c r="AX52" s="1751"/>
      <c r="AY52" s="1751"/>
      <c r="AZ52" s="1751"/>
      <c r="BA52" s="1751"/>
      <c r="BB52" s="1751"/>
      <c r="BC52" s="1751"/>
      <c r="BD52" s="1751"/>
      <c r="BE52" s="1751"/>
      <c r="BF52" s="1751"/>
      <c r="BG52" s="1751"/>
      <c r="BH52" s="1751"/>
      <c r="BI52" s="1751"/>
      <c r="BJ52" s="1751"/>
      <c r="BK52" s="1751"/>
      <c r="BL52" s="1751"/>
      <c r="BM52" s="1751"/>
      <c r="BN52" s="1751"/>
      <c r="BO52" s="1751"/>
      <c r="BP52" s="1751"/>
      <c r="BQ52" s="1751"/>
      <c r="BR52" s="1751"/>
      <c r="BS52" s="1751"/>
      <c r="BT52" s="1751"/>
      <c r="BU52" s="1751"/>
      <c r="BV52" s="1751"/>
      <c r="BW52" s="1751"/>
      <c r="BX52" s="1751"/>
      <c r="BY52" s="1751"/>
      <c r="BZ52" s="1751"/>
      <c r="CA52" s="1751"/>
      <c r="CB52" s="1751"/>
      <c r="CC52" s="1751"/>
      <c r="CD52" s="1751"/>
      <c r="CE52" s="1751"/>
      <c r="CF52" s="1751"/>
      <c r="CG52" s="1751"/>
      <c r="CH52" s="1751"/>
      <c r="CI52" s="1751"/>
      <c r="CJ52" s="1751"/>
      <c r="CK52" s="1751"/>
      <c r="CL52" s="1751"/>
      <c r="CM52" s="1751"/>
      <c r="CN52" s="1751"/>
      <c r="CO52" s="1751"/>
      <c r="CP52" s="1751"/>
      <c r="CQ52" s="1751"/>
      <c r="CR52" s="1751"/>
      <c r="CS52" s="1751"/>
      <c r="CT52" s="1751"/>
      <c r="CU52" s="1751"/>
      <c r="CV52" s="1751"/>
      <c r="CW52" s="1751"/>
      <c r="CX52" s="1751"/>
      <c r="CY52" s="1751"/>
      <c r="CZ52" s="1751"/>
      <c r="DA52" s="1751"/>
      <c r="DB52" s="1751"/>
      <c r="DC52" s="1751"/>
      <c r="DD52" s="1751"/>
      <c r="DE52" s="1751"/>
      <c r="DF52" s="1751"/>
      <c r="DG52" s="1751"/>
      <c r="DH52" s="1751"/>
      <c r="DI52" s="1751"/>
    </row>
    <row r="53" spans="22:113" s="224" customFormat="1">
      <c r="V53" s="1751"/>
      <c r="W53" s="1751"/>
      <c r="X53" s="1751"/>
      <c r="Y53" s="1751"/>
      <c r="Z53" s="1751"/>
      <c r="AA53" s="1751"/>
      <c r="AB53" s="1751"/>
      <c r="AC53" s="1751"/>
      <c r="AD53" s="1751"/>
      <c r="AE53" s="1751"/>
      <c r="AF53" s="1751"/>
      <c r="AG53" s="1751"/>
      <c r="AH53" s="1751"/>
      <c r="AI53" s="1751"/>
      <c r="AJ53" s="1751"/>
      <c r="AK53" s="1751"/>
      <c r="AL53" s="1751"/>
      <c r="AM53" s="1751"/>
      <c r="AN53" s="1751"/>
      <c r="AO53" s="1751"/>
      <c r="AP53" s="1751"/>
      <c r="AQ53" s="1751"/>
      <c r="AR53" s="1751"/>
      <c r="AS53" s="1751"/>
      <c r="AT53" s="1751"/>
      <c r="AU53" s="1751"/>
      <c r="AV53" s="1751"/>
      <c r="AW53" s="1751"/>
      <c r="AX53" s="1751"/>
      <c r="AY53" s="1751"/>
      <c r="AZ53" s="1751"/>
      <c r="BA53" s="1751"/>
      <c r="BB53" s="1751"/>
      <c r="BC53" s="1751"/>
      <c r="BD53" s="1751"/>
      <c r="BE53" s="1751"/>
      <c r="BF53" s="1751"/>
      <c r="BG53" s="1751"/>
      <c r="BH53" s="1751"/>
      <c r="BI53" s="1751"/>
      <c r="BJ53" s="1751"/>
      <c r="BK53" s="1751"/>
      <c r="BL53" s="1751"/>
      <c r="BM53" s="1751"/>
      <c r="BN53" s="1751"/>
      <c r="BO53" s="1751"/>
      <c r="BP53" s="1751"/>
      <c r="BQ53" s="1751"/>
      <c r="BR53" s="1751"/>
      <c r="BS53" s="1751"/>
      <c r="BT53" s="1751"/>
      <c r="BU53" s="1751"/>
      <c r="BV53" s="1751"/>
      <c r="BW53" s="1751"/>
      <c r="BX53" s="1751"/>
      <c r="BY53" s="1751"/>
      <c r="BZ53" s="1751"/>
      <c r="CA53" s="1751"/>
      <c r="CB53" s="1751"/>
      <c r="CC53" s="1751"/>
      <c r="CD53" s="1751"/>
      <c r="CE53" s="1751"/>
      <c r="CF53" s="1751"/>
      <c r="CG53" s="1751"/>
      <c r="CH53" s="1751"/>
      <c r="CI53" s="1751"/>
      <c r="CJ53" s="1751"/>
      <c r="CK53" s="1751"/>
      <c r="CL53" s="1751"/>
      <c r="CM53" s="1751"/>
      <c r="CN53" s="1751"/>
      <c r="CO53" s="1751"/>
      <c r="CP53" s="1751"/>
      <c r="CQ53" s="1751"/>
      <c r="CR53" s="1751"/>
      <c r="CS53" s="1751"/>
      <c r="CT53" s="1751"/>
      <c r="CU53" s="1751"/>
      <c r="CV53" s="1751"/>
      <c r="CW53" s="1751"/>
      <c r="CX53" s="1751"/>
      <c r="CY53" s="1751"/>
      <c r="CZ53" s="1751"/>
      <c r="DA53" s="1751"/>
      <c r="DB53" s="1751"/>
      <c r="DC53" s="1751"/>
      <c r="DD53" s="1751"/>
      <c r="DE53" s="1751"/>
      <c r="DF53" s="1751"/>
      <c r="DG53" s="1751"/>
      <c r="DH53" s="1751"/>
      <c r="DI53" s="1751"/>
    </row>
    <row r="54" spans="22:113" s="224" customFormat="1">
      <c r="V54" s="1751"/>
      <c r="W54" s="1751"/>
      <c r="X54" s="1751"/>
      <c r="Y54" s="1751"/>
      <c r="Z54" s="1751"/>
      <c r="AA54" s="1751"/>
      <c r="AB54" s="1751"/>
      <c r="AC54" s="1751"/>
      <c r="AD54" s="1751"/>
      <c r="AE54" s="1751"/>
      <c r="AF54" s="1751"/>
      <c r="AG54" s="1751"/>
      <c r="AH54" s="1751"/>
      <c r="AI54" s="1751"/>
      <c r="AJ54" s="1751"/>
      <c r="AK54" s="1751"/>
      <c r="AL54" s="1751"/>
      <c r="AM54" s="1751"/>
      <c r="AN54" s="1751"/>
      <c r="AO54" s="1751"/>
      <c r="AP54" s="1751"/>
      <c r="AQ54" s="1751"/>
      <c r="AR54" s="1751"/>
      <c r="AS54" s="1751"/>
      <c r="AT54" s="1751"/>
      <c r="AU54" s="1751"/>
      <c r="AV54" s="1751"/>
      <c r="AW54" s="1751"/>
      <c r="AX54" s="1751"/>
      <c r="AY54" s="1751"/>
      <c r="AZ54" s="1751"/>
      <c r="BA54" s="1751"/>
      <c r="BB54" s="1751"/>
      <c r="BC54" s="1751"/>
      <c r="BD54" s="1751"/>
      <c r="BE54" s="1751"/>
      <c r="BF54" s="1751"/>
      <c r="BG54" s="1751"/>
      <c r="BH54" s="1751"/>
      <c r="BI54" s="1751"/>
      <c r="BJ54" s="1751"/>
      <c r="BK54" s="1751"/>
      <c r="BL54" s="1751"/>
      <c r="BM54" s="1751"/>
      <c r="BN54" s="1751"/>
      <c r="BO54" s="1751"/>
      <c r="BP54" s="1751"/>
      <c r="BQ54" s="1751"/>
      <c r="BR54" s="1751"/>
      <c r="BS54" s="1751"/>
      <c r="BT54" s="1751"/>
      <c r="BU54" s="1751"/>
      <c r="BV54" s="1751"/>
      <c r="BW54" s="1751"/>
      <c r="BX54" s="1751"/>
      <c r="BY54" s="1751"/>
      <c r="BZ54" s="1751"/>
      <c r="CA54" s="1751"/>
      <c r="CB54" s="1751"/>
      <c r="CC54" s="1751"/>
      <c r="CD54" s="1751"/>
      <c r="CE54" s="1751"/>
      <c r="CF54" s="1751"/>
      <c r="CG54" s="1751"/>
      <c r="CH54" s="1751"/>
      <c r="CI54" s="1751"/>
      <c r="CJ54" s="1751"/>
      <c r="CK54" s="1751"/>
      <c r="CL54" s="1751"/>
      <c r="CM54" s="1751"/>
      <c r="CN54" s="1751"/>
      <c r="CO54" s="1751"/>
      <c r="CP54" s="1751"/>
      <c r="CQ54" s="1751"/>
      <c r="CR54" s="1751"/>
      <c r="CS54" s="1751"/>
      <c r="CT54" s="1751"/>
      <c r="CU54" s="1751"/>
      <c r="CV54" s="1751"/>
      <c r="CW54" s="1751"/>
      <c r="CX54" s="1751"/>
      <c r="CY54" s="1751"/>
      <c r="CZ54" s="1751"/>
      <c r="DA54" s="1751"/>
      <c r="DB54" s="1751"/>
      <c r="DC54" s="1751"/>
      <c r="DD54" s="1751"/>
      <c r="DE54" s="1751"/>
      <c r="DF54" s="1751"/>
      <c r="DG54" s="1751"/>
      <c r="DH54" s="1751"/>
      <c r="DI54" s="1751"/>
    </row>
    <row r="55" spans="22:113" s="224" customFormat="1">
      <c r="V55" s="1751"/>
      <c r="W55" s="1751"/>
      <c r="X55" s="1751"/>
      <c r="Y55" s="1751"/>
      <c r="Z55" s="1751"/>
      <c r="AA55" s="1751"/>
      <c r="AB55" s="1751"/>
      <c r="AC55" s="1751"/>
      <c r="AD55" s="1751"/>
      <c r="AE55" s="1751"/>
      <c r="AF55" s="1751"/>
      <c r="AG55" s="1751"/>
      <c r="AH55" s="1751"/>
      <c r="AI55" s="1751"/>
      <c r="AJ55" s="1751"/>
      <c r="AK55" s="1751"/>
      <c r="AL55" s="1751"/>
      <c r="AM55" s="1751"/>
      <c r="AN55" s="1751"/>
      <c r="AO55" s="1751"/>
      <c r="AP55" s="1751"/>
      <c r="AQ55" s="1751"/>
      <c r="AR55" s="1751"/>
      <c r="AS55" s="1751"/>
      <c r="AT55" s="1751"/>
      <c r="AU55" s="1751"/>
      <c r="AV55" s="1751"/>
      <c r="AW55" s="1751"/>
      <c r="AX55" s="1751"/>
      <c r="AY55" s="1751"/>
      <c r="AZ55" s="1751"/>
      <c r="BA55" s="1751"/>
      <c r="BB55" s="1751"/>
      <c r="BC55" s="1751"/>
      <c r="BD55" s="1751"/>
      <c r="BE55" s="1751"/>
      <c r="BF55" s="1751"/>
      <c r="BG55" s="1751"/>
      <c r="BH55" s="1751"/>
      <c r="BI55" s="1751"/>
      <c r="BJ55" s="1751"/>
      <c r="BK55" s="1751"/>
      <c r="BL55" s="1751"/>
      <c r="BM55" s="1751"/>
      <c r="BN55" s="1751"/>
      <c r="BO55" s="1751"/>
      <c r="BP55" s="1751"/>
      <c r="BQ55" s="1751"/>
      <c r="BR55" s="1751"/>
      <c r="BS55" s="1751"/>
      <c r="BT55" s="1751"/>
      <c r="BU55" s="1751"/>
      <c r="BV55" s="1751"/>
      <c r="BW55" s="1751"/>
      <c r="BX55" s="1751"/>
      <c r="BY55" s="1751"/>
      <c r="BZ55" s="1751"/>
      <c r="CA55" s="1751"/>
      <c r="CB55" s="1751"/>
      <c r="CC55" s="1751"/>
      <c r="CD55" s="1751"/>
      <c r="CE55" s="1751"/>
      <c r="CF55" s="1751"/>
      <c r="CG55" s="1751"/>
      <c r="CH55" s="1751"/>
      <c r="CI55" s="1751"/>
      <c r="CJ55" s="1751"/>
      <c r="CK55" s="1751"/>
      <c r="CL55" s="1751"/>
      <c r="CM55" s="1751"/>
      <c r="CN55" s="1751"/>
      <c r="CO55" s="1751"/>
      <c r="CP55" s="1751"/>
      <c r="CQ55" s="1751"/>
      <c r="CR55" s="1751"/>
      <c r="CS55" s="1751"/>
      <c r="CT55" s="1751"/>
      <c r="CU55" s="1751"/>
      <c r="CV55" s="1751"/>
      <c r="CW55" s="1751"/>
      <c r="CX55" s="1751"/>
      <c r="CY55" s="1751"/>
      <c r="CZ55" s="1751"/>
      <c r="DA55" s="1751"/>
      <c r="DB55" s="1751"/>
      <c r="DC55" s="1751"/>
      <c r="DD55" s="1751"/>
      <c r="DE55" s="1751"/>
      <c r="DF55" s="1751"/>
      <c r="DG55" s="1751"/>
      <c r="DH55" s="1751"/>
      <c r="DI55" s="1751"/>
    </row>
    <row r="56" spans="22:113" s="224" customFormat="1">
      <c r="V56" s="1751"/>
      <c r="W56" s="1751"/>
      <c r="X56" s="1751"/>
      <c r="Y56" s="1751"/>
      <c r="Z56" s="1751"/>
      <c r="AA56" s="1751"/>
      <c r="AB56" s="1751"/>
      <c r="AC56" s="1751"/>
      <c r="AD56" s="1751"/>
      <c r="AE56" s="1751"/>
      <c r="AF56" s="1751"/>
      <c r="AG56" s="1751"/>
      <c r="AH56" s="1751"/>
      <c r="AI56" s="1751"/>
      <c r="AJ56" s="1751"/>
      <c r="AK56" s="1751"/>
      <c r="AL56" s="1751"/>
      <c r="AM56" s="1751"/>
      <c r="AN56" s="1751"/>
      <c r="AO56" s="1751"/>
      <c r="AP56" s="1751"/>
      <c r="AQ56" s="1751"/>
      <c r="AR56" s="1751"/>
      <c r="AS56" s="1751"/>
      <c r="AT56" s="1751"/>
      <c r="AU56" s="1751"/>
      <c r="AV56" s="1751"/>
      <c r="AW56" s="1751"/>
      <c r="AX56" s="1751"/>
      <c r="AY56" s="1751"/>
      <c r="AZ56" s="1751"/>
      <c r="BA56" s="1751"/>
      <c r="BB56" s="1751"/>
      <c r="BC56" s="1751"/>
      <c r="BD56" s="1751"/>
      <c r="BE56" s="1751"/>
      <c r="BF56" s="1751"/>
      <c r="BG56" s="1751"/>
      <c r="BH56" s="1751"/>
      <c r="BI56" s="1751"/>
      <c r="BJ56" s="1751"/>
      <c r="BK56" s="1751"/>
      <c r="BL56" s="1751"/>
      <c r="BM56" s="1751"/>
      <c r="BN56" s="1751"/>
      <c r="BO56" s="1751"/>
      <c r="BP56" s="1751"/>
      <c r="BQ56" s="1751"/>
      <c r="BR56" s="1751"/>
      <c r="BS56" s="1751"/>
      <c r="BT56" s="1751"/>
      <c r="BU56" s="1751"/>
      <c r="BV56" s="1751"/>
      <c r="BW56" s="1751"/>
      <c r="BX56" s="1751"/>
      <c r="BY56" s="1751"/>
      <c r="BZ56" s="1751"/>
      <c r="CA56" s="1751"/>
      <c r="CB56" s="1751"/>
      <c r="CC56" s="1751"/>
      <c r="CD56" s="1751"/>
      <c r="CE56" s="1751"/>
      <c r="CF56" s="1751"/>
      <c r="CG56" s="1751"/>
      <c r="CH56" s="1751"/>
      <c r="CI56" s="1751"/>
      <c r="CJ56" s="1751"/>
      <c r="CK56" s="1751"/>
      <c r="CL56" s="1751"/>
      <c r="CM56" s="1751"/>
      <c r="CN56" s="1751"/>
      <c r="CO56" s="1751"/>
      <c r="CP56" s="1751"/>
      <c r="CQ56" s="1751"/>
      <c r="CR56" s="1751"/>
      <c r="CS56" s="1751"/>
      <c r="CT56" s="1751"/>
      <c r="CU56" s="1751"/>
      <c r="CV56" s="1751"/>
      <c r="CW56" s="1751"/>
      <c r="CX56" s="1751"/>
      <c r="CY56" s="1751"/>
      <c r="CZ56" s="1751"/>
      <c r="DA56" s="1751"/>
      <c r="DB56" s="1751"/>
      <c r="DC56" s="1751"/>
      <c r="DD56" s="1751"/>
      <c r="DE56" s="1751"/>
      <c r="DF56" s="1751"/>
      <c r="DG56" s="1751"/>
      <c r="DH56" s="1751"/>
      <c r="DI56" s="1751"/>
    </row>
    <row r="57" spans="22:113" s="224" customFormat="1">
      <c r="V57" s="1751"/>
      <c r="W57" s="1751"/>
      <c r="X57" s="1751"/>
      <c r="Y57" s="1751"/>
      <c r="Z57" s="1751"/>
      <c r="AA57" s="1751"/>
      <c r="AB57" s="1751"/>
      <c r="AC57" s="1751"/>
      <c r="AD57" s="1751"/>
      <c r="AE57" s="1751"/>
      <c r="AF57" s="1751"/>
      <c r="AG57" s="1751"/>
      <c r="AH57" s="1751"/>
      <c r="AI57" s="1751"/>
      <c r="AJ57" s="1751"/>
      <c r="AK57" s="1751"/>
      <c r="AL57" s="1751"/>
      <c r="AM57" s="1751"/>
      <c r="AN57" s="1751"/>
      <c r="AO57" s="1751"/>
      <c r="AP57" s="1751"/>
      <c r="AQ57" s="1751"/>
      <c r="AR57" s="1751"/>
      <c r="AS57" s="1751"/>
      <c r="AT57" s="1751"/>
      <c r="AU57" s="1751"/>
      <c r="AV57" s="1751"/>
      <c r="AW57" s="1751"/>
      <c r="AX57" s="1751"/>
      <c r="AY57" s="1751"/>
      <c r="AZ57" s="1751"/>
      <c r="BA57" s="1751"/>
      <c r="BB57" s="1751"/>
      <c r="BC57" s="1751"/>
      <c r="BD57" s="1751"/>
      <c r="BE57" s="1751"/>
      <c r="BF57" s="1751"/>
      <c r="BG57" s="1751"/>
      <c r="BH57" s="1751"/>
      <c r="BI57" s="1751"/>
      <c r="BJ57" s="1751"/>
      <c r="BK57" s="1751"/>
      <c r="BL57" s="1751"/>
      <c r="BM57" s="1751"/>
      <c r="BN57" s="1751"/>
      <c r="BO57" s="1751"/>
      <c r="BP57" s="1751"/>
      <c r="BQ57" s="1751"/>
      <c r="BR57" s="1751"/>
      <c r="BS57" s="1751"/>
      <c r="BT57" s="1751"/>
      <c r="BU57" s="1751"/>
      <c r="BV57" s="1751"/>
      <c r="BW57" s="1751"/>
      <c r="BX57" s="1751"/>
      <c r="BY57" s="1751"/>
      <c r="BZ57" s="1751"/>
      <c r="CA57" s="1751"/>
      <c r="CB57" s="1751"/>
      <c r="CC57" s="1751"/>
      <c r="CD57" s="1751"/>
      <c r="CE57" s="1751"/>
      <c r="CF57" s="1751"/>
      <c r="CG57" s="1751"/>
      <c r="CH57" s="1751"/>
      <c r="CI57" s="1751"/>
      <c r="CJ57" s="1751"/>
      <c r="CK57" s="1751"/>
      <c r="CL57" s="1751"/>
      <c r="CM57" s="1751"/>
      <c r="CN57" s="1751"/>
      <c r="CO57" s="1751"/>
      <c r="CP57" s="1751"/>
      <c r="CQ57" s="1751"/>
      <c r="CR57" s="1751"/>
      <c r="CS57" s="1751"/>
      <c r="CT57" s="1751"/>
      <c r="CU57" s="1751"/>
      <c r="CV57" s="1751"/>
      <c r="CW57" s="1751"/>
      <c r="CX57" s="1751"/>
      <c r="CY57" s="1751"/>
      <c r="CZ57" s="1751"/>
      <c r="DA57" s="1751"/>
      <c r="DB57" s="1751"/>
      <c r="DC57" s="1751"/>
      <c r="DD57" s="1751"/>
      <c r="DE57" s="1751"/>
      <c r="DF57" s="1751"/>
      <c r="DG57" s="1751"/>
      <c r="DH57" s="1751"/>
      <c r="DI57" s="1751"/>
    </row>
    <row r="58" spans="22:113" s="224" customFormat="1">
      <c r="V58" s="1751"/>
      <c r="W58" s="1751"/>
      <c r="X58" s="1751"/>
      <c r="Y58" s="1751"/>
      <c r="Z58" s="1751"/>
      <c r="AA58" s="1751"/>
      <c r="AB58" s="1751"/>
      <c r="AC58" s="1751"/>
      <c r="AD58" s="1751"/>
      <c r="AE58" s="1751"/>
      <c r="AF58" s="1751"/>
      <c r="AG58" s="1751"/>
      <c r="AH58" s="1751"/>
      <c r="AI58" s="1751"/>
      <c r="AJ58" s="1751"/>
      <c r="AK58" s="1751"/>
      <c r="AL58" s="1751"/>
      <c r="AM58" s="1751"/>
      <c r="AN58" s="1751"/>
      <c r="AO58" s="1751"/>
      <c r="AP58" s="1751"/>
      <c r="AQ58" s="1751"/>
      <c r="AR58" s="1751"/>
      <c r="AS58" s="1751"/>
      <c r="AT58" s="1751"/>
      <c r="AU58" s="1751"/>
      <c r="AV58" s="1751"/>
      <c r="AW58" s="1751"/>
      <c r="AX58" s="1751"/>
      <c r="AY58" s="1751"/>
      <c r="AZ58" s="1751"/>
      <c r="BA58" s="1751"/>
      <c r="BB58" s="1751"/>
      <c r="BC58" s="1751"/>
      <c r="BD58" s="1751"/>
      <c r="BE58" s="1751"/>
      <c r="BF58" s="1751"/>
      <c r="BG58" s="1751"/>
      <c r="BH58" s="1751"/>
      <c r="BI58" s="1751"/>
      <c r="BJ58" s="1751"/>
      <c r="BK58" s="1751"/>
      <c r="BL58" s="1751"/>
      <c r="BM58" s="1751"/>
      <c r="BN58" s="1751"/>
      <c r="BO58" s="1751"/>
      <c r="BP58" s="1751"/>
      <c r="BQ58" s="1751"/>
      <c r="BR58" s="1751"/>
      <c r="BS58" s="1751"/>
      <c r="BT58" s="1751"/>
      <c r="BU58" s="1751"/>
      <c r="BV58" s="1751"/>
      <c r="BW58" s="1751"/>
      <c r="BX58" s="1751"/>
      <c r="BY58" s="1751"/>
      <c r="BZ58" s="1751"/>
      <c r="CA58" s="1751"/>
      <c r="CB58" s="1751"/>
      <c r="CC58" s="1751"/>
      <c r="CD58" s="1751"/>
      <c r="CE58" s="1751"/>
      <c r="CF58" s="1751"/>
      <c r="CG58" s="1751"/>
      <c r="CH58" s="1751"/>
      <c r="CI58" s="1751"/>
      <c r="CJ58" s="1751"/>
      <c r="CK58" s="1751"/>
      <c r="CL58" s="1751"/>
      <c r="CM58" s="1751"/>
      <c r="CN58" s="1751"/>
      <c r="CO58" s="1751"/>
      <c r="CP58" s="1751"/>
      <c r="CQ58" s="1751"/>
      <c r="CR58" s="1751"/>
      <c r="CS58" s="1751"/>
      <c r="CT58" s="1751"/>
      <c r="CU58" s="1751"/>
      <c r="CV58" s="1751"/>
      <c r="CW58" s="1751"/>
      <c r="CX58" s="1751"/>
      <c r="CY58" s="1751"/>
      <c r="CZ58" s="1751"/>
      <c r="DA58" s="1751"/>
      <c r="DB58" s="1751"/>
      <c r="DC58" s="1751"/>
      <c r="DD58" s="1751"/>
      <c r="DE58" s="1751"/>
      <c r="DF58" s="1751"/>
      <c r="DG58" s="1751"/>
      <c r="DH58" s="1751"/>
      <c r="DI58" s="1751"/>
    </row>
    <row r="59" spans="22:113" s="224" customFormat="1">
      <c r="V59" s="1751"/>
      <c r="W59" s="1751"/>
      <c r="X59" s="1751"/>
      <c r="Y59" s="1751"/>
      <c r="Z59" s="1751"/>
      <c r="AA59" s="1751"/>
      <c r="AB59" s="1751"/>
      <c r="AC59" s="1751"/>
      <c r="AD59" s="1751"/>
      <c r="AE59" s="1751"/>
      <c r="AF59" s="1751"/>
      <c r="AG59" s="1751"/>
      <c r="AH59" s="1751"/>
      <c r="AI59" s="1751"/>
      <c r="AJ59" s="1751"/>
      <c r="AK59" s="1751"/>
      <c r="AL59" s="1751"/>
      <c r="AM59" s="1751"/>
      <c r="AN59" s="1751"/>
      <c r="AO59" s="1751"/>
      <c r="AP59" s="1751"/>
      <c r="AQ59" s="1751"/>
      <c r="AR59" s="1751"/>
      <c r="AS59" s="1751"/>
      <c r="AT59" s="1751"/>
      <c r="AU59" s="1751"/>
      <c r="AV59" s="1751"/>
      <c r="AW59" s="1751"/>
      <c r="AX59" s="1751"/>
      <c r="AY59" s="1751"/>
      <c r="AZ59" s="1751"/>
      <c r="BA59" s="1751"/>
      <c r="BB59" s="1751"/>
      <c r="BC59" s="1751"/>
      <c r="BD59" s="1751"/>
      <c r="BE59" s="1751"/>
      <c r="BF59" s="1751"/>
      <c r="BG59" s="1751"/>
      <c r="BH59" s="1751"/>
      <c r="BI59" s="1751"/>
      <c r="BJ59" s="1751"/>
      <c r="BK59" s="1751"/>
      <c r="BL59" s="1751"/>
      <c r="BM59" s="1751"/>
      <c r="BN59" s="1751"/>
      <c r="BO59" s="1751"/>
      <c r="BP59" s="1751"/>
      <c r="BQ59" s="1751"/>
      <c r="BR59" s="1751"/>
      <c r="BS59" s="1751"/>
      <c r="BT59" s="1751"/>
      <c r="BU59" s="1751"/>
      <c r="BV59" s="1751"/>
      <c r="BW59" s="1751"/>
      <c r="BX59" s="1751"/>
      <c r="BY59" s="1751"/>
      <c r="BZ59" s="1751"/>
      <c r="CA59" s="1751"/>
      <c r="CB59" s="1751"/>
      <c r="CC59" s="1751"/>
      <c r="CD59" s="1751"/>
      <c r="CE59" s="1751"/>
      <c r="CF59" s="1751"/>
      <c r="CG59" s="1751"/>
      <c r="CH59" s="1751"/>
      <c r="CI59" s="1751"/>
      <c r="CJ59" s="1751"/>
      <c r="CK59" s="1751"/>
      <c r="CL59" s="1751"/>
      <c r="CM59" s="1751"/>
      <c r="CN59" s="1751"/>
      <c r="CO59" s="1751"/>
      <c r="CP59" s="1751"/>
      <c r="CQ59" s="1751"/>
      <c r="CR59" s="1751"/>
      <c r="CS59" s="1751"/>
      <c r="CT59" s="1751"/>
      <c r="CU59" s="1751"/>
      <c r="CV59" s="1751"/>
      <c r="CW59" s="1751"/>
      <c r="CX59" s="1751"/>
      <c r="CY59" s="1751"/>
      <c r="CZ59" s="1751"/>
      <c r="DA59" s="1751"/>
      <c r="DB59" s="1751"/>
      <c r="DC59" s="1751"/>
      <c r="DD59" s="1751"/>
      <c r="DE59" s="1751"/>
      <c r="DF59" s="1751"/>
      <c r="DG59" s="1751"/>
      <c r="DH59" s="1751"/>
      <c r="DI59" s="1751"/>
    </row>
    <row r="60" spans="22:113" s="224" customFormat="1">
      <c r="V60" s="1751"/>
      <c r="W60" s="1751"/>
      <c r="X60" s="1751"/>
      <c r="Y60" s="1751"/>
      <c r="Z60" s="1751"/>
      <c r="AA60" s="1751"/>
      <c r="AB60" s="1751"/>
      <c r="AC60" s="1751"/>
      <c r="AD60" s="1751"/>
      <c r="AE60" s="1751"/>
      <c r="AF60" s="1751"/>
      <c r="AG60" s="1751"/>
      <c r="AH60" s="1751"/>
      <c r="AI60" s="1751"/>
      <c r="AJ60" s="1751"/>
      <c r="AK60" s="1751"/>
      <c r="AL60" s="1751"/>
      <c r="AM60" s="1751"/>
      <c r="AN60" s="1751"/>
      <c r="AO60" s="1751"/>
      <c r="AP60" s="1751"/>
      <c r="AQ60" s="1751"/>
      <c r="AR60" s="1751"/>
      <c r="AS60" s="1751"/>
      <c r="AT60" s="1751"/>
      <c r="AU60" s="1751"/>
      <c r="AV60" s="1751"/>
      <c r="AW60" s="1751"/>
      <c r="AX60" s="1751"/>
      <c r="AY60" s="1751"/>
      <c r="AZ60" s="1751"/>
      <c r="BA60" s="1751"/>
      <c r="BB60" s="1751"/>
      <c r="BC60" s="1751"/>
      <c r="BD60" s="1751"/>
      <c r="BE60" s="1751"/>
      <c r="BF60" s="1751"/>
      <c r="BG60" s="1751"/>
      <c r="BH60" s="1751"/>
      <c r="BI60" s="1751"/>
      <c r="BJ60" s="1751"/>
      <c r="BK60" s="1751"/>
      <c r="BL60" s="1751"/>
      <c r="BM60" s="1751"/>
      <c r="BN60" s="1751"/>
      <c r="BO60" s="1751"/>
      <c r="BP60" s="1751"/>
      <c r="BQ60" s="1751"/>
      <c r="BR60" s="1751"/>
      <c r="BS60" s="1751"/>
      <c r="BT60" s="1751"/>
      <c r="BU60" s="1751"/>
      <c r="BV60" s="1751"/>
      <c r="BW60" s="1751"/>
      <c r="BX60" s="1751"/>
      <c r="BY60" s="1751"/>
      <c r="BZ60" s="1751"/>
      <c r="CA60" s="1751"/>
      <c r="CB60" s="1751"/>
      <c r="CC60" s="1751"/>
      <c r="CD60" s="1751"/>
      <c r="CE60" s="1751"/>
      <c r="CF60" s="1751"/>
      <c r="CG60" s="1751"/>
      <c r="CH60" s="1751"/>
      <c r="CI60" s="1751"/>
      <c r="CJ60" s="1751"/>
      <c r="CK60" s="1751"/>
      <c r="CL60" s="1751"/>
      <c r="CM60" s="1751"/>
      <c r="CN60" s="1751"/>
      <c r="CO60" s="1751"/>
      <c r="CP60" s="1751"/>
      <c r="CQ60" s="1751"/>
      <c r="CR60" s="1751"/>
      <c r="CS60" s="1751"/>
      <c r="CT60" s="1751"/>
      <c r="CU60" s="1751"/>
      <c r="CV60" s="1751"/>
      <c r="CW60" s="1751"/>
      <c r="CX60" s="1751"/>
      <c r="CY60" s="1751"/>
      <c r="CZ60" s="1751"/>
      <c r="DA60" s="1751"/>
      <c r="DB60" s="1751"/>
      <c r="DC60" s="1751"/>
      <c r="DD60" s="1751"/>
      <c r="DE60" s="1751"/>
      <c r="DF60" s="1751"/>
      <c r="DG60" s="1751"/>
      <c r="DH60" s="1751"/>
      <c r="DI60" s="1751"/>
    </row>
    <row r="61" spans="22:113" s="224" customFormat="1">
      <c r="V61" s="1751"/>
      <c r="W61" s="1751"/>
      <c r="X61" s="1751"/>
      <c r="Y61" s="1751"/>
      <c r="Z61" s="1751"/>
      <c r="AA61" s="1751"/>
      <c r="AB61" s="1751"/>
      <c r="AC61" s="1751"/>
      <c r="AD61" s="1751"/>
      <c r="AE61" s="1751"/>
      <c r="AF61" s="1751"/>
      <c r="AG61" s="1751"/>
      <c r="AH61" s="1751"/>
      <c r="AI61" s="1751"/>
      <c r="AJ61" s="1751"/>
      <c r="AK61" s="1751"/>
      <c r="AL61" s="1751"/>
      <c r="AM61" s="1751"/>
      <c r="AN61" s="1751"/>
      <c r="AO61" s="1751"/>
      <c r="AP61" s="1751"/>
      <c r="AQ61" s="1751"/>
      <c r="AR61" s="1751"/>
      <c r="AS61" s="1751"/>
      <c r="AT61" s="1751"/>
      <c r="AU61" s="1751"/>
      <c r="AV61" s="1751"/>
      <c r="AW61" s="1751"/>
      <c r="AX61" s="1751"/>
      <c r="AY61" s="1751"/>
      <c r="AZ61" s="1751"/>
      <c r="BA61" s="1751"/>
      <c r="BB61" s="1751"/>
      <c r="BC61" s="1751"/>
      <c r="BD61" s="1751"/>
      <c r="BE61" s="1751"/>
      <c r="BF61" s="1751"/>
      <c r="BG61" s="1751"/>
      <c r="BH61" s="1751"/>
      <c r="BI61" s="1751"/>
      <c r="BJ61" s="1751"/>
      <c r="BK61" s="1751"/>
      <c r="BL61" s="1751"/>
      <c r="BM61" s="1751"/>
      <c r="BN61" s="1751"/>
      <c r="BO61" s="1751"/>
      <c r="BP61" s="1751"/>
      <c r="BQ61" s="1751"/>
      <c r="BR61" s="1751"/>
      <c r="BS61" s="1751"/>
      <c r="BT61" s="1751"/>
      <c r="BU61" s="1751"/>
      <c r="BV61" s="1751"/>
      <c r="BW61" s="1751"/>
      <c r="BX61" s="1751"/>
      <c r="BY61" s="1751"/>
      <c r="BZ61" s="1751"/>
      <c r="CA61" s="1751"/>
      <c r="CB61" s="1751"/>
      <c r="CC61" s="1751"/>
      <c r="CD61" s="1751"/>
      <c r="CE61" s="1751"/>
      <c r="CF61" s="1751"/>
      <c r="CG61" s="1751"/>
      <c r="CH61" s="1751"/>
      <c r="CI61" s="1751"/>
      <c r="CJ61" s="1751"/>
      <c r="CK61" s="1751"/>
      <c r="CL61" s="1751"/>
      <c r="CM61" s="1751"/>
      <c r="CN61" s="1751"/>
      <c r="CO61" s="1751"/>
      <c r="CP61" s="1751"/>
      <c r="CQ61" s="1751"/>
      <c r="CR61" s="1751"/>
      <c r="CS61" s="1751"/>
      <c r="CT61" s="1751"/>
      <c r="CU61" s="1751"/>
      <c r="CV61" s="1751"/>
      <c r="CW61" s="1751"/>
      <c r="CX61" s="1751"/>
      <c r="CY61" s="1751"/>
      <c r="CZ61" s="1751"/>
      <c r="DA61" s="1751"/>
      <c r="DB61" s="1751"/>
      <c r="DC61" s="1751"/>
      <c r="DD61" s="1751"/>
      <c r="DE61" s="1751"/>
      <c r="DF61" s="1751"/>
      <c r="DG61" s="1751"/>
      <c r="DH61" s="1751"/>
      <c r="DI61" s="1751"/>
    </row>
    <row r="62" spans="22:113" s="224" customFormat="1">
      <c r="V62" s="1751"/>
      <c r="W62" s="1751"/>
      <c r="X62" s="1751"/>
      <c r="Y62" s="1751"/>
      <c r="Z62" s="1751"/>
      <c r="AA62" s="1751"/>
      <c r="AB62" s="1751"/>
      <c r="AC62" s="1751"/>
      <c r="AD62" s="1751"/>
      <c r="AE62" s="1751"/>
      <c r="AF62" s="1751"/>
      <c r="AG62" s="1751"/>
      <c r="AH62" s="1751"/>
      <c r="AI62" s="1751"/>
      <c r="AJ62" s="1751"/>
      <c r="AK62" s="1751"/>
      <c r="AL62" s="1751"/>
      <c r="AM62" s="1751"/>
      <c r="AN62" s="1751"/>
      <c r="AO62" s="1751"/>
      <c r="AP62" s="1751"/>
      <c r="AQ62" s="1751"/>
      <c r="AR62" s="1751"/>
      <c r="AS62" s="1751"/>
      <c r="AT62" s="1751"/>
      <c r="AU62" s="1751"/>
      <c r="AV62" s="1751"/>
      <c r="AW62" s="1751"/>
      <c r="AX62" s="1751"/>
      <c r="AY62" s="1751"/>
      <c r="AZ62" s="1751"/>
      <c r="BA62" s="1751"/>
      <c r="BB62" s="1751"/>
      <c r="BC62" s="1751"/>
      <c r="BD62" s="1751"/>
      <c r="BE62" s="1751"/>
      <c r="BF62" s="1751"/>
      <c r="BG62" s="1751"/>
      <c r="BH62" s="1751"/>
      <c r="BI62" s="1751"/>
      <c r="BJ62" s="1751"/>
      <c r="BK62" s="1751"/>
      <c r="BL62" s="1751"/>
      <c r="BM62" s="1751"/>
      <c r="BN62" s="1751"/>
      <c r="BO62" s="1751"/>
      <c r="BP62" s="1751"/>
      <c r="BQ62" s="1751"/>
      <c r="BR62" s="1751"/>
      <c r="BS62" s="1751"/>
      <c r="BT62" s="1751"/>
      <c r="BU62" s="1751"/>
      <c r="BV62" s="1751"/>
      <c r="BW62" s="1751"/>
      <c r="BX62" s="1751"/>
      <c r="BY62" s="1751"/>
      <c r="BZ62" s="1751"/>
      <c r="CA62" s="1751"/>
      <c r="CB62" s="1751"/>
      <c r="CC62" s="1751"/>
      <c r="CD62" s="1751"/>
      <c r="CE62" s="1751"/>
      <c r="CF62" s="1751"/>
      <c r="CG62" s="1751"/>
      <c r="CH62" s="1751"/>
      <c r="CI62" s="1751"/>
      <c r="CJ62" s="1751"/>
      <c r="CK62" s="1751"/>
      <c r="CL62" s="1751"/>
      <c r="CM62" s="1751"/>
      <c r="CN62" s="1751"/>
      <c r="CO62" s="1751"/>
      <c r="CP62" s="1751"/>
      <c r="CQ62" s="1751"/>
      <c r="CR62" s="1751"/>
      <c r="CS62" s="1751"/>
      <c r="CT62" s="1751"/>
      <c r="CU62" s="1751"/>
      <c r="CV62" s="1751"/>
      <c r="CW62" s="1751"/>
      <c r="CX62" s="1751"/>
      <c r="CY62" s="1751"/>
      <c r="CZ62" s="1751"/>
      <c r="DA62" s="1751"/>
      <c r="DB62" s="1751"/>
      <c r="DC62" s="1751"/>
      <c r="DD62" s="1751"/>
      <c r="DE62" s="1751"/>
      <c r="DF62" s="1751"/>
      <c r="DG62" s="1751"/>
      <c r="DH62" s="1751"/>
      <c r="DI62" s="1751"/>
    </row>
    <row r="63" spans="22:113" s="224" customFormat="1">
      <c r="V63" s="1751"/>
      <c r="W63" s="1751"/>
      <c r="X63" s="1751"/>
      <c r="Y63" s="1751"/>
      <c r="Z63" s="1751"/>
      <c r="AA63" s="1751"/>
      <c r="AB63" s="1751"/>
      <c r="AC63" s="1751"/>
      <c r="AD63" s="1751"/>
      <c r="AE63" s="1751"/>
      <c r="AF63" s="1751"/>
      <c r="AG63" s="1751"/>
      <c r="AH63" s="1751"/>
      <c r="AI63" s="1751"/>
      <c r="AJ63" s="1751"/>
      <c r="AK63" s="1751"/>
      <c r="AL63" s="1751"/>
      <c r="AM63" s="1751"/>
      <c r="AN63" s="1751"/>
      <c r="AO63" s="1751"/>
      <c r="AP63" s="1751"/>
      <c r="AQ63" s="1751"/>
      <c r="AR63" s="1751"/>
      <c r="AS63" s="1751"/>
      <c r="AT63" s="1751"/>
      <c r="AU63" s="1751"/>
      <c r="AV63" s="1751"/>
      <c r="AW63" s="1751"/>
      <c r="AX63" s="1751"/>
      <c r="AY63" s="1751"/>
      <c r="AZ63" s="1751"/>
      <c r="BA63" s="1751"/>
      <c r="BB63" s="1751"/>
      <c r="BC63" s="1751"/>
      <c r="BD63" s="1751"/>
      <c r="BE63" s="1751"/>
      <c r="BF63" s="1751"/>
      <c r="BG63" s="1751"/>
      <c r="BH63" s="1751"/>
      <c r="BI63" s="1751"/>
      <c r="BJ63" s="1751"/>
      <c r="BK63" s="1751"/>
      <c r="BL63" s="1751"/>
      <c r="BM63" s="1751"/>
      <c r="BN63" s="1751"/>
      <c r="BO63" s="1751"/>
      <c r="BP63" s="1751"/>
      <c r="BQ63" s="1751"/>
      <c r="BR63" s="1751"/>
      <c r="BS63" s="1751"/>
      <c r="BT63" s="1751"/>
      <c r="BU63" s="1751"/>
      <c r="BV63" s="1751"/>
      <c r="BW63" s="1751"/>
      <c r="BX63" s="1751"/>
      <c r="BY63" s="1751"/>
      <c r="BZ63" s="1751"/>
      <c r="CA63" s="1751"/>
      <c r="CB63" s="1751"/>
      <c r="CC63" s="1751"/>
      <c r="CD63" s="1751"/>
      <c r="CE63" s="1751"/>
      <c r="CF63" s="1751"/>
      <c r="CG63" s="1751"/>
      <c r="CH63" s="1751"/>
      <c r="CI63" s="1751"/>
      <c r="CJ63" s="1751"/>
      <c r="CK63" s="1751"/>
      <c r="CL63" s="1751"/>
      <c r="CM63" s="1751"/>
      <c r="CN63" s="1751"/>
      <c r="CO63" s="1751"/>
      <c r="CP63" s="1751"/>
      <c r="CQ63" s="1751"/>
      <c r="CR63" s="1751"/>
      <c r="CS63" s="1751"/>
      <c r="CT63" s="1751"/>
      <c r="CU63" s="1751"/>
      <c r="CV63" s="1751"/>
      <c r="CW63" s="1751"/>
      <c r="CX63" s="1751"/>
      <c r="CY63" s="1751"/>
      <c r="CZ63" s="1751"/>
      <c r="DA63" s="1751"/>
      <c r="DB63" s="1751"/>
      <c r="DC63" s="1751"/>
      <c r="DD63" s="1751"/>
      <c r="DE63" s="1751"/>
      <c r="DF63" s="1751"/>
      <c r="DG63" s="1751"/>
      <c r="DH63" s="1751"/>
      <c r="DI63" s="1751"/>
    </row>
    <row r="64" spans="22:113" s="224" customFormat="1">
      <c r="V64" s="1751"/>
      <c r="W64" s="1751"/>
      <c r="X64" s="1751"/>
      <c r="Y64" s="1751"/>
      <c r="Z64" s="1751"/>
      <c r="AA64" s="1751"/>
      <c r="AB64" s="1751"/>
      <c r="AC64" s="1751"/>
      <c r="AD64" s="1751"/>
      <c r="AE64" s="1751"/>
      <c r="AF64" s="1751"/>
      <c r="AG64" s="1751"/>
      <c r="AH64" s="1751"/>
      <c r="AI64" s="1751"/>
      <c r="AJ64" s="1751"/>
      <c r="AK64" s="1751"/>
      <c r="AL64" s="1751"/>
      <c r="AM64" s="1751"/>
      <c r="AN64" s="1751"/>
      <c r="AO64" s="1751"/>
      <c r="AP64" s="1751"/>
      <c r="AQ64" s="1751"/>
      <c r="AR64" s="1751"/>
      <c r="AS64" s="1751"/>
      <c r="AT64" s="1751"/>
      <c r="AU64" s="1751"/>
      <c r="AV64" s="1751"/>
      <c r="AW64" s="1751"/>
      <c r="AX64" s="1751"/>
      <c r="AY64" s="1751"/>
      <c r="AZ64" s="1751"/>
      <c r="BA64" s="1751"/>
      <c r="BB64" s="1751"/>
      <c r="BC64" s="1751"/>
      <c r="BD64" s="1751"/>
      <c r="BE64" s="1751"/>
      <c r="BF64" s="1751"/>
      <c r="BG64" s="1751"/>
      <c r="BH64" s="1751"/>
      <c r="BI64" s="1751"/>
      <c r="BJ64" s="1751"/>
      <c r="BK64" s="1751"/>
      <c r="BL64" s="1751"/>
      <c r="BM64" s="1751"/>
      <c r="BN64" s="1751"/>
      <c r="BO64" s="1751"/>
      <c r="BP64" s="1751"/>
      <c r="BQ64" s="1751"/>
      <c r="BR64" s="1751"/>
      <c r="BS64" s="1751"/>
      <c r="BT64" s="1751"/>
      <c r="BU64" s="1751"/>
      <c r="BV64" s="1751"/>
      <c r="BW64" s="1751"/>
      <c r="BX64" s="1751"/>
      <c r="BY64" s="1751"/>
      <c r="BZ64" s="1751"/>
      <c r="CA64" s="1751"/>
      <c r="CB64" s="1751"/>
      <c r="CC64" s="1751"/>
      <c r="CD64" s="1751"/>
      <c r="CE64" s="1751"/>
      <c r="CF64" s="1751"/>
      <c r="CG64" s="1751"/>
      <c r="CH64" s="1751"/>
      <c r="CI64" s="1751"/>
      <c r="CJ64" s="1751"/>
      <c r="CK64" s="1751"/>
      <c r="CL64" s="1751"/>
      <c r="CM64" s="1751"/>
      <c r="CN64" s="1751"/>
      <c r="CO64" s="1751"/>
      <c r="CP64" s="1751"/>
      <c r="CQ64" s="1751"/>
      <c r="CR64" s="1751"/>
      <c r="CS64" s="1751"/>
      <c r="CT64" s="1751"/>
      <c r="CU64" s="1751"/>
      <c r="CV64" s="1751"/>
      <c r="CW64" s="1751"/>
      <c r="CX64" s="1751"/>
      <c r="CY64" s="1751"/>
      <c r="CZ64" s="1751"/>
      <c r="DA64" s="1751"/>
      <c r="DB64" s="1751"/>
      <c r="DC64" s="1751"/>
      <c r="DD64" s="1751"/>
      <c r="DE64" s="1751"/>
      <c r="DF64" s="1751"/>
      <c r="DG64" s="1751"/>
      <c r="DH64" s="1751"/>
      <c r="DI64" s="1751"/>
    </row>
    <row r="65" spans="22:113" s="224" customFormat="1">
      <c r="V65" s="1751"/>
      <c r="W65" s="1751"/>
      <c r="X65" s="1751"/>
      <c r="Y65" s="1751"/>
      <c r="Z65" s="1751"/>
      <c r="AA65" s="1751"/>
      <c r="AB65" s="1751"/>
      <c r="AC65" s="1751"/>
      <c r="AD65" s="1751"/>
      <c r="AE65" s="1751"/>
      <c r="AF65" s="1751"/>
      <c r="AG65" s="1751"/>
      <c r="AH65" s="1751"/>
      <c r="AI65" s="1751"/>
      <c r="AJ65" s="1751"/>
      <c r="AK65" s="1751"/>
      <c r="AL65" s="1751"/>
      <c r="AM65" s="1751"/>
      <c r="AN65" s="1751"/>
      <c r="AO65" s="1751"/>
      <c r="AP65" s="1751"/>
      <c r="AQ65" s="1751"/>
      <c r="AR65" s="1751"/>
      <c r="AS65" s="1751"/>
      <c r="AT65" s="1751"/>
      <c r="AU65" s="1751"/>
      <c r="AV65" s="1751"/>
      <c r="AW65" s="1751"/>
      <c r="AX65" s="1751"/>
      <c r="AY65" s="1751"/>
      <c r="AZ65" s="1751"/>
      <c r="BA65" s="1751"/>
      <c r="BB65" s="1751"/>
      <c r="BC65" s="1751"/>
      <c r="BD65" s="1751"/>
      <c r="BE65" s="1751"/>
      <c r="BF65" s="1751"/>
      <c r="BG65" s="1751"/>
      <c r="BH65" s="1751"/>
      <c r="BI65" s="1751"/>
      <c r="BJ65" s="1751"/>
      <c r="BK65" s="1751"/>
      <c r="BL65" s="1751"/>
      <c r="BM65" s="1751"/>
      <c r="BN65" s="1751"/>
      <c r="BO65" s="1751"/>
      <c r="BP65" s="1751"/>
      <c r="BQ65" s="1751"/>
      <c r="BR65" s="1751"/>
      <c r="BS65" s="1751"/>
      <c r="BT65" s="1751"/>
      <c r="BU65" s="1751"/>
      <c r="BV65" s="1751"/>
      <c r="BW65" s="1751"/>
      <c r="BX65" s="1751"/>
      <c r="BY65" s="1751"/>
      <c r="BZ65" s="1751"/>
      <c r="CA65" s="1751"/>
      <c r="CB65" s="1751"/>
      <c r="CC65" s="1751"/>
      <c r="CD65" s="1751"/>
      <c r="CE65" s="1751"/>
      <c r="CF65" s="1751"/>
      <c r="CG65" s="1751"/>
      <c r="CH65" s="1751"/>
      <c r="CI65" s="1751"/>
      <c r="CJ65" s="1751"/>
      <c r="CK65" s="1751"/>
      <c r="CL65" s="1751"/>
      <c r="CM65" s="1751"/>
      <c r="CN65" s="1751"/>
      <c r="CO65" s="1751"/>
      <c r="CP65" s="1751"/>
      <c r="CQ65" s="1751"/>
      <c r="CR65" s="1751"/>
      <c r="CS65" s="1751"/>
      <c r="CT65" s="1751"/>
      <c r="CU65" s="1751"/>
      <c r="CV65" s="1751"/>
      <c r="CW65" s="1751"/>
      <c r="CX65" s="1751"/>
      <c r="CY65" s="1751"/>
      <c r="CZ65" s="1751"/>
      <c r="DA65" s="1751"/>
      <c r="DB65" s="1751"/>
      <c r="DC65" s="1751"/>
      <c r="DD65" s="1751"/>
      <c r="DE65" s="1751"/>
      <c r="DF65" s="1751"/>
      <c r="DG65" s="1751"/>
      <c r="DH65" s="1751"/>
      <c r="DI65" s="1751"/>
    </row>
    <row r="66" spans="22:113" s="224" customFormat="1">
      <c r="V66" s="1751"/>
      <c r="W66" s="1751"/>
      <c r="X66" s="1751"/>
      <c r="Y66" s="1751"/>
      <c r="Z66" s="1751"/>
      <c r="AA66" s="1751"/>
      <c r="AB66" s="1751"/>
      <c r="AC66" s="1751"/>
      <c r="AD66" s="1751"/>
      <c r="AE66" s="1751"/>
      <c r="AF66" s="1751"/>
      <c r="AG66" s="1751"/>
      <c r="AH66" s="1751"/>
      <c r="AI66" s="1751"/>
      <c r="AJ66" s="1751"/>
      <c r="AK66" s="1751"/>
      <c r="AL66" s="1751"/>
      <c r="AM66" s="1751"/>
      <c r="AN66" s="1751"/>
      <c r="AO66" s="1751"/>
      <c r="AP66" s="1751"/>
      <c r="AQ66" s="1751"/>
      <c r="AR66" s="1751"/>
      <c r="AS66" s="1751"/>
      <c r="AT66" s="1751"/>
      <c r="AU66" s="1751"/>
      <c r="AV66" s="1751"/>
      <c r="AW66" s="1751"/>
      <c r="AX66" s="1751"/>
      <c r="AY66" s="1751"/>
      <c r="AZ66" s="1751"/>
      <c r="BA66" s="1751"/>
      <c r="BB66" s="1751"/>
      <c r="BC66" s="1751"/>
      <c r="BD66" s="1751"/>
      <c r="BE66" s="1751"/>
      <c r="BF66" s="1751"/>
      <c r="BG66" s="1751"/>
      <c r="BH66" s="1751"/>
      <c r="BI66" s="1751"/>
      <c r="BJ66" s="1751"/>
      <c r="BK66" s="1751"/>
      <c r="BL66" s="1751"/>
      <c r="BM66" s="1751"/>
      <c r="BN66" s="1751"/>
      <c r="BO66" s="1751"/>
      <c r="BP66" s="1751"/>
      <c r="BQ66" s="1751"/>
      <c r="BR66" s="1751"/>
      <c r="BS66" s="1751"/>
      <c r="BT66" s="1751"/>
      <c r="BU66" s="1751"/>
      <c r="BV66" s="1751"/>
      <c r="BW66" s="1751"/>
      <c r="BX66" s="1751"/>
      <c r="BY66" s="1751"/>
      <c r="BZ66" s="1751"/>
      <c r="CA66" s="1751"/>
      <c r="CB66" s="1751"/>
      <c r="CC66" s="1751"/>
      <c r="CD66" s="1751"/>
      <c r="CE66" s="1751"/>
      <c r="CF66" s="1751"/>
      <c r="CG66" s="1751"/>
      <c r="CH66" s="1751"/>
      <c r="CI66" s="1751"/>
      <c r="CJ66" s="1751"/>
      <c r="CK66" s="1751"/>
      <c r="CL66" s="1751"/>
      <c r="CM66" s="1751"/>
      <c r="CN66" s="1751"/>
      <c r="CO66" s="1751"/>
      <c r="CP66" s="1751"/>
      <c r="CQ66" s="1751"/>
      <c r="CR66" s="1751"/>
      <c r="CS66" s="1751"/>
      <c r="CT66" s="1751"/>
      <c r="CU66" s="1751"/>
      <c r="CV66" s="1751"/>
      <c r="CW66" s="1751"/>
      <c r="CX66" s="1751"/>
      <c r="CY66" s="1751"/>
      <c r="CZ66" s="1751"/>
      <c r="DA66" s="1751"/>
      <c r="DB66" s="1751"/>
      <c r="DC66" s="1751"/>
      <c r="DD66" s="1751"/>
      <c r="DE66" s="1751"/>
      <c r="DF66" s="1751"/>
      <c r="DG66" s="1751"/>
      <c r="DH66" s="1751"/>
      <c r="DI66" s="1751"/>
    </row>
    <row r="67" spans="22:113" s="224" customFormat="1">
      <c r="V67" s="1751"/>
      <c r="W67" s="1751"/>
      <c r="X67" s="1751"/>
      <c r="Y67" s="1751"/>
      <c r="Z67" s="1751"/>
      <c r="AA67" s="1751"/>
      <c r="AB67" s="1751"/>
      <c r="AC67" s="1751"/>
      <c r="AD67" s="1751"/>
      <c r="AE67" s="1751"/>
      <c r="AF67" s="1751"/>
      <c r="AG67" s="1751"/>
      <c r="AH67" s="1751"/>
      <c r="AI67" s="1751"/>
      <c r="AJ67" s="1751"/>
      <c r="AK67" s="1751"/>
      <c r="AL67" s="1751"/>
      <c r="AM67" s="1751"/>
      <c r="AN67" s="1751"/>
      <c r="AO67" s="1751"/>
      <c r="AP67" s="1751"/>
      <c r="AQ67" s="1751"/>
      <c r="AR67" s="1751"/>
      <c r="AS67" s="1751"/>
      <c r="AT67" s="1751"/>
      <c r="AU67" s="1751"/>
      <c r="AV67" s="1751"/>
      <c r="AW67" s="1751"/>
      <c r="AX67" s="1751"/>
      <c r="AY67" s="1751"/>
      <c r="AZ67" s="1751"/>
      <c r="BA67" s="1751"/>
      <c r="BB67" s="1751"/>
      <c r="BC67" s="1751"/>
      <c r="BD67" s="1751"/>
      <c r="BE67" s="1751"/>
      <c r="BF67" s="1751"/>
      <c r="BG67" s="1751"/>
      <c r="BH67" s="1751"/>
      <c r="BI67" s="1751"/>
      <c r="BJ67" s="1751"/>
      <c r="BK67" s="1751"/>
      <c r="BL67" s="1751"/>
      <c r="BM67" s="1751"/>
      <c r="BN67" s="1751"/>
      <c r="BO67" s="1751"/>
      <c r="BP67" s="1751"/>
      <c r="BQ67" s="1751"/>
      <c r="BR67" s="1751"/>
      <c r="BS67" s="1751"/>
      <c r="BT67" s="1751"/>
      <c r="BU67" s="1751"/>
      <c r="BV67" s="1751"/>
      <c r="BW67" s="1751"/>
      <c r="BX67" s="1751"/>
      <c r="BY67" s="1751"/>
      <c r="BZ67" s="1751"/>
      <c r="CA67" s="1751"/>
      <c r="CB67" s="1751"/>
      <c r="CC67" s="1751"/>
      <c r="CD67" s="1751"/>
      <c r="CE67" s="1751"/>
      <c r="CF67" s="1751"/>
      <c r="CG67" s="1751"/>
      <c r="CH67" s="1751"/>
      <c r="CI67" s="1751"/>
      <c r="CJ67" s="1751"/>
      <c r="CK67" s="1751"/>
      <c r="CL67" s="1751"/>
      <c r="CM67" s="1751"/>
      <c r="CN67" s="1751"/>
      <c r="CO67" s="1751"/>
      <c r="CP67" s="1751"/>
      <c r="CQ67" s="1751"/>
      <c r="CR67" s="1751"/>
      <c r="CS67" s="1751"/>
      <c r="CT67" s="1751"/>
      <c r="CU67" s="1751"/>
      <c r="CV67" s="1751"/>
      <c r="CW67" s="1751"/>
      <c r="CX67" s="1751"/>
      <c r="CY67" s="1751"/>
      <c r="CZ67" s="1751"/>
      <c r="DA67" s="1751"/>
      <c r="DB67" s="1751"/>
      <c r="DC67" s="1751"/>
      <c r="DD67" s="1751"/>
      <c r="DE67" s="1751"/>
      <c r="DF67" s="1751"/>
      <c r="DG67" s="1751"/>
      <c r="DH67" s="1751"/>
      <c r="DI67" s="1751"/>
    </row>
    <row r="68" spans="22:113" s="224" customFormat="1">
      <c r="V68" s="1751"/>
      <c r="W68" s="1751"/>
      <c r="X68" s="1751"/>
      <c r="Y68" s="1751"/>
      <c r="Z68" s="1751"/>
      <c r="AA68" s="1751"/>
      <c r="AB68" s="1751"/>
      <c r="AC68" s="1751"/>
      <c r="AD68" s="1751"/>
      <c r="AE68" s="1751"/>
      <c r="AF68" s="1751"/>
      <c r="AG68" s="1751"/>
      <c r="AH68" s="1751"/>
      <c r="AI68" s="1751"/>
      <c r="AJ68" s="1751"/>
      <c r="AK68" s="1751"/>
      <c r="AL68" s="1751"/>
      <c r="AM68" s="1751"/>
      <c r="AN68" s="1751"/>
      <c r="AO68" s="1751"/>
      <c r="AP68" s="1751"/>
      <c r="AQ68" s="1751"/>
      <c r="AR68" s="1751"/>
      <c r="AS68" s="1751"/>
      <c r="AT68" s="1751"/>
      <c r="AU68" s="1751"/>
      <c r="AV68" s="1751"/>
      <c r="AW68" s="1751"/>
      <c r="AX68" s="1751"/>
      <c r="AY68" s="1751"/>
      <c r="AZ68" s="1751"/>
      <c r="BA68" s="1751"/>
      <c r="BB68" s="1751"/>
      <c r="BC68" s="1751"/>
      <c r="BD68" s="1751"/>
      <c r="BE68" s="1751"/>
      <c r="BF68" s="1751"/>
      <c r="BG68" s="1751"/>
      <c r="BH68" s="1751"/>
      <c r="BI68" s="1751"/>
      <c r="BJ68" s="1751"/>
      <c r="BK68" s="1751"/>
      <c r="BL68" s="1751"/>
      <c r="BM68" s="1751"/>
      <c r="BN68" s="1751"/>
      <c r="BO68" s="1751"/>
      <c r="BP68" s="1751"/>
      <c r="BQ68" s="1751"/>
      <c r="BR68" s="1751"/>
      <c r="BS68" s="1751"/>
      <c r="BT68" s="1751"/>
      <c r="BU68" s="1751"/>
      <c r="BV68" s="1751"/>
      <c r="BW68" s="1751"/>
      <c r="BX68" s="1751"/>
      <c r="BY68" s="1751"/>
      <c r="BZ68" s="1751"/>
      <c r="CA68" s="1751"/>
      <c r="CB68" s="1751"/>
      <c r="CC68" s="1751"/>
      <c r="CD68" s="1751"/>
      <c r="CE68" s="1751"/>
      <c r="CF68" s="1751"/>
      <c r="CG68" s="1751"/>
      <c r="CH68" s="1751"/>
      <c r="CI68" s="1751"/>
      <c r="CJ68" s="1751"/>
      <c r="CK68" s="1751"/>
      <c r="CL68" s="1751"/>
      <c r="CM68" s="1751"/>
      <c r="CN68" s="1751"/>
      <c r="CO68" s="1751"/>
      <c r="CP68" s="1751"/>
      <c r="CQ68" s="1751"/>
      <c r="CR68" s="1751"/>
      <c r="CS68" s="1751"/>
      <c r="CT68" s="1751"/>
      <c r="CU68" s="1751"/>
      <c r="CV68" s="1751"/>
      <c r="CW68" s="1751"/>
      <c r="CX68" s="1751"/>
      <c r="CY68" s="1751"/>
      <c r="CZ68" s="1751"/>
      <c r="DA68" s="1751"/>
      <c r="DB68" s="1751"/>
      <c r="DC68" s="1751"/>
      <c r="DD68" s="1751"/>
      <c r="DE68" s="1751"/>
      <c r="DF68" s="1751"/>
      <c r="DG68" s="1751"/>
      <c r="DH68" s="1751"/>
      <c r="DI68" s="1751"/>
    </row>
    <row r="69" spans="22:113" s="224" customFormat="1">
      <c r="V69" s="1751"/>
      <c r="W69" s="1751"/>
      <c r="X69" s="1751"/>
      <c r="Y69" s="1751"/>
      <c r="Z69" s="1751"/>
      <c r="AA69" s="1751"/>
      <c r="AB69" s="1751"/>
      <c r="AC69" s="1751"/>
      <c r="AD69" s="1751"/>
      <c r="AE69" s="1751"/>
      <c r="AF69" s="1751"/>
      <c r="AG69" s="1751"/>
      <c r="AH69" s="1751"/>
      <c r="AI69" s="1751"/>
      <c r="AJ69" s="1751"/>
      <c r="AK69" s="1751"/>
      <c r="AL69" s="1751"/>
      <c r="AM69" s="1751"/>
      <c r="AN69" s="1751"/>
      <c r="AO69" s="1751"/>
      <c r="AP69" s="1751"/>
      <c r="AQ69" s="1751"/>
      <c r="AR69" s="1751"/>
      <c r="AS69" s="1751"/>
      <c r="AT69" s="1751"/>
      <c r="AU69" s="1751"/>
      <c r="AV69" s="1751"/>
      <c r="AW69" s="1751"/>
      <c r="AX69" s="1751"/>
      <c r="AY69" s="1751"/>
      <c r="AZ69" s="1751"/>
      <c r="BA69" s="1751"/>
      <c r="BB69" s="1751"/>
      <c r="BC69" s="1751"/>
      <c r="BD69" s="1751"/>
      <c r="BE69" s="1751"/>
      <c r="BF69" s="1751"/>
      <c r="BG69" s="1751"/>
      <c r="BH69" s="1751"/>
      <c r="BI69" s="1751"/>
      <c r="BJ69" s="1751"/>
      <c r="BK69" s="1751"/>
      <c r="BL69" s="1751"/>
      <c r="BM69" s="1751"/>
      <c r="BN69" s="1751"/>
      <c r="BO69" s="1751"/>
      <c r="BP69" s="1751"/>
      <c r="BQ69" s="1751"/>
      <c r="BR69" s="1751"/>
      <c r="BS69" s="1751"/>
      <c r="BT69" s="1751"/>
      <c r="BU69" s="1751"/>
      <c r="BV69" s="1751"/>
      <c r="BW69" s="1751"/>
      <c r="BX69" s="1751"/>
      <c r="BY69" s="1751"/>
      <c r="BZ69" s="1751"/>
      <c r="CA69" s="1751"/>
      <c r="CB69" s="1751"/>
      <c r="CC69" s="1751"/>
      <c r="CD69" s="1751"/>
      <c r="CE69" s="1751"/>
      <c r="CF69" s="1751"/>
      <c r="CG69" s="1751"/>
      <c r="CH69" s="1751"/>
      <c r="CI69" s="1751"/>
      <c r="CJ69" s="1751"/>
      <c r="CK69" s="1751"/>
      <c r="CL69" s="1751"/>
      <c r="CM69" s="1751"/>
      <c r="CN69" s="1751"/>
      <c r="CO69" s="1751"/>
      <c r="CP69" s="1751"/>
      <c r="CQ69" s="1751"/>
      <c r="CR69" s="1751"/>
      <c r="CS69" s="1751"/>
      <c r="CT69" s="1751"/>
      <c r="CU69" s="1751"/>
      <c r="CV69" s="1751"/>
      <c r="CW69" s="1751"/>
      <c r="CX69" s="1751"/>
      <c r="CY69" s="1751"/>
      <c r="CZ69" s="1751"/>
      <c r="DA69" s="1751"/>
      <c r="DB69" s="1751"/>
      <c r="DC69" s="1751"/>
      <c r="DD69" s="1751"/>
      <c r="DE69" s="1751"/>
      <c r="DF69" s="1751"/>
      <c r="DG69" s="1751"/>
      <c r="DH69" s="1751"/>
      <c r="DI69" s="1751"/>
    </row>
    <row r="70" spans="22:113" s="224" customFormat="1">
      <c r="V70" s="1751"/>
      <c r="W70" s="1751"/>
      <c r="X70" s="1751"/>
      <c r="Y70" s="1751"/>
      <c r="Z70" s="1751"/>
      <c r="AA70" s="1751"/>
      <c r="AB70" s="1751"/>
      <c r="AC70" s="1751"/>
      <c r="AD70" s="1751"/>
      <c r="AE70" s="1751"/>
      <c r="AF70" s="1751"/>
      <c r="AG70" s="1751"/>
      <c r="AH70" s="1751"/>
      <c r="AI70" s="1751"/>
      <c r="AJ70" s="1751"/>
      <c r="AK70" s="1751"/>
      <c r="AL70" s="1751"/>
      <c r="AM70" s="1751"/>
      <c r="AN70" s="1751"/>
      <c r="AO70" s="1751"/>
      <c r="AP70" s="1751"/>
      <c r="AQ70" s="1751"/>
      <c r="AR70" s="1751"/>
      <c r="AS70" s="1751"/>
      <c r="AT70" s="1751"/>
      <c r="AU70" s="1751"/>
      <c r="AV70" s="1751"/>
      <c r="AW70" s="1751"/>
      <c r="AX70" s="1751"/>
      <c r="AY70" s="1751"/>
      <c r="AZ70" s="1751"/>
      <c r="BA70" s="1751"/>
      <c r="BB70" s="1751"/>
      <c r="BC70" s="1751"/>
      <c r="BD70" s="1751"/>
      <c r="BE70" s="1751"/>
      <c r="BF70" s="1751"/>
      <c r="BG70" s="1751"/>
      <c r="BH70" s="1751"/>
      <c r="BI70" s="1751"/>
      <c r="BJ70" s="1751"/>
      <c r="BK70" s="1751"/>
      <c r="BL70" s="1751"/>
      <c r="BM70" s="1751"/>
      <c r="BN70" s="1751"/>
      <c r="BO70" s="1751"/>
      <c r="BP70" s="1751"/>
      <c r="BQ70" s="1751"/>
      <c r="BR70" s="1751"/>
      <c r="BS70" s="1751"/>
      <c r="BT70" s="1751"/>
      <c r="BU70" s="1751"/>
      <c r="BV70" s="1751"/>
      <c r="BW70" s="1751"/>
      <c r="BX70" s="1751"/>
      <c r="BY70" s="1751"/>
      <c r="BZ70" s="1751"/>
      <c r="CA70" s="1751"/>
      <c r="CB70" s="1751"/>
      <c r="CC70" s="1751"/>
      <c r="CD70" s="1751"/>
      <c r="CE70" s="1751"/>
      <c r="CF70" s="1751"/>
      <c r="CG70" s="1751"/>
      <c r="CH70" s="1751"/>
      <c r="CI70" s="1751"/>
      <c r="CJ70" s="1751"/>
      <c r="CK70" s="1751"/>
      <c r="CL70" s="1751"/>
      <c r="CM70" s="1751"/>
      <c r="CN70" s="1751"/>
      <c r="CO70" s="1751"/>
      <c r="CP70" s="1751"/>
      <c r="CQ70" s="1751"/>
      <c r="CR70" s="1751"/>
      <c r="CS70" s="1751"/>
      <c r="CT70" s="1751"/>
      <c r="CU70" s="1751"/>
      <c r="CV70" s="1751"/>
      <c r="CW70" s="1751"/>
      <c r="CX70" s="1751"/>
      <c r="CY70" s="1751"/>
      <c r="CZ70" s="1751"/>
      <c r="DA70" s="1751"/>
      <c r="DB70" s="1751"/>
      <c r="DC70" s="1751"/>
      <c r="DD70" s="1751"/>
      <c r="DE70" s="1751"/>
      <c r="DF70" s="1751"/>
      <c r="DG70" s="1751"/>
      <c r="DH70" s="1751"/>
      <c r="DI70" s="1751"/>
    </row>
    <row r="71" spans="22:113" s="224" customFormat="1">
      <c r="V71" s="1751"/>
      <c r="W71" s="1751"/>
      <c r="X71" s="1751"/>
      <c r="Y71" s="1751"/>
      <c r="Z71" s="1751"/>
      <c r="AA71" s="1751"/>
      <c r="AB71" s="1751"/>
      <c r="AC71" s="1751"/>
      <c r="AD71" s="1751"/>
      <c r="AE71" s="1751"/>
      <c r="AF71" s="1751"/>
      <c r="AG71" s="1751"/>
      <c r="AH71" s="1751"/>
      <c r="AI71" s="1751"/>
      <c r="AJ71" s="1751"/>
      <c r="AK71" s="1751"/>
      <c r="AL71" s="1751"/>
      <c r="AM71" s="1751"/>
      <c r="AN71" s="1751"/>
      <c r="AO71" s="1751"/>
      <c r="AP71" s="1751"/>
      <c r="AQ71" s="1751"/>
      <c r="AR71" s="1751"/>
      <c r="AS71" s="1751"/>
      <c r="AT71" s="1751"/>
      <c r="AU71" s="1751"/>
      <c r="AV71" s="1751"/>
      <c r="AW71" s="1751"/>
      <c r="AX71" s="1751"/>
      <c r="AY71" s="1751"/>
      <c r="AZ71" s="1751"/>
      <c r="BA71" s="1751"/>
      <c r="BB71" s="1751"/>
      <c r="BC71" s="1751"/>
      <c r="BD71" s="1751"/>
      <c r="BE71" s="1751"/>
      <c r="BF71" s="1751"/>
      <c r="BG71" s="1751"/>
      <c r="BH71" s="1751"/>
      <c r="BI71" s="1751"/>
      <c r="BJ71" s="1751"/>
      <c r="BK71" s="1751"/>
      <c r="BL71" s="1751"/>
      <c r="BM71" s="1751"/>
      <c r="BN71" s="1751"/>
      <c r="BO71" s="1751"/>
      <c r="BP71" s="1751"/>
      <c r="BQ71" s="1751"/>
      <c r="BR71" s="1751"/>
      <c r="BS71" s="1751"/>
      <c r="BT71" s="1751"/>
      <c r="BU71" s="1751"/>
      <c r="BV71" s="1751"/>
      <c r="BW71" s="1751"/>
      <c r="BX71" s="1751"/>
      <c r="BY71" s="1751"/>
      <c r="BZ71" s="1751"/>
      <c r="CA71" s="1751"/>
      <c r="CB71" s="1751"/>
      <c r="CC71" s="1751"/>
      <c r="CD71" s="1751"/>
      <c r="CE71" s="1751"/>
      <c r="CF71" s="1751"/>
      <c r="CG71" s="1751"/>
      <c r="CH71" s="1751"/>
      <c r="CI71" s="1751"/>
      <c r="CJ71" s="1751"/>
      <c r="CK71" s="1751"/>
      <c r="CL71" s="1751"/>
      <c r="CM71" s="1751"/>
      <c r="CN71" s="1751"/>
      <c r="CO71" s="1751"/>
      <c r="CP71" s="1751"/>
      <c r="CQ71" s="1751"/>
      <c r="CR71" s="1751"/>
      <c r="CS71" s="1751"/>
      <c r="CT71" s="1751"/>
      <c r="CU71" s="1751"/>
      <c r="CV71" s="1751"/>
      <c r="CW71" s="1751"/>
      <c r="CX71" s="1751"/>
      <c r="CY71" s="1751"/>
      <c r="CZ71" s="1751"/>
      <c r="DA71" s="1751"/>
      <c r="DB71" s="1751"/>
      <c r="DC71" s="1751"/>
      <c r="DD71" s="1751"/>
      <c r="DE71" s="1751"/>
      <c r="DF71" s="1751"/>
      <c r="DG71" s="1751"/>
      <c r="DH71" s="1751"/>
      <c r="DI71" s="1751"/>
    </row>
    <row r="72" spans="22:113" s="224" customFormat="1">
      <c r="V72" s="1751"/>
      <c r="W72" s="1751"/>
      <c r="X72" s="1751"/>
      <c r="Y72" s="1751"/>
      <c r="Z72" s="1751"/>
      <c r="AA72" s="1751"/>
      <c r="AB72" s="1751"/>
      <c r="AC72" s="1751"/>
      <c r="AD72" s="1751"/>
      <c r="AE72" s="1751"/>
      <c r="AF72" s="1751"/>
      <c r="AG72" s="1751"/>
      <c r="AH72" s="1751"/>
      <c r="AI72" s="1751"/>
      <c r="AJ72" s="1751"/>
      <c r="AK72" s="1751"/>
      <c r="AL72" s="1751"/>
      <c r="AM72" s="1751"/>
      <c r="AN72" s="1751"/>
      <c r="AO72" s="1751"/>
      <c r="AP72" s="1751"/>
      <c r="AQ72" s="1751"/>
      <c r="AR72" s="1751"/>
      <c r="AS72" s="1751"/>
      <c r="AT72" s="1751"/>
      <c r="AU72" s="1751"/>
      <c r="AV72" s="1751"/>
      <c r="AW72" s="1751"/>
      <c r="AX72" s="1751"/>
      <c r="AY72" s="1751"/>
      <c r="AZ72" s="1751"/>
      <c r="BA72" s="1751"/>
      <c r="BB72" s="1751"/>
      <c r="BC72" s="1751"/>
      <c r="BD72" s="1751"/>
      <c r="BE72" s="1751"/>
      <c r="BF72" s="1751"/>
      <c r="BG72" s="1751"/>
      <c r="BH72" s="1751"/>
      <c r="BI72" s="1751"/>
      <c r="BJ72" s="1751"/>
      <c r="BK72" s="1751"/>
      <c r="BL72" s="1751"/>
      <c r="BM72" s="1751"/>
      <c r="BN72" s="1751"/>
      <c r="BO72" s="1751"/>
      <c r="BP72" s="1751"/>
      <c r="BQ72" s="1751"/>
      <c r="BR72" s="1751"/>
      <c r="BS72" s="1751"/>
      <c r="BT72" s="1751"/>
      <c r="BU72" s="1751"/>
      <c r="BV72" s="1751"/>
      <c r="BW72" s="1751"/>
      <c r="BX72" s="1751"/>
      <c r="BY72" s="1751"/>
      <c r="BZ72" s="1751"/>
      <c r="CA72" s="1751"/>
      <c r="CB72" s="1751"/>
      <c r="CC72" s="1751"/>
      <c r="CD72" s="1751"/>
      <c r="CE72" s="1751"/>
      <c r="CF72" s="1751"/>
      <c r="CG72" s="1751"/>
      <c r="CH72" s="1751"/>
      <c r="CI72" s="1751"/>
      <c r="CJ72" s="1751"/>
      <c r="CK72" s="1751"/>
      <c r="CL72" s="1751"/>
      <c r="CM72" s="1751"/>
      <c r="CN72" s="1751"/>
      <c r="CO72" s="1751"/>
      <c r="CP72" s="1751"/>
      <c r="CQ72" s="1751"/>
      <c r="CR72" s="1751"/>
      <c r="CS72" s="1751"/>
      <c r="CT72" s="1751"/>
      <c r="CU72" s="1751"/>
      <c r="CV72" s="1751"/>
      <c r="CW72" s="1751"/>
      <c r="CX72" s="1751"/>
      <c r="CY72" s="1751"/>
      <c r="CZ72" s="1751"/>
      <c r="DA72" s="1751"/>
      <c r="DB72" s="1751"/>
      <c r="DC72" s="1751"/>
      <c r="DD72" s="1751"/>
      <c r="DE72" s="1751"/>
      <c r="DF72" s="1751"/>
      <c r="DG72" s="1751"/>
      <c r="DH72" s="1751"/>
      <c r="DI72" s="1751"/>
    </row>
    <row r="73" spans="22:113" s="224" customFormat="1">
      <c r="V73" s="1751"/>
      <c r="W73" s="1751"/>
      <c r="X73" s="1751"/>
      <c r="Y73" s="1751"/>
      <c r="Z73" s="1751"/>
      <c r="AA73" s="1751"/>
      <c r="AB73" s="1751"/>
      <c r="AC73" s="1751"/>
      <c r="AD73" s="1751"/>
      <c r="AE73" s="1751"/>
      <c r="AF73" s="1751"/>
      <c r="AG73" s="1751"/>
      <c r="AH73" s="1751"/>
      <c r="AI73" s="1751"/>
      <c r="AJ73" s="1751"/>
      <c r="AK73" s="1751"/>
      <c r="AL73" s="1751"/>
      <c r="AM73" s="1751"/>
      <c r="AN73" s="1751"/>
      <c r="AO73" s="1751"/>
      <c r="AP73" s="1751"/>
      <c r="AQ73" s="1751"/>
      <c r="AR73" s="1751"/>
      <c r="AS73" s="1751"/>
      <c r="AT73" s="1751"/>
      <c r="AU73" s="1751"/>
      <c r="AV73" s="1751"/>
      <c r="AW73" s="1751"/>
      <c r="AX73" s="1751"/>
      <c r="AY73" s="1751"/>
      <c r="AZ73" s="1751"/>
      <c r="BA73" s="1751"/>
      <c r="BB73" s="1751"/>
      <c r="BC73" s="1751"/>
      <c r="BD73" s="1751"/>
      <c r="BE73" s="1751"/>
      <c r="BF73" s="1751"/>
      <c r="BG73" s="1751"/>
      <c r="BH73" s="1751"/>
      <c r="BI73" s="1751"/>
      <c r="BJ73" s="1751"/>
      <c r="BK73" s="1751"/>
      <c r="BL73" s="1751"/>
      <c r="BM73" s="1751"/>
      <c r="BN73" s="1751"/>
      <c r="BO73" s="1751"/>
      <c r="BP73" s="1751"/>
      <c r="BQ73" s="1751"/>
      <c r="BR73" s="1751"/>
      <c r="BS73" s="1751"/>
      <c r="BT73" s="1751"/>
      <c r="BU73" s="1751"/>
      <c r="BV73" s="1751"/>
      <c r="BW73" s="1751"/>
      <c r="BX73" s="1751"/>
      <c r="BY73" s="1751"/>
      <c r="BZ73" s="1751"/>
      <c r="CA73" s="1751"/>
      <c r="CB73" s="1751"/>
      <c r="CC73" s="1751"/>
      <c r="CD73" s="1751"/>
      <c r="CE73" s="1751"/>
      <c r="CF73" s="1751"/>
      <c r="CG73" s="1751"/>
      <c r="CH73" s="1751"/>
      <c r="CI73" s="1751"/>
      <c r="CJ73" s="1751"/>
      <c r="CK73" s="1751"/>
      <c r="CL73" s="1751"/>
      <c r="CM73" s="1751"/>
      <c r="CN73" s="1751"/>
      <c r="CO73" s="1751"/>
      <c r="CP73" s="1751"/>
      <c r="CQ73" s="1751"/>
      <c r="CR73" s="1751"/>
      <c r="CS73" s="1751"/>
      <c r="CT73" s="1751"/>
      <c r="CU73" s="1751"/>
      <c r="CV73" s="1751"/>
      <c r="CW73" s="1751"/>
      <c r="CX73" s="1751"/>
      <c r="CY73" s="1751"/>
      <c r="CZ73" s="1751"/>
      <c r="DA73" s="1751"/>
      <c r="DB73" s="1751"/>
      <c r="DC73" s="1751"/>
      <c r="DD73" s="1751"/>
      <c r="DE73" s="1751"/>
      <c r="DF73" s="1751"/>
      <c r="DG73" s="1751"/>
      <c r="DH73" s="1751"/>
      <c r="DI73" s="1751"/>
    </row>
    <row r="74" spans="22:113" s="224" customFormat="1">
      <c r="V74" s="1751"/>
      <c r="W74" s="1751"/>
      <c r="X74" s="1751"/>
      <c r="Y74" s="1751"/>
      <c r="Z74" s="1751"/>
      <c r="AA74" s="1751"/>
      <c r="AB74" s="1751"/>
      <c r="AC74" s="1751"/>
      <c r="AD74" s="1751"/>
      <c r="AE74" s="1751"/>
      <c r="AF74" s="1751"/>
      <c r="AG74" s="1751"/>
      <c r="AH74" s="1751"/>
      <c r="AI74" s="1751"/>
      <c r="AJ74" s="1751"/>
      <c r="AK74" s="1751"/>
      <c r="AL74" s="1751"/>
      <c r="AM74" s="1751"/>
      <c r="AN74" s="1751"/>
      <c r="AO74" s="1751"/>
      <c r="AP74" s="1751"/>
      <c r="AQ74" s="1751"/>
      <c r="AR74" s="1751"/>
      <c r="AS74" s="1751"/>
      <c r="AT74" s="1751"/>
      <c r="AU74" s="1751"/>
      <c r="AV74" s="1751"/>
      <c r="AW74" s="1751"/>
      <c r="AX74" s="1751"/>
      <c r="AY74" s="1751"/>
      <c r="AZ74" s="1751"/>
      <c r="BA74" s="1751"/>
      <c r="BB74" s="1751"/>
      <c r="BC74" s="1751"/>
      <c r="BD74" s="1751"/>
      <c r="BE74" s="1751"/>
      <c r="BF74" s="1751"/>
      <c r="BG74" s="1751"/>
      <c r="BH74" s="1751"/>
      <c r="BI74" s="1751"/>
      <c r="BJ74" s="1751"/>
      <c r="BK74" s="1751"/>
      <c r="BL74" s="1751"/>
      <c r="BM74" s="1751"/>
      <c r="BN74" s="1751"/>
      <c r="BO74" s="1751"/>
      <c r="BP74" s="1751"/>
      <c r="BQ74" s="1751"/>
      <c r="BR74" s="1751"/>
      <c r="BS74" s="1751"/>
      <c r="BT74" s="1751"/>
      <c r="BU74" s="1751"/>
      <c r="BV74" s="1751"/>
      <c r="BW74" s="1751"/>
      <c r="BX74" s="1751"/>
      <c r="BY74" s="1751"/>
      <c r="BZ74" s="1751"/>
      <c r="CA74" s="1751"/>
      <c r="CB74" s="1751"/>
      <c r="CC74" s="1751"/>
      <c r="CD74" s="1751"/>
      <c r="CE74" s="1751"/>
      <c r="CF74" s="1751"/>
      <c r="CG74" s="1751"/>
      <c r="CH74" s="1751"/>
      <c r="CI74" s="1751"/>
      <c r="CJ74" s="1751"/>
      <c r="CK74" s="1751"/>
      <c r="CL74" s="1751"/>
      <c r="CM74" s="1751"/>
      <c r="CN74" s="1751"/>
      <c r="CO74" s="1751"/>
      <c r="CP74" s="1751"/>
      <c r="CQ74" s="1751"/>
      <c r="CR74" s="1751"/>
      <c r="CS74" s="1751"/>
      <c r="CT74" s="1751"/>
      <c r="CU74" s="1751"/>
      <c r="CV74" s="1751"/>
      <c r="CW74" s="1751"/>
      <c r="CX74" s="1751"/>
      <c r="CY74" s="1751"/>
      <c r="CZ74" s="1751"/>
      <c r="DA74" s="1751"/>
      <c r="DB74" s="1751"/>
      <c r="DC74" s="1751"/>
      <c r="DD74" s="1751"/>
      <c r="DE74" s="1751"/>
      <c r="DF74" s="1751"/>
      <c r="DG74" s="1751"/>
      <c r="DH74" s="1751"/>
      <c r="DI74" s="1751"/>
    </row>
    <row r="75" spans="22:113" s="224" customFormat="1">
      <c r="V75" s="1751"/>
      <c r="W75" s="1751"/>
      <c r="X75" s="1751"/>
      <c r="Y75" s="1751"/>
      <c r="Z75" s="1751"/>
      <c r="AA75" s="1751"/>
      <c r="AB75" s="1751"/>
      <c r="AC75" s="1751"/>
      <c r="AD75" s="1751"/>
      <c r="AE75" s="1751"/>
      <c r="AF75" s="1751"/>
      <c r="AG75" s="1751"/>
      <c r="AH75" s="1751"/>
      <c r="AI75" s="1751"/>
      <c r="AJ75" s="1751"/>
      <c r="AK75" s="1751"/>
      <c r="AL75" s="1751"/>
      <c r="AM75" s="1751"/>
      <c r="AN75" s="1751"/>
      <c r="AO75" s="1751"/>
      <c r="AP75" s="1751"/>
      <c r="AQ75" s="1751"/>
      <c r="AR75" s="1751"/>
      <c r="AS75" s="1751"/>
      <c r="AT75" s="1751"/>
      <c r="AU75" s="1751"/>
      <c r="AV75" s="1751"/>
      <c r="AW75" s="1751"/>
      <c r="AX75" s="1751"/>
      <c r="AY75" s="1751"/>
      <c r="AZ75" s="1751"/>
      <c r="BA75" s="1751"/>
      <c r="BB75" s="1751"/>
      <c r="BC75" s="1751"/>
      <c r="BD75" s="1751"/>
      <c r="BE75" s="1751"/>
      <c r="BF75" s="1751"/>
      <c r="BG75" s="1751"/>
      <c r="BH75" s="1751"/>
      <c r="BI75" s="1751"/>
      <c r="BJ75" s="1751"/>
      <c r="BK75" s="1751"/>
      <c r="BL75" s="1751"/>
      <c r="BM75" s="1751"/>
      <c r="BN75" s="1751"/>
      <c r="BO75" s="1751"/>
      <c r="BP75" s="1751"/>
      <c r="BQ75" s="1751"/>
      <c r="BR75" s="1751"/>
      <c r="BS75" s="1751"/>
      <c r="BT75" s="1751"/>
      <c r="BU75" s="1751"/>
      <c r="BV75" s="1751"/>
      <c r="BW75" s="1751"/>
      <c r="BX75" s="1751"/>
      <c r="BY75" s="1751"/>
      <c r="BZ75" s="1751"/>
      <c r="CA75" s="1751"/>
      <c r="CB75" s="1751"/>
      <c r="CC75" s="1751"/>
      <c r="CD75" s="1751"/>
      <c r="CE75" s="1751"/>
      <c r="CF75" s="1751"/>
      <c r="CG75" s="1751"/>
      <c r="CH75" s="1751"/>
      <c r="CI75" s="1751"/>
      <c r="CJ75" s="1751"/>
      <c r="CK75" s="1751"/>
      <c r="CL75" s="1751"/>
      <c r="CM75" s="1751"/>
      <c r="CN75" s="1751"/>
      <c r="CO75" s="1751"/>
      <c r="CP75" s="1751"/>
      <c r="CQ75" s="1751"/>
      <c r="CR75" s="1751"/>
      <c r="CS75" s="1751"/>
      <c r="CT75" s="1751"/>
      <c r="CU75" s="1751"/>
      <c r="CV75" s="1751"/>
      <c r="CW75" s="1751"/>
      <c r="CX75" s="1751"/>
      <c r="CY75" s="1751"/>
      <c r="CZ75" s="1751"/>
      <c r="DA75" s="1751"/>
      <c r="DB75" s="1751"/>
      <c r="DC75" s="1751"/>
      <c r="DD75" s="1751"/>
      <c r="DE75" s="1751"/>
      <c r="DF75" s="1751"/>
      <c r="DG75" s="1751"/>
      <c r="DH75" s="1751"/>
      <c r="DI75" s="1751"/>
    </row>
    <row r="76" spans="22:113" s="224" customFormat="1">
      <c r="V76" s="1751"/>
      <c r="W76" s="1751"/>
      <c r="X76" s="1751"/>
      <c r="Y76" s="1751"/>
      <c r="Z76" s="1751"/>
      <c r="AA76" s="1751"/>
      <c r="AB76" s="1751"/>
      <c r="AC76" s="1751"/>
      <c r="AD76" s="1751"/>
      <c r="AE76" s="1751"/>
      <c r="AF76" s="1751"/>
      <c r="AG76" s="1751"/>
      <c r="AH76" s="1751"/>
      <c r="AI76" s="1751"/>
      <c r="AJ76" s="1751"/>
      <c r="AK76" s="1751"/>
      <c r="AL76" s="1751"/>
      <c r="AM76" s="1751"/>
      <c r="AN76" s="1751"/>
      <c r="AO76" s="1751"/>
      <c r="AP76" s="1751"/>
      <c r="AQ76" s="1751"/>
      <c r="AR76" s="1751"/>
      <c r="AS76" s="1751"/>
      <c r="AT76" s="1751"/>
      <c r="AU76" s="1751"/>
      <c r="AV76" s="1751"/>
      <c r="AW76" s="1751"/>
      <c r="AX76" s="1751"/>
      <c r="AY76" s="1751"/>
      <c r="AZ76" s="1751"/>
      <c r="BA76" s="1751"/>
      <c r="BB76" s="1751"/>
      <c r="BC76" s="1751"/>
      <c r="BD76" s="1751"/>
      <c r="BE76" s="1751"/>
      <c r="BF76" s="1751"/>
      <c r="BG76" s="1751"/>
      <c r="BH76" s="1751"/>
      <c r="BI76" s="1751"/>
      <c r="BJ76" s="1751"/>
      <c r="BK76" s="1751"/>
      <c r="BL76" s="1751"/>
      <c r="BM76" s="1751"/>
      <c r="BN76" s="1751"/>
      <c r="BO76" s="1751"/>
      <c r="BP76" s="1751"/>
      <c r="BQ76" s="1751"/>
      <c r="BR76" s="1751"/>
      <c r="BS76" s="1751"/>
      <c r="BT76" s="1751"/>
      <c r="BU76" s="1751"/>
      <c r="BV76" s="1751"/>
      <c r="BW76" s="1751"/>
      <c r="BX76" s="1751"/>
      <c r="BY76" s="1751"/>
      <c r="BZ76" s="1751"/>
      <c r="CA76" s="1751"/>
      <c r="CB76" s="1751"/>
      <c r="CC76" s="1751"/>
      <c r="CD76" s="1751"/>
      <c r="CE76" s="1751"/>
      <c r="CF76" s="1751"/>
      <c r="CG76" s="1751"/>
      <c r="CH76" s="1751"/>
      <c r="CI76" s="1751"/>
      <c r="CJ76" s="1751"/>
      <c r="CK76" s="1751"/>
      <c r="CL76" s="1751"/>
      <c r="CM76" s="1751"/>
      <c r="CN76" s="1751"/>
      <c r="CO76" s="1751"/>
      <c r="CP76" s="1751"/>
      <c r="CQ76" s="1751"/>
      <c r="CR76" s="1751"/>
      <c r="CS76" s="1751"/>
      <c r="CT76" s="1751"/>
      <c r="CU76" s="1751"/>
      <c r="CV76" s="1751"/>
      <c r="CW76" s="1751"/>
      <c r="CX76" s="1751"/>
      <c r="CY76" s="1751"/>
      <c r="CZ76" s="1751"/>
      <c r="DA76" s="1751"/>
      <c r="DB76" s="1751"/>
      <c r="DC76" s="1751"/>
      <c r="DD76" s="1751"/>
      <c r="DE76" s="1751"/>
      <c r="DF76" s="1751"/>
      <c r="DG76" s="1751"/>
      <c r="DH76" s="1751"/>
      <c r="DI76" s="1751"/>
    </row>
    <row r="77" spans="22:113" s="224" customFormat="1">
      <c r="V77" s="1751"/>
      <c r="W77" s="1751"/>
      <c r="X77" s="1751"/>
      <c r="Y77" s="1751"/>
      <c r="Z77" s="1751"/>
      <c r="AA77" s="1751"/>
      <c r="AB77" s="1751"/>
      <c r="AC77" s="1751"/>
      <c r="AD77" s="1751"/>
      <c r="AE77" s="1751"/>
      <c r="AF77" s="1751"/>
      <c r="AG77" s="1751"/>
      <c r="AH77" s="1751"/>
      <c r="AI77" s="1751"/>
      <c r="AJ77" s="1751"/>
      <c r="AK77" s="1751"/>
      <c r="AL77" s="1751"/>
      <c r="AM77" s="1751"/>
      <c r="AN77" s="1751"/>
      <c r="AO77" s="1751"/>
      <c r="AP77" s="1751"/>
      <c r="AQ77" s="1751"/>
      <c r="AR77" s="1751"/>
      <c r="AS77" s="1751"/>
      <c r="AT77" s="1751"/>
      <c r="AU77" s="1751"/>
      <c r="AV77" s="1751"/>
      <c r="AW77" s="1751"/>
      <c r="AX77" s="1751"/>
      <c r="AY77" s="1751"/>
      <c r="AZ77" s="1751"/>
      <c r="BA77" s="1751"/>
      <c r="BB77" s="1751"/>
      <c r="BC77" s="1751"/>
      <c r="BD77" s="1751"/>
      <c r="BE77" s="1751"/>
      <c r="BF77" s="1751"/>
      <c r="BG77" s="1751"/>
      <c r="BH77" s="1751"/>
      <c r="BI77" s="1751"/>
      <c r="BJ77" s="1751"/>
      <c r="BK77" s="1751"/>
      <c r="BL77" s="1751"/>
      <c r="BM77" s="1751"/>
      <c r="BN77" s="1751"/>
      <c r="BO77" s="1751"/>
      <c r="BP77" s="1751"/>
      <c r="BQ77" s="1751"/>
      <c r="BR77" s="1751"/>
      <c r="BS77" s="1751"/>
      <c r="BT77" s="1751"/>
      <c r="BU77" s="1751"/>
      <c r="BV77" s="1751"/>
      <c r="BW77" s="1751"/>
      <c r="BX77" s="1751"/>
      <c r="BY77" s="1751"/>
      <c r="BZ77" s="1751"/>
      <c r="CA77" s="1751"/>
      <c r="CB77" s="1751"/>
      <c r="CC77" s="1751"/>
      <c r="CD77" s="1751"/>
      <c r="CE77" s="1751"/>
      <c r="CF77" s="1751"/>
      <c r="CG77" s="1751"/>
      <c r="CH77" s="1751"/>
      <c r="CI77" s="1751"/>
      <c r="CJ77" s="1751"/>
      <c r="CK77" s="1751"/>
      <c r="CL77" s="1751"/>
      <c r="CM77" s="1751"/>
      <c r="CN77" s="1751"/>
      <c r="CO77" s="1751"/>
      <c r="CP77" s="1751"/>
      <c r="CQ77" s="1751"/>
      <c r="CR77" s="1751"/>
      <c r="CS77" s="1751"/>
      <c r="CT77" s="1751"/>
      <c r="CU77" s="1751"/>
      <c r="CV77" s="1751"/>
      <c r="CW77" s="1751"/>
      <c r="CX77" s="1751"/>
      <c r="CY77" s="1751"/>
      <c r="CZ77" s="1751"/>
      <c r="DA77" s="1751"/>
      <c r="DB77" s="1751"/>
      <c r="DC77" s="1751"/>
      <c r="DD77" s="1751"/>
      <c r="DE77" s="1751"/>
      <c r="DF77" s="1751"/>
      <c r="DG77" s="1751"/>
      <c r="DH77" s="1751"/>
      <c r="DI77" s="1751"/>
    </row>
    <row r="78" spans="22:113" s="224" customFormat="1">
      <c r="V78" s="1751"/>
      <c r="W78" s="1751"/>
      <c r="X78" s="1751"/>
      <c r="Y78" s="1751"/>
      <c r="Z78" s="1751"/>
      <c r="AA78" s="1751"/>
      <c r="AB78" s="1751"/>
      <c r="AC78" s="1751"/>
      <c r="AD78" s="1751"/>
      <c r="AE78" s="1751"/>
      <c r="AF78" s="1751"/>
      <c r="AG78" s="1751"/>
      <c r="AH78" s="1751"/>
      <c r="AI78" s="1751"/>
      <c r="AJ78" s="1751"/>
      <c r="AK78" s="1751"/>
      <c r="AL78" s="1751"/>
      <c r="AM78" s="1751"/>
      <c r="AN78" s="1751"/>
      <c r="AO78" s="1751"/>
      <c r="AP78" s="1751"/>
      <c r="AQ78" s="1751"/>
      <c r="AR78" s="1751"/>
      <c r="AS78" s="1751"/>
      <c r="AT78" s="1751"/>
      <c r="AU78" s="1751"/>
      <c r="AV78" s="1751"/>
      <c r="AW78" s="1751"/>
      <c r="AX78" s="1751"/>
      <c r="AY78" s="1751"/>
      <c r="AZ78" s="1751"/>
      <c r="BA78" s="1751"/>
      <c r="BB78" s="1751"/>
      <c r="BC78" s="1751"/>
      <c r="BD78" s="1751"/>
      <c r="BE78" s="1751"/>
      <c r="BF78" s="1751"/>
      <c r="BG78" s="1751"/>
      <c r="BH78" s="1751"/>
      <c r="BI78" s="1751"/>
      <c r="BJ78" s="1751"/>
      <c r="BK78" s="1751"/>
      <c r="BL78" s="1751"/>
      <c r="BM78" s="1751"/>
      <c r="BN78" s="1751"/>
      <c r="BO78" s="1751"/>
      <c r="BP78" s="1751"/>
      <c r="BQ78" s="1751"/>
      <c r="BR78" s="1751"/>
      <c r="BS78" s="1751"/>
      <c r="BT78" s="1751"/>
      <c r="BU78" s="1751"/>
      <c r="BV78" s="1751"/>
      <c r="BW78" s="1751"/>
      <c r="BX78" s="1751"/>
      <c r="BY78" s="1751"/>
      <c r="BZ78" s="1751"/>
      <c r="CA78" s="1751"/>
      <c r="CB78" s="1751"/>
      <c r="CC78" s="1751"/>
      <c r="CD78" s="1751"/>
      <c r="CE78" s="1751"/>
      <c r="CF78" s="1751"/>
      <c r="CG78" s="1751"/>
      <c r="CH78" s="1751"/>
      <c r="CI78" s="1751"/>
      <c r="CJ78" s="1751"/>
      <c r="CK78" s="1751"/>
      <c r="CL78" s="1751"/>
      <c r="CM78" s="1751"/>
      <c r="CN78" s="1751"/>
      <c r="CO78" s="1751"/>
      <c r="CP78" s="1751"/>
      <c r="CQ78" s="1751"/>
      <c r="CR78" s="1751"/>
      <c r="CS78" s="1751"/>
      <c r="CT78" s="1751"/>
      <c r="CU78" s="1751"/>
      <c r="CV78" s="1751"/>
      <c r="CW78" s="1751"/>
      <c r="CX78" s="1751"/>
      <c r="CY78" s="1751"/>
      <c r="CZ78" s="1751"/>
      <c r="DA78" s="1751"/>
      <c r="DB78" s="1751"/>
      <c r="DC78" s="1751"/>
      <c r="DD78" s="1751"/>
      <c r="DE78" s="1751"/>
      <c r="DF78" s="1751"/>
      <c r="DG78" s="1751"/>
      <c r="DH78" s="1751"/>
      <c r="DI78" s="1751"/>
    </row>
    <row r="79" spans="22:113" s="224" customFormat="1">
      <c r="V79" s="1751"/>
      <c r="W79" s="1751"/>
      <c r="X79" s="1751"/>
      <c r="Y79" s="1751"/>
      <c r="Z79" s="1751"/>
      <c r="AA79" s="1751"/>
      <c r="AB79" s="1751"/>
      <c r="AC79" s="1751"/>
      <c r="AD79" s="1751"/>
      <c r="AE79" s="1751"/>
      <c r="AF79" s="1751"/>
      <c r="AG79" s="1751"/>
      <c r="AH79" s="1751"/>
      <c r="AI79" s="1751"/>
      <c r="AJ79" s="1751"/>
      <c r="AK79" s="1751"/>
      <c r="AL79" s="1751"/>
      <c r="AM79" s="1751"/>
      <c r="AN79" s="1751"/>
      <c r="AO79" s="1751"/>
      <c r="AP79" s="1751"/>
      <c r="AQ79" s="1751"/>
      <c r="AR79" s="1751"/>
      <c r="AS79" s="1751"/>
      <c r="AT79" s="1751"/>
      <c r="AU79" s="1751"/>
      <c r="AV79" s="1751"/>
      <c r="AW79" s="1751"/>
      <c r="AX79" s="1751"/>
      <c r="AY79" s="1751"/>
      <c r="AZ79" s="1751"/>
      <c r="BA79" s="1751"/>
      <c r="BB79" s="1751"/>
      <c r="BC79" s="1751"/>
      <c r="BD79" s="1751"/>
      <c r="BE79" s="1751"/>
      <c r="BF79" s="1751"/>
      <c r="BG79" s="1751"/>
      <c r="BH79" s="1751"/>
      <c r="BI79" s="1751"/>
      <c r="BJ79" s="1751"/>
      <c r="BK79" s="1751"/>
      <c r="BL79" s="1751"/>
      <c r="BM79" s="1751"/>
      <c r="BN79" s="1751"/>
      <c r="BO79" s="1751"/>
      <c r="BP79" s="1751"/>
      <c r="BQ79" s="1751"/>
      <c r="BR79" s="1751"/>
      <c r="BS79" s="1751"/>
      <c r="BT79" s="1751"/>
      <c r="BU79" s="1751"/>
      <c r="BV79" s="1751"/>
      <c r="BW79" s="1751"/>
      <c r="BX79" s="1751"/>
      <c r="BY79" s="1751"/>
      <c r="BZ79" s="1751"/>
      <c r="CA79" s="1751"/>
      <c r="CB79" s="1751"/>
      <c r="CC79" s="1751"/>
      <c r="CD79" s="1751"/>
      <c r="CE79" s="1751"/>
      <c r="CF79" s="1751"/>
      <c r="CG79" s="1751"/>
      <c r="CH79" s="1751"/>
      <c r="CI79" s="1751"/>
      <c r="CJ79" s="1751"/>
      <c r="CK79" s="1751"/>
      <c r="CL79" s="1751"/>
      <c r="CM79" s="1751"/>
      <c r="CN79" s="1751"/>
      <c r="CO79" s="1751"/>
      <c r="CP79" s="1751"/>
      <c r="CQ79" s="1751"/>
      <c r="CR79" s="1751"/>
      <c r="CS79" s="1751"/>
      <c r="CT79" s="1751"/>
      <c r="CU79" s="1751"/>
      <c r="CV79" s="1751"/>
      <c r="CW79" s="1751"/>
      <c r="CX79" s="1751"/>
      <c r="CY79" s="1751"/>
      <c r="CZ79" s="1751"/>
      <c r="DA79" s="1751"/>
      <c r="DB79" s="1751"/>
      <c r="DC79" s="1751"/>
      <c r="DD79" s="1751"/>
      <c r="DE79" s="1751"/>
      <c r="DF79" s="1751"/>
      <c r="DG79" s="1751"/>
      <c r="DH79" s="1751"/>
      <c r="DI79" s="1751"/>
    </row>
    <row r="80" spans="22:113" s="224" customFormat="1">
      <c r="V80" s="1751"/>
      <c r="W80" s="1751"/>
      <c r="X80" s="1751"/>
      <c r="Y80" s="1751"/>
      <c r="Z80" s="1751"/>
      <c r="AA80" s="1751"/>
      <c r="AB80" s="1751"/>
      <c r="AC80" s="1751"/>
      <c r="AD80" s="1751"/>
      <c r="AE80" s="1751"/>
      <c r="AF80" s="1751"/>
      <c r="AG80" s="1751"/>
      <c r="AH80" s="1751"/>
      <c r="AI80" s="1751"/>
      <c r="AJ80" s="1751"/>
      <c r="AK80" s="1751"/>
      <c r="AL80" s="1751"/>
      <c r="AM80" s="1751"/>
      <c r="AN80" s="1751"/>
      <c r="AO80" s="1751"/>
      <c r="AP80" s="1751"/>
      <c r="AQ80" s="1751"/>
      <c r="AR80" s="1751"/>
      <c r="AS80" s="1751"/>
      <c r="AT80" s="1751"/>
      <c r="AU80" s="1751"/>
      <c r="AV80" s="1751"/>
      <c r="AW80" s="1751"/>
      <c r="AX80" s="1751"/>
      <c r="AY80" s="1751"/>
      <c r="AZ80" s="1751"/>
      <c r="BA80" s="1751"/>
      <c r="BB80" s="1751"/>
      <c r="BC80" s="1751"/>
      <c r="BD80" s="1751"/>
      <c r="BE80" s="1751"/>
      <c r="BF80" s="1751"/>
      <c r="BG80" s="1751"/>
      <c r="BH80" s="1751"/>
      <c r="BI80" s="1751"/>
      <c r="BJ80" s="1751"/>
      <c r="BK80" s="1751"/>
      <c r="BL80" s="1751"/>
      <c r="BM80" s="1751"/>
      <c r="BN80" s="1751"/>
      <c r="BO80" s="1751"/>
      <c r="BP80" s="1751"/>
      <c r="BQ80" s="1751"/>
      <c r="BR80" s="1751"/>
      <c r="BS80" s="1751"/>
      <c r="BT80" s="1751"/>
      <c r="BU80" s="1751"/>
      <c r="BV80" s="1751"/>
      <c r="BW80" s="1751"/>
      <c r="BX80" s="1751"/>
      <c r="BY80" s="1751"/>
      <c r="BZ80" s="1751"/>
      <c r="CA80" s="1751"/>
      <c r="CB80" s="1751"/>
      <c r="CC80" s="1751"/>
      <c r="CD80" s="1751"/>
      <c r="CE80" s="1751"/>
      <c r="CF80" s="1751"/>
      <c r="CG80" s="1751"/>
      <c r="CH80" s="1751"/>
      <c r="CI80" s="1751"/>
      <c r="CJ80" s="1751"/>
      <c r="CK80" s="1751"/>
      <c r="CL80" s="1751"/>
      <c r="CM80" s="1751"/>
      <c r="CN80" s="1751"/>
      <c r="CO80" s="1751"/>
      <c r="CP80" s="1751"/>
      <c r="CQ80" s="1751"/>
      <c r="CR80" s="1751"/>
      <c r="CS80" s="1751"/>
      <c r="CT80" s="1751"/>
      <c r="CU80" s="1751"/>
      <c r="CV80" s="1751"/>
      <c r="CW80" s="1751"/>
      <c r="CX80" s="1751"/>
      <c r="CY80" s="1751"/>
      <c r="CZ80" s="1751"/>
      <c r="DA80" s="1751"/>
      <c r="DB80" s="1751"/>
      <c r="DC80" s="1751"/>
      <c r="DD80" s="1751"/>
      <c r="DE80" s="1751"/>
      <c r="DF80" s="1751"/>
      <c r="DG80" s="1751"/>
      <c r="DH80" s="1751"/>
      <c r="DI80" s="1751"/>
    </row>
    <row r="81" spans="1:113" s="224" customFormat="1">
      <c r="V81" s="1751"/>
      <c r="W81" s="1751"/>
      <c r="X81" s="1751"/>
      <c r="Y81" s="1751"/>
      <c r="Z81" s="1751"/>
      <c r="AA81" s="1751"/>
      <c r="AB81" s="1751"/>
      <c r="AC81" s="1751"/>
      <c r="AD81" s="1751"/>
      <c r="AE81" s="1751"/>
      <c r="AF81" s="1751"/>
      <c r="AG81" s="1751"/>
      <c r="AH81" s="1751"/>
      <c r="AI81" s="1751"/>
      <c r="AJ81" s="1751"/>
      <c r="AK81" s="1751"/>
      <c r="AL81" s="1751"/>
      <c r="AM81" s="1751"/>
      <c r="AN81" s="1751"/>
      <c r="AO81" s="1751"/>
      <c r="AP81" s="1751"/>
      <c r="AQ81" s="1751"/>
      <c r="AR81" s="1751"/>
      <c r="AS81" s="1751"/>
      <c r="AT81" s="1751"/>
      <c r="AU81" s="1751"/>
      <c r="AV81" s="1751"/>
      <c r="AW81" s="1751"/>
      <c r="AX81" s="1751"/>
      <c r="AY81" s="1751"/>
      <c r="AZ81" s="1751"/>
      <c r="BA81" s="1751"/>
      <c r="BB81" s="1751"/>
      <c r="BC81" s="1751"/>
      <c r="BD81" s="1751"/>
      <c r="BE81" s="1751"/>
      <c r="BF81" s="1751"/>
      <c r="BG81" s="1751"/>
      <c r="BH81" s="1751"/>
      <c r="BI81" s="1751"/>
      <c r="BJ81" s="1751"/>
      <c r="BK81" s="1751"/>
      <c r="BL81" s="1751"/>
      <c r="BM81" s="1751"/>
      <c r="BN81" s="1751"/>
      <c r="BO81" s="1751"/>
      <c r="BP81" s="1751"/>
      <c r="BQ81" s="1751"/>
      <c r="BR81" s="1751"/>
      <c r="BS81" s="1751"/>
      <c r="BT81" s="1751"/>
      <c r="BU81" s="1751"/>
      <c r="BV81" s="1751"/>
      <c r="BW81" s="1751"/>
      <c r="BX81" s="1751"/>
      <c r="BY81" s="1751"/>
      <c r="BZ81" s="1751"/>
      <c r="CA81" s="1751"/>
      <c r="CB81" s="1751"/>
      <c r="CC81" s="1751"/>
      <c r="CD81" s="1751"/>
      <c r="CE81" s="1751"/>
      <c r="CF81" s="1751"/>
      <c r="CG81" s="1751"/>
      <c r="CH81" s="1751"/>
      <c r="CI81" s="1751"/>
      <c r="CJ81" s="1751"/>
      <c r="CK81" s="1751"/>
      <c r="CL81" s="1751"/>
      <c r="CM81" s="1751"/>
      <c r="CN81" s="1751"/>
      <c r="CO81" s="1751"/>
      <c r="CP81" s="1751"/>
      <c r="CQ81" s="1751"/>
      <c r="CR81" s="1751"/>
      <c r="CS81" s="1751"/>
      <c r="CT81" s="1751"/>
      <c r="CU81" s="1751"/>
      <c r="CV81" s="1751"/>
      <c r="CW81" s="1751"/>
      <c r="CX81" s="1751"/>
      <c r="CY81" s="1751"/>
      <c r="CZ81" s="1751"/>
      <c r="DA81" s="1751"/>
      <c r="DB81" s="1751"/>
      <c r="DC81" s="1751"/>
      <c r="DD81" s="1751"/>
      <c r="DE81" s="1751"/>
      <c r="DF81" s="1751"/>
      <c r="DG81" s="1751"/>
      <c r="DH81" s="1751"/>
      <c r="DI81" s="1751"/>
    </row>
    <row r="82" spans="1:113" s="224" customFormat="1">
      <c r="V82" s="1751"/>
      <c r="W82" s="1751"/>
      <c r="X82" s="1751"/>
      <c r="Y82" s="1751"/>
      <c r="Z82" s="1751"/>
      <c r="AA82" s="1751"/>
      <c r="AB82" s="1751"/>
      <c r="AC82" s="1751"/>
      <c r="AD82" s="1751"/>
      <c r="AE82" s="1751"/>
      <c r="AF82" s="1751"/>
      <c r="AG82" s="1751"/>
      <c r="AH82" s="1751"/>
      <c r="AI82" s="1751"/>
      <c r="AJ82" s="1751"/>
      <c r="AK82" s="1751"/>
      <c r="AL82" s="1751"/>
      <c r="AM82" s="1751"/>
      <c r="AN82" s="1751"/>
      <c r="AO82" s="1751"/>
      <c r="AP82" s="1751"/>
      <c r="AQ82" s="1751"/>
      <c r="AR82" s="1751"/>
      <c r="AS82" s="1751"/>
      <c r="AT82" s="1751"/>
      <c r="AU82" s="1751"/>
      <c r="AV82" s="1751"/>
      <c r="AW82" s="1751"/>
      <c r="AX82" s="1751"/>
      <c r="AY82" s="1751"/>
      <c r="AZ82" s="1751"/>
      <c r="BA82" s="1751"/>
      <c r="BB82" s="1751"/>
      <c r="BC82" s="1751"/>
      <c r="BD82" s="1751"/>
      <c r="BE82" s="1751"/>
      <c r="BF82" s="1751"/>
      <c r="BG82" s="1751"/>
      <c r="BH82" s="1751"/>
      <c r="BI82" s="1751"/>
      <c r="BJ82" s="1751"/>
      <c r="BK82" s="1751"/>
      <c r="BL82" s="1751"/>
      <c r="BM82" s="1751"/>
      <c r="BN82" s="1751"/>
      <c r="BO82" s="1751"/>
      <c r="BP82" s="1751"/>
      <c r="BQ82" s="1751"/>
      <c r="BR82" s="1751"/>
      <c r="BS82" s="1751"/>
      <c r="BT82" s="1751"/>
      <c r="BU82" s="1751"/>
      <c r="BV82" s="1751"/>
      <c r="BW82" s="1751"/>
      <c r="BX82" s="1751"/>
      <c r="BY82" s="1751"/>
      <c r="BZ82" s="1751"/>
      <c r="CA82" s="1751"/>
      <c r="CB82" s="1751"/>
      <c r="CC82" s="1751"/>
      <c r="CD82" s="1751"/>
      <c r="CE82" s="1751"/>
      <c r="CF82" s="1751"/>
      <c r="CG82" s="1751"/>
      <c r="CH82" s="1751"/>
      <c r="CI82" s="1751"/>
      <c r="CJ82" s="1751"/>
      <c r="CK82" s="1751"/>
      <c r="CL82" s="1751"/>
      <c r="CM82" s="1751"/>
      <c r="CN82" s="1751"/>
      <c r="CO82" s="1751"/>
      <c r="CP82" s="1751"/>
      <c r="CQ82" s="1751"/>
      <c r="CR82" s="1751"/>
      <c r="CS82" s="1751"/>
      <c r="CT82" s="1751"/>
      <c r="CU82" s="1751"/>
      <c r="CV82" s="1751"/>
      <c r="CW82" s="1751"/>
      <c r="CX82" s="1751"/>
      <c r="CY82" s="1751"/>
      <c r="CZ82" s="1751"/>
      <c r="DA82" s="1751"/>
      <c r="DB82" s="1751"/>
      <c r="DC82" s="1751"/>
      <c r="DD82" s="1751"/>
      <c r="DE82" s="1751"/>
      <c r="DF82" s="1751"/>
      <c r="DG82" s="1751"/>
      <c r="DH82" s="1751"/>
      <c r="DI82" s="1751"/>
    </row>
    <row r="83" spans="1:113" s="224" customFormat="1">
      <c r="V83" s="1751"/>
      <c r="W83" s="1751"/>
      <c r="X83" s="1751"/>
      <c r="Y83" s="1751"/>
      <c r="Z83" s="1751"/>
      <c r="AA83" s="1751"/>
      <c r="AB83" s="1751"/>
      <c r="AC83" s="1751"/>
      <c r="AD83" s="1751"/>
      <c r="AE83" s="1751"/>
      <c r="AF83" s="1751"/>
      <c r="AG83" s="1751"/>
      <c r="AH83" s="1751"/>
      <c r="AI83" s="1751"/>
      <c r="AJ83" s="1751"/>
      <c r="AK83" s="1751"/>
      <c r="AL83" s="1751"/>
      <c r="AM83" s="1751"/>
      <c r="AN83" s="1751"/>
      <c r="AO83" s="1751"/>
      <c r="AP83" s="1751"/>
      <c r="AQ83" s="1751"/>
      <c r="AR83" s="1751"/>
      <c r="AS83" s="1751"/>
      <c r="AT83" s="1751"/>
      <c r="AU83" s="1751"/>
      <c r="AV83" s="1751"/>
      <c r="AW83" s="1751"/>
      <c r="AX83" s="1751"/>
      <c r="AY83" s="1751"/>
      <c r="AZ83" s="1751"/>
      <c r="BA83" s="1751"/>
      <c r="BB83" s="1751"/>
      <c r="BC83" s="1751"/>
      <c r="BD83" s="1751"/>
      <c r="BE83" s="1751"/>
      <c r="BF83" s="1751"/>
      <c r="BG83" s="1751"/>
      <c r="BH83" s="1751"/>
      <c r="BI83" s="1751"/>
      <c r="BJ83" s="1751"/>
      <c r="BK83" s="1751"/>
      <c r="BL83" s="1751"/>
      <c r="BM83" s="1751"/>
      <c r="BN83" s="1751"/>
      <c r="BO83" s="1751"/>
      <c r="BP83" s="1751"/>
      <c r="BQ83" s="1751"/>
      <c r="BR83" s="1751"/>
      <c r="BS83" s="1751"/>
      <c r="BT83" s="1751"/>
      <c r="BU83" s="1751"/>
      <c r="BV83" s="1751"/>
      <c r="BW83" s="1751"/>
      <c r="BX83" s="1751"/>
      <c r="BY83" s="1751"/>
      <c r="BZ83" s="1751"/>
      <c r="CA83" s="1751"/>
      <c r="CB83" s="1751"/>
      <c r="CC83" s="1751"/>
      <c r="CD83" s="1751"/>
      <c r="CE83" s="1751"/>
      <c r="CF83" s="1751"/>
      <c r="CG83" s="1751"/>
      <c r="CH83" s="1751"/>
      <c r="CI83" s="1751"/>
      <c r="CJ83" s="1751"/>
      <c r="CK83" s="1751"/>
      <c r="CL83" s="1751"/>
      <c r="CM83" s="1751"/>
      <c r="CN83" s="1751"/>
      <c r="CO83" s="1751"/>
      <c r="CP83" s="1751"/>
      <c r="CQ83" s="1751"/>
      <c r="CR83" s="1751"/>
      <c r="CS83" s="1751"/>
      <c r="CT83" s="1751"/>
      <c r="CU83" s="1751"/>
      <c r="CV83" s="1751"/>
      <c r="CW83" s="1751"/>
      <c r="CX83" s="1751"/>
      <c r="CY83" s="1751"/>
      <c r="CZ83" s="1751"/>
      <c r="DA83" s="1751"/>
      <c r="DB83" s="1751"/>
      <c r="DC83" s="1751"/>
      <c r="DD83" s="1751"/>
      <c r="DE83" s="1751"/>
      <c r="DF83" s="1751"/>
      <c r="DG83" s="1751"/>
      <c r="DH83" s="1751"/>
      <c r="DI83" s="1751"/>
    </row>
    <row r="84" spans="1:113" s="224" customFormat="1">
      <c r="V84" s="1751"/>
      <c r="W84" s="1751"/>
      <c r="X84" s="1751"/>
      <c r="Y84" s="1751"/>
      <c r="Z84" s="1751"/>
      <c r="AA84" s="1751"/>
      <c r="AB84" s="1751"/>
      <c r="AC84" s="1751"/>
      <c r="AD84" s="1751"/>
      <c r="AE84" s="1751"/>
      <c r="AF84" s="1751"/>
      <c r="AG84" s="1751"/>
      <c r="AH84" s="1751"/>
      <c r="AI84" s="1751"/>
      <c r="AJ84" s="1751"/>
      <c r="AK84" s="1751"/>
      <c r="AL84" s="1751"/>
      <c r="AM84" s="1751"/>
      <c r="AN84" s="1751"/>
      <c r="AO84" s="1751"/>
      <c r="AP84" s="1751"/>
      <c r="AQ84" s="1751"/>
      <c r="AR84" s="1751"/>
      <c r="AS84" s="1751"/>
      <c r="AT84" s="1751"/>
      <c r="AU84" s="1751"/>
      <c r="AV84" s="1751"/>
      <c r="AW84" s="1751"/>
      <c r="AX84" s="1751"/>
      <c r="AY84" s="1751"/>
      <c r="AZ84" s="1751"/>
      <c r="BA84" s="1751"/>
      <c r="BB84" s="1751"/>
      <c r="BC84" s="1751"/>
      <c r="BD84" s="1751"/>
      <c r="BE84" s="1751"/>
      <c r="BF84" s="1751"/>
      <c r="BG84" s="1751"/>
      <c r="BH84" s="1751"/>
      <c r="BI84" s="1751"/>
      <c r="BJ84" s="1751"/>
      <c r="BK84" s="1751"/>
      <c r="BL84" s="1751"/>
      <c r="BM84" s="1751"/>
      <c r="BN84" s="1751"/>
      <c r="BO84" s="1751"/>
      <c r="BP84" s="1751"/>
      <c r="BQ84" s="1751"/>
      <c r="BR84" s="1751"/>
      <c r="BS84" s="1751"/>
      <c r="BT84" s="1751"/>
      <c r="BU84" s="1751"/>
      <c r="BV84" s="1751"/>
      <c r="BW84" s="1751"/>
      <c r="BX84" s="1751"/>
      <c r="BY84" s="1751"/>
      <c r="BZ84" s="1751"/>
      <c r="CA84" s="1751"/>
      <c r="CB84" s="1751"/>
      <c r="CC84" s="1751"/>
      <c r="CD84" s="1751"/>
      <c r="CE84" s="1751"/>
      <c r="CF84" s="1751"/>
      <c r="CG84" s="1751"/>
      <c r="CH84" s="1751"/>
      <c r="CI84" s="1751"/>
      <c r="CJ84" s="1751"/>
      <c r="CK84" s="1751"/>
      <c r="CL84" s="1751"/>
      <c r="CM84" s="1751"/>
      <c r="CN84" s="1751"/>
      <c r="CO84" s="1751"/>
      <c r="CP84" s="1751"/>
      <c r="CQ84" s="1751"/>
      <c r="CR84" s="1751"/>
      <c r="CS84" s="1751"/>
      <c r="CT84" s="1751"/>
      <c r="CU84" s="1751"/>
      <c r="CV84" s="1751"/>
      <c r="CW84" s="1751"/>
      <c r="CX84" s="1751"/>
      <c r="CY84" s="1751"/>
      <c r="CZ84" s="1751"/>
      <c r="DA84" s="1751"/>
      <c r="DB84" s="1751"/>
      <c r="DC84" s="1751"/>
      <c r="DD84" s="1751"/>
      <c r="DE84" s="1751"/>
      <c r="DF84" s="1751"/>
      <c r="DG84" s="1751"/>
      <c r="DH84" s="1751"/>
      <c r="DI84" s="1751"/>
    </row>
    <row r="85" spans="1:113" s="224" customFormat="1">
      <c r="V85" s="1751"/>
      <c r="W85" s="1751"/>
      <c r="X85" s="1751"/>
      <c r="Y85" s="1751"/>
      <c r="Z85" s="1751"/>
      <c r="AA85" s="1751"/>
      <c r="AB85" s="1751"/>
      <c r="AC85" s="1751"/>
      <c r="AD85" s="1751"/>
      <c r="AE85" s="1751"/>
      <c r="AF85" s="1751"/>
      <c r="AG85" s="1751"/>
      <c r="AH85" s="1751"/>
      <c r="AI85" s="1751"/>
      <c r="AJ85" s="1751"/>
      <c r="AK85" s="1751"/>
      <c r="AL85" s="1751"/>
      <c r="AM85" s="1751"/>
      <c r="AN85" s="1751"/>
      <c r="AO85" s="1751"/>
      <c r="AP85" s="1751"/>
      <c r="AQ85" s="1751"/>
      <c r="AR85" s="1751"/>
      <c r="AS85" s="1751"/>
      <c r="AT85" s="1751"/>
      <c r="AU85" s="1751"/>
      <c r="AV85" s="1751"/>
      <c r="AW85" s="1751"/>
      <c r="AX85" s="1751"/>
      <c r="AY85" s="1751"/>
      <c r="AZ85" s="1751"/>
      <c r="BA85" s="1751"/>
      <c r="BB85" s="1751"/>
      <c r="BC85" s="1751"/>
      <c r="BD85" s="1751"/>
      <c r="BE85" s="1751"/>
      <c r="BF85" s="1751"/>
      <c r="BG85" s="1751"/>
      <c r="BH85" s="1751"/>
      <c r="BI85" s="1751"/>
      <c r="BJ85" s="1751"/>
      <c r="BK85" s="1751"/>
      <c r="BL85" s="1751"/>
      <c r="BM85" s="1751"/>
      <c r="BN85" s="1751"/>
      <c r="BO85" s="1751"/>
      <c r="BP85" s="1751"/>
      <c r="BQ85" s="1751"/>
      <c r="BR85" s="1751"/>
      <c r="BS85" s="1751"/>
      <c r="BT85" s="1751"/>
      <c r="BU85" s="1751"/>
      <c r="BV85" s="1751"/>
      <c r="BW85" s="1751"/>
      <c r="BX85" s="1751"/>
      <c r="BY85" s="1751"/>
      <c r="BZ85" s="1751"/>
      <c r="CA85" s="1751"/>
      <c r="CB85" s="1751"/>
      <c r="CC85" s="1751"/>
      <c r="CD85" s="1751"/>
      <c r="CE85" s="1751"/>
      <c r="CF85" s="1751"/>
      <c r="CG85" s="1751"/>
      <c r="CH85" s="1751"/>
      <c r="CI85" s="1751"/>
      <c r="CJ85" s="1751"/>
      <c r="CK85" s="1751"/>
      <c r="CL85" s="1751"/>
      <c r="CM85" s="1751"/>
      <c r="CN85" s="1751"/>
      <c r="CO85" s="1751"/>
      <c r="CP85" s="1751"/>
      <c r="CQ85" s="1751"/>
      <c r="CR85" s="1751"/>
      <c r="CS85" s="1751"/>
      <c r="CT85" s="1751"/>
      <c r="CU85" s="1751"/>
      <c r="CV85" s="1751"/>
      <c r="CW85" s="1751"/>
      <c r="CX85" s="1751"/>
      <c r="CY85" s="1751"/>
      <c r="CZ85" s="1751"/>
      <c r="DA85" s="1751"/>
      <c r="DB85" s="1751"/>
      <c r="DC85" s="1751"/>
      <c r="DD85" s="1751"/>
      <c r="DE85" s="1751"/>
      <c r="DF85" s="1751"/>
      <c r="DG85" s="1751"/>
      <c r="DH85" s="1751"/>
      <c r="DI85" s="1751"/>
    </row>
    <row r="86" spans="1:113" s="224" customFormat="1">
      <c r="V86" s="1751"/>
      <c r="W86" s="1751"/>
      <c r="X86" s="1751"/>
      <c r="Y86" s="1751"/>
      <c r="Z86" s="1751"/>
      <c r="AA86" s="1751"/>
      <c r="AB86" s="1751"/>
      <c r="AC86" s="1751"/>
      <c r="AD86" s="1751"/>
      <c r="AE86" s="1751"/>
      <c r="AF86" s="1751"/>
      <c r="AG86" s="1751"/>
      <c r="AH86" s="1751"/>
      <c r="AI86" s="1751"/>
      <c r="AJ86" s="1751"/>
      <c r="AK86" s="1751"/>
      <c r="AL86" s="1751"/>
      <c r="AM86" s="1751"/>
      <c r="AN86" s="1751"/>
      <c r="AO86" s="1751"/>
      <c r="AP86" s="1751"/>
      <c r="AQ86" s="1751"/>
      <c r="AR86" s="1751"/>
      <c r="AS86" s="1751"/>
      <c r="AT86" s="1751"/>
      <c r="AU86" s="1751"/>
      <c r="AV86" s="1751"/>
      <c r="AW86" s="1751"/>
      <c r="AX86" s="1751"/>
      <c r="AY86" s="1751"/>
      <c r="AZ86" s="1751"/>
      <c r="BA86" s="1751"/>
      <c r="BB86" s="1751"/>
      <c r="BC86" s="1751"/>
      <c r="BD86" s="1751"/>
      <c r="BE86" s="1751"/>
      <c r="BF86" s="1751"/>
      <c r="BG86" s="1751"/>
      <c r="BH86" s="1751"/>
      <c r="BI86" s="1751"/>
      <c r="BJ86" s="1751"/>
      <c r="BK86" s="1751"/>
      <c r="BL86" s="1751"/>
      <c r="BM86" s="1751"/>
      <c r="BN86" s="1751"/>
      <c r="BO86" s="1751"/>
      <c r="BP86" s="1751"/>
      <c r="BQ86" s="1751"/>
      <c r="BR86" s="1751"/>
      <c r="BS86" s="1751"/>
      <c r="BT86" s="1751"/>
      <c r="BU86" s="1751"/>
      <c r="BV86" s="1751"/>
      <c r="BW86" s="1751"/>
      <c r="BX86" s="1751"/>
      <c r="BY86" s="1751"/>
      <c r="BZ86" s="1751"/>
      <c r="CA86" s="1751"/>
      <c r="CB86" s="1751"/>
      <c r="CC86" s="1751"/>
      <c r="CD86" s="1751"/>
      <c r="CE86" s="1751"/>
      <c r="CF86" s="1751"/>
      <c r="CG86" s="1751"/>
      <c r="CH86" s="1751"/>
      <c r="CI86" s="1751"/>
      <c r="CJ86" s="1751"/>
      <c r="CK86" s="1751"/>
      <c r="CL86" s="1751"/>
      <c r="CM86" s="1751"/>
      <c r="CN86" s="1751"/>
      <c r="CO86" s="1751"/>
      <c r="CP86" s="1751"/>
      <c r="CQ86" s="1751"/>
      <c r="CR86" s="1751"/>
      <c r="CS86" s="1751"/>
      <c r="CT86" s="1751"/>
      <c r="CU86" s="1751"/>
      <c r="CV86" s="1751"/>
      <c r="CW86" s="1751"/>
      <c r="CX86" s="1751"/>
      <c r="CY86" s="1751"/>
      <c r="CZ86" s="1751"/>
      <c r="DA86" s="1751"/>
      <c r="DB86" s="1751"/>
      <c r="DC86" s="1751"/>
      <c r="DD86" s="1751"/>
      <c r="DE86" s="1751"/>
      <c r="DF86" s="1751"/>
      <c r="DG86" s="1751"/>
      <c r="DH86" s="1751"/>
      <c r="DI86" s="1751"/>
    </row>
    <row r="87" spans="1:113" s="224" customFormat="1">
      <c r="A87" s="1751"/>
      <c r="B87" s="1751"/>
      <c r="V87" s="1751"/>
      <c r="W87" s="1751"/>
      <c r="X87" s="1751"/>
      <c r="Y87" s="1751"/>
      <c r="Z87" s="1751"/>
      <c r="AA87" s="1751"/>
      <c r="AB87" s="1751"/>
      <c r="AC87" s="1751"/>
      <c r="AD87" s="1751"/>
      <c r="AE87" s="1751"/>
      <c r="AF87" s="1751"/>
      <c r="AG87" s="1751"/>
      <c r="AH87" s="1751"/>
      <c r="AI87" s="1751"/>
      <c r="AJ87" s="1751"/>
      <c r="AK87" s="1751"/>
      <c r="AL87" s="1751"/>
      <c r="AM87" s="1751"/>
      <c r="AN87" s="1751"/>
      <c r="AO87" s="1751"/>
      <c r="AP87" s="1751"/>
      <c r="AQ87" s="1751"/>
      <c r="AR87" s="1751"/>
      <c r="AS87" s="1751"/>
      <c r="AT87" s="1751"/>
      <c r="AU87" s="1751"/>
      <c r="AV87" s="1751"/>
      <c r="AW87" s="1751"/>
      <c r="AX87" s="1751"/>
      <c r="AY87" s="1751"/>
      <c r="AZ87" s="1751"/>
      <c r="BA87" s="1751"/>
      <c r="BB87" s="1751"/>
      <c r="BC87" s="1751"/>
      <c r="BD87" s="1751"/>
      <c r="BE87" s="1751"/>
      <c r="BF87" s="1751"/>
      <c r="BG87" s="1751"/>
      <c r="BH87" s="1751"/>
      <c r="BI87" s="1751"/>
      <c r="BJ87" s="1751"/>
      <c r="BK87" s="1751"/>
      <c r="BL87" s="1751"/>
      <c r="BM87" s="1751"/>
      <c r="BN87" s="1751"/>
      <c r="BO87" s="1751"/>
      <c r="BP87" s="1751"/>
      <c r="BQ87" s="1751"/>
      <c r="BR87" s="1751"/>
      <c r="BS87" s="1751"/>
      <c r="BT87" s="1751"/>
      <c r="BU87" s="1751"/>
      <c r="BV87" s="1751"/>
      <c r="BW87" s="1751"/>
      <c r="BX87" s="1751"/>
      <c r="BY87" s="1751"/>
      <c r="BZ87" s="1751"/>
      <c r="CA87" s="1751"/>
      <c r="CB87" s="1751"/>
      <c r="CC87" s="1751"/>
      <c r="CD87" s="1751"/>
      <c r="CE87" s="1751"/>
      <c r="CF87" s="1751"/>
      <c r="CG87" s="1751"/>
      <c r="CH87" s="1751"/>
      <c r="CI87" s="1751"/>
      <c r="CJ87" s="1751"/>
      <c r="CK87" s="1751"/>
      <c r="CL87" s="1751"/>
      <c r="CM87" s="1751"/>
      <c r="CN87" s="1751"/>
      <c r="CO87" s="1751"/>
      <c r="CP87" s="1751"/>
      <c r="CQ87" s="1751"/>
      <c r="CR87" s="1751"/>
      <c r="CS87" s="1751"/>
      <c r="CT87" s="1751"/>
      <c r="CU87" s="1751"/>
      <c r="CV87" s="1751"/>
      <c r="CW87" s="1751"/>
      <c r="CX87" s="1751"/>
      <c r="CY87" s="1751"/>
      <c r="CZ87" s="1751"/>
      <c r="DA87" s="1751"/>
      <c r="DB87" s="1751"/>
      <c r="DC87" s="1751"/>
      <c r="DD87" s="1751"/>
      <c r="DE87" s="1751"/>
      <c r="DF87" s="1751"/>
      <c r="DG87" s="1751"/>
      <c r="DH87" s="1751"/>
      <c r="DI87" s="1751"/>
    </row>
    <row r="88" spans="1:113" s="224" customFormat="1">
      <c r="A88" s="1751"/>
      <c r="B88" s="1751"/>
      <c r="V88" s="1751"/>
      <c r="W88" s="1751"/>
      <c r="X88" s="1751"/>
      <c r="Y88" s="1751"/>
      <c r="Z88" s="1751"/>
      <c r="AA88" s="1751"/>
      <c r="AB88" s="1751"/>
      <c r="AC88" s="1751"/>
      <c r="AD88" s="1751"/>
      <c r="AE88" s="1751"/>
      <c r="AF88" s="1751"/>
      <c r="AG88" s="1751"/>
      <c r="AH88" s="1751"/>
      <c r="AI88" s="1751"/>
      <c r="AJ88" s="1751"/>
      <c r="AK88" s="1751"/>
      <c r="AL88" s="1751"/>
      <c r="AM88" s="1751"/>
      <c r="AN88" s="1751"/>
      <c r="AO88" s="1751"/>
      <c r="AP88" s="1751"/>
      <c r="AQ88" s="1751"/>
      <c r="AR88" s="1751"/>
      <c r="AS88" s="1751"/>
      <c r="AT88" s="1751"/>
      <c r="AU88" s="1751"/>
      <c r="AV88" s="1751"/>
      <c r="AW88" s="1751"/>
      <c r="AX88" s="1751"/>
      <c r="AY88" s="1751"/>
      <c r="AZ88" s="1751"/>
      <c r="BA88" s="1751"/>
      <c r="BB88" s="1751"/>
      <c r="BC88" s="1751"/>
      <c r="BD88" s="1751"/>
      <c r="BE88" s="1751"/>
      <c r="BF88" s="1751"/>
      <c r="BG88" s="1751"/>
      <c r="BH88" s="1751"/>
      <c r="BI88" s="1751"/>
      <c r="BJ88" s="1751"/>
      <c r="BK88" s="1751"/>
      <c r="BL88" s="1751"/>
      <c r="BM88" s="1751"/>
      <c r="BN88" s="1751"/>
      <c r="BO88" s="1751"/>
      <c r="BP88" s="1751"/>
      <c r="BQ88" s="1751"/>
      <c r="BR88" s="1751"/>
      <c r="BS88" s="1751"/>
      <c r="BT88" s="1751"/>
      <c r="BU88" s="1751"/>
      <c r="BV88" s="1751"/>
      <c r="BW88" s="1751"/>
      <c r="BX88" s="1751"/>
      <c r="BY88" s="1751"/>
      <c r="BZ88" s="1751"/>
      <c r="CA88" s="1751"/>
      <c r="CB88" s="1751"/>
      <c r="CC88" s="1751"/>
      <c r="CD88" s="1751"/>
      <c r="CE88" s="1751"/>
      <c r="CF88" s="1751"/>
      <c r="CG88" s="1751"/>
      <c r="CH88" s="1751"/>
      <c r="CI88" s="1751"/>
      <c r="CJ88" s="1751"/>
      <c r="CK88" s="1751"/>
      <c r="CL88" s="1751"/>
      <c r="CM88" s="1751"/>
      <c r="CN88" s="1751"/>
      <c r="CO88" s="1751"/>
      <c r="CP88" s="1751"/>
      <c r="CQ88" s="1751"/>
      <c r="CR88" s="1751"/>
      <c r="CS88" s="1751"/>
      <c r="CT88" s="1751"/>
      <c r="CU88" s="1751"/>
      <c r="CV88" s="1751"/>
      <c r="CW88" s="1751"/>
      <c r="CX88" s="1751"/>
      <c r="CY88" s="1751"/>
      <c r="CZ88" s="1751"/>
      <c r="DA88" s="1751"/>
      <c r="DB88" s="1751"/>
      <c r="DC88" s="1751"/>
      <c r="DD88" s="1751"/>
      <c r="DE88" s="1751"/>
      <c r="DF88" s="1751"/>
      <c r="DG88" s="1751"/>
      <c r="DH88" s="1751"/>
      <c r="DI88" s="175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showGridLines="0" topLeftCell="A10" zoomScale="90" zoomScaleNormal="90" workbookViewId="0">
      <selection activeCell="X32" sqref="X32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2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8" t="s">
        <v>423</v>
      </c>
      <c r="C3"/>
      <c r="F3" s="430"/>
      <c r="G3" s="430"/>
      <c r="H3" s="431"/>
      <c r="I3" s="432"/>
      <c r="M3" s="1058" t="s">
        <v>439</v>
      </c>
      <c r="N3"/>
      <c r="Q3" s="430"/>
      <c r="R3" s="430"/>
      <c r="S3" s="431"/>
    </row>
    <row r="4" spans="2:23" ht="21" customHeight="1">
      <c r="B4" s="436" t="s">
        <v>652</v>
      </c>
      <c r="C4" s="436"/>
      <c r="D4" s="436"/>
      <c r="E4" s="436"/>
      <c r="F4" s="436"/>
      <c r="G4" s="436"/>
      <c r="H4" s="436"/>
      <c r="I4" s="437"/>
      <c r="J4" s="437"/>
      <c r="M4" s="436" t="s">
        <v>653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654</v>
      </c>
      <c r="C7" s="444"/>
      <c r="D7" s="445"/>
      <c r="E7" s="446"/>
      <c r="F7" s="443" t="s">
        <v>655</v>
      </c>
      <c r="G7" s="444"/>
      <c r="H7" s="445"/>
      <c r="I7" s="446"/>
      <c r="M7" s="443" t="s">
        <v>654</v>
      </c>
      <c r="N7" s="444"/>
      <c r="O7" s="445"/>
      <c r="P7" s="446"/>
      <c r="Q7" s="443" t="s">
        <v>655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540</v>
      </c>
      <c r="S8" s="449" t="s">
        <v>183</v>
      </c>
      <c r="T8" s="450" t="s">
        <v>164</v>
      </c>
    </row>
    <row r="9" spans="2:23" ht="15" thickBot="1">
      <c r="B9" s="861" t="s">
        <v>161</v>
      </c>
      <c r="C9" s="862">
        <v>436085.98599999998</v>
      </c>
      <c r="D9" s="863">
        <v>1873620.0959999999</v>
      </c>
      <c r="E9" s="864">
        <v>249892.32500000001</v>
      </c>
      <c r="F9" s="861" t="s">
        <v>161</v>
      </c>
      <c r="G9" s="862">
        <v>389635.87099999998</v>
      </c>
      <c r="H9" s="865">
        <v>1706173.0419999999</v>
      </c>
      <c r="I9" s="864">
        <v>179858.098</v>
      </c>
      <c r="M9" s="452" t="s">
        <v>161</v>
      </c>
      <c r="N9" s="137">
        <v>711480.26</v>
      </c>
      <c r="O9" s="151">
        <v>3056310.0610000002</v>
      </c>
      <c r="P9" s="138">
        <v>349614.25300000003</v>
      </c>
      <c r="Q9" s="452" t="s">
        <v>161</v>
      </c>
      <c r="R9" s="137">
        <v>738773.44900000002</v>
      </c>
      <c r="S9" s="151">
        <v>3229982.1719999998</v>
      </c>
      <c r="T9" s="138">
        <v>321989.57400000002</v>
      </c>
      <c r="V9" s="77"/>
      <c r="W9" s="77"/>
    </row>
    <row r="10" spans="2:23" ht="15" customHeight="1">
      <c r="B10" s="866" t="s">
        <v>309</v>
      </c>
      <c r="C10" s="867">
        <v>70326.67</v>
      </c>
      <c r="D10" s="868">
        <v>302087.89299999998</v>
      </c>
      <c r="E10" s="869">
        <v>29786.037</v>
      </c>
      <c r="F10" s="866" t="s">
        <v>163</v>
      </c>
      <c r="G10" s="870">
        <v>41820.612000000001</v>
      </c>
      <c r="H10" s="871">
        <v>183346.22899999999</v>
      </c>
      <c r="I10" s="872">
        <v>13595.576999999999</v>
      </c>
      <c r="K10" s="456"/>
      <c r="M10" s="154" t="s">
        <v>108</v>
      </c>
      <c r="N10" s="453">
        <v>198066.31099999999</v>
      </c>
      <c r="O10" s="454">
        <v>850895.56599999999</v>
      </c>
      <c r="P10" s="455">
        <v>80733.637000000002</v>
      </c>
      <c r="Q10" s="719" t="s">
        <v>108</v>
      </c>
      <c r="R10" s="720">
        <v>188253.03099999999</v>
      </c>
      <c r="S10" s="721">
        <v>822945.26399999997</v>
      </c>
      <c r="T10" s="722">
        <v>67246.122000000003</v>
      </c>
      <c r="U10" s="77"/>
      <c r="V10" s="77"/>
      <c r="W10" s="77"/>
    </row>
    <row r="11" spans="2:23">
      <c r="B11" s="873" t="s">
        <v>113</v>
      </c>
      <c r="C11" s="874">
        <v>47609.847999999998</v>
      </c>
      <c r="D11" s="875">
        <v>204436.17199999999</v>
      </c>
      <c r="E11" s="876">
        <v>29454.861000000001</v>
      </c>
      <c r="F11" s="873" t="s">
        <v>134</v>
      </c>
      <c r="G11" s="874">
        <v>37204.940999999999</v>
      </c>
      <c r="H11" s="875">
        <v>162527.821</v>
      </c>
      <c r="I11" s="877">
        <v>14392.674000000001</v>
      </c>
      <c r="K11" s="456"/>
      <c r="L11" s="456"/>
      <c r="M11" s="155" t="s">
        <v>104</v>
      </c>
      <c r="N11" s="457">
        <v>178353.758</v>
      </c>
      <c r="O11" s="458">
        <v>766084.09400000004</v>
      </c>
      <c r="P11" s="459">
        <v>102260.361</v>
      </c>
      <c r="Q11" s="155" t="s">
        <v>104</v>
      </c>
      <c r="R11" s="457">
        <v>186054.44200000001</v>
      </c>
      <c r="S11" s="458">
        <v>813455.03500000003</v>
      </c>
      <c r="T11" s="459">
        <v>93819.057000000001</v>
      </c>
      <c r="U11" s="77"/>
      <c r="V11" s="77"/>
      <c r="W11" s="77"/>
    </row>
    <row r="12" spans="2:23">
      <c r="B12" s="873" t="s">
        <v>108</v>
      </c>
      <c r="C12" s="874">
        <v>45631.5</v>
      </c>
      <c r="D12" s="875">
        <v>196033.269</v>
      </c>
      <c r="E12" s="876">
        <v>36475.402000000002</v>
      </c>
      <c r="F12" s="873" t="s">
        <v>108</v>
      </c>
      <c r="G12" s="874">
        <v>35833.951000000001</v>
      </c>
      <c r="H12" s="875">
        <v>156084.538</v>
      </c>
      <c r="I12" s="877">
        <v>24117.402999999998</v>
      </c>
      <c r="K12" s="456"/>
      <c r="L12" s="456"/>
      <c r="M12" s="155" t="s">
        <v>106</v>
      </c>
      <c r="N12" s="457">
        <v>99513.67</v>
      </c>
      <c r="O12" s="458">
        <v>427497.37699999998</v>
      </c>
      <c r="P12" s="459">
        <v>56250.981</v>
      </c>
      <c r="Q12" s="155" t="s">
        <v>106</v>
      </c>
      <c r="R12" s="457">
        <v>111572.845</v>
      </c>
      <c r="S12" s="458">
        <v>487157.016</v>
      </c>
      <c r="T12" s="459">
        <v>53416.466</v>
      </c>
      <c r="U12" s="77"/>
      <c r="V12" s="77"/>
      <c r="W12" s="77"/>
    </row>
    <row r="13" spans="2:23">
      <c r="B13" s="873" t="s">
        <v>163</v>
      </c>
      <c r="C13" s="874">
        <v>36440.669000000002</v>
      </c>
      <c r="D13" s="875">
        <v>156595.18700000001</v>
      </c>
      <c r="E13" s="876">
        <v>14178.344999999999</v>
      </c>
      <c r="F13" s="873" t="s">
        <v>309</v>
      </c>
      <c r="G13" s="874">
        <v>28721.833999999999</v>
      </c>
      <c r="H13" s="875">
        <v>127028.073</v>
      </c>
      <c r="I13" s="877">
        <v>9842.2720000000008</v>
      </c>
      <c r="K13" s="456"/>
      <c r="L13" s="456"/>
      <c r="M13" s="155" t="s">
        <v>110</v>
      </c>
      <c r="N13" s="457">
        <v>93515.119000000006</v>
      </c>
      <c r="O13" s="458">
        <v>401750.25</v>
      </c>
      <c r="P13" s="459">
        <v>37639.497000000003</v>
      </c>
      <c r="Q13" s="155" t="s">
        <v>110</v>
      </c>
      <c r="R13" s="457">
        <v>96313.918000000005</v>
      </c>
      <c r="S13" s="458">
        <v>421648.96799999999</v>
      </c>
      <c r="T13" s="459">
        <v>37174.845999999998</v>
      </c>
      <c r="U13" s="77"/>
      <c r="V13" s="77"/>
      <c r="W13" s="77"/>
    </row>
    <row r="14" spans="2:23">
      <c r="B14" s="873" t="s">
        <v>134</v>
      </c>
      <c r="C14" s="874">
        <v>28709.582999999999</v>
      </c>
      <c r="D14" s="875">
        <v>123369.921</v>
      </c>
      <c r="E14" s="876">
        <v>14098.636</v>
      </c>
      <c r="F14" s="873" t="s">
        <v>162</v>
      </c>
      <c r="G14" s="874">
        <v>26336.502</v>
      </c>
      <c r="H14" s="875">
        <v>115424.30499999999</v>
      </c>
      <c r="I14" s="877">
        <v>8677.8269999999993</v>
      </c>
      <c r="M14" s="873" t="s">
        <v>115</v>
      </c>
      <c r="N14" s="457">
        <v>63251.472999999998</v>
      </c>
      <c r="O14" s="458">
        <v>271624.33100000001</v>
      </c>
      <c r="P14" s="459">
        <v>36877.567999999999</v>
      </c>
      <c r="Q14" s="873" t="s">
        <v>115</v>
      </c>
      <c r="R14" s="457">
        <v>59740.546999999999</v>
      </c>
      <c r="S14" s="458">
        <v>260317.11</v>
      </c>
      <c r="T14" s="459">
        <v>28816.069</v>
      </c>
      <c r="U14" s="77"/>
      <c r="V14" s="77"/>
      <c r="W14" s="77"/>
    </row>
    <row r="15" spans="2:23">
      <c r="B15" s="873" t="s">
        <v>162</v>
      </c>
      <c r="C15" s="874">
        <v>22762.072</v>
      </c>
      <c r="D15" s="875">
        <v>97752.841</v>
      </c>
      <c r="E15" s="876">
        <v>9440.6669999999995</v>
      </c>
      <c r="F15" s="873" t="s">
        <v>113</v>
      </c>
      <c r="G15" s="874">
        <v>24523.811000000002</v>
      </c>
      <c r="H15" s="875">
        <v>107301.78599999999</v>
      </c>
      <c r="I15" s="877">
        <v>13538.332</v>
      </c>
      <c r="M15" s="155" t="s">
        <v>162</v>
      </c>
      <c r="N15" s="457">
        <v>29725.814999999999</v>
      </c>
      <c r="O15" s="458">
        <v>127703.079</v>
      </c>
      <c r="P15" s="459">
        <v>12120.272000000001</v>
      </c>
      <c r="Q15" s="155" t="s">
        <v>162</v>
      </c>
      <c r="R15" s="457">
        <v>33490.021999999997</v>
      </c>
      <c r="S15" s="458">
        <v>146994.35800000001</v>
      </c>
      <c r="T15" s="459">
        <v>13798.276</v>
      </c>
      <c r="U15" s="77"/>
      <c r="V15" s="77"/>
      <c r="W15" s="77"/>
    </row>
    <row r="16" spans="2:23">
      <c r="B16" s="873" t="s">
        <v>131</v>
      </c>
      <c r="C16" s="874">
        <v>21647.705999999998</v>
      </c>
      <c r="D16" s="875">
        <v>92996.53</v>
      </c>
      <c r="E16" s="876">
        <v>11751.871999999999</v>
      </c>
      <c r="F16" s="873" t="s">
        <v>131</v>
      </c>
      <c r="G16" s="874">
        <v>23207.578000000001</v>
      </c>
      <c r="H16" s="875">
        <v>100336.22199999999</v>
      </c>
      <c r="I16" s="877">
        <v>8737.0490000000009</v>
      </c>
      <c r="M16" s="155" t="s">
        <v>111</v>
      </c>
      <c r="N16" s="457">
        <v>22208.826000000001</v>
      </c>
      <c r="O16" s="458">
        <v>95419.910999999993</v>
      </c>
      <c r="P16" s="459">
        <v>12568.275</v>
      </c>
      <c r="Q16" s="155" t="s">
        <v>111</v>
      </c>
      <c r="R16" s="457">
        <v>21332.595000000001</v>
      </c>
      <c r="S16" s="458">
        <v>92977.244000000006</v>
      </c>
      <c r="T16" s="459">
        <v>10366.391</v>
      </c>
      <c r="U16" s="77"/>
      <c r="V16" s="77"/>
      <c r="W16" s="77"/>
    </row>
    <row r="17" spans="2:23">
      <c r="B17" s="873" t="s">
        <v>115</v>
      </c>
      <c r="C17" s="874">
        <v>21630.633999999998</v>
      </c>
      <c r="D17" s="875">
        <v>92971.907000000007</v>
      </c>
      <c r="E17" s="876">
        <v>12245.29</v>
      </c>
      <c r="F17" s="873" t="s">
        <v>149</v>
      </c>
      <c r="G17" s="874">
        <v>22787.177</v>
      </c>
      <c r="H17" s="875">
        <v>99310.252999999997</v>
      </c>
      <c r="I17" s="877">
        <v>9813.9539999999997</v>
      </c>
      <c r="M17" s="155" t="s">
        <v>119</v>
      </c>
      <c r="N17" s="457">
        <v>8741.3649999999998</v>
      </c>
      <c r="O17" s="458">
        <v>37548.898999999998</v>
      </c>
      <c r="P17" s="459">
        <v>2585.8560000000002</v>
      </c>
      <c r="Q17" s="155" t="s">
        <v>131</v>
      </c>
      <c r="R17" s="457">
        <v>10710.367</v>
      </c>
      <c r="S17" s="458">
        <v>47035.267999999996</v>
      </c>
      <c r="T17" s="459">
        <v>4783.9790000000003</v>
      </c>
      <c r="U17" s="77"/>
      <c r="V17" s="77"/>
      <c r="W17" s="77"/>
    </row>
    <row r="18" spans="2:23">
      <c r="B18" s="873" t="s">
        <v>149</v>
      </c>
      <c r="C18" s="874">
        <v>19905.822</v>
      </c>
      <c r="D18" s="875">
        <v>85515.191999999995</v>
      </c>
      <c r="E18" s="876">
        <v>11103.471</v>
      </c>
      <c r="F18" s="873" t="s">
        <v>115</v>
      </c>
      <c r="G18" s="874">
        <v>20527.132000000001</v>
      </c>
      <c r="H18" s="875">
        <v>89910.03</v>
      </c>
      <c r="I18" s="877">
        <v>8402.3559999999998</v>
      </c>
      <c r="M18" s="155" t="s">
        <v>131</v>
      </c>
      <c r="N18" s="457">
        <v>4964.8119999999999</v>
      </c>
      <c r="O18" s="458">
        <v>21318.617999999999</v>
      </c>
      <c r="P18" s="459">
        <v>2719.0859999999998</v>
      </c>
      <c r="Q18" s="155" t="s">
        <v>119</v>
      </c>
      <c r="R18" s="457">
        <v>8979.8539999999994</v>
      </c>
      <c r="S18" s="458">
        <v>39612.366999999998</v>
      </c>
      <c r="T18" s="459">
        <v>2475.424</v>
      </c>
      <c r="U18" s="77"/>
      <c r="V18" s="77"/>
      <c r="W18" s="77"/>
    </row>
    <row r="19" spans="2:23">
      <c r="B19" s="873" t="s">
        <v>129</v>
      </c>
      <c r="C19" s="874">
        <v>16763.291000000001</v>
      </c>
      <c r="D19" s="875">
        <v>72047.596000000005</v>
      </c>
      <c r="E19" s="876">
        <v>8161.3050000000003</v>
      </c>
      <c r="F19" s="873" t="s">
        <v>129</v>
      </c>
      <c r="G19" s="874">
        <v>18435.781999999999</v>
      </c>
      <c r="H19" s="875">
        <v>80848.702000000005</v>
      </c>
      <c r="I19" s="877">
        <v>8519.4920000000002</v>
      </c>
      <c r="M19" s="155" t="s">
        <v>118</v>
      </c>
      <c r="N19" s="457">
        <v>2741.5540000000001</v>
      </c>
      <c r="O19" s="458">
        <v>11780.07</v>
      </c>
      <c r="P19" s="459">
        <v>793.87599999999998</v>
      </c>
      <c r="Q19" s="155" t="s">
        <v>118</v>
      </c>
      <c r="R19" s="457">
        <v>4769.0649999999996</v>
      </c>
      <c r="S19" s="458">
        <v>21067.179</v>
      </c>
      <c r="T19" s="459">
        <v>3068.7730000000001</v>
      </c>
      <c r="U19" s="77"/>
      <c r="V19" s="77"/>
      <c r="W19" s="77"/>
    </row>
    <row r="20" spans="2:23">
      <c r="B20" s="873" t="s">
        <v>368</v>
      </c>
      <c r="C20" s="874">
        <v>10849.415999999999</v>
      </c>
      <c r="D20" s="875">
        <v>46674.862999999998</v>
      </c>
      <c r="E20" s="876">
        <v>6928.4210000000003</v>
      </c>
      <c r="F20" s="873" t="s">
        <v>168</v>
      </c>
      <c r="G20" s="874">
        <v>16788.5</v>
      </c>
      <c r="H20" s="875">
        <v>73955.383000000002</v>
      </c>
      <c r="I20" s="877">
        <v>9498.9599999999991</v>
      </c>
      <c r="M20" s="155" t="s">
        <v>129</v>
      </c>
      <c r="N20" s="453">
        <v>2699.6689999999999</v>
      </c>
      <c r="O20" s="454">
        <v>11607.96</v>
      </c>
      <c r="P20" s="455">
        <v>1524.777</v>
      </c>
      <c r="Q20" s="154" t="s">
        <v>112</v>
      </c>
      <c r="R20" s="457">
        <v>4653.991</v>
      </c>
      <c r="S20" s="458">
        <v>20345.585999999999</v>
      </c>
      <c r="T20" s="459">
        <v>1735.827</v>
      </c>
      <c r="U20" s="77"/>
      <c r="V20" s="77"/>
      <c r="W20" s="77"/>
    </row>
    <row r="21" spans="2:23">
      <c r="B21" s="873" t="s">
        <v>168</v>
      </c>
      <c r="C21" s="874">
        <v>10067.057000000001</v>
      </c>
      <c r="D21" s="875">
        <v>43280.088000000003</v>
      </c>
      <c r="E21" s="876">
        <v>11607.630999999999</v>
      </c>
      <c r="F21" s="873" t="s">
        <v>106</v>
      </c>
      <c r="G21" s="874">
        <v>10366.239</v>
      </c>
      <c r="H21" s="875">
        <v>45060.277000000002</v>
      </c>
      <c r="I21" s="877">
        <v>4352.8249999999998</v>
      </c>
      <c r="M21" s="155" t="s">
        <v>113</v>
      </c>
      <c r="N21" s="457">
        <v>2253.107</v>
      </c>
      <c r="O21" s="458">
        <v>9684.5439999999999</v>
      </c>
      <c r="P21" s="459">
        <v>827.11599999999999</v>
      </c>
      <c r="Q21" s="155" t="s">
        <v>113</v>
      </c>
      <c r="R21" s="457">
        <v>4026.7020000000002</v>
      </c>
      <c r="S21" s="458">
        <v>17359.225999999999</v>
      </c>
      <c r="T21" s="459">
        <v>1161.9390000000001</v>
      </c>
      <c r="U21" s="77"/>
      <c r="V21" s="77"/>
      <c r="W21" s="77"/>
    </row>
    <row r="22" spans="2:23">
      <c r="B22" s="873" t="s">
        <v>110</v>
      </c>
      <c r="C22" s="874">
        <v>8385.1489999999994</v>
      </c>
      <c r="D22" s="875">
        <v>36044.51</v>
      </c>
      <c r="E22" s="876">
        <v>4255.0320000000002</v>
      </c>
      <c r="F22" s="873" t="s">
        <v>258</v>
      </c>
      <c r="G22" s="874">
        <v>10222.870000000001</v>
      </c>
      <c r="H22" s="875">
        <v>45242.158000000003</v>
      </c>
      <c r="I22" s="877">
        <v>8363.0820000000003</v>
      </c>
      <c r="M22" s="154" t="s">
        <v>134</v>
      </c>
      <c r="N22" s="457">
        <v>1527.338</v>
      </c>
      <c r="O22" s="458">
        <v>6558.6090000000004</v>
      </c>
      <c r="P22" s="459">
        <v>752.99199999999996</v>
      </c>
      <c r="Q22" s="155" t="s">
        <v>138</v>
      </c>
      <c r="R22" s="457">
        <v>2275.9960000000001</v>
      </c>
      <c r="S22" s="458">
        <v>10013.852000000001</v>
      </c>
      <c r="T22" s="459">
        <v>695.56799999999998</v>
      </c>
      <c r="U22" s="77"/>
      <c r="V22" s="77"/>
      <c r="W22" s="77"/>
    </row>
    <row r="23" spans="2:23" ht="13.5" thickBot="1">
      <c r="B23" s="873" t="s">
        <v>126</v>
      </c>
      <c r="C23" s="874">
        <v>7999.3130000000001</v>
      </c>
      <c r="D23" s="875">
        <v>34359.368999999999</v>
      </c>
      <c r="E23" s="876">
        <v>3505.7809999999999</v>
      </c>
      <c r="F23" s="873" t="s">
        <v>380</v>
      </c>
      <c r="G23" s="874">
        <v>8726.8700000000008</v>
      </c>
      <c r="H23" s="875">
        <v>38242.061999999998</v>
      </c>
      <c r="I23" s="877">
        <v>2542.1320000000001</v>
      </c>
      <c r="M23" s="1006" t="s">
        <v>117</v>
      </c>
      <c r="N23" s="920">
        <v>754.60900000000004</v>
      </c>
      <c r="O23" s="921">
        <v>3241.7139999999999</v>
      </c>
      <c r="P23" s="922">
        <v>282.32299999999998</v>
      </c>
      <c r="Q23" s="155" t="s">
        <v>129</v>
      </c>
      <c r="R23" s="457">
        <v>2220.779</v>
      </c>
      <c r="S23" s="458">
        <v>9693.375</v>
      </c>
      <c r="T23" s="459">
        <v>1136.9079999999999</v>
      </c>
      <c r="U23" s="77"/>
      <c r="V23" s="77"/>
      <c r="W23" s="77"/>
    </row>
    <row r="24" spans="2:23" ht="13.5" thickBot="1">
      <c r="B24" s="873" t="s">
        <v>258</v>
      </c>
      <c r="C24" s="874">
        <v>7202.2889999999998</v>
      </c>
      <c r="D24" s="875">
        <v>30986.398000000001</v>
      </c>
      <c r="E24" s="876">
        <v>7583.607</v>
      </c>
      <c r="F24" s="873" t="s">
        <v>126</v>
      </c>
      <c r="G24" s="874">
        <v>6992.8159999999998</v>
      </c>
      <c r="H24" s="875">
        <v>30563.27</v>
      </c>
      <c r="I24" s="877">
        <v>2604.2449999999999</v>
      </c>
      <c r="M24" s="460" t="s">
        <v>388</v>
      </c>
      <c r="Q24" s="1006" t="s">
        <v>134</v>
      </c>
      <c r="R24" s="920">
        <v>1904.567</v>
      </c>
      <c r="S24" s="921">
        <v>8505.73</v>
      </c>
      <c r="T24" s="922">
        <v>1019.715</v>
      </c>
      <c r="U24" s="77"/>
      <c r="V24" s="77"/>
      <c r="W24" s="77"/>
    </row>
    <row r="25" spans="2:23">
      <c r="B25" s="866" t="s">
        <v>112</v>
      </c>
      <c r="C25" s="874">
        <v>6190.7659999999996</v>
      </c>
      <c r="D25" s="875">
        <v>26578.216</v>
      </c>
      <c r="E25" s="876">
        <v>2226.3820000000001</v>
      </c>
      <c r="F25" s="866" t="s">
        <v>110</v>
      </c>
      <c r="G25" s="874">
        <v>5817.0379999999996</v>
      </c>
      <c r="H25" s="875">
        <v>25310.460999999999</v>
      </c>
      <c r="I25" s="877">
        <v>2322.192</v>
      </c>
      <c r="N25" s="1011"/>
      <c r="O25" s="1011"/>
      <c r="P25" s="1011"/>
      <c r="Q25" s="460" t="s">
        <v>184</v>
      </c>
      <c r="U25" s="77"/>
      <c r="V25" s="77"/>
      <c r="W25" s="77"/>
    </row>
    <row r="26" spans="2:23">
      <c r="B26" s="866" t="s">
        <v>130</v>
      </c>
      <c r="C26" s="874">
        <v>5619.0110000000004</v>
      </c>
      <c r="D26" s="875">
        <v>24149.953000000001</v>
      </c>
      <c r="E26" s="876">
        <v>2541.09</v>
      </c>
      <c r="F26" s="866" t="s">
        <v>368</v>
      </c>
      <c r="G26" s="874">
        <v>5603.8180000000002</v>
      </c>
      <c r="H26" s="875">
        <v>25075.982</v>
      </c>
      <c r="I26" s="877">
        <v>3136.8539999999998</v>
      </c>
      <c r="M26" s="956"/>
      <c r="N26" s="730"/>
      <c r="O26" s="730"/>
      <c r="P26" s="730"/>
      <c r="Q26" s="956"/>
      <c r="R26" s="730"/>
      <c r="S26" s="730"/>
      <c r="T26" s="730"/>
      <c r="U26" s="77"/>
      <c r="V26" s="77"/>
      <c r="W26" s="77"/>
    </row>
    <row r="27" spans="2:23">
      <c r="B27" s="866" t="s">
        <v>227</v>
      </c>
      <c r="C27" s="874">
        <v>4847.6120000000001</v>
      </c>
      <c r="D27" s="875">
        <v>20816.918000000001</v>
      </c>
      <c r="E27" s="876">
        <v>2555.88</v>
      </c>
      <c r="F27" s="866" t="s">
        <v>130</v>
      </c>
      <c r="G27" s="874">
        <v>5441.2879999999996</v>
      </c>
      <c r="H27" s="875">
        <v>23771.83</v>
      </c>
      <c r="I27" s="877">
        <v>2398.31</v>
      </c>
      <c r="L27" s="730"/>
      <c r="M27" s="956"/>
      <c r="N27" s="730"/>
      <c r="O27" s="730"/>
      <c r="P27" s="730"/>
      <c r="Q27" s="956"/>
      <c r="R27" s="730"/>
      <c r="S27" s="730"/>
      <c r="T27" s="730"/>
      <c r="U27" s="77"/>
      <c r="V27" s="77"/>
      <c r="W27" s="77"/>
    </row>
    <row r="28" spans="2:23">
      <c r="B28" s="866" t="s">
        <v>106</v>
      </c>
      <c r="C28" s="874">
        <v>4744.5910000000003</v>
      </c>
      <c r="D28" s="875">
        <v>20396.393</v>
      </c>
      <c r="E28" s="876">
        <v>2390.6039999999998</v>
      </c>
      <c r="F28" s="866" t="s">
        <v>150</v>
      </c>
      <c r="G28" s="874">
        <v>5123.4279999999999</v>
      </c>
      <c r="H28" s="875">
        <v>22332.226999999999</v>
      </c>
      <c r="I28" s="877">
        <v>2450.779</v>
      </c>
      <c r="K28" s="956"/>
      <c r="L28" s="730"/>
      <c r="M28" s="956"/>
      <c r="N28" s="730"/>
      <c r="O28" s="730"/>
      <c r="P28" s="730"/>
      <c r="Q28" s="1359"/>
      <c r="R28" s="730"/>
      <c r="S28" s="1009"/>
      <c r="T28" s="1303"/>
      <c r="U28" s="77"/>
      <c r="V28" s="77"/>
      <c r="W28" s="77"/>
    </row>
    <row r="29" spans="2:23">
      <c r="B29" s="866" t="s">
        <v>243</v>
      </c>
      <c r="C29" s="874">
        <v>4700.0429999999997</v>
      </c>
      <c r="D29" s="875">
        <v>20178.844000000001</v>
      </c>
      <c r="E29" s="876">
        <v>1899.0360000000001</v>
      </c>
      <c r="F29" s="873" t="s">
        <v>243</v>
      </c>
      <c r="G29" s="874">
        <v>5077.232</v>
      </c>
      <c r="H29" s="875">
        <v>22473.35</v>
      </c>
      <c r="I29" s="877">
        <v>1585.712</v>
      </c>
      <c r="K29" s="1007"/>
      <c r="L29" s="1008"/>
      <c r="M29" s="956"/>
      <c r="N29" s="730"/>
      <c r="O29" s="730"/>
      <c r="P29" s="730"/>
      <c r="Q29" s="956"/>
      <c r="R29" s="730"/>
      <c r="S29" s="1009"/>
      <c r="T29" s="1303"/>
      <c r="U29" s="77"/>
      <c r="V29" s="77"/>
      <c r="W29" s="77"/>
    </row>
    <row r="30" spans="2:23">
      <c r="B30" s="866" t="s">
        <v>150</v>
      </c>
      <c r="C30" s="874">
        <v>4494.8090000000002</v>
      </c>
      <c r="D30" s="875">
        <v>19320.330000000002</v>
      </c>
      <c r="E30" s="876">
        <v>2488.6790000000001</v>
      </c>
      <c r="F30" s="866" t="s">
        <v>112</v>
      </c>
      <c r="G30" s="874">
        <v>3627</v>
      </c>
      <c r="H30" s="875">
        <v>15993.763999999999</v>
      </c>
      <c r="I30" s="877">
        <v>1095.2650000000001</v>
      </c>
      <c r="L30" s="456"/>
      <c r="M30" s="956"/>
      <c r="N30" s="730"/>
      <c r="O30" s="730"/>
      <c r="P30" s="730"/>
      <c r="Q30" s="1009"/>
      <c r="R30" s="1009"/>
      <c r="S30" s="1009"/>
      <c r="T30" s="1303"/>
      <c r="U30" s="77"/>
      <c r="V30" s="77"/>
      <c r="W30" s="77"/>
    </row>
    <row r="31" spans="2:23">
      <c r="B31" s="866" t="s">
        <v>104</v>
      </c>
      <c r="C31" s="874">
        <v>4259.7820000000002</v>
      </c>
      <c r="D31" s="875">
        <v>18301.066999999999</v>
      </c>
      <c r="E31" s="876">
        <v>3809.5410000000002</v>
      </c>
      <c r="F31" s="866" t="s">
        <v>119</v>
      </c>
      <c r="G31" s="874">
        <v>3497.3879999999999</v>
      </c>
      <c r="H31" s="875">
        <v>15226.423000000001</v>
      </c>
      <c r="I31" s="877">
        <v>2588.6559999999999</v>
      </c>
      <c r="L31" s="456"/>
      <c r="M31" s="956"/>
      <c r="N31" s="730"/>
      <c r="O31" s="730"/>
      <c r="P31" s="730"/>
      <c r="Q31" s="1009"/>
      <c r="R31" s="1009"/>
      <c r="S31" s="1009"/>
      <c r="T31" s="1303"/>
      <c r="U31" s="77"/>
      <c r="V31" s="77"/>
      <c r="W31" s="77"/>
    </row>
    <row r="32" spans="2:23">
      <c r="B32" s="866" t="s">
        <v>119</v>
      </c>
      <c r="C32" s="874">
        <v>3742.5329999999999</v>
      </c>
      <c r="D32" s="875">
        <v>16080.411</v>
      </c>
      <c r="E32" s="876">
        <v>2822.953</v>
      </c>
      <c r="F32" s="866" t="s">
        <v>227</v>
      </c>
      <c r="G32" s="874">
        <v>3387.4250000000002</v>
      </c>
      <c r="H32" s="875">
        <v>14842.286</v>
      </c>
      <c r="I32" s="876">
        <v>1554.3589999999999</v>
      </c>
      <c r="K32" s="456"/>
      <c r="L32" s="456"/>
      <c r="M32" s="956"/>
      <c r="N32" s="730"/>
      <c r="O32" s="730"/>
      <c r="P32" s="730"/>
      <c r="Q32" s="1009"/>
      <c r="R32" s="1009"/>
      <c r="S32" s="1009"/>
      <c r="T32" s="1303"/>
      <c r="U32" s="77"/>
      <c r="V32" s="77"/>
      <c r="W32" s="77"/>
    </row>
    <row r="33" spans="2:23" ht="13.5" customHeight="1" thickBot="1">
      <c r="B33" s="878" t="s">
        <v>380</v>
      </c>
      <c r="C33" s="879">
        <v>2883.4140000000002</v>
      </c>
      <c r="D33" s="880">
        <v>12377.037</v>
      </c>
      <c r="E33" s="881">
        <v>1103.4749999999999</v>
      </c>
      <c r="F33" s="878" t="s">
        <v>104</v>
      </c>
      <c r="G33" s="879">
        <v>3308.35</v>
      </c>
      <c r="H33" s="880">
        <v>14527.161</v>
      </c>
      <c r="I33" s="881">
        <v>2151.4140000000002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388</v>
      </c>
      <c r="C34" s="1011"/>
      <c r="D34" s="1011"/>
      <c r="E34" s="1011"/>
      <c r="F34" s="460" t="s">
        <v>184</v>
      </c>
      <c r="H34" s="1011"/>
      <c r="I34" s="1011"/>
      <c r="L34" s="461"/>
      <c r="M34" s="461"/>
      <c r="N34" s="461"/>
      <c r="O34" s="731"/>
      <c r="U34" s="77"/>
      <c r="V34" s="77"/>
      <c r="W34" s="77"/>
    </row>
    <row r="35" spans="2:23">
      <c r="U35" s="77"/>
      <c r="V35" s="77"/>
      <c r="W35" s="77"/>
    </row>
    <row r="36" spans="2:23" ht="25.5">
      <c r="B36" s="1058" t="s">
        <v>419</v>
      </c>
      <c r="C36"/>
      <c r="H36" s="456"/>
      <c r="I36" s="456"/>
      <c r="J36" s="456"/>
      <c r="M36" s="1058" t="s">
        <v>421</v>
      </c>
      <c r="V36" s="77"/>
      <c r="W36" s="77"/>
    </row>
    <row r="37" spans="2:23" ht="15.75">
      <c r="B37" s="436" t="s">
        <v>656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661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654</v>
      </c>
      <c r="C40" s="444"/>
      <c r="D40" s="445"/>
      <c r="E40" s="446"/>
      <c r="F40" s="446"/>
      <c r="G40" s="443" t="s">
        <v>655</v>
      </c>
      <c r="H40" s="444"/>
      <c r="I40" s="445"/>
      <c r="J40" s="446"/>
      <c r="K40" s="446"/>
      <c r="M40" s="443" t="s">
        <v>654</v>
      </c>
      <c r="N40" s="444"/>
      <c r="O40" s="445"/>
      <c r="P40" s="446"/>
      <c r="Q40" s="446"/>
      <c r="R40" s="443" t="s">
        <v>655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34" t="s">
        <v>164</v>
      </c>
      <c r="F41" s="1059" t="s">
        <v>420</v>
      </c>
      <c r="G41" s="451" t="s">
        <v>182</v>
      </c>
      <c r="H41" s="448" t="s">
        <v>179</v>
      </c>
      <c r="I41" s="449" t="s">
        <v>183</v>
      </c>
      <c r="J41" s="1034" t="s">
        <v>164</v>
      </c>
      <c r="K41" s="1059" t="s">
        <v>420</v>
      </c>
      <c r="M41" s="447" t="s">
        <v>182</v>
      </c>
      <c r="N41" s="448" t="s">
        <v>179</v>
      </c>
      <c r="O41" s="449" t="s">
        <v>183</v>
      </c>
      <c r="P41" s="1034" t="s">
        <v>164</v>
      </c>
      <c r="Q41" s="1060" t="s">
        <v>420</v>
      </c>
      <c r="R41" s="447" t="s">
        <v>182</v>
      </c>
      <c r="S41" s="448" t="s">
        <v>179</v>
      </c>
      <c r="T41" s="449" t="s">
        <v>183</v>
      </c>
      <c r="U41" s="1034" t="s">
        <v>164</v>
      </c>
      <c r="V41" s="1059" t="s">
        <v>420</v>
      </c>
      <c r="W41" s="1249" t="s">
        <v>441</v>
      </c>
    </row>
    <row r="42" spans="2:23" ht="16.5" thickBot="1">
      <c r="B42" s="1548" t="s">
        <v>161</v>
      </c>
      <c r="C42" s="1013">
        <v>5007.0439999999999</v>
      </c>
      <c r="D42" s="1013">
        <v>21489.238000000001</v>
      </c>
      <c r="E42" s="138">
        <v>3902.2629999999999</v>
      </c>
      <c r="F42" s="1439">
        <v>46.433</v>
      </c>
      <c r="G42" s="137" t="s">
        <v>161</v>
      </c>
      <c r="H42" s="1013">
        <v>4980.5420000000004</v>
      </c>
      <c r="I42" s="1013">
        <v>21572.871999999999</v>
      </c>
      <c r="J42" s="138">
        <v>2576.3739999999998</v>
      </c>
      <c r="K42" s="1031">
        <v>36.366999999999997</v>
      </c>
      <c r="M42" s="452" t="s">
        <v>161</v>
      </c>
      <c r="N42" s="137">
        <v>233526.76300000001</v>
      </c>
      <c r="O42" s="1013">
        <v>1003096.323</v>
      </c>
      <c r="P42" s="1013">
        <v>107757.52499999999</v>
      </c>
      <c r="Q42" s="1031">
        <v>3531.5</v>
      </c>
      <c r="R42" s="452" t="s">
        <v>161</v>
      </c>
      <c r="S42" s="137">
        <v>303417.75099999999</v>
      </c>
      <c r="T42" s="1013">
        <v>1327879.6510000001</v>
      </c>
      <c r="U42" s="1013">
        <v>104914.855</v>
      </c>
      <c r="V42" s="1031">
        <v>3459.7620000000002</v>
      </c>
      <c r="W42" s="1250">
        <f>((V42-Q42)/Q42)*100</f>
        <v>-2.0313747699277878</v>
      </c>
    </row>
    <row r="43" spans="2:23">
      <c r="B43" s="1015" t="s">
        <v>134</v>
      </c>
      <c r="C43" s="1016">
        <v>1784.9259999999999</v>
      </c>
      <c r="D43" s="1014">
        <v>7663.1689999999999</v>
      </c>
      <c r="E43" s="1014">
        <v>1568.242</v>
      </c>
      <c r="F43" s="1032">
        <v>12.992000000000001</v>
      </c>
      <c r="G43" s="139" t="s">
        <v>134</v>
      </c>
      <c r="H43" s="140">
        <v>2892.172</v>
      </c>
      <c r="I43" s="1017">
        <v>12488.623</v>
      </c>
      <c r="J43" s="1017">
        <v>1863.713</v>
      </c>
      <c r="K43" s="1033">
        <v>16.632000000000001</v>
      </c>
      <c r="M43" s="1015" t="s">
        <v>106</v>
      </c>
      <c r="N43" s="1016">
        <v>207131.677</v>
      </c>
      <c r="O43" s="1014">
        <v>889728.18099999998</v>
      </c>
      <c r="P43" s="1014">
        <v>93579.387000000002</v>
      </c>
      <c r="Q43" s="1032">
        <v>3202.2260000000001</v>
      </c>
      <c r="R43" s="1015" t="s">
        <v>106</v>
      </c>
      <c r="S43" s="1016">
        <v>275879.31800000003</v>
      </c>
      <c r="T43" s="1014">
        <v>1207179.618</v>
      </c>
      <c r="U43" s="1014">
        <v>93923.774999999994</v>
      </c>
      <c r="V43" s="1032">
        <v>3160.8519999999999</v>
      </c>
    </row>
    <row r="44" spans="2:23">
      <c r="B44" s="139" t="s">
        <v>108</v>
      </c>
      <c r="C44" s="140">
        <v>1558.9839999999999</v>
      </c>
      <c r="D44" s="1017">
        <v>6690.6880000000001</v>
      </c>
      <c r="E44" s="1017">
        <v>729.77200000000005</v>
      </c>
      <c r="F44" s="1033">
        <v>23.460999999999999</v>
      </c>
      <c r="G44" s="139" t="s">
        <v>108</v>
      </c>
      <c r="H44" s="140">
        <v>1427.098</v>
      </c>
      <c r="I44" s="1017">
        <v>6238.5410000000002</v>
      </c>
      <c r="J44" s="1017">
        <v>466.61399999999998</v>
      </c>
      <c r="K44" s="1033">
        <v>17.736999999999998</v>
      </c>
      <c r="M44" s="139" t="s">
        <v>108</v>
      </c>
      <c r="N44" s="140">
        <v>14934.148999999999</v>
      </c>
      <c r="O44" s="1017">
        <v>64151.696000000004</v>
      </c>
      <c r="P44" s="1017">
        <v>7514.5519999999997</v>
      </c>
      <c r="Q44" s="1033">
        <v>196.76900000000001</v>
      </c>
      <c r="R44" s="139" t="s">
        <v>108</v>
      </c>
      <c r="S44" s="140">
        <v>11187.837</v>
      </c>
      <c r="T44" s="1017">
        <v>48978.815000000002</v>
      </c>
      <c r="U44" s="1017">
        <v>4328.6769999999997</v>
      </c>
      <c r="V44" s="1033">
        <v>117.53400000000001</v>
      </c>
    </row>
    <row r="45" spans="2:23">
      <c r="B45" s="873" t="s">
        <v>115</v>
      </c>
      <c r="C45" s="140">
        <v>1202.6769999999999</v>
      </c>
      <c r="D45" s="1017">
        <v>5162.6509999999998</v>
      </c>
      <c r="E45" s="1017">
        <v>1259.107</v>
      </c>
      <c r="F45" s="1033">
        <v>7.7409999999999997</v>
      </c>
      <c r="G45" s="139" t="s">
        <v>470</v>
      </c>
      <c r="H45" s="140">
        <v>457.36700000000002</v>
      </c>
      <c r="I45" s="1017">
        <v>1976.89</v>
      </c>
      <c r="J45" s="1017">
        <v>89.96</v>
      </c>
      <c r="K45" s="1033">
        <v>0.80400000000000005</v>
      </c>
      <c r="M45" s="873" t="s">
        <v>115</v>
      </c>
      <c r="N45" s="140">
        <v>5593.2650000000003</v>
      </c>
      <c r="O45" s="1017">
        <v>24007.911</v>
      </c>
      <c r="P45" s="1017">
        <v>2138.7750000000001</v>
      </c>
      <c r="Q45" s="1033">
        <v>82.018000000000001</v>
      </c>
      <c r="R45" s="873" t="s">
        <v>115</v>
      </c>
      <c r="S45" s="140">
        <v>9723.5059999999994</v>
      </c>
      <c r="T45" s="1017">
        <v>42416.57</v>
      </c>
      <c r="U45" s="1017">
        <v>3131.0369999999998</v>
      </c>
      <c r="V45" s="1033">
        <v>113.11</v>
      </c>
    </row>
    <row r="46" spans="2:23">
      <c r="B46" s="139" t="s">
        <v>113</v>
      </c>
      <c r="C46" s="140">
        <v>431.99099999999999</v>
      </c>
      <c r="D46" s="1017">
        <v>1851.039</v>
      </c>
      <c r="E46" s="1017">
        <v>342.36599999999999</v>
      </c>
      <c r="F46" s="1033">
        <v>2.1989999999999998</v>
      </c>
      <c r="G46" s="873" t="s">
        <v>115</v>
      </c>
      <c r="H46" s="140">
        <v>203.905</v>
      </c>
      <c r="I46" s="1017">
        <v>868.81799999999998</v>
      </c>
      <c r="J46" s="1017">
        <v>156.08699999999999</v>
      </c>
      <c r="K46" s="1033">
        <v>1.194</v>
      </c>
      <c r="M46" s="139" t="s">
        <v>129</v>
      </c>
      <c r="N46" s="140">
        <v>3443.931</v>
      </c>
      <c r="O46" s="1017">
        <v>14797.825999999999</v>
      </c>
      <c r="P46" s="1017">
        <v>2879.0309999999999</v>
      </c>
      <c r="Q46" s="1033">
        <v>27.16</v>
      </c>
      <c r="R46" s="139" t="s">
        <v>129</v>
      </c>
      <c r="S46" s="140">
        <v>2337.384</v>
      </c>
      <c r="T46" s="1017">
        <v>10342.063</v>
      </c>
      <c r="U46" s="1017">
        <v>1698.703</v>
      </c>
      <c r="V46" s="1033">
        <v>16.297999999999998</v>
      </c>
    </row>
    <row r="47" spans="2:23" ht="13.5" thickBot="1">
      <c r="B47" s="1023" t="s">
        <v>368</v>
      </c>
      <c r="C47" s="1024">
        <v>28.466000000000001</v>
      </c>
      <c r="D47" s="1022">
        <v>121.691</v>
      </c>
      <c r="E47" s="1022">
        <v>2.7759999999999998</v>
      </c>
      <c r="F47" s="1037">
        <v>0.04</v>
      </c>
      <c r="G47" s="1023"/>
      <c r="H47" s="1024"/>
      <c r="I47" s="1022"/>
      <c r="J47" s="1022"/>
      <c r="K47" s="1037"/>
      <c r="M47" s="154" t="s">
        <v>163</v>
      </c>
      <c r="N47" s="156">
        <v>1424.682</v>
      </c>
      <c r="O47" s="1018">
        <v>6117.2849999999999</v>
      </c>
      <c r="P47" s="1018">
        <v>1082.08</v>
      </c>
      <c r="Q47" s="1035">
        <v>10.75</v>
      </c>
      <c r="R47" s="154" t="s">
        <v>130</v>
      </c>
      <c r="S47" s="156">
        <v>2067.3110000000001</v>
      </c>
      <c r="T47" s="1018">
        <v>9086.2890000000007</v>
      </c>
      <c r="U47" s="1018">
        <v>794.70799999999997</v>
      </c>
      <c r="V47" s="1035">
        <v>26.954999999999998</v>
      </c>
    </row>
    <row r="48" spans="2:23">
      <c r="B48" s="460" t="s">
        <v>388</v>
      </c>
      <c r="C48" s="731"/>
      <c r="D48" s="731"/>
      <c r="E48" s="731"/>
      <c r="F48" s="1039"/>
      <c r="G48" s="460" t="s">
        <v>184</v>
      </c>
      <c r="H48" s="731"/>
      <c r="I48" s="731"/>
      <c r="J48" s="731"/>
      <c r="K48" s="1039"/>
      <c r="M48" s="139" t="s">
        <v>134</v>
      </c>
      <c r="N48" s="140">
        <v>563.82399999999996</v>
      </c>
      <c r="O48" s="1017">
        <v>2414.3319999999999</v>
      </c>
      <c r="P48" s="1017">
        <v>375.05</v>
      </c>
      <c r="Q48" s="1033">
        <v>5.37</v>
      </c>
      <c r="R48" s="139" t="s">
        <v>134</v>
      </c>
      <c r="S48" s="140">
        <v>1402.6880000000001</v>
      </c>
      <c r="T48" s="1017">
        <v>6206.4359999999997</v>
      </c>
      <c r="U48" s="1017">
        <v>692.79100000000005</v>
      </c>
      <c r="V48" s="1033">
        <v>16.131</v>
      </c>
    </row>
    <row r="49" spans="2:22">
      <c r="B49" s="1025"/>
      <c r="C49" s="731"/>
      <c r="D49" s="731"/>
      <c r="E49" s="731"/>
      <c r="F49" s="1039"/>
      <c r="G49" s="1025"/>
      <c r="H49" s="731"/>
      <c r="I49" s="731"/>
      <c r="J49" s="731"/>
      <c r="K49" s="1039"/>
      <c r="M49" s="139" t="s">
        <v>131</v>
      </c>
      <c r="N49" s="140">
        <v>289.73500000000001</v>
      </c>
      <c r="O49" s="1017">
        <v>1255.171</v>
      </c>
      <c r="P49" s="1017">
        <v>135.77000000000001</v>
      </c>
      <c r="Q49" s="1033">
        <v>5.0069999999999997</v>
      </c>
      <c r="R49" s="139" t="s">
        <v>131</v>
      </c>
      <c r="S49" s="140">
        <v>423.49900000000002</v>
      </c>
      <c r="T49" s="1017">
        <v>1881.79</v>
      </c>
      <c r="U49" s="1017">
        <v>154.44200000000001</v>
      </c>
      <c r="V49" s="1033">
        <v>5.5620000000000003</v>
      </c>
    </row>
    <row r="50" spans="2:22">
      <c r="C50" s="731"/>
      <c r="D50" s="731"/>
      <c r="E50" s="731"/>
      <c r="F50" s="1039"/>
      <c r="G50" s="1025"/>
      <c r="H50" s="731"/>
      <c r="I50" s="731"/>
      <c r="J50" s="731"/>
      <c r="K50" s="1039"/>
      <c r="M50" s="1020" t="s">
        <v>130</v>
      </c>
      <c r="N50" s="1021">
        <v>90.662999999999997</v>
      </c>
      <c r="O50" s="1019">
        <v>387.58499999999998</v>
      </c>
      <c r="P50" s="1019">
        <v>34.479999999999997</v>
      </c>
      <c r="Q50" s="1036">
        <v>1.4</v>
      </c>
      <c r="R50" s="1020" t="s">
        <v>163</v>
      </c>
      <c r="S50" s="1021">
        <v>356.70600000000002</v>
      </c>
      <c r="T50" s="1019">
        <v>1608.18</v>
      </c>
      <c r="U50" s="1019">
        <v>172.90199999999999</v>
      </c>
      <c r="V50" s="1036">
        <v>2.67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54.837000000000003</v>
      </c>
      <c r="O51" s="1061">
        <v>236.33600000000001</v>
      </c>
      <c r="P51" s="1061">
        <v>18.399999999999999</v>
      </c>
      <c r="Q51" s="1309">
        <v>0.8</v>
      </c>
      <c r="R51" s="157" t="s">
        <v>104</v>
      </c>
      <c r="S51" s="158">
        <v>39.502000000000002</v>
      </c>
      <c r="T51" s="1061">
        <v>179.89</v>
      </c>
      <c r="U51" s="1061">
        <v>17.82</v>
      </c>
      <c r="V51" s="1309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388</v>
      </c>
      <c r="N52" s="461"/>
      <c r="O52" s="461"/>
      <c r="P52" s="461"/>
      <c r="Q52" s="1251"/>
      <c r="R52" s="460" t="s">
        <v>184</v>
      </c>
      <c r="S52" s="461"/>
      <c r="T52" s="461"/>
      <c r="U52" s="461"/>
      <c r="V52" s="1251"/>
    </row>
    <row r="53" spans="2:22">
      <c r="B53" s="2"/>
      <c r="C53" s="1773"/>
      <c r="D53" s="1773"/>
      <c r="E53" s="1773"/>
      <c r="F53" s="1773"/>
      <c r="G53"/>
      <c r="H53" s="77"/>
      <c r="I53" s="77"/>
      <c r="J53" s="77"/>
      <c r="K53" s="77"/>
      <c r="R53" s="1025"/>
      <c r="S53" s="731"/>
      <c r="T53" s="731"/>
      <c r="U53" s="731"/>
      <c r="V53" s="1039"/>
    </row>
    <row r="54" spans="2:22">
      <c r="B54" s="2"/>
      <c r="C54" s="1773"/>
      <c r="D54" s="1773"/>
      <c r="E54" s="1773"/>
      <c r="F54" s="1773"/>
      <c r="G54"/>
      <c r="H54" s="77"/>
      <c r="I54" s="77"/>
      <c r="J54" s="77"/>
      <c r="K54" s="77"/>
    </row>
    <row r="55" spans="2:22">
      <c r="B55" s="2"/>
      <c r="C55" s="1773"/>
      <c r="D55" s="1773"/>
      <c r="E55" s="1773"/>
      <c r="F55" s="1773"/>
      <c r="G55"/>
      <c r="H55" s="77"/>
      <c r="I55" s="77"/>
      <c r="J55" s="77"/>
      <c r="K55" s="77"/>
    </row>
    <row r="56" spans="2:22">
      <c r="B56" s="2"/>
      <c r="C56" s="1773"/>
      <c r="D56" s="1773"/>
      <c r="E56" s="1773"/>
      <c r="F56" s="1773"/>
      <c r="G56"/>
      <c r="H56" s="77"/>
      <c r="I56" s="77"/>
      <c r="J56" s="77"/>
      <c r="K56" s="77"/>
    </row>
    <row r="57" spans="2:22">
      <c r="B57" s="2"/>
      <c r="C57" s="1773"/>
      <c r="D57" s="1773"/>
      <c r="E57" s="1773"/>
      <c r="F57" s="1773"/>
    </row>
    <row r="58" spans="2:22">
      <c r="B58" s="2"/>
      <c r="C58" s="1773"/>
      <c r="D58" s="1773"/>
      <c r="E58" s="1773"/>
      <c r="F58" s="1773"/>
    </row>
    <row r="59" spans="2:22">
      <c r="B59" s="1007"/>
      <c r="C59" s="1007"/>
      <c r="D59" s="1007"/>
      <c r="E59" s="1007"/>
      <c r="F59" s="1007"/>
    </row>
    <row r="60" spans="2:22">
      <c r="B60" s="1007"/>
      <c r="C60" s="1007"/>
      <c r="D60" s="1007"/>
      <c r="E60" s="1007"/>
      <c r="F60" s="1007"/>
    </row>
    <row r="61" spans="2:22">
      <c r="B61" s="1007"/>
      <c r="C61" s="1007"/>
      <c r="D61" s="1007"/>
      <c r="E61" s="1007"/>
      <c r="F61" s="1007"/>
    </row>
    <row r="62" spans="2:22">
      <c r="B62" s="1007"/>
      <c r="C62" s="1007"/>
      <c r="D62" s="1007"/>
      <c r="E62" s="1007"/>
      <c r="F62" s="1007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topLeftCell="A4" zoomScale="90" zoomScaleNormal="90" workbookViewId="0">
      <selection activeCell="V35" sqref="V35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8" t="s">
        <v>423</v>
      </c>
      <c r="C3"/>
      <c r="F3" s="430"/>
      <c r="G3" s="430"/>
      <c r="H3" s="431"/>
      <c r="I3" s="432"/>
      <c r="M3" s="1058" t="s">
        <v>439</v>
      </c>
      <c r="N3"/>
      <c r="Q3" s="430"/>
      <c r="R3" s="430"/>
      <c r="S3" s="431"/>
    </row>
    <row r="4" spans="2:23" ht="21" customHeight="1">
      <c r="B4" s="436" t="s">
        <v>665</v>
      </c>
      <c r="C4" s="436"/>
      <c r="D4" s="436"/>
      <c r="E4" s="436"/>
      <c r="F4" s="436"/>
      <c r="G4" s="436"/>
      <c r="H4" s="436"/>
      <c r="I4" s="437"/>
      <c r="J4" s="437"/>
      <c r="M4" s="436" t="s">
        <v>666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667</v>
      </c>
      <c r="C7" s="444"/>
      <c r="D7" s="445"/>
      <c r="E7" s="446"/>
      <c r="F7" s="443" t="s">
        <v>668</v>
      </c>
      <c r="G7" s="444"/>
      <c r="H7" s="445"/>
      <c r="I7" s="446"/>
      <c r="M7" s="443" t="s">
        <v>667</v>
      </c>
      <c r="N7" s="444"/>
      <c r="O7" s="445"/>
      <c r="P7" s="446"/>
      <c r="Q7" s="443" t="s">
        <v>668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540</v>
      </c>
      <c r="S8" s="449" t="s">
        <v>183</v>
      </c>
      <c r="T8" s="450" t="s">
        <v>164</v>
      </c>
    </row>
    <row r="9" spans="2:23" ht="15" thickBot="1">
      <c r="B9" s="861" t="s">
        <v>161</v>
      </c>
      <c r="C9" s="862">
        <v>500350.89199999999</v>
      </c>
      <c r="D9" s="863">
        <v>2147857.8629999999</v>
      </c>
      <c r="E9" s="864">
        <v>282713.33199999999</v>
      </c>
      <c r="F9" s="861" t="s">
        <v>161</v>
      </c>
      <c r="G9" s="862">
        <v>452865.63099999999</v>
      </c>
      <c r="H9" s="865">
        <v>1987533.702</v>
      </c>
      <c r="I9" s="864">
        <v>213010.79699999999</v>
      </c>
      <c r="M9" s="452" t="s">
        <v>161</v>
      </c>
      <c r="N9" s="137">
        <v>838727.04</v>
      </c>
      <c r="O9" s="151">
        <v>3599310.2740000002</v>
      </c>
      <c r="P9" s="138">
        <v>407626.74200000003</v>
      </c>
      <c r="Q9" s="452" t="s">
        <v>161</v>
      </c>
      <c r="R9" s="137">
        <v>865735.06</v>
      </c>
      <c r="S9" s="151">
        <v>3794924.3739999998</v>
      </c>
      <c r="T9" s="138">
        <v>388876.27600000001</v>
      </c>
      <c r="V9" s="77"/>
      <c r="W9" s="77"/>
    </row>
    <row r="10" spans="2:23" ht="15" customHeight="1">
      <c r="B10" s="866" t="s">
        <v>309</v>
      </c>
      <c r="C10" s="867">
        <v>77833.759000000005</v>
      </c>
      <c r="D10" s="868">
        <v>334122.91899999999</v>
      </c>
      <c r="E10" s="869">
        <v>32655.135999999999</v>
      </c>
      <c r="F10" s="866" t="s">
        <v>163</v>
      </c>
      <c r="G10" s="870">
        <v>48062.11</v>
      </c>
      <c r="H10" s="871">
        <v>211121.89199999999</v>
      </c>
      <c r="I10" s="872">
        <v>15733.558000000001</v>
      </c>
      <c r="K10" s="456"/>
      <c r="M10" s="154" t="s">
        <v>108</v>
      </c>
      <c r="N10" s="453">
        <v>235532.51199999999</v>
      </c>
      <c r="O10" s="454">
        <v>1010775.073</v>
      </c>
      <c r="P10" s="455">
        <v>94922.413</v>
      </c>
      <c r="Q10" s="719" t="s">
        <v>104</v>
      </c>
      <c r="R10" s="720">
        <v>219654.41899999999</v>
      </c>
      <c r="S10" s="721">
        <v>962854.03200000001</v>
      </c>
      <c r="T10" s="722">
        <v>114503.425</v>
      </c>
      <c r="U10" s="77"/>
      <c r="V10" s="77"/>
      <c r="W10" s="77"/>
    </row>
    <row r="11" spans="2:23">
      <c r="B11" s="873" t="s">
        <v>108</v>
      </c>
      <c r="C11" s="874">
        <v>53486.163999999997</v>
      </c>
      <c r="D11" s="875">
        <v>229551.47700000001</v>
      </c>
      <c r="E11" s="876">
        <v>41843.563000000002</v>
      </c>
      <c r="F11" s="873" t="s">
        <v>134</v>
      </c>
      <c r="G11" s="874">
        <v>43203.881000000001</v>
      </c>
      <c r="H11" s="875">
        <v>189237.37299999999</v>
      </c>
      <c r="I11" s="877">
        <v>17269.785</v>
      </c>
      <c r="K11" s="456"/>
      <c r="L11" s="456"/>
      <c r="M11" s="155" t="s">
        <v>104</v>
      </c>
      <c r="N11" s="457">
        <v>211123.652</v>
      </c>
      <c r="O11" s="458">
        <v>905923.07499999995</v>
      </c>
      <c r="P11" s="459">
        <v>119349.359</v>
      </c>
      <c r="Q11" s="155" t="s">
        <v>108</v>
      </c>
      <c r="R11" s="457">
        <v>215986.44200000001</v>
      </c>
      <c r="S11" s="458">
        <v>946569.66599999997</v>
      </c>
      <c r="T11" s="459">
        <v>79283.955000000002</v>
      </c>
      <c r="U11" s="77"/>
      <c r="V11" s="77"/>
      <c r="W11" s="77"/>
    </row>
    <row r="12" spans="2:23">
      <c r="B12" s="873" t="s">
        <v>113</v>
      </c>
      <c r="C12" s="874">
        <v>50608.497000000003</v>
      </c>
      <c r="D12" s="875">
        <v>217232.31099999999</v>
      </c>
      <c r="E12" s="876">
        <v>31134.327000000001</v>
      </c>
      <c r="F12" s="873" t="s">
        <v>108</v>
      </c>
      <c r="G12" s="874">
        <v>38474.758000000002</v>
      </c>
      <c r="H12" s="875">
        <v>167829.53099999999</v>
      </c>
      <c r="I12" s="877">
        <v>26682.654999999999</v>
      </c>
      <c r="K12" s="456"/>
      <c r="L12" s="456"/>
      <c r="M12" s="155" t="s">
        <v>106</v>
      </c>
      <c r="N12" s="457">
        <v>119272.495</v>
      </c>
      <c r="O12" s="458">
        <v>511814.22</v>
      </c>
      <c r="P12" s="459">
        <v>66450.391000000003</v>
      </c>
      <c r="Q12" s="155" t="s">
        <v>106</v>
      </c>
      <c r="R12" s="457">
        <v>128057.201</v>
      </c>
      <c r="S12" s="458">
        <v>560710.46799999999</v>
      </c>
      <c r="T12" s="459">
        <v>63524.385999999999</v>
      </c>
      <c r="U12" s="77"/>
      <c r="V12" s="77"/>
      <c r="W12" s="77"/>
    </row>
    <row r="13" spans="2:23">
      <c r="B13" s="873" t="s">
        <v>163</v>
      </c>
      <c r="C13" s="874">
        <v>43379.383999999998</v>
      </c>
      <c r="D13" s="875">
        <v>186204.788</v>
      </c>
      <c r="E13" s="876">
        <v>16452.513999999999</v>
      </c>
      <c r="F13" s="873" t="s">
        <v>309</v>
      </c>
      <c r="G13" s="874">
        <v>34235.116000000002</v>
      </c>
      <c r="H13" s="875">
        <v>151563.821</v>
      </c>
      <c r="I13" s="877">
        <v>11938.284</v>
      </c>
      <c r="K13" s="456"/>
      <c r="L13" s="456"/>
      <c r="M13" s="155" t="s">
        <v>110</v>
      </c>
      <c r="N13" s="457">
        <v>105877.774</v>
      </c>
      <c r="O13" s="458">
        <v>454505.41</v>
      </c>
      <c r="P13" s="459">
        <v>42548.135999999999</v>
      </c>
      <c r="Q13" s="155" t="s">
        <v>110</v>
      </c>
      <c r="R13" s="457">
        <v>110506.667</v>
      </c>
      <c r="S13" s="458">
        <v>484711.74400000001</v>
      </c>
      <c r="T13" s="459">
        <v>43096.084000000003</v>
      </c>
      <c r="U13" s="77"/>
      <c r="V13" s="77"/>
      <c r="W13" s="77"/>
    </row>
    <row r="14" spans="2:23">
      <c r="B14" s="873" t="s">
        <v>134</v>
      </c>
      <c r="C14" s="874">
        <v>34338.957999999999</v>
      </c>
      <c r="D14" s="875">
        <v>147392.18</v>
      </c>
      <c r="E14" s="876">
        <v>16558.281999999999</v>
      </c>
      <c r="F14" s="873" t="s">
        <v>162</v>
      </c>
      <c r="G14" s="874">
        <v>31601.73</v>
      </c>
      <c r="H14" s="875">
        <v>138865.66099999999</v>
      </c>
      <c r="I14" s="877">
        <v>10753.409</v>
      </c>
      <c r="M14" s="873" t="s">
        <v>115</v>
      </c>
      <c r="N14" s="457">
        <v>74401.926999999996</v>
      </c>
      <c r="O14" s="458">
        <v>319206.66100000002</v>
      </c>
      <c r="P14" s="459">
        <v>42743.19</v>
      </c>
      <c r="Q14" s="873" t="s">
        <v>115</v>
      </c>
      <c r="R14" s="457">
        <v>77542.653999999995</v>
      </c>
      <c r="S14" s="458">
        <v>339096.12099999998</v>
      </c>
      <c r="T14" s="459">
        <v>39319.326999999997</v>
      </c>
      <c r="U14" s="77"/>
      <c r="V14" s="77"/>
      <c r="W14" s="77"/>
    </row>
    <row r="15" spans="2:23">
      <c r="B15" s="873" t="s">
        <v>162</v>
      </c>
      <c r="C15" s="874">
        <v>26717.804</v>
      </c>
      <c r="D15" s="875">
        <v>114633.149</v>
      </c>
      <c r="E15" s="876">
        <v>11000.975</v>
      </c>
      <c r="F15" s="873" t="s">
        <v>113</v>
      </c>
      <c r="G15" s="874">
        <v>28069.267</v>
      </c>
      <c r="H15" s="875">
        <v>123064.192</v>
      </c>
      <c r="I15" s="877">
        <v>16184.057000000001</v>
      </c>
      <c r="M15" s="155" t="s">
        <v>162</v>
      </c>
      <c r="N15" s="457">
        <v>33495.212</v>
      </c>
      <c r="O15" s="458">
        <v>143788.22500000001</v>
      </c>
      <c r="P15" s="459">
        <v>13665.848</v>
      </c>
      <c r="Q15" s="155" t="s">
        <v>162</v>
      </c>
      <c r="R15" s="457">
        <v>37800.858</v>
      </c>
      <c r="S15" s="458">
        <v>166179.76999999999</v>
      </c>
      <c r="T15" s="459">
        <v>15561.29</v>
      </c>
      <c r="U15" s="77"/>
      <c r="V15" s="77"/>
      <c r="W15" s="77"/>
    </row>
    <row r="16" spans="2:23">
      <c r="B16" s="873" t="s">
        <v>131</v>
      </c>
      <c r="C16" s="874">
        <v>25377.069</v>
      </c>
      <c r="D16" s="875">
        <v>108910.829</v>
      </c>
      <c r="E16" s="876">
        <v>13429.468999999999</v>
      </c>
      <c r="F16" s="873" t="s">
        <v>131</v>
      </c>
      <c r="G16" s="874">
        <v>25994.151000000002</v>
      </c>
      <c r="H16" s="875">
        <v>112713.86900000001</v>
      </c>
      <c r="I16" s="877">
        <v>9958.6059999999998</v>
      </c>
      <c r="M16" s="155" t="s">
        <v>111</v>
      </c>
      <c r="N16" s="457">
        <v>25422.142</v>
      </c>
      <c r="O16" s="458">
        <v>109132.10799999999</v>
      </c>
      <c r="P16" s="459">
        <v>14218.276</v>
      </c>
      <c r="Q16" s="155" t="s">
        <v>111</v>
      </c>
      <c r="R16" s="457">
        <v>23247.214</v>
      </c>
      <c r="S16" s="458">
        <v>101464.658</v>
      </c>
      <c r="T16" s="459">
        <v>11517.63</v>
      </c>
      <c r="U16" s="77"/>
      <c r="V16" s="77"/>
      <c r="W16" s="77"/>
    </row>
    <row r="17" spans="2:23">
      <c r="B17" s="873" t="s">
        <v>115</v>
      </c>
      <c r="C17" s="874">
        <v>24404.62</v>
      </c>
      <c r="D17" s="875">
        <v>104809.353</v>
      </c>
      <c r="E17" s="876">
        <v>13805.803</v>
      </c>
      <c r="F17" s="873" t="s">
        <v>149</v>
      </c>
      <c r="G17" s="874">
        <v>25830.445</v>
      </c>
      <c r="H17" s="875">
        <v>112855.55899999999</v>
      </c>
      <c r="I17" s="877">
        <v>11511.781999999999</v>
      </c>
      <c r="M17" s="155" t="s">
        <v>119</v>
      </c>
      <c r="N17" s="457">
        <v>10420.468999999999</v>
      </c>
      <c r="O17" s="458">
        <v>44714.137999999999</v>
      </c>
      <c r="P17" s="459">
        <v>3093.7159999999999</v>
      </c>
      <c r="Q17" s="155" t="s">
        <v>131</v>
      </c>
      <c r="R17" s="457">
        <v>13464.51</v>
      </c>
      <c r="S17" s="458">
        <v>59358.99</v>
      </c>
      <c r="T17" s="459">
        <v>6237.9229999999998</v>
      </c>
      <c r="U17" s="77"/>
      <c r="V17" s="77"/>
      <c r="W17" s="77"/>
    </row>
    <row r="18" spans="2:23">
      <c r="B18" s="873" t="s">
        <v>149</v>
      </c>
      <c r="C18" s="874">
        <v>23338.366000000002</v>
      </c>
      <c r="D18" s="875">
        <v>100162.88</v>
      </c>
      <c r="E18" s="876">
        <v>12715.191000000001</v>
      </c>
      <c r="F18" s="873" t="s">
        <v>115</v>
      </c>
      <c r="G18" s="874">
        <v>23867.670999999998</v>
      </c>
      <c r="H18" s="875">
        <v>104777.518</v>
      </c>
      <c r="I18" s="877">
        <v>9956.9349999999995</v>
      </c>
      <c r="M18" s="155" t="s">
        <v>131</v>
      </c>
      <c r="N18" s="457">
        <v>6603.6350000000002</v>
      </c>
      <c r="O18" s="458">
        <v>28311.967000000001</v>
      </c>
      <c r="P18" s="459">
        <v>3446.1039999999998</v>
      </c>
      <c r="Q18" s="155" t="s">
        <v>119</v>
      </c>
      <c r="R18" s="457">
        <v>10784.011</v>
      </c>
      <c r="S18" s="458">
        <v>47640.538999999997</v>
      </c>
      <c r="T18" s="459">
        <v>2942.4569999999999</v>
      </c>
      <c r="U18" s="77"/>
      <c r="V18" s="77"/>
      <c r="W18" s="77"/>
    </row>
    <row r="19" spans="2:23">
      <c r="B19" s="873" t="s">
        <v>129</v>
      </c>
      <c r="C19" s="874">
        <v>20057.5</v>
      </c>
      <c r="D19" s="875">
        <v>86104.990999999995</v>
      </c>
      <c r="E19" s="876">
        <v>9693.4539999999997</v>
      </c>
      <c r="F19" s="873" t="s">
        <v>129</v>
      </c>
      <c r="G19" s="874">
        <v>21549.687000000002</v>
      </c>
      <c r="H19" s="875">
        <v>94698.229000000007</v>
      </c>
      <c r="I19" s="877">
        <v>10047.548000000001</v>
      </c>
      <c r="M19" s="155" t="s">
        <v>118</v>
      </c>
      <c r="N19" s="457">
        <v>3286.4760000000001</v>
      </c>
      <c r="O19" s="458">
        <v>14105.415000000001</v>
      </c>
      <c r="P19" s="459">
        <v>950.702</v>
      </c>
      <c r="Q19" s="155" t="s">
        <v>112</v>
      </c>
      <c r="R19" s="457">
        <v>7159.5209999999997</v>
      </c>
      <c r="S19" s="458">
        <v>31675.919999999998</v>
      </c>
      <c r="T19" s="459">
        <v>2724.09</v>
      </c>
      <c r="U19" s="77"/>
      <c r="V19" s="77"/>
      <c r="W19" s="77"/>
    </row>
    <row r="20" spans="2:23">
      <c r="B20" s="873" t="s">
        <v>368</v>
      </c>
      <c r="C20" s="874">
        <v>13305.134</v>
      </c>
      <c r="D20" s="875">
        <v>57154.15</v>
      </c>
      <c r="E20" s="876">
        <v>8403.0580000000009</v>
      </c>
      <c r="F20" s="873" t="s">
        <v>168</v>
      </c>
      <c r="G20" s="874">
        <v>19106.477999999999</v>
      </c>
      <c r="H20" s="875">
        <v>84271.069000000003</v>
      </c>
      <c r="I20" s="877">
        <v>10888.32</v>
      </c>
      <c r="M20" s="155" t="s">
        <v>129</v>
      </c>
      <c r="N20" s="453">
        <v>3215.9380000000001</v>
      </c>
      <c r="O20" s="454">
        <v>13811.045</v>
      </c>
      <c r="P20" s="455">
        <v>1772.8420000000001</v>
      </c>
      <c r="Q20" s="154" t="s">
        <v>118</v>
      </c>
      <c r="R20" s="457">
        <v>5523.3969999999999</v>
      </c>
      <c r="S20" s="458">
        <v>24424.192999999999</v>
      </c>
      <c r="T20" s="459">
        <v>3609.7750000000001</v>
      </c>
      <c r="U20" s="77"/>
      <c r="V20" s="77"/>
      <c r="W20" s="77"/>
    </row>
    <row r="21" spans="2:23">
      <c r="B21" s="873" t="s">
        <v>168</v>
      </c>
      <c r="C21" s="874">
        <v>11559.25</v>
      </c>
      <c r="D21" s="875">
        <v>49647.718000000001</v>
      </c>
      <c r="E21" s="876">
        <v>12985.078</v>
      </c>
      <c r="F21" s="873" t="s">
        <v>258</v>
      </c>
      <c r="G21" s="874">
        <v>15617.934999999999</v>
      </c>
      <c r="H21" s="875">
        <v>69251.831999999995</v>
      </c>
      <c r="I21" s="877">
        <v>11961.912</v>
      </c>
      <c r="M21" s="155" t="s">
        <v>113</v>
      </c>
      <c r="N21" s="457">
        <v>2744.22</v>
      </c>
      <c r="O21" s="458">
        <v>11780.27</v>
      </c>
      <c r="P21" s="459">
        <v>986.4</v>
      </c>
      <c r="Q21" s="155" t="s">
        <v>113</v>
      </c>
      <c r="R21" s="457">
        <v>4653.0240000000003</v>
      </c>
      <c r="S21" s="458">
        <v>20159.727999999999</v>
      </c>
      <c r="T21" s="459">
        <v>1346.4839999999999</v>
      </c>
      <c r="U21" s="77"/>
      <c r="V21" s="77"/>
      <c r="W21" s="77"/>
    </row>
    <row r="22" spans="2:23">
      <c r="B22" s="873" t="s">
        <v>110</v>
      </c>
      <c r="C22" s="874">
        <v>9374.9850000000006</v>
      </c>
      <c r="D22" s="875">
        <v>40268.440999999999</v>
      </c>
      <c r="E22" s="876">
        <v>4642.0010000000002</v>
      </c>
      <c r="F22" s="873" t="s">
        <v>106</v>
      </c>
      <c r="G22" s="874">
        <v>11688.626</v>
      </c>
      <c r="H22" s="875">
        <v>50949.62</v>
      </c>
      <c r="I22" s="877">
        <v>5029.3180000000002</v>
      </c>
      <c r="M22" s="154" t="s">
        <v>134</v>
      </c>
      <c r="N22" s="457">
        <v>1852.78</v>
      </c>
      <c r="O22" s="458">
        <v>7947.3710000000001</v>
      </c>
      <c r="P22" s="459">
        <v>898.50699999999995</v>
      </c>
      <c r="Q22" s="155" t="s">
        <v>138</v>
      </c>
      <c r="R22" s="457">
        <v>3720.9189999999999</v>
      </c>
      <c r="S22" s="458">
        <v>16425.281999999999</v>
      </c>
      <c r="T22" s="459">
        <v>1215.248</v>
      </c>
      <c r="U22" s="77"/>
      <c r="V22" s="77"/>
      <c r="W22" s="77"/>
    </row>
    <row r="23" spans="2:23" ht="13.5" thickBot="1">
      <c r="B23" s="873" t="s">
        <v>126</v>
      </c>
      <c r="C23" s="874">
        <v>9138.1059999999998</v>
      </c>
      <c r="D23" s="875">
        <v>39218.955999999998</v>
      </c>
      <c r="E23" s="876">
        <v>3910.5349999999999</v>
      </c>
      <c r="F23" s="873" t="s">
        <v>380</v>
      </c>
      <c r="G23" s="874">
        <v>10536.644</v>
      </c>
      <c r="H23" s="875">
        <v>46296.09</v>
      </c>
      <c r="I23" s="877">
        <v>3073.6570000000002</v>
      </c>
      <c r="M23" s="1006" t="s">
        <v>112</v>
      </c>
      <c r="N23" s="920">
        <v>1800.11</v>
      </c>
      <c r="O23" s="921">
        <v>7703.9189999999999</v>
      </c>
      <c r="P23" s="922">
        <v>653.18899999999996</v>
      </c>
      <c r="Q23" s="155" t="s">
        <v>129</v>
      </c>
      <c r="R23" s="457">
        <v>2696.1790000000001</v>
      </c>
      <c r="S23" s="458">
        <v>11808.686</v>
      </c>
      <c r="T23" s="459">
        <v>1385.817</v>
      </c>
      <c r="U23" s="77"/>
      <c r="V23" s="77"/>
      <c r="W23" s="77"/>
    </row>
    <row r="24" spans="2:23" ht="13.5" thickBot="1">
      <c r="B24" s="873" t="s">
        <v>258</v>
      </c>
      <c r="C24" s="874">
        <v>7907.65</v>
      </c>
      <c r="D24" s="875">
        <v>33996.379000000001</v>
      </c>
      <c r="E24" s="876">
        <v>8455.8809999999994</v>
      </c>
      <c r="F24" s="873" t="s">
        <v>126</v>
      </c>
      <c r="G24" s="874">
        <v>8066.7479999999996</v>
      </c>
      <c r="H24" s="875">
        <v>35342.618999999999</v>
      </c>
      <c r="I24" s="877">
        <v>3066.3440000000001</v>
      </c>
      <c r="M24" s="460" t="s">
        <v>388</v>
      </c>
      <c r="Q24" s="1006" t="s">
        <v>134</v>
      </c>
      <c r="R24" s="920">
        <v>2105.9639999999999</v>
      </c>
      <c r="S24" s="921">
        <v>9399.634</v>
      </c>
      <c r="T24" s="922">
        <v>1106.7149999999999</v>
      </c>
      <c r="U24" s="77"/>
      <c r="V24" s="77"/>
      <c r="W24" s="77"/>
    </row>
    <row r="25" spans="2:23">
      <c r="B25" s="866" t="s">
        <v>112</v>
      </c>
      <c r="C25" s="874">
        <v>7162.93</v>
      </c>
      <c r="D25" s="875">
        <v>30726.733</v>
      </c>
      <c r="E25" s="876">
        <v>2555.2570000000001</v>
      </c>
      <c r="F25" s="866" t="s">
        <v>368</v>
      </c>
      <c r="G25" s="874">
        <v>7036.8670000000002</v>
      </c>
      <c r="H25" s="875">
        <v>31453.489000000001</v>
      </c>
      <c r="I25" s="877">
        <v>3998.2109999999998</v>
      </c>
      <c r="N25" s="1011"/>
      <c r="O25" s="1011"/>
      <c r="P25" s="1011"/>
      <c r="Q25" s="460" t="s">
        <v>184</v>
      </c>
      <c r="U25" s="77"/>
      <c r="V25" s="77"/>
      <c r="W25" s="77"/>
    </row>
    <row r="26" spans="2:23">
      <c r="B26" s="866" t="s">
        <v>130</v>
      </c>
      <c r="C26" s="874">
        <v>6487.55</v>
      </c>
      <c r="D26" s="875">
        <v>27856.272000000001</v>
      </c>
      <c r="E26" s="876">
        <v>2896.0740000000001</v>
      </c>
      <c r="F26" s="866" t="s">
        <v>110</v>
      </c>
      <c r="G26" s="874">
        <v>6807.86</v>
      </c>
      <c r="H26" s="875">
        <v>29719.760999999999</v>
      </c>
      <c r="I26" s="877">
        <v>2775.489</v>
      </c>
      <c r="M26" s="956"/>
      <c r="N26" s="730"/>
      <c r="O26" s="730"/>
      <c r="P26" s="730"/>
      <c r="Q26" s="956"/>
      <c r="R26" s="730"/>
      <c r="S26" s="730"/>
      <c r="T26" s="730"/>
      <c r="U26" s="77"/>
      <c r="V26" s="77"/>
      <c r="W26" s="77"/>
    </row>
    <row r="27" spans="2:23">
      <c r="B27" s="866" t="s">
        <v>227</v>
      </c>
      <c r="C27" s="874">
        <v>5885.3010000000004</v>
      </c>
      <c r="D27" s="875">
        <v>25245.053</v>
      </c>
      <c r="E27" s="876">
        <v>3048.4409999999998</v>
      </c>
      <c r="F27" s="866" t="s">
        <v>130</v>
      </c>
      <c r="G27" s="874">
        <v>5964.808</v>
      </c>
      <c r="H27" s="875">
        <v>26101.687999999998</v>
      </c>
      <c r="I27" s="877">
        <v>2668.5650000000001</v>
      </c>
      <c r="L27" s="730"/>
      <c r="M27" s="956"/>
      <c r="N27" s="730"/>
      <c r="O27" s="730"/>
      <c r="P27" s="730"/>
      <c r="Q27" s="956"/>
      <c r="R27" s="730"/>
      <c r="S27" s="730"/>
      <c r="T27" s="730"/>
      <c r="U27" s="77"/>
      <c r="V27" s="77"/>
      <c r="W27" s="77"/>
    </row>
    <row r="28" spans="2:23">
      <c r="B28" s="866" t="s">
        <v>106</v>
      </c>
      <c r="C28" s="874">
        <v>5502.47</v>
      </c>
      <c r="D28" s="875">
        <v>23630.486000000001</v>
      </c>
      <c r="E28" s="876">
        <v>2806.1790000000001</v>
      </c>
      <c r="F28" s="866" t="s">
        <v>150</v>
      </c>
      <c r="G28" s="874">
        <v>5833.1040000000003</v>
      </c>
      <c r="H28" s="875">
        <v>25482.78</v>
      </c>
      <c r="I28" s="877">
        <v>2884.5360000000001</v>
      </c>
      <c r="K28" s="956"/>
      <c r="L28" s="730"/>
      <c r="M28" s="956"/>
      <c r="N28" s="730"/>
      <c r="O28" s="730"/>
      <c r="P28" s="730"/>
      <c r="Q28" s="1359"/>
      <c r="R28" s="730"/>
      <c r="S28" s="1009"/>
      <c r="T28" s="1303"/>
      <c r="U28" s="77"/>
      <c r="V28" s="77"/>
      <c r="W28" s="77"/>
    </row>
    <row r="29" spans="2:23">
      <c r="B29" s="866" t="s">
        <v>243</v>
      </c>
      <c r="C29" s="874">
        <v>4961.2790000000005</v>
      </c>
      <c r="D29" s="875">
        <v>21293.617999999999</v>
      </c>
      <c r="E29" s="876">
        <v>1988.5440000000001</v>
      </c>
      <c r="F29" s="873" t="s">
        <v>243</v>
      </c>
      <c r="G29" s="874">
        <v>5525.7139999999999</v>
      </c>
      <c r="H29" s="875">
        <v>24469.231</v>
      </c>
      <c r="I29" s="877">
        <v>1727.252</v>
      </c>
      <c r="K29" s="1007"/>
      <c r="L29" s="1008"/>
      <c r="M29" s="956"/>
      <c r="N29" s="730"/>
      <c r="O29" s="730"/>
      <c r="P29" s="730"/>
      <c r="Q29" s="956"/>
      <c r="R29" s="730"/>
      <c r="S29" s="1009"/>
      <c r="T29" s="1303"/>
      <c r="U29" s="77"/>
      <c r="V29" s="77"/>
      <c r="W29" s="77"/>
    </row>
    <row r="30" spans="2:23">
      <c r="B30" s="866" t="s">
        <v>150</v>
      </c>
      <c r="C30" s="874">
        <v>4939.93</v>
      </c>
      <c r="D30" s="875">
        <v>21219.795999999998</v>
      </c>
      <c r="E30" s="876">
        <v>2696.3049999999998</v>
      </c>
      <c r="F30" s="866" t="s">
        <v>112</v>
      </c>
      <c r="G30" s="874">
        <v>4404.4740000000002</v>
      </c>
      <c r="H30" s="875">
        <v>19453.875</v>
      </c>
      <c r="I30" s="877">
        <v>1335.097</v>
      </c>
      <c r="L30" s="456"/>
      <c r="M30" s="956"/>
      <c r="N30" s="730"/>
      <c r="O30" s="730"/>
      <c r="P30" s="730"/>
      <c r="Q30" s="1009"/>
      <c r="R30" s="1009"/>
      <c r="S30" s="1009"/>
      <c r="T30" s="1303"/>
      <c r="U30" s="77"/>
      <c r="V30" s="77"/>
      <c r="W30" s="77"/>
    </row>
    <row r="31" spans="2:23">
      <c r="B31" s="866" t="s">
        <v>104</v>
      </c>
      <c r="C31" s="874">
        <v>4919.0649999999996</v>
      </c>
      <c r="D31" s="875">
        <v>21114.416000000001</v>
      </c>
      <c r="E31" s="876">
        <v>4347.134</v>
      </c>
      <c r="F31" s="866" t="s">
        <v>119</v>
      </c>
      <c r="G31" s="874">
        <v>4017.8009999999999</v>
      </c>
      <c r="H31" s="875">
        <v>17543.098999999998</v>
      </c>
      <c r="I31" s="877">
        <v>2761.03</v>
      </c>
      <c r="L31" s="456"/>
      <c r="M31" s="956"/>
      <c r="N31" s="730"/>
      <c r="O31" s="730"/>
      <c r="P31" s="730"/>
      <c r="Q31" s="1009"/>
      <c r="R31" s="1009"/>
      <c r="S31" s="1009"/>
      <c r="T31" s="1303"/>
      <c r="U31" s="77"/>
      <c r="V31" s="77"/>
      <c r="W31" s="77"/>
    </row>
    <row r="32" spans="2:23">
      <c r="B32" s="866" t="s">
        <v>119</v>
      </c>
      <c r="C32" s="874">
        <v>4297.9870000000001</v>
      </c>
      <c r="D32" s="875">
        <v>18450.702000000001</v>
      </c>
      <c r="E32" s="876">
        <v>3293.502</v>
      </c>
      <c r="F32" s="866" t="s">
        <v>104</v>
      </c>
      <c r="G32" s="874">
        <v>3923.21</v>
      </c>
      <c r="H32" s="875">
        <v>17259.844000000001</v>
      </c>
      <c r="I32" s="876">
        <v>2422.2040000000002</v>
      </c>
      <c r="K32" s="456"/>
      <c r="L32" s="456"/>
      <c r="M32" s="956"/>
      <c r="N32" s="730"/>
      <c r="O32" s="730"/>
      <c r="P32" s="730"/>
      <c r="Q32" s="1009"/>
      <c r="R32" s="1009"/>
      <c r="S32" s="1009"/>
      <c r="T32" s="1303"/>
      <c r="U32" s="77"/>
      <c r="V32" s="77"/>
      <c r="W32" s="77"/>
    </row>
    <row r="33" spans="2:23" ht="13.5" customHeight="1" thickBot="1">
      <c r="B33" s="878" t="s">
        <v>380</v>
      </c>
      <c r="C33" s="879">
        <v>3624.7220000000002</v>
      </c>
      <c r="D33" s="880">
        <v>15540.413</v>
      </c>
      <c r="E33" s="881">
        <v>1348.0820000000001</v>
      </c>
      <c r="F33" s="878" t="s">
        <v>227</v>
      </c>
      <c r="G33" s="879">
        <v>3652.027</v>
      </c>
      <c r="H33" s="880">
        <v>16024.365</v>
      </c>
      <c r="I33" s="881">
        <v>1696.0340000000001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388</v>
      </c>
      <c r="C34" s="1011"/>
      <c r="D34" s="1011"/>
      <c r="E34" s="1011"/>
      <c r="F34" s="460" t="s">
        <v>184</v>
      </c>
      <c r="H34" s="1011"/>
      <c r="I34" s="1011"/>
      <c r="L34" s="461"/>
      <c r="M34" s="461"/>
      <c r="N34" s="461"/>
      <c r="O34" s="731"/>
      <c r="U34" s="77"/>
      <c r="V34" s="77"/>
      <c r="W34" s="77"/>
    </row>
    <row r="35" spans="2:23">
      <c r="U35" s="77"/>
      <c r="V35" s="77"/>
      <c r="W35" s="77"/>
    </row>
    <row r="36" spans="2:23" ht="25.5">
      <c r="B36" s="1058" t="s">
        <v>419</v>
      </c>
      <c r="C36"/>
      <c r="H36" s="456"/>
      <c r="I36" s="456"/>
      <c r="J36" s="456"/>
      <c r="M36" s="1058" t="s">
        <v>421</v>
      </c>
      <c r="V36" s="77"/>
      <c r="W36" s="77"/>
    </row>
    <row r="37" spans="2:23" ht="15.75">
      <c r="B37" s="436" t="s">
        <v>669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670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667</v>
      </c>
      <c r="C40" s="444"/>
      <c r="D40" s="445"/>
      <c r="E40" s="446"/>
      <c r="F40" s="446"/>
      <c r="G40" s="443" t="s">
        <v>668</v>
      </c>
      <c r="H40" s="444"/>
      <c r="I40" s="445"/>
      <c r="J40" s="446"/>
      <c r="K40" s="446"/>
      <c r="M40" s="443" t="s">
        <v>667</v>
      </c>
      <c r="N40" s="444"/>
      <c r="O40" s="445"/>
      <c r="P40" s="446"/>
      <c r="Q40" s="446"/>
      <c r="R40" s="443" t="s">
        <v>668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34" t="s">
        <v>164</v>
      </c>
      <c r="F41" s="1059" t="s">
        <v>420</v>
      </c>
      <c r="G41" s="451" t="s">
        <v>182</v>
      </c>
      <c r="H41" s="448" t="s">
        <v>179</v>
      </c>
      <c r="I41" s="449" t="s">
        <v>183</v>
      </c>
      <c r="J41" s="1034" t="s">
        <v>164</v>
      </c>
      <c r="K41" s="1059" t="s">
        <v>420</v>
      </c>
      <c r="M41" s="447" t="s">
        <v>182</v>
      </c>
      <c r="N41" s="448" t="s">
        <v>179</v>
      </c>
      <c r="O41" s="449" t="s">
        <v>183</v>
      </c>
      <c r="P41" s="1034" t="s">
        <v>164</v>
      </c>
      <c r="Q41" s="1060" t="s">
        <v>420</v>
      </c>
      <c r="R41" s="447" t="s">
        <v>182</v>
      </c>
      <c r="S41" s="448" t="s">
        <v>179</v>
      </c>
      <c r="T41" s="449" t="s">
        <v>183</v>
      </c>
      <c r="U41" s="1034" t="s">
        <v>164</v>
      </c>
      <c r="V41" s="1059" t="s">
        <v>420</v>
      </c>
      <c r="W41" s="1249" t="s">
        <v>441</v>
      </c>
    </row>
    <row r="42" spans="2:23" ht="16.5" thickBot="1">
      <c r="B42" s="1548" t="s">
        <v>161</v>
      </c>
      <c r="C42" s="1013">
        <v>6243.6610000000001</v>
      </c>
      <c r="D42" s="1013">
        <v>26766.257000000001</v>
      </c>
      <c r="E42" s="138">
        <v>4680.2849999999999</v>
      </c>
      <c r="F42" s="1439">
        <v>56.436999999999998</v>
      </c>
      <c r="G42" s="137" t="s">
        <v>161</v>
      </c>
      <c r="H42" s="1013">
        <v>5257.2420000000002</v>
      </c>
      <c r="I42" s="1013">
        <v>22804.206999999999</v>
      </c>
      <c r="J42" s="138">
        <v>2744.6370000000002</v>
      </c>
      <c r="K42" s="1031">
        <v>39.366999999999997</v>
      </c>
      <c r="M42" s="452" t="s">
        <v>161</v>
      </c>
      <c r="N42" s="137">
        <v>276856.511</v>
      </c>
      <c r="O42" s="1013">
        <v>1187997.358</v>
      </c>
      <c r="P42" s="1013">
        <v>125297.696</v>
      </c>
      <c r="Q42" s="1031">
        <v>4102.9070000000002</v>
      </c>
      <c r="R42" s="452" t="s">
        <v>161</v>
      </c>
      <c r="S42" s="137">
        <v>341732.13699999999</v>
      </c>
      <c r="T42" s="1013">
        <v>1498273.977</v>
      </c>
      <c r="U42" s="1013">
        <v>125537.492</v>
      </c>
      <c r="V42" s="1031">
        <v>4094.165</v>
      </c>
      <c r="W42" s="1250">
        <f>((V42-Q42)/Q42)*100</f>
        <v>-0.21306844147333071</v>
      </c>
    </row>
    <row r="43" spans="2:23">
      <c r="B43" s="1015" t="s">
        <v>134</v>
      </c>
      <c r="C43" s="1016">
        <v>2729.8040000000001</v>
      </c>
      <c r="D43" s="1014">
        <v>11695.246999999999</v>
      </c>
      <c r="E43" s="1014">
        <v>2230.5839999999998</v>
      </c>
      <c r="F43" s="1032">
        <v>18.533000000000001</v>
      </c>
      <c r="G43" s="139" t="s">
        <v>134</v>
      </c>
      <c r="H43" s="140">
        <v>3168.3739999999998</v>
      </c>
      <c r="I43" s="1017">
        <v>13717.808000000001</v>
      </c>
      <c r="J43" s="1017">
        <v>2031.6849999999999</v>
      </c>
      <c r="K43" s="1033">
        <v>19.63</v>
      </c>
      <c r="M43" s="1015" t="s">
        <v>106</v>
      </c>
      <c r="N43" s="1016">
        <v>246006.24900000001</v>
      </c>
      <c r="O43" s="1014">
        <v>1055617.6359999999</v>
      </c>
      <c r="P43" s="1014">
        <v>109000.41800000001</v>
      </c>
      <c r="Q43" s="1032">
        <v>3723.9340000000002</v>
      </c>
      <c r="R43" s="1015" t="s">
        <v>106</v>
      </c>
      <c r="S43" s="1016">
        <v>308734.93699999998</v>
      </c>
      <c r="T43" s="1014">
        <v>1353374.2660000001</v>
      </c>
      <c r="U43" s="1014">
        <v>111040.967</v>
      </c>
      <c r="V43" s="1032">
        <v>3724.991</v>
      </c>
    </row>
    <row r="44" spans="2:23">
      <c r="B44" s="139" t="s">
        <v>108</v>
      </c>
      <c r="C44" s="140">
        <v>1839.3689999999999</v>
      </c>
      <c r="D44" s="1017">
        <v>7887.1779999999999</v>
      </c>
      <c r="E44" s="1017">
        <v>831.06200000000001</v>
      </c>
      <c r="F44" s="1033">
        <v>27.853999999999999</v>
      </c>
      <c r="G44" s="139" t="s">
        <v>108</v>
      </c>
      <c r="H44" s="140">
        <v>1427.3019999999999</v>
      </c>
      <c r="I44" s="1017">
        <v>6239.4359999999997</v>
      </c>
      <c r="J44" s="1017">
        <v>466.68099999999998</v>
      </c>
      <c r="K44" s="1033">
        <v>17.736999999999998</v>
      </c>
      <c r="M44" s="139" t="s">
        <v>108</v>
      </c>
      <c r="N44" s="140">
        <v>16342.538</v>
      </c>
      <c r="O44" s="1017">
        <v>70161.718999999997</v>
      </c>
      <c r="P44" s="1017">
        <v>8140.9849999999997</v>
      </c>
      <c r="Q44" s="1033">
        <v>209.69</v>
      </c>
      <c r="R44" s="139" t="s">
        <v>108</v>
      </c>
      <c r="S44" s="140">
        <v>14211.552</v>
      </c>
      <c r="T44" s="1017">
        <v>62341.654000000002</v>
      </c>
      <c r="U44" s="1017">
        <v>5935.8879999999999</v>
      </c>
      <c r="V44" s="1033">
        <v>157.31200000000001</v>
      </c>
    </row>
    <row r="45" spans="2:23">
      <c r="B45" s="873" t="s">
        <v>115</v>
      </c>
      <c r="C45" s="140">
        <v>1202.6769999999999</v>
      </c>
      <c r="D45" s="1017">
        <v>5162.6509999999998</v>
      </c>
      <c r="E45" s="1017">
        <v>1259.107</v>
      </c>
      <c r="F45" s="1033">
        <v>7.7409999999999997</v>
      </c>
      <c r="G45" s="139" t="s">
        <v>470</v>
      </c>
      <c r="H45" s="140">
        <v>457.36700000000002</v>
      </c>
      <c r="I45" s="1017">
        <v>1976.89</v>
      </c>
      <c r="J45" s="1017">
        <v>89.96</v>
      </c>
      <c r="K45" s="1033">
        <v>0.80400000000000005</v>
      </c>
      <c r="M45" s="873" t="s">
        <v>115</v>
      </c>
      <c r="N45" s="140">
        <v>7766.0039999999999</v>
      </c>
      <c r="O45" s="1017">
        <v>33279.64</v>
      </c>
      <c r="P45" s="1017">
        <v>2977.4490000000001</v>
      </c>
      <c r="Q45" s="1033">
        <v>112.877</v>
      </c>
      <c r="R45" s="873" t="s">
        <v>115</v>
      </c>
      <c r="S45" s="140">
        <v>10534.734</v>
      </c>
      <c r="T45" s="1017">
        <v>46026.883000000002</v>
      </c>
      <c r="U45" s="1017">
        <v>3538.4259999999999</v>
      </c>
      <c r="V45" s="1033">
        <v>128.01900000000001</v>
      </c>
    </row>
    <row r="46" spans="2:23">
      <c r="B46" s="139" t="s">
        <v>113</v>
      </c>
      <c r="C46" s="140">
        <v>431.99099999999999</v>
      </c>
      <c r="D46" s="1017">
        <v>1851.039</v>
      </c>
      <c r="E46" s="1017">
        <v>342.36599999999999</v>
      </c>
      <c r="F46" s="1033">
        <v>2.1989999999999998</v>
      </c>
      <c r="G46" s="873" t="s">
        <v>115</v>
      </c>
      <c r="H46" s="140">
        <v>204.19900000000001</v>
      </c>
      <c r="I46" s="1017">
        <v>870.07299999999998</v>
      </c>
      <c r="J46" s="1017">
        <v>156.31100000000001</v>
      </c>
      <c r="K46" s="1033">
        <v>1.196</v>
      </c>
      <c r="M46" s="139" t="s">
        <v>129</v>
      </c>
      <c r="N46" s="140">
        <v>4317.9790000000003</v>
      </c>
      <c r="O46" s="1017">
        <v>18527.653999999999</v>
      </c>
      <c r="P46" s="1017">
        <v>3533.0639999999999</v>
      </c>
      <c r="Q46" s="1033">
        <v>33.079000000000001</v>
      </c>
      <c r="R46" s="139" t="s">
        <v>129</v>
      </c>
      <c r="S46" s="140">
        <v>3516.27</v>
      </c>
      <c r="T46" s="1017">
        <v>15588.448</v>
      </c>
      <c r="U46" s="1017">
        <v>2818.3560000000002</v>
      </c>
      <c r="V46" s="1033">
        <v>26.337</v>
      </c>
    </row>
    <row r="47" spans="2:23" ht="13.5" thickBot="1">
      <c r="B47" s="1023" t="s">
        <v>368</v>
      </c>
      <c r="C47" s="1024">
        <v>39.82</v>
      </c>
      <c r="D47" s="1022">
        <v>170.142</v>
      </c>
      <c r="E47" s="1022">
        <v>17.166</v>
      </c>
      <c r="F47" s="1037">
        <v>0.11</v>
      </c>
      <c r="G47" s="1023"/>
      <c r="H47" s="1024"/>
      <c r="I47" s="1022"/>
      <c r="J47" s="1022"/>
      <c r="K47" s="1037"/>
      <c r="M47" s="154" t="s">
        <v>163</v>
      </c>
      <c r="N47" s="156">
        <v>1424.682</v>
      </c>
      <c r="O47" s="1018">
        <v>6117.2849999999999</v>
      </c>
      <c r="P47" s="1018">
        <v>1082.08</v>
      </c>
      <c r="Q47" s="1035">
        <v>10.75</v>
      </c>
      <c r="R47" s="154" t="s">
        <v>130</v>
      </c>
      <c r="S47" s="156">
        <v>2201.98</v>
      </c>
      <c r="T47" s="1018">
        <v>9685.6350000000002</v>
      </c>
      <c r="U47" s="1018">
        <v>879.85599999999999</v>
      </c>
      <c r="V47" s="1035">
        <v>29.902999999999999</v>
      </c>
    </row>
    <row r="48" spans="2:23">
      <c r="B48" s="460" t="s">
        <v>671</v>
      </c>
      <c r="C48" s="731"/>
      <c r="D48" s="731"/>
      <c r="E48" s="731"/>
      <c r="F48" s="1039"/>
      <c r="G48" s="460" t="s">
        <v>184</v>
      </c>
      <c r="H48" s="731"/>
      <c r="I48" s="731"/>
      <c r="J48" s="731"/>
      <c r="K48" s="1039"/>
      <c r="M48" s="139" t="s">
        <v>134</v>
      </c>
      <c r="N48" s="140">
        <v>563.82399999999996</v>
      </c>
      <c r="O48" s="1017">
        <v>2414.3319999999999</v>
      </c>
      <c r="P48" s="1017">
        <v>375.05</v>
      </c>
      <c r="Q48" s="1033">
        <v>5.37</v>
      </c>
      <c r="R48" s="139" t="s">
        <v>134</v>
      </c>
      <c r="S48" s="140">
        <v>1516.36</v>
      </c>
      <c r="T48" s="1017">
        <v>6712.3180000000002</v>
      </c>
      <c r="U48" s="1017">
        <v>801.74099999999999</v>
      </c>
      <c r="V48" s="1033">
        <v>17.041</v>
      </c>
    </row>
    <row r="49" spans="2:22">
      <c r="B49" s="1025"/>
      <c r="C49" s="731"/>
      <c r="D49" s="731"/>
      <c r="E49" s="731"/>
      <c r="F49" s="1039"/>
      <c r="G49" s="1025"/>
      <c r="H49" s="731"/>
      <c r="I49" s="731"/>
      <c r="J49" s="731"/>
      <c r="K49" s="1039"/>
      <c r="M49" s="139" t="s">
        <v>131</v>
      </c>
      <c r="N49" s="140">
        <v>289.73500000000001</v>
      </c>
      <c r="O49" s="1017">
        <v>1255.171</v>
      </c>
      <c r="P49" s="1017">
        <v>135.77000000000001</v>
      </c>
      <c r="Q49" s="1033">
        <v>5.0069999999999997</v>
      </c>
      <c r="R49" s="139" t="s">
        <v>163</v>
      </c>
      <c r="S49" s="140">
        <v>553.346</v>
      </c>
      <c r="T49" s="1017">
        <v>2483.2840000000001</v>
      </c>
      <c r="U49" s="1017">
        <v>349.99599999999998</v>
      </c>
      <c r="V49" s="1033">
        <v>4.3499999999999996</v>
      </c>
    </row>
    <row r="50" spans="2:22">
      <c r="C50" s="731"/>
      <c r="D50" s="731"/>
      <c r="E50" s="731"/>
      <c r="F50" s="1039"/>
      <c r="G50" s="1025"/>
      <c r="H50" s="731"/>
      <c r="I50" s="731"/>
      <c r="J50" s="731"/>
      <c r="K50" s="1039"/>
      <c r="M50" s="1020" t="s">
        <v>130</v>
      </c>
      <c r="N50" s="1021">
        <v>90.662999999999997</v>
      </c>
      <c r="O50" s="1019">
        <v>387.58499999999998</v>
      </c>
      <c r="P50" s="1019">
        <v>34.479999999999997</v>
      </c>
      <c r="Q50" s="1036">
        <v>1.4</v>
      </c>
      <c r="R50" s="1020" t="s">
        <v>131</v>
      </c>
      <c r="S50" s="1021">
        <v>423.47199999999998</v>
      </c>
      <c r="T50" s="1019">
        <v>1881.671</v>
      </c>
      <c r="U50" s="1019">
        <v>154.44200000000001</v>
      </c>
      <c r="V50" s="1036">
        <v>5.5620000000000003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54.837000000000003</v>
      </c>
      <c r="O51" s="1061">
        <v>236.33600000000001</v>
      </c>
      <c r="P51" s="1061">
        <v>18.399999999999999</v>
      </c>
      <c r="Q51" s="1309">
        <v>0.8</v>
      </c>
      <c r="R51" s="157" t="s">
        <v>104</v>
      </c>
      <c r="S51" s="158">
        <v>39.485999999999997</v>
      </c>
      <c r="T51" s="1061">
        <v>179.81800000000001</v>
      </c>
      <c r="U51" s="1061">
        <v>17.82</v>
      </c>
      <c r="V51" s="1309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388</v>
      </c>
      <c r="N52" s="461"/>
      <c r="O52" s="461"/>
      <c r="P52" s="461"/>
      <c r="Q52" s="1251"/>
      <c r="R52" s="460" t="s">
        <v>184</v>
      </c>
      <c r="S52" s="461"/>
      <c r="T52" s="461"/>
      <c r="U52" s="461"/>
      <c r="V52" s="1251"/>
    </row>
    <row r="53" spans="2:22">
      <c r="B53" s="2"/>
      <c r="C53" s="1773"/>
      <c r="D53" s="1773"/>
      <c r="E53" s="1773"/>
      <c r="F53" s="1773"/>
      <c r="G53"/>
      <c r="H53" s="77"/>
      <c r="I53" s="77"/>
      <c r="J53" s="77"/>
      <c r="K53" s="77"/>
      <c r="R53" s="1025"/>
      <c r="S53" s="731"/>
      <c r="T53" s="731"/>
      <c r="U53" s="731"/>
      <c r="V53" s="1039"/>
    </row>
    <row r="54" spans="2:22">
      <c r="B54" s="2"/>
      <c r="C54" s="1773"/>
      <c r="D54" s="1773"/>
      <c r="E54" s="1773"/>
      <c r="F54" s="1773"/>
      <c r="G54"/>
      <c r="H54" s="77"/>
      <c r="I54" s="77"/>
      <c r="J54" s="77"/>
      <c r="K54" s="77"/>
    </row>
    <row r="55" spans="2:22">
      <c r="B55" s="2"/>
      <c r="C55" s="1773"/>
      <c r="D55" s="1773"/>
      <c r="E55" s="1773"/>
      <c r="F55" s="1773"/>
      <c r="G55"/>
      <c r="H55" s="77"/>
      <c r="I55" s="77"/>
      <c r="J55" s="77"/>
      <c r="K55" s="77"/>
    </row>
    <row r="56" spans="2:22">
      <c r="B56" s="2"/>
      <c r="C56" s="1773"/>
      <c r="D56" s="1773"/>
      <c r="E56" s="1773"/>
      <c r="F56" s="1773"/>
      <c r="G56"/>
      <c r="H56" s="77"/>
      <c r="I56" s="77"/>
      <c r="J56" s="77"/>
      <c r="K56" s="77"/>
    </row>
    <row r="57" spans="2:22">
      <c r="B57" s="2"/>
      <c r="C57" s="1773"/>
      <c r="D57" s="1773"/>
      <c r="E57" s="1773"/>
      <c r="F57" s="1773"/>
    </row>
    <row r="58" spans="2:22">
      <c r="B58" s="2"/>
      <c r="C58" s="1773"/>
      <c r="D58" s="1773"/>
      <c r="E58" s="1773"/>
      <c r="F58" s="1773"/>
    </row>
    <row r="59" spans="2:22">
      <c r="B59" s="1007"/>
      <c r="C59" s="1007"/>
      <c r="D59" s="1007"/>
      <c r="E59" s="1007"/>
      <c r="F59" s="1007"/>
    </row>
    <row r="60" spans="2:22">
      <c r="B60" s="1007"/>
      <c r="C60" s="1007"/>
      <c r="D60" s="1007"/>
      <c r="E60" s="1007"/>
      <c r="F60" s="1007"/>
    </row>
    <row r="61" spans="2:22">
      <c r="B61" s="1007"/>
      <c r="C61" s="1007"/>
      <c r="D61" s="1007"/>
      <c r="E61" s="1007"/>
      <c r="F61" s="1007"/>
    </row>
    <row r="62" spans="2:22">
      <c r="B62" s="1007"/>
      <c r="C62" s="1007"/>
      <c r="D62" s="1007"/>
      <c r="E62" s="1007"/>
      <c r="F62" s="1007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J24" sqref="J24"/>
    </sheetView>
  </sheetViews>
  <sheetFormatPr defaultRowHeight="28.5" customHeight="1"/>
  <cols>
    <col min="1" max="1" width="12" style="791" customWidth="1"/>
    <col min="2" max="2" width="54.140625" style="791" customWidth="1"/>
    <col min="3" max="3" width="21.28515625" style="791" customWidth="1"/>
    <col min="4" max="4" width="22" style="791" customWidth="1"/>
    <col min="5" max="5" width="22.7109375" style="791" customWidth="1"/>
    <col min="6" max="6" width="16.140625" style="791" customWidth="1"/>
    <col min="7" max="7" width="9.140625" style="791" customWidth="1"/>
    <col min="8" max="9" width="9.140625" style="791"/>
    <col min="10" max="10" width="9" style="791" customWidth="1"/>
    <col min="11" max="252" width="9.140625" style="791"/>
    <col min="253" max="253" width="12" style="791" customWidth="1"/>
    <col min="254" max="254" width="54.140625" style="791" customWidth="1"/>
    <col min="255" max="255" width="21.28515625" style="791" customWidth="1"/>
    <col min="256" max="256" width="22" style="791" customWidth="1"/>
    <col min="257" max="257" width="22.7109375" style="791" customWidth="1"/>
    <col min="258" max="259" width="16.140625" style="791" customWidth="1"/>
    <col min="260" max="260" width="15.42578125" style="791" customWidth="1"/>
    <col min="261" max="261" width="13.5703125" style="791" customWidth="1"/>
    <col min="262" max="262" width="10.85546875" style="791" customWidth="1"/>
    <col min="263" max="263" width="9.140625" style="791" customWidth="1"/>
    <col min="264" max="265" width="9.140625" style="791"/>
    <col min="266" max="266" width="9" style="791" customWidth="1"/>
    <col min="267" max="508" width="9.140625" style="791"/>
    <col min="509" max="509" width="12" style="791" customWidth="1"/>
    <col min="510" max="510" width="54.140625" style="791" customWidth="1"/>
    <col min="511" max="511" width="21.28515625" style="791" customWidth="1"/>
    <col min="512" max="512" width="22" style="791" customWidth="1"/>
    <col min="513" max="513" width="22.7109375" style="791" customWidth="1"/>
    <col min="514" max="515" width="16.140625" style="791" customWidth="1"/>
    <col min="516" max="516" width="15.42578125" style="791" customWidth="1"/>
    <col min="517" max="517" width="13.5703125" style="791" customWidth="1"/>
    <col min="518" max="518" width="10.85546875" style="791" customWidth="1"/>
    <col min="519" max="519" width="9.140625" style="791" customWidth="1"/>
    <col min="520" max="521" width="9.140625" style="791"/>
    <col min="522" max="522" width="9" style="791" customWidth="1"/>
    <col min="523" max="764" width="9.140625" style="791"/>
    <col min="765" max="765" width="12" style="791" customWidth="1"/>
    <col min="766" max="766" width="54.140625" style="791" customWidth="1"/>
    <col min="767" max="767" width="21.28515625" style="791" customWidth="1"/>
    <col min="768" max="768" width="22" style="791" customWidth="1"/>
    <col min="769" max="769" width="22.7109375" style="791" customWidth="1"/>
    <col min="770" max="771" width="16.140625" style="791" customWidth="1"/>
    <col min="772" max="772" width="15.42578125" style="791" customWidth="1"/>
    <col min="773" max="773" width="13.5703125" style="791" customWidth="1"/>
    <col min="774" max="774" width="10.85546875" style="791" customWidth="1"/>
    <col min="775" max="775" width="9.140625" style="791" customWidth="1"/>
    <col min="776" max="777" width="9.140625" style="791"/>
    <col min="778" max="778" width="9" style="791" customWidth="1"/>
    <col min="779" max="1020" width="9.140625" style="791"/>
    <col min="1021" max="1021" width="12" style="791" customWidth="1"/>
    <col min="1022" max="1022" width="54.140625" style="791" customWidth="1"/>
    <col min="1023" max="1023" width="21.28515625" style="791" customWidth="1"/>
    <col min="1024" max="1024" width="22" style="791" customWidth="1"/>
    <col min="1025" max="1025" width="22.7109375" style="791" customWidth="1"/>
    <col min="1026" max="1027" width="16.140625" style="791" customWidth="1"/>
    <col min="1028" max="1028" width="15.42578125" style="791" customWidth="1"/>
    <col min="1029" max="1029" width="13.5703125" style="791" customWidth="1"/>
    <col min="1030" max="1030" width="10.85546875" style="791" customWidth="1"/>
    <col min="1031" max="1031" width="9.140625" style="791" customWidth="1"/>
    <col min="1032" max="1033" width="9.140625" style="791"/>
    <col min="1034" max="1034" width="9" style="791" customWidth="1"/>
    <col min="1035" max="1276" width="9.140625" style="791"/>
    <col min="1277" max="1277" width="12" style="791" customWidth="1"/>
    <col min="1278" max="1278" width="54.140625" style="791" customWidth="1"/>
    <col min="1279" max="1279" width="21.28515625" style="791" customWidth="1"/>
    <col min="1280" max="1280" width="22" style="791" customWidth="1"/>
    <col min="1281" max="1281" width="22.7109375" style="791" customWidth="1"/>
    <col min="1282" max="1283" width="16.140625" style="791" customWidth="1"/>
    <col min="1284" max="1284" width="15.42578125" style="791" customWidth="1"/>
    <col min="1285" max="1285" width="13.5703125" style="791" customWidth="1"/>
    <col min="1286" max="1286" width="10.85546875" style="791" customWidth="1"/>
    <col min="1287" max="1287" width="9.140625" style="791" customWidth="1"/>
    <col min="1288" max="1289" width="9.140625" style="791"/>
    <col min="1290" max="1290" width="9" style="791" customWidth="1"/>
    <col min="1291" max="1532" width="9.140625" style="791"/>
    <col min="1533" max="1533" width="12" style="791" customWidth="1"/>
    <col min="1534" max="1534" width="54.140625" style="791" customWidth="1"/>
    <col min="1535" max="1535" width="21.28515625" style="791" customWidth="1"/>
    <col min="1536" max="1536" width="22" style="791" customWidth="1"/>
    <col min="1537" max="1537" width="22.7109375" style="791" customWidth="1"/>
    <col min="1538" max="1539" width="16.140625" style="791" customWidth="1"/>
    <col min="1540" max="1540" width="15.42578125" style="791" customWidth="1"/>
    <col min="1541" max="1541" width="13.5703125" style="791" customWidth="1"/>
    <col min="1542" max="1542" width="10.85546875" style="791" customWidth="1"/>
    <col min="1543" max="1543" width="9.140625" style="791" customWidth="1"/>
    <col min="1544" max="1545" width="9.140625" style="791"/>
    <col min="1546" max="1546" width="9" style="791" customWidth="1"/>
    <col min="1547" max="1788" width="9.140625" style="791"/>
    <col min="1789" max="1789" width="12" style="791" customWidth="1"/>
    <col min="1790" max="1790" width="54.140625" style="791" customWidth="1"/>
    <col min="1791" max="1791" width="21.28515625" style="791" customWidth="1"/>
    <col min="1792" max="1792" width="22" style="791" customWidth="1"/>
    <col min="1793" max="1793" width="22.7109375" style="791" customWidth="1"/>
    <col min="1794" max="1795" width="16.140625" style="791" customWidth="1"/>
    <col min="1796" max="1796" width="15.42578125" style="791" customWidth="1"/>
    <col min="1797" max="1797" width="13.5703125" style="791" customWidth="1"/>
    <col min="1798" max="1798" width="10.85546875" style="791" customWidth="1"/>
    <col min="1799" max="1799" width="9.140625" style="791" customWidth="1"/>
    <col min="1800" max="1801" width="9.140625" style="791"/>
    <col min="1802" max="1802" width="9" style="791" customWidth="1"/>
    <col min="1803" max="2044" width="9.140625" style="791"/>
    <col min="2045" max="2045" width="12" style="791" customWidth="1"/>
    <col min="2046" max="2046" width="54.140625" style="791" customWidth="1"/>
    <col min="2047" max="2047" width="21.28515625" style="791" customWidth="1"/>
    <col min="2048" max="2048" width="22" style="791" customWidth="1"/>
    <col min="2049" max="2049" width="22.7109375" style="791" customWidth="1"/>
    <col min="2050" max="2051" width="16.140625" style="791" customWidth="1"/>
    <col min="2052" max="2052" width="15.42578125" style="791" customWidth="1"/>
    <col min="2053" max="2053" width="13.5703125" style="791" customWidth="1"/>
    <col min="2054" max="2054" width="10.85546875" style="791" customWidth="1"/>
    <col min="2055" max="2055" width="9.140625" style="791" customWidth="1"/>
    <col min="2056" max="2057" width="9.140625" style="791"/>
    <col min="2058" max="2058" width="9" style="791" customWidth="1"/>
    <col min="2059" max="2300" width="9.140625" style="791"/>
    <col min="2301" max="2301" width="12" style="791" customWidth="1"/>
    <col min="2302" max="2302" width="54.140625" style="791" customWidth="1"/>
    <col min="2303" max="2303" width="21.28515625" style="791" customWidth="1"/>
    <col min="2304" max="2304" width="22" style="791" customWidth="1"/>
    <col min="2305" max="2305" width="22.7109375" style="791" customWidth="1"/>
    <col min="2306" max="2307" width="16.140625" style="791" customWidth="1"/>
    <col min="2308" max="2308" width="15.42578125" style="791" customWidth="1"/>
    <col min="2309" max="2309" width="13.5703125" style="791" customWidth="1"/>
    <col min="2310" max="2310" width="10.85546875" style="791" customWidth="1"/>
    <col min="2311" max="2311" width="9.140625" style="791" customWidth="1"/>
    <col min="2312" max="2313" width="9.140625" style="791"/>
    <col min="2314" max="2314" width="9" style="791" customWidth="1"/>
    <col min="2315" max="2556" width="9.140625" style="791"/>
    <col min="2557" max="2557" width="12" style="791" customWidth="1"/>
    <col min="2558" max="2558" width="54.140625" style="791" customWidth="1"/>
    <col min="2559" max="2559" width="21.28515625" style="791" customWidth="1"/>
    <col min="2560" max="2560" width="22" style="791" customWidth="1"/>
    <col min="2561" max="2561" width="22.7109375" style="791" customWidth="1"/>
    <col min="2562" max="2563" width="16.140625" style="791" customWidth="1"/>
    <col min="2564" max="2564" width="15.42578125" style="791" customWidth="1"/>
    <col min="2565" max="2565" width="13.5703125" style="791" customWidth="1"/>
    <col min="2566" max="2566" width="10.85546875" style="791" customWidth="1"/>
    <col min="2567" max="2567" width="9.140625" style="791" customWidth="1"/>
    <col min="2568" max="2569" width="9.140625" style="791"/>
    <col min="2570" max="2570" width="9" style="791" customWidth="1"/>
    <col min="2571" max="2812" width="9.140625" style="791"/>
    <col min="2813" max="2813" width="12" style="791" customWidth="1"/>
    <col min="2814" max="2814" width="54.140625" style="791" customWidth="1"/>
    <col min="2815" max="2815" width="21.28515625" style="791" customWidth="1"/>
    <col min="2816" max="2816" width="22" style="791" customWidth="1"/>
    <col min="2817" max="2817" width="22.7109375" style="791" customWidth="1"/>
    <col min="2818" max="2819" width="16.140625" style="791" customWidth="1"/>
    <col min="2820" max="2820" width="15.42578125" style="791" customWidth="1"/>
    <col min="2821" max="2821" width="13.5703125" style="791" customWidth="1"/>
    <col min="2822" max="2822" width="10.85546875" style="791" customWidth="1"/>
    <col min="2823" max="2823" width="9.140625" style="791" customWidth="1"/>
    <col min="2824" max="2825" width="9.140625" style="791"/>
    <col min="2826" max="2826" width="9" style="791" customWidth="1"/>
    <col min="2827" max="3068" width="9.140625" style="791"/>
    <col min="3069" max="3069" width="12" style="791" customWidth="1"/>
    <col min="3070" max="3070" width="54.140625" style="791" customWidth="1"/>
    <col min="3071" max="3071" width="21.28515625" style="791" customWidth="1"/>
    <col min="3072" max="3072" width="22" style="791" customWidth="1"/>
    <col min="3073" max="3073" width="22.7109375" style="791" customWidth="1"/>
    <col min="3074" max="3075" width="16.140625" style="791" customWidth="1"/>
    <col min="3076" max="3076" width="15.42578125" style="791" customWidth="1"/>
    <col min="3077" max="3077" width="13.5703125" style="791" customWidth="1"/>
    <col min="3078" max="3078" width="10.85546875" style="791" customWidth="1"/>
    <col min="3079" max="3079" width="9.140625" style="791" customWidth="1"/>
    <col min="3080" max="3081" width="9.140625" style="791"/>
    <col min="3082" max="3082" width="9" style="791" customWidth="1"/>
    <col min="3083" max="3324" width="9.140625" style="791"/>
    <col min="3325" max="3325" width="12" style="791" customWidth="1"/>
    <col min="3326" max="3326" width="54.140625" style="791" customWidth="1"/>
    <col min="3327" max="3327" width="21.28515625" style="791" customWidth="1"/>
    <col min="3328" max="3328" width="22" style="791" customWidth="1"/>
    <col min="3329" max="3329" width="22.7109375" style="791" customWidth="1"/>
    <col min="3330" max="3331" width="16.140625" style="791" customWidth="1"/>
    <col min="3332" max="3332" width="15.42578125" style="791" customWidth="1"/>
    <col min="3333" max="3333" width="13.5703125" style="791" customWidth="1"/>
    <col min="3334" max="3334" width="10.85546875" style="791" customWidth="1"/>
    <col min="3335" max="3335" width="9.140625" style="791" customWidth="1"/>
    <col min="3336" max="3337" width="9.140625" style="791"/>
    <col min="3338" max="3338" width="9" style="791" customWidth="1"/>
    <col min="3339" max="3580" width="9.140625" style="791"/>
    <col min="3581" max="3581" width="12" style="791" customWidth="1"/>
    <col min="3582" max="3582" width="54.140625" style="791" customWidth="1"/>
    <col min="3583" max="3583" width="21.28515625" style="791" customWidth="1"/>
    <col min="3584" max="3584" width="22" style="791" customWidth="1"/>
    <col min="3585" max="3585" width="22.7109375" style="791" customWidth="1"/>
    <col min="3586" max="3587" width="16.140625" style="791" customWidth="1"/>
    <col min="3588" max="3588" width="15.42578125" style="791" customWidth="1"/>
    <col min="3589" max="3589" width="13.5703125" style="791" customWidth="1"/>
    <col min="3590" max="3590" width="10.85546875" style="791" customWidth="1"/>
    <col min="3591" max="3591" width="9.140625" style="791" customWidth="1"/>
    <col min="3592" max="3593" width="9.140625" style="791"/>
    <col min="3594" max="3594" width="9" style="791" customWidth="1"/>
    <col min="3595" max="3836" width="9.140625" style="791"/>
    <col min="3837" max="3837" width="12" style="791" customWidth="1"/>
    <col min="3838" max="3838" width="54.140625" style="791" customWidth="1"/>
    <col min="3839" max="3839" width="21.28515625" style="791" customWidth="1"/>
    <col min="3840" max="3840" width="22" style="791" customWidth="1"/>
    <col min="3841" max="3841" width="22.7109375" style="791" customWidth="1"/>
    <col min="3842" max="3843" width="16.140625" style="791" customWidth="1"/>
    <col min="3844" max="3844" width="15.42578125" style="791" customWidth="1"/>
    <col min="3845" max="3845" width="13.5703125" style="791" customWidth="1"/>
    <col min="3846" max="3846" width="10.85546875" style="791" customWidth="1"/>
    <col min="3847" max="3847" width="9.140625" style="791" customWidth="1"/>
    <col min="3848" max="3849" width="9.140625" style="791"/>
    <col min="3850" max="3850" width="9" style="791" customWidth="1"/>
    <col min="3851" max="4092" width="9.140625" style="791"/>
    <col min="4093" max="4093" width="12" style="791" customWidth="1"/>
    <col min="4094" max="4094" width="54.140625" style="791" customWidth="1"/>
    <col min="4095" max="4095" width="21.28515625" style="791" customWidth="1"/>
    <col min="4096" max="4096" width="22" style="791" customWidth="1"/>
    <col min="4097" max="4097" width="22.7109375" style="791" customWidth="1"/>
    <col min="4098" max="4099" width="16.140625" style="791" customWidth="1"/>
    <col min="4100" max="4100" width="15.42578125" style="791" customWidth="1"/>
    <col min="4101" max="4101" width="13.5703125" style="791" customWidth="1"/>
    <col min="4102" max="4102" width="10.85546875" style="791" customWidth="1"/>
    <col min="4103" max="4103" width="9.140625" style="791" customWidth="1"/>
    <col min="4104" max="4105" width="9.140625" style="791"/>
    <col min="4106" max="4106" width="9" style="791" customWidth="1"/>
    <col min="4107" max="4348" width="9.140625" style="791"/>
    <col min="4349" max="4349" width="12" style="791" customWidth="1"/>
    <col min="4350" max="4350" width="54.140625" style="791" customWidth="1"/>
    <col min="4351" max="4351" width="21.28515625" style="791" customWidth="1"/>
    <col min="4352" max="4352" width="22" style="791" customWidth="1"/>
    <col min="4353" max="4353" width="22.7109375" style="791" customWidth="1"/>
    <col min="4354" max="4355" width="16.140625" style="791" customWidth="1"/>
    <col min="4356" max="4356" width="15.42578125" style="791" customWidth="1"/>
    <col min="4357" max="4357" width="13.5703125" style="791" customWidth="1"/>
    <col min="4358" max="4358" width="10.85546875" style="791" customWidth="1"/>
    <col min="4359" max="4359" width="9.140625" style="791" customWidth="1"/>
    <col min="4360" max="4361" width="9.140625" style="791"/>
    <col min="4362" max="4362" width="9" style="791" customWidth="1"/>
    <col min="4363" max="4604" width="9.140625" style="791"/>
    <col min="4605" max="4605" width="12" style="791" customWidth="1"/>
    <col min="4606" max="4606" width="54.140625" style="791" customWidth="1"/>
    <col min="4607" max="4607" width="21.28515625" style="791" customWidth="1"/>
    <col min="4608" max="4608" width="22" style="791" customWidth="1"/>
    <col min="4609" max="4609" width="22.7109375" style="791" customWidth="1"/>
    <col min="4610" max="4611" width="16.140625" style="791" customWidth="1"/>
    <col min="4612" max="4612" width="15.42578125" style="791" customWidth="1"/>
    <col min="4613" max="4613" width="13.5703125" style="791" customWidth="1"/>
    <col min="4614" max="4614" width="10.85546875" style="791" customWidth="1"/>
    <col min="4615" max="4615" width="9.140625" style="791" customWidth="1"/>
    <col min="4616" max="4617" width="9.140625" style="791"/>
    <col min="4618" max="4618" width="9" style="791" customWidth="1"/>
    <col min="4619" max="4860" width="9.140625" style="791"/>
    <col min="4861" max="4861" width="12" style="791" customWidth="1"/>
    <col min="4862" max="4862" width="54.140625" style="791" customWidth="1"/>
    <col min="4863" max="4863" width="21.28515625" style="791" customWidth="1"/>
    <col min="4864" max="4864" width="22" style="791" customWidth="1"/>
    <col min="4865" max="4865" width="22.7109375" style="791" customWidth="1"/>
    <col min="4866" max="4867" width="16.140625" style="791" customWidth="1"/>
    <col min="4868" max="4868" width="15.42578125" style="791" customWidth="1"/>
    <col min="4869" max="4869" width="13.5703125" style="791" customWidth="1"/>
    <col min="4870" max="4870" width="10.85546875" style="791" customWidth="1"/>
    <col min="4871" max="4871" width="9.140625" style="791" customWidth="1"/>
    <col min="4872" max="4873" width="9.140625" style="791"/>
    <col min="4874" max="4874" width="9" style="791" customWidth="1"/>
    <col min="4875" max="5116" width="9.140625" style="791"/>
    <col min="5117" max="5117" width="12" style="791" customWidth="1"/>
    <col min="5118" max="5118" width="54.140625" style="791" customWidth="1"/>
    <col min="5119" max="5119" width="21.28515625" style="791" customWidth="1"/>
    <col min="5120" max="5120" width="22" style="791" customWidth="1"/>
    <col min="5121" max="5121" width="22.7109375" style="791" customWidth="1"/>
    <col min="5122" max="5123" width="16.140625" style="791" customWidth="1"/>
    <col min="5124" max="5124" width="15.42578125" style="791" customWidth="1"/>
    <col min="5125" max="5125" width="13.5703125" style="791" customWidth="1"/>
    <col min="5126" max="5126" width="10.85546875" style="791" customWidth="1"/>
    <col min="5127" max="5127" width="9.140625" style="791" customWidth="1"/>
    <col min="5128" max="5129" width="9.140625" style="791"/>
    <col min="5130" max="5130" width="9" style="791" customWidth="1"/>
    <col min="5131" max="5372" width="9.140625" style="791"/>
    <col min="5373" max="5373" width="12" style="791" customWidth="1"/>
    <col min="5374" max="5374" width="54.140625" style="791" customWidth="1"/>
    <col min="5375" max="5375" width="21.28515625" style="791" customWidth="1"/>
    <col min="5376" max="5376" width="22" style="791" customWidth="1"/>
    <col min="5377" max="5377" width="22.7109375" style="791" customWidth="1"/>
    <col min="5378" max="5379" width="16.140625" style="791" customWidth="1"/>
    <col min="5380" max="5380" width="15.42578125" style="791" customWidth="1"/>
    <col min="5381" max="5381" width="13.5703125" style="791" customWidth="1"/>
    <col min="5382" max="5382" width="10.85546875" style="791" customWidth="1"/>
    <col min="5383" max="5383" width="9.140625" style="791" customWidth="1"/>
    <col min="5384" max="5385" width="9.140625" style="791"/>
    <col min="5386" max="5386" width="9" style="791" customWidth="1"/>
    <col min="5387" max="5628" width="9.140625" style="791"/>
    <col min="5629" max="5629" width="12" style="791" customWidth="1"/>
    <col min="5630" max="5630" width="54.140625" style="791" customWidth="1"/>
    <col min="5631" max="5631" width="21.28515625" style="791" customWidth="1"/>
    <col min="5632" max="5632" width="22" style="791" customWidth="1"/>
    <col min="5633" max="5633" width="22.7109375" style="791" customWidth="1"/>
    <col min="5634" max="5635" width="16.140625" style="791" customWidth="1"/>
    <col min="5636" max="5636" width="15.42578125" style="791" customWidth="1"/>
    <col min="5637" max="5637" width="13.5703125" style="791" customWidth="1"/>
    <col min="5638" max="5638" width="10.85546875" style="791" customWidth="1"/>
    <col min="5639" max="5639" width="9.140625" style="791" customWidth="1"/>
    <col min="5640" max="5641" width="9.140625" style="791"/>
    <col min="5642" max="5642" width="9" style="791" customWidth="1"/>
    <col min="5643" max="5884" width="9.140625" style="791"/>
    <col min="5885" max="5885" width="12" style="791" customWidth="1"/>
    <col min="5886" max="5886" width="54.140625" style="791" customWidth="1"/>
    <col min="5887" max="5887" width="21.28515625" style="791" customWidth="1"/>
    <col min="5888" max="5888" width="22" style="791" customWidth="1"/>
    <col min="5889" max="5889" width="22.7109375" style="791" customWidth="1"/>
    <col min="5890" max="5891" width="16.140625" style="791" customWidth="1"/>
    <col min="5892" max="5892" width="15.42578125" style="791" customWidth="1"/>
    <col min="5893" max="5893" width="13.5703125" style="791" customWidth="1"/>
    <col min="5894" max="5894" width="10.85546875" style="791" customWidth="1"/>
    <col min="5895" max="5895" width="9.140625" style="791" customWidth="1"/>
    <col min="5896" max="5897" width="9.140625" style="791"/>
    <col min="5898" max="5898" width="9" style="791" customWidth="1"/>
    <col min="5899" max="6140" width="9.140625" style="791"/>
    <col min="6141" max="6141" width="12" style="791" customWidth="1"/>
    <col min="6142" max="6142" width="54.140625" style="791" customWidth="1"/>
    <col min="6143" max="6143" width="21.28515625" style="791" customWidth="1"/>
    <col min="6144" max="6144" width="22" style="791" customWidth="1"/>
    <col min="6145" max="6145" width="22.7109375" style="791" customWidth="1"/>
    <col min="6146" max="6147" width="16.140625" style="791" customWidth="1"/>
    <col min="6148" max="6148" width="15.42578125" style="791" customWidth="1"/>
    <col min="6149" max="6149" width="13.5703125" style="791" customWidth="1"/>
    <col min="6150" max="6150" width="10.85546875" style="791" customWidth="1"/>
    <col min="6151" max="6151" width="9.140625" style="791" customWidth="1"/>
    <col min="6152" max="6153" width="9.140625" style="791"/>
    <col min="6154" max="6154" width="9" style="791" customWidth="1"/>
    <col min="6155" max="6396" width="9.140625" style="791"/>
    <col min="6397" max="6397" width="12" style="791" customWidth="1"/>
    <col min="6398" max="6398" width="54.140625" style="791" customWidth="1"/>
    <col min="6399" max="6399" width="21.28515625" style="791" customWidth="1"/>
    <col min="6400" max="6400" width="22" style="791" customWidth="1"/>
    <col min="6401" max="6401" width="22.7109375" style="791" customWidth="1"/>
    <col min="6402" max="6403" width="16.140625" style="791" customWidth="1"/>
    <col min="6404" max="6404" width="15.42578125" style="791" customWidth="1"/>
    <col min="6405" max="6405" width="13.5703125" style="791" customWidth="1"/>
    <col min="6406" max="6406" width="10.85546875" style="791" customWidth="1"/>
    <col min="6407" max="6407" width="9.140625" style="791" customWidth="1"/>
    <col min="6408" max="6409" width="9.140625" style="791"/>
    <col min="6410" max="6410" width="9" style="791" customWidth="1"/>
    <col min="6411" max="6652" width="9.140625" style="791"/>
    <col min="6653" max="6653" width="12" style="791" customWidth="1"/>
    <col min="6654" max="6654" width="54.140625" style="791" customWidth="1"/>
    <col min="6655" max="6655" width="21.28515625" style="791" customWidth="1"/>
    <col min="6656" max="6656" width="22" style="791" customWidth="1"/>
    <col min="6657" max="6657" width="22.7109375" style="791" customWidth="1"/>
    <col min="6658" max="6659" width="16.140625" style="791" customWidth="1"/>
    <col min="6660" max="6660" width="15.42578125" style="791" customWidth="1"/>
    <col min="6661" max="6661" width="13.5703125" style="791" customWidth="1"/>
    <col min="6662" max="6662" width="10.85546875" style="791" customWidth="1"/>
    <col min="6663" max="6663" width="9.140625" style="791" customWidth="1"/>
    <col min="6664" max="6665" width="9.140625" style="791"/>
    <col min="6666" max="6666" width="9" style="791" customWidth="1"/>
    <col min="6667" max="6908" width="9.140625" style="791"/>
    <col min="6909" max="6909" width="12" style="791" customWidth="1"/>
    <col min="6910" max="6910" width="54.140625" style="791" customWidth="1"/>
    <col min="6911" max="6911" width="21.28515625" style="791" customWidth="1"/>
    <col min="6912" max="6912" width="22" style="791" customWidth="1"/>
    <col min="6913" max="6913" width="22.7109375" style="791" customWidth="1"/>
    <col min="6914" max="6915" width="16.140625" style="791" customWidth="1"/>
    <col min="6916" max="6916" width="15.42578125" style="791" customWidth="1"/>
    <col min="6917" max="6917" width="13.5703125" style="791" customWidth="1"/>
    <col min="6918" max="6918" width="10.85546875" style="791" customWidth="1"/>
    <col min="6919" max="6919" width="9.140625" style="791" customWidth="1"/>
    <col min="6920" max="6921" width="9.140625" style="791"/>
    <col min="6922" max="6922" width="9" style="791" customWidth="1"/>
    <col min="6923" max="7164" width="9.140625" style="791"/>
    <col min="7165" max="7165" width="12" style="791" customWidth="1"/>
    <col min="7166" max="7166" width="54.140625" style="791" customWidth="1"/>
    <col min="7167" max="7167" width="21.28515625" style="791" customWidth="1"/>
    <col min="7168" max="7168" width="22" style="791" customWidth="1"/>
    <col min="7169" max="7169" width="22.7109375" style="791" customWidth="1"/>
    <col min="7170" max="7171" width="16.140625" style="791" customWidth="1"/>
    <col min="7172" max="7172" width="15.42578125" style="791" customWidth="1"/>
    <col min="7173" max="7173" width="13.5703125" style="791" customWidth="1"/>
    <col min="7174" max="7174" width="10.85546875" style="791" customWidth="1"/>
    <col min="7175" max="7175" width="9.140625" style="791" customWidth="1"/>
    <col min="7176" max="7177" width="9.140625" style="791"/>
    <col min="7178" max="7178" width="9" style="791" customWidth="1"/>
    <col min="7179" max="7420" width="9.140625" style="791"/>
    <col min="7421" max="7421" width="12" style="791" customWidth="1"/>
    <col min="7422" max="7422" width="54.140625" style="791" customWidth="1"/>
    <col min="7423" max="7423" width="21.28515625" style="791" customWidth="1"/>
    <col min="7424" max="7424" width="22" style="791" customWidth="1"/>
    <col min="7425" max="7425" width="22.7109375" style="791" customWidth="1"/>
    <col min="7426" max="7427" width="16.140625" style="791" customWidth="1"/>
    <col min="7428" max="7428" width="15.42578125" style="791" customWidth="1"/>
    <col min="7429" max="7429" width="13.5703125" style="791" customWidth="1"/>
    <col min="7430" max="7430" width="10.85546875" style="791" customWidth="1"/>
    <col min="7431" max="7431" width="9.140625" style="791" customWidth="1"/>
    <col min="7432" max="7433" width="9.140625" style="791"/>
    <col min="7434" max="7434" width="9" style="791" customWidth="1"/>
    <col min="7435" max="7676" width="9.140625" style="791"/>
    <col min="7677" max="7677" width="12" style="791" customWidth="1"/>
    <col min="7678" max="7678" width="54.140625" style="791" customWidth="1"/>
    <col min="7679" max="7679" width="21.28515625" style="791" customWidth="1"/>
    <col min="7680" max="7680" width="22" style="791" customWidth="1"/>
    <col min="7681" max="7681" width="22.7109375" style="791" customWidth="1"/>
    <col min="7682" max="7683" width="16.140625" style="791" customWidth="1"/>
    <col min="7684" max="7684" width="15.42578125" style="791" customWidth="1"/>
    <col min="7685" max="7685" width="13.5703125" style="791" customWidth="1"/>
    <col min="7686" max="7686" width="10.85546875" style="791" customWidth="1"/>
    <col min="7687" max="7687" width="9.140625" style="791" customWidth="1"/>
    <col min="7688" max="7689" width="9.140625" style="791"/>
    <col min="7690" max="7690" width="9" style="791" customWidth="1"/>
    <col min="7691" max="7932" width="9.140625" style="791"/>
    <col min="7933" max="7933" width="12" style="791" customWidth="1"/>
    <col min="7934" max="7934" width="54.140625" style="791" customWidth="1"/>
    <col min="7935" max="7935" width="21.28515625" style="791" customWidth="1"/>
    <col min="7936" max="7936" width="22" style="791" customWidth="1"/>
    <col min="7937" max="7937" width="22.7109375" style="791" customWidth="1"/>
    <col min="7938" max="7939" width="16.140625" style="791" customWidth="1"/>
    <col min="7940" max="7940" width="15.42578125" style="791" customWidth="1"/>
    <col min="7941" max="7941" width="13.5703125" style="791" customWidth="1"/>
    <col min="7942" max="7942" width="10.85546875" style="791" customWidth="1"/>
    <col min="7943" max="7943" width="9.140625" style="791" customWidth="1"/>
    <col min="7944" max="7945" width="9.140625" style="791"/>
    <col min="7946" max="7946" width="9" style="791" customWidth="1"/>
    <col min="7947" max="8188" width="9.140625" style="791"/>
    <col min="8189" max="8189" width="12" style="791" customWidth="1"/>
    <col min="8190" max="8190" width="54.140625" style="791" customWidth="1"/>
    <col min="8191" max="8191" width="21.28515625" style="791" customWidth="1"/>
    <col min="8192" max="8192" width="22" style="791" customWidth="1"/>
    <col min="8193" max="8193" width="22.7109375" style="791" customWidth="1"/>
    <col min="8194" max="8195" width="16.140625" style="791" customWidth="1"/>
    <col min="8196" max="8196" width="15.42578125" style="791" customWidth="1"/>
    <col min="8197" max="8197" width="13.5703125" style="791" customWidth="1"/>
    <col min="8198" max="8198" width="10.85546875" style="791" customWidth="1"/>
    <col min="8199" max="8199" width="9.140625" style="791" customWidth="1"/>
    <col min="8200" max="8201" width="9.140625" style="791"/>
    <col min="8202" max="8202" width="9" style="791" customWidth="1"/>
    <col min="8203" max="8444" width="9.140625" style="791"/>
    <col min="8445" max="8445" width="12" style="791" customWidth="1"/>
    <col min="8446" max="8446" width="54.140625" style="791" customWidth="1"/>
    <col min="8447" max="8447" width="21.28515625" style="791" customWidth="1"/>
    <col min="8448" max="8448" width="22" style="791" customWidth="1"/>
    <col min="8449" max="8449" width="22.7109375" style="791" customWidth="1"/>
    <col min="8450" max="8451" width="16.140625" style="791" customWidth="1"/>
    <col min="8452" max="8452" width="15.42578125" style="791" customWidth="1"/>
    <col min="8453" max="8453" width="13.5703125" style="791" customWidth="1"/>
    <col min="8454" max="8454" width="10.85546875" style="791" customWidth="1"/>
    <col min="8455" max="8455" width="9.140625" style="791" customWidth="1"/>
    <col min="8456" max="8457" width="9.140625" style="791"/>
    <col min="8458" max="8458" width="9" style="791" customWidth="1"/>
    <col min="8459" max="8700" width="9.140625" style="791"/>
    <col min="8701" max="8701" width="12" style="791" customWidth="1"/>
    <col min="8702" max="8702" width="54.140625" style="791" customWidth="1"/>
    <col min="8703" max="8703" width="21.28515625" style="791" customWidth="1"/>
    <col min="8704" max="8704" width="22" style="791" customWidth="1"/>
    <col min="8705" max="8705" width="22.7109375" style="791" customWidth="1"/>
    <col min="8706" max="8707" width="16.140625" style="791" customWidth="1"/>
    <col min="8708" max="8708" width="15.42578125" style="791" customWidth="1"/>
    <col min="8709" max="8709" width="13.5703125" style="791" customWidth="1"/>
    <col min="8710" max="8710" width="10.85546875" style="791" customWidth="1"/>
    <col min="8711" max="8711" width="9.140625" style="791" customWidth="1"/>
    <col min="8712" max="8713" width="9.140625" style="791"/>
    <col min="8714" max="8714" width="9" style="791" customWidth="1"/>
    <col min="8715" max="8956" width="9.140625" style="791"/>
    <col min="8957" max="8957" width="12" style="791" customWidth="1"/>
    <col min="8958" max="8958" width="54.140625" style="791" customWidth="1"/>
    <col min="8959" max="8959" width="21.28515625" style="791" customWidth="1"/>
    <col min="8960" max="8960" width="22" style="791" customWidth="1"/>
    <col min="8961" max="8961" width="22.7109375" style="791" customWidth="1"/>
    <col min="8962" max="8963" width="16.140625" style="791" customWidth="1"/>
    <col min="8964" max="8964" width="15.42578125" style="791" customWidth="1"/>
    <col min="8965" max="8965" width="13.5703125" style="791" customWidth="1"/>
    <col min="8966" max="8966" width="10.85546875" style="791" customWidth="1"/>
    <col min="8967" max="8967" width="9.140625" style="791" customWidth="1"/>
    <col min="8968" max="8969" width="9.140625" style="791"/>
    <col min="8970" max="8970" width="9" style="791" customWidth="1"/>
    <col min="8971" max="9212" width="9.140625" style="791"/>
    <col min="9213" max="9213" width="12" style="791" customWidth="1"/>
    <col min="9214" max="9214" width="54.140625" style="791" customWidth="1"/>
    <col min="9215" max="9215" width="21.28515625" style="791" customWidth="1"/>
    <col min="9216" max="9216" width="22" style="791" customWidth="1"/>
    <col min="9217" max="9217" width="22.7109375" style="791" customWidth="1"/>
    <col min="9218" max="9219" width="16.140625" style="791" customWidth="1"/>
    <col min="9220" max="9220" width="15.42578125" style="791" customWidth="1"/>
    <col min="9221" max="9221" width="13.5703125" style="791" customWidth="1"/>
    <col min="9222" max="9222" width="10.85546875" style="791" customWidth="1"/>
    <col min="9223" max="9223" width="9.140625" style="791" customWidth="1"/>
    <col min="9224" max="9225" width="9.140625" style="791"/>
    <col min="9226" max="9226" width="9" style="791" customWidth="1"/>
    <col min="9227" max="9468" width="9.140625" style="791"/>
    <col min="9469" max="9469" width="12" style="791" customWidth="1"/>
    <col min="9470" max="9470" width="54.140625" style="791" customWidth="1"/>
    <col min="9471" max="9471" width="21.28515625" style="791" customWidth="1"/>
    <col min="9472" max="9472" width="22" style="791" customWidth="1"/>
    <col min="9473" max="9473" width="22.7109375" style="791" customWidth="1"/>
    <col min="9474" max="9475" width="16.140625" style="791" customWidth="1"/>
    <col min="9476" max="9476" width="15.42578125" style="791" customWidth="1"/>
    <col min="9477" max="9477" width="13.5703125" style="791" customWidth="1"/>
    <col min="9478" max="9478" width="10.85546875" style="791" customWidth="1"/>
    <col min="9479" max="9479" width="9.140625" style="791" customWidth="1"/>
    <col min="9480" max="9481" width="9.140625" style="791"/>
    <col min="9482" max="9482" width="9" style="791" customWidth="1"/>
    <col min="9483" max="9724" width="9.140625" style="791"/>
    <col min="9725" max="9725" width="12" style="791" customWidth="1"/>
    <col min="9726" max="9726" width="54.140625" style="791" customWidth="1"/>
    <col min="9727" max="9727" width="21.28515625" style="791" customWidth="1"/>
    <col min="9728" max="9728" width="22" style="791" customWidth="1"/>
    <col min="9729" max="9729" width="22.7109375" style="791" customWidth="1"/>
    <col min="9730" max="9731" width="16.140625" style="791" customWidth="1"/>
    <col min="9732" max="9732" width="15.42578125" style="791" customWidth="1"/>
    <col min="9733" max="9733" width="13.5703125" style="791" customWidth="1"/>
    <col min="9734" max="9734" width="10.85546875" style="791" customWidth="1"/>
    <col min="9735" max="9735" width="9.140625" style="791" customWidth="1"/>
    <col min="9736" max="9737" width="9.140625" style="791"/>
    <col min="9738" max="9738" width="9" style="791" customWidth="1"/>
    <col min="9739" max="9980" width="9.140625" style="791"/>
    <col min="9981" max="9981" width="12" style="791" customWidth="1"/>
    <col min="9982" max="9982" width="54.140625" style="791" customWidth="1"/>
    <col min="9983" max="9983" width="21.28515625" style="791" customWidth="1"/>
    <col min="9984" max="9984" width="22" style="791" customWidth="1"/>
    <col min="9985" max="9985" width="22.7109375" style="791" customWidth="1"/>
    <col min="9986" max="9987" width="16.140625" style="791" customWidth="1"/>
    <col min="9988" max="9988" width="15.42578125" style="791" customWidth="1"/>
    <col min="9989" max="9989" width="13.5703125" style="791" customWidth="1"/>
    <col min="9990" max="9990" width="10.85546875" style="791" customWidth="1"/>
    <col min="9991" max="9991" width="9.140625" style="791" customWidth="1"/>
    <col min="9992" max="9993" width="9.140625" style="791"/>
    <col min="9994" max="9994" width="9" style="791" customWidth="1"/>
    <col min="9995" max="10236" width="9.140625" style="791"/>
    <col min="10237" max="10237" width="12" style="791" customWidth="1"/>
    <col min="10238" max="10238" width="54.140625" style="791" customWidth="1"/>
    <col min="10239" max="10239" width="21.28515625" style="791" customWidth="1"/>
    <col min="10240" max="10240" width="22" style="791" customWidth="1"/>
    <col min="10241" max="10241" width="22.7109375" style="791" customWidth="1"/>
    <col min="10242" max="10243" width="16.140625" style="791" customWidth="1"/>
    <col min="10244" max="10244" width="15.42578125" style="791" customWidth="1"/>
    <col min="10245" max="10245" width="13.5703125" style="791" customWidth="1"/>
    <col min="10246" max="10246" width="10.85546875" style="791" customWidth="1"/>
    <col min="10247" max="10247" width="9.140625" style="791" customWidth="1"/>
    <col min="10248" max="10249" width="9.140625" style="791"/>
    <col min="10250" max="10250" width="9" style="791" customWidth="1"/>
    <col min="10251" max="10492" width="9.140625" style="791"/>
    <col min="10493" max="10493" width="12" style="791" customWidth="1"/>
    <col min="10494" max="10494" width="54.140625" style="791" customWidth="1"/>
    <col min="10495" max="10495" width="21.28515625" style="791" customWidth="1"/>
    <col min="10496" max="10496" width="22" style="791" customWidth="1"/>
    <col min="10497" max="10497" width="22.7109375" style="791" customWidth="1"/>
    <col min="10498" max="10499" width="16.140625" style="791" customWidth="1"/>
    <col min="10500" max="10500" width="15.42578125" style="791" customWidth="1"/>
    <col min="10501" max="10501" width="13.5703125" style="791" customWidth="1"/>
    <col min="10502" max="10502" width="10.85546875" style="791" customWidth="1"/>
    <col min="10503" max="10503" width="9.140625" style="791" customWidth="1"/>
    <col min="10504" max="10505" width="9.140625" style="791"/>
    <col min="10506" max="10506" width="9" style="791" customWidth="1"/>
    <col min="10507" max="10748" width="9.140625" style="791"/>
    <col min="10749" max="10749" width="12" style="791" customWidth="1"/>
    <col min="10750" max="10750" width="54.140625" style="791" customWidth="1"/>
    <col min="10751" max="10751" width="21.28515625" style="791" customWidth="1"/>
    <col min="10752" max="10752" width="22" style="791" customWidth="1"/>
    <col min="10753" max="10753" width="22.7109375" style="791" customWidth="1"/>
    <col min="10754" max="10755" width="16.140625" style="791" customWidth="1"/>
    <col min="10756" max="10756" width="15.42578125" style="791" customWidth="1"/>
    <col min="10757" max="10757" width="13.5703125" style="791" customWidth="1"/>
    <col min="10758" max="10758" width="10.85546875" style="791" customWidth="1"/>
    <col min="10759" max="10759" width="9.140625" style="791" customWidth="1"/>
    <col min="10760" max="10761" width="9.140625" style="791"/>
    <col min="10762" max="10762" width="9" style="791" customWidth="1"/>
    <col min="10763" max="11004" width="9.140625" style="791"/>
    <col min="11005" max="11005" width="12" style="791" customWidth="1"/>
    <col min="11006" max="11006" width="54.140625" style="791" customWidth="1"/>
    <col min="11007" max="11007" width="21.28515625" style="791" customWidth="1"/>
    <col min="11008" max="11008" width="22" style="791" customWidth="1"/>
    <col min="11009" max="11009" width="22.7109375" style="791" customWidth="1"/>
    <col min="11010" max="11011" width="16.140625" style="791" customWidth="1"/>
    <col min="11012" max="11012" width="15.42578125" style="791" customWidth="1"/>
    <col min="11013" max="11013" width="13.5703125" style="791" customWidth="1"/>
    <col min="11014" max="11014" width="10.85546875" style="791" customWidth="1"/>
    <col min="11015" max="11015" width="9.140625" style="791" customWidth="1"/>
    <col min="11016" max="11017" width="9.140625" style="791"/>
    <col min="11018" max="11018" width="9" style="791" customWidth="1"/>
    <col min="11019" max="11260" width="9.140625" style="791"/>
    <col min="11261" max="11261" width="12" style="791" customWidth="1"/>
    <col min="11262" max="11262" width="54.140625" style="791" customWidth="1"/>
    <col min="11263" max="11263" width="21.28515625" style="791" customWidth="1"/>
    <col min="11264" max="11264" width="22" style="791" customWidth="1"/>
    <col min="11265" max="11265" width="22.7109375" style="791" customWidth="1"/>
    <col min="11266" max="11267" width="16.140625" style="791" customWidth="1"/>
    <col min="11268" max="11268" width="15.42578125" style="791" customWidth="1"/>
    <col min="11269" max="11269" width="13.5703125" style="791" customWidth="1"/>
    <col min="11270" max="11270" width="10.85546875" style="791" customWidth="1"/>
    <col min="11271" max="11271" width="9.140625" style="791" customWidth="1"/>
    <col min="11272" max="11273" width="9.140625" style="791"/>
    <col min="11274" max="11274" width="9" style="791" customWidth="1"/>
    <col min="11275" max="11516" width="9.140625" style="791"/>
    <col min="11517" max="11517" width="12" style="791" customWidth="1"/>
    <col min="11518" max="11518" width="54.140625" style="791" customWidth="1"/>
    <col min="11519" max="11519" width="21.28515625" style="791" customWidth="1"/>
    <col min="11520" max="11520" width="22" style="791" customWidth="1"/>
    <col min="11521" max="11521" width="22.7109375" style="791" customWidth="1"/>
    <col min="11522" max="11523" width="16.140625" style="791" customWidth="1"/>
    <col min="11524" max="11524" width="15.42578125" style="791" customWidth="1"/>
    <col min="11525" max="11525" width="13.5703125" style="791" customWidth="1"/>
    <col min="11526" max="11526" width="10.85546875" style="791" customWidth="1"/>
    <col min="11527" max="11527" width="9.140625" style="791" customWidth="1"/>
    <col min="11528" max="11529" width="9.140625" style="791"/>
    <col min="11530" max="11530" width="9" style="791" customWidth="1"/>
    <col min="11531" max="11772" width="9.140625" style="791"/>
    <col min="11773" max="11773" width="12" style="791" customWidth="1"/>
    <col min="11774" max="11774" width="54.140625" style="791" customWidth="1"/>
    <col min="11775" max="11775" width="21.28515625" style="791" customWidth="1"/>
    <col min="11776" max="11776" width="22" style="791" customWidth="1"/>
    <col min="11777" max="11777" width="22.7109375" style="791" customWidth="1"/>
    <col min="11778" max="11779" width="16.140625" style="791" customWidth="1"/>
    <col min="11780" max="11780" width="15.42578125" style="791" customWidth="1"/>
    <col min="11781" max="11781" width="13.5703125" style="791" customWidth="1"/>
    <col min="11782" max="11782" width="10.85546875" style="791" customWidth="1"/>
    <col min="11783" max="11783" width="9.140625" style="791" customWidth="1"/>
    <col min="11784" max="11785" width="9.140625" style="791"/>
    <col min="11786" max="11786" width="9" style="791" customWidth="1"/>
    <col min="11787" max="12028" width="9.140625" style="791"/>
    <col min="12029" max="12029" width="12" style="791" customWidth="1"/>
    <col min="12030" max="12030" width="54.140625" style="791" customWidth="1"/>
    <col min="12031" max="12031" width="21.28515625" style="791" customWidth="1"/>
    <col min="12032" max="12032" width="22" style="791" customWidth="1"/>
    <col min="12033" max="12033" width="22.7109375" style="791" customWidth="1"/>
    <col min="12034" max="12035" width="16.140625" style="791" customWidth="1"/>
    <col min="12036" max="12036" width="15.42578125" style="791" customWidth="1"/>
    <col min="12037" max="12037" width="13.5703125" style="791" customWidth="1"/>
    <col min="12038" max="12038" width="10.85546875" style="791" customWidth="1"/>
    <col min="12039" max="12039" width="9.140625" style="791" customWidth="1"/>
    <col min="12040" max="12041" width="9.140625" style="791"/>
    <col min="12042" max="12042" width="9" style="791" customWidth="1"/>
    <col min="12043" max="12284" width="9.140625" style="791"/>
    <col min="12285" max="12285" width="12" style="791" customWidth="1"/>
    <col min="12286" max="12286" width="54.140625" style="791" customWidth="1"/>
    <col min="12287" max="12287" width="21.28515625" style="791" customWidth="1"/>
    <col min="12288" max="12288" width="22" style="791" customWidth="1"/>
    <col min="12289" max="12289" width="22.7109375" style="791" customWidth="1"/>
    <col min="12290" max="12291" width="16.140625" style="791" customWidth="1"/>
    <col min="12292" max="12292" width="15.42578125" style="791" customWidth="1"/>
    <col min="12293" max="12293" width="13.5703125" style="791" customWidth="1"/>
    <col min="12294" max="12294" width="10.85546875" style="791" customWidth="1"/>
    <col min="12295" max="12295" width="9.140625" style="791" customWidth="1"/>
    <col min="12296" max="12297" width="9.140625" style="791"/>
    <col min="12298" max="12298" width="9" style="791" customWidth="1"/>
    <col min="12299" max="12540" width="9.140625" style="791"/>
    <col min="12541" max="12541" width="12" style="791" customWidth="1"/>
    <col min="12542" max="12542" width="54.140625" style="791" customWidth="1"/>
    <col min="12543" max="12543" width="21.28515625" style="791" customWidth="1"/>
    <col min="12544" max="12544" width="22" style="791" customWidth="1"/>
    <col min="12545" max="12545" width="22.7109375" style="791" customWidth="1"/>
    <col min="12546" max="12547" width="16.140625" style="791" customWidth="1"/>
    <col min="12548" max="12548" width="15.42578125" style="791" customWidth="1"/>
    <col min="12549" max="12549" width="13.5703125" style="791" customWidth="1"/>
    <col min="12550" max="12550" width="10.85546875" style="791" customWidth="1"/>
    <col min="12551" max="12551" width="9.140625" style="791" customWidth="1"/>
    <col min="12552" max="12553" width="9.140625" style="791"/>
    <col min="12554" max="12554" width="9" style="791" customWidth="1"/>
    <col min="12555" max="12796" width="9.140625" style="791"/>
    <col min="12797" max="12797" width="12" style="791" customWidth="1"/>
    <col min="12798" max="12798" width="54.140625" style="791" customWidth="1"/>
    <col min="12799" max="12799" width="21.28515625" style="791" customWidth="1"/>
    <col min="12800" max="12800" width="22" style="791" customWidth="1"/>
    <col min="12801" max="12801" width="22.7109375" style="791" customWidth="1"/>
    <col min="12802" max="12803" width="16.140625" style="791" customWidth="1"/>
    <col min="12804" max="12804" width="15.42578125" style="791" customWidth="1"/>
    <col min="12805" max="12805" width="13.5703125" style="791" customWidth="1"/>
    <col min="12806" max="12806" width="10.85546875" style="791" customWidth="1"/>
    <col min="12807" max="12807" width="9.140625" style="791" customWidth="1"/>
    <col min="12808" max="12809" width="9.140625" style="791"/>
    <col min="12810" max="12810" width="9" style="791" customWidth="1"/>
    <col min="12811" max="13052" width="9.140625" style="791"/>
    <col min="13053" max="13053" width="12" style="791" customWidth="1"/>
    <col min="13054" max="13054" width="54.140625" style="791" customWidth="1"/>
    <col min="13055" max="13055" width="21.28515625" style="791" customWidth="1"/>
    <col min="13056" max="13056" width="22" style="791" customWidth="1"/>
    <col min="13057" max="13057" width="22.7109375" style="791" customWidth="1"/>
    <col min="13058" max="13059" width="16.140625" style="791" customWidth="1"/>
    <col min="13060" max="13060" width="15.42578125" style="791" customWidth="1"/>
    <col min="13061" max="13061" width="13.5703125" style="791" customWidth="1"/>
    <col min="13062" max="13062" width="10.85546875" style="791" customWidth="1"/>
    <col min="13063" max="13063" width="9.140625" style="791" customWidth="1"/>
    <col min="13064" max="13065" width="9.140625" style="791"/>
    <col min="13066" max="13066" width="9" style="791" customWidth="1"/>
    <col min="13067" max="13308" width="9.140625" style="791"/>
    <col min="13309" max="13309" width="12" style="791" customWidth="1"/>
    <col min="13310" max="13310" width="54.140625" style="791" customWidth="1"/>
    <col min="13311" max="13311" width="21.28515625" style="791" customWidth="1"/>
    <col min="13312" max="13312" width="22" style="791" customWidth="1"/>
    <col min="13313" max="13313" width="22.7109375" style="791" customWidth="1"/>
    <col min="13314" max="13315" width="16.140625" style="791" customWidth="1"/>
    <col min="13316" max="13316" width="15.42578125" style="791" customWidth="1"/>
    <col min="13317" max="13317" width="13.5703125" style="791" customWidth="1"/>
    <col min="13318" max="13318" width="10.85546875" style="791" customWidth="1"/>
    <col min="13319" max="13319" width="9.140625" style="791" customWidth="1"/>
    <col min="13320" max="13321" width="9.140625" style="791"/>
    <col min="13322" max="13322" width="9" style="791" customWidth="1"/>
    <col min="13323" max="13564" width="9.140625" style="791"/>
    <col min="13565" max="13565" width="12" style="791" customWidth="1"/>
    <col min="13566" max="13566" width="54.140625" style="791" customWidth="1"/>
    <col min="13567" max="13567" width="21.28515625" style="791" customWidth="1"/>
    <col min="13568" max="13568" width="22" style="791" customWidth="1"/>
    <col min="13569" max="13569" width="22.7109375" style="791" customWidth="1"/>
    <col min="13570" max="13571" width="16.140625" style="791" customWidth="1"/>
    <col min="13572" max="13572" width="15.42578125" style="791" customWidth="1"/>
    <col min="13573" max="13573" width="13.5703125" style="791" customWidth="1"/>
    <col min="13574" max="13574" width="10.85546875" style="791" customWidth="1"/>
    <col min="13575" max="13575" width="9.140625" style="791" customWidth="1"/>
    <col min="13576" max="13577" width="9.140625" style="791"/>
    <col min="13578" max="13578" width="9" style="791" customWidth="1"/>
    <col min="13579" max="13820" width="9.140625" style="791"/>
    <col min="13821" max="13821" width="12" style="791" customWidth="1"/>
    <col min="13822" max="13822" width="54.140625" style="791" customWidth="1"/>
    <col min="13823" max="13823" width="21.28515625" style="791" customWidth="1"/>
    <col min="13824" max="13824" width="22" style="791" customWidth="1"/>
    <col min="13825" max="13825" width="22.7109375" style="791" customWidth="1"/>
    <col min="13826" max="13827" width="16.140625" style="791" customWidth="1"/>
    <col min="13828" max="13828" width="15.42578125" style="791" customWidth="1"/>
    <col min="13829" max="13829" width="13.5703125" style="791" customWidth="1"/>
    <col min="13830" max="13830" width="10.85546875" style="791" customWidth="1"/>
    <col min="13831" max="13831" width="9.140625" style="791" customWidth="1"/>
    <col min="13832" max="13833" width="9.140625" style="791"/>
    <col min="13834" max="13834" width="9" style="791" customWidth="1"/>
    <col min="13835" max="14076" width="9.140625" style="791"/>
    <col min="14077" max="14077" width="12" style="791" customWidth="1"/>
    <col min="14078" max="14078" width="54.140625" style="791" customWidth="1"/>
    <col min="14079" max="14079" width="21.28515625" style="791" customWidth="1"/>
    <col min="14080" max="14080" width="22" style="791" customWidth="1"/>
    <col min="14081" max="14081" width="22.7109375" style="791" customWidth="1"/>
    <col min="14082" max="14083" width="16.140625" style="791" customWidth="1"/>
    <col min="14084" max="14084" width="15.42578125" style="791" customWidth="1"/>
    <col min="14085" max="14085" width="13.5703125" style="791" customWidth="1"/>
    <col min="14086" max="14086" width="10.85546875" style="791" customWidth="1"/>
    <col min="14087" max="14087" width="9.140625" style="791" customWidth="1"/>
    <col min="14088" max="14089" width="9.140625" style="791"/>
    <col min="14090" max="14090" width="9" style="791" customWidth="1"/>
    <col min="14091" max="14332" width="9.140625" style="791"/>
    <col min="14333" max="14333" width="12" style="791" customWidth="1"/>
    <col min="14334" max="14334" width="54.140625" style="791" customWidth="1"/>
    <col min="14335" max="14335" width="21.28515625" style="791" customWidth="1"/>
    <col min="14336" max="14336" width="22" style="791" customWidth="1"/>
    <col min="14337" max="14337" width="22.7109375" style="791" customWidth="1"/>
    <col min="14338" max="14339" width="16.140625" style="791" customWidth="1"/>
    <col min="14340" max="14340" width="15.42578125" style="791" customWidth="1"/>
    <col min="14341" max="14341" width="13.5703125" style="791" customWidth="1"/>
    <col min="14342" max="14342" width="10.85546875" style="791" customWidth="1"/>
    <col min="14343" max="14343" width="9.140625" style="791" customWidth="1"/>
    <col min="14344" max="14345" width="9.140625" style="791"/>
    <col min="14346" max="14346" width="9" style="791" customWidth="1"/>
    <col min="14347" max="14588" width="9.140625" style="791"/>
    <col min="14589" max="14589" width="12" style="791" customWidth="1"/>
    <col min="14590" max="14590" width="54.140625" style="791" customWidth="1"/>
    <col min="14591" max="14591" width="21.28515625" style="791" customWidth="1"/>
    <col min="14592" max="14592" width="22" style="791" customWidth="1"/>
    <col min="14593" max="14593" width="22.7109375" style="791" customWidth="1"/>
    <col min="14594" max="14595" width="16.140625" style="791" customWidth="1"/>
    <col min="14596" max="14596" width="15.42578125" style="791" customWidth="1"/>
    <col min="14597" max="14597" width="13.5703125" style="791" customWidth="1"/>
    <col min="14598" max="14598" width="10.85546875" style="791" customWidth="1"/>
    <col min="14599" max="14599" width="9.140625" style="791" customWidth="1"/>
    <col min="14600" max="14601" width="9.140625" style="791"/>
    <col min="14602" max="14602" width="9" style="791" customWidth="1"/>
    <col min="14603" max="14844" width="9.140625" style="791"/>
    <col min="14845" max="14845" width="12" style="791" customWidth="1"/>
    <col min="14846" max="14846" width="54.140625" style="791" customWidth="1"/>
    <col min="14847" max="14847" width="21.28515625" style="791" customWidth="1"/>
    <col min="14848" max="14848" width="22" style="791" customWidth="1"/>
    <col min="14849" max="14849" width="22.7109375" style="791" customWidth="1"/>
    <col min="14850" max="14851" width="16.140625" style="791" customWidth="1"/>
    <col min="14852" max="14852" width="15.42578125" style="791" customWidth="1"/>
    <col min="14853" max="14853" width="13.5703125" style="791" customWidth="1"/>
    <col min="14854" max="14854" width="10.85546875" style="791" customWidth="1"/>
    <col min="14855" max="14855" width="9.140625" style="791" customWidth="1"/>
    <col min="14856" max="14857" width="9.140625" style="791"/>
    <col min="14858" max="14858" width="9" style="791" customWidth="1"/>
    <col min="14859" max="15100" width="9.140625" style="791"/>
    <col min="15101" max="15101" width="12" style="791" customWidth="1"/>
    <col min="15102" max="15102" width="54.140625" style="791" customWidth="1"/>
    <col min="15103" max="15103" width="21.28515625" style="791" customWidth="1"/>
    <col min="15104" max="15104" width="22" style="791" customWidth="1"/>
    <col min="15105" max="15105" width="22.7109375" style="791" customWidth="1"/>
    <col min="15106" max="15107" width="16.140625" style="791" customWidth="1"/>
    <col min="15108" max="15108" width="15.42578125" style="791" customWidth="1"/>
    <col min="15109" max="15109" width="13.5703125" style="791" customWidth="1"/>
    <col min="15110" max="15110" width="10.85546875" style="791" customWidth="1"/>
    <col min="15111" max="15111" width="9.140625" style="791" customWidth="1"/>
    <col min="15112" max="15113" width="9.140625" style="791"/>
    <col min="15114" max="15114" width="9" style="791" customWidth="1"/>
    <col min="15115" max="15356" width="9.140625" style="791"/>
    <col min="15357" max="15357" width="12" style="791" customWidth="1"/>
    <col min="15358" max="15358" width="54.140625" style="791" customWidth="1"/>
    <col min="15359" max="15359" width="21.28515625" style="791" customWidth="1"/>
    <col min="15360" max="15360" width="22" style="791" customWidth="1"/>
    <col min="15361" max="15361" width="22.7109375" style="791" customWidth="1"/>
    <col min="15362" max="15363" width="16.140625" style="791" customWidth="1"/>
    <col min="15364" max="15364" width="15.42578125" style="791" customWidth="1"/>
    <col min="15365" max="15365" width="13.5703125" style="791" customWidth="1"/>
    <col min="15366" max="15366" width="10.85546875" style="791" customWidth="1"/>
    <col min="15367" max="15367" width="9.140625" style="791" customWidth="1"/>
    <col min="15368" max="15369" width="9.140625" style="791"/>
    <col min="15370" max="15370" width="9" style="791" customWidth="1"/>
    <col min="15371" max="15612" width="9.140625" style="791"/>
    <col min="15613" max="15613" width="12" style="791" customWidth="1"/>
    <col min="15614" max="15614" width="54.140625" style="791" customWidth="1"/>
    <col min="15615" max="15615" width="21.28515625" style="791" customWidth="1"/>
    <col min="15616" max="15616" width="22" style="791" customWidth="1"/>
    <col min="15617" max="15617" width="22.7109375" style="791" customWidth="1"/>
    <col min="15618" max="15619" width="16.140625" style="791" customWidth="1"/>
    <col min="15620" max="15620" width="15.42578125" style="791" customWidth="1"/>
    <col min="15621" max="15621" width="13.5703125" style="791" customWidth="1"/>
    <col min="15622" max="15622" width="10.85546875" style="791" customWidth="1"/>
    <col min="15623" max="15623" width="9.140625" style="791" customWidth="1"/>
    <col min="15624" max="15625" width="9.140625" style="791"/>
    <col min="15626" max="15626" width="9" style="791" customWidth="1"/>
    <col min="15627" max="15868" width="9.140625" style="791"/>
    <col min="15869" max="15869" width="12" style="791" customWidth="1"/>
    <col min="15870" max="15870" width="54.140625" style="791" customWidth="1"/>
    <col min="15871" max="15871" width="21.28515625" style="791" customWidth="1"/>
    <col min="15872" max="15872" width="22" style="791" customWidth="1"/>
    <col min="15873" max="15873" width="22.7109375" style="791" customWidth="1"/>
    <col min="15874" max="15875" width="16.140625" style="791" customWidth="1"/>
    <col min="15876" max="15876" width="15.42578125" style="791" customWidth="1"/>
    <col min="15877" max="15877" width="13.5703125" style="791" customWidth="1"/>
    <col min="15878" max="15878" width="10.85546875" style="791" customWidth="1"/>
    <col min="15879" max="15879" width="9.140625" style="791" customWidth="1"/>
    <col min="15880" max="15881" width="9.140625" style="791"/>
    <col min="15882" max="15882" width="9" style="791" customWidth="1"/>
    <col min="15883" max="16124" width="9.140625" style="791"/>
    <col min="16125" max="16125" width="12" style="791" customWidth="1"/>
    <col min="16126" max="16126" width="54.140625" style="791" customWidth="1"/>
    <col min="16127" max="16127" width="21.28515625" style="791" customWidth="1"/>
    <col min="16128" max="16128" width="22" style="791" customWidth="1"/>
    <col min="16129" max="16129" width="22.7109375" style="791" customWidth="1"/>
    <col min="16130" max="16131" width="16.140625" style="791" customWidth="1"/>
    <col min="16132" max="16132" width="15.42578125" style="791" customWidth="1"/>
    <col min="16133" max="16133" width="13.5703125" style="791" customWidth="1"/>
    <col min="16134" max="16134" width="10.85546875" style="791" customWidth="1"/>
    <col min="16135" max="16135" width="9.140625" style="791" customWidth="1"/>
    <col min="16136" max="16137" width="9.140625" style="791"/>
    <col min="16138" max="16138" width="9" style="791" customWidth="1"/>
    <col min="16139" max="16384" width="9.140625" style="791"/>
  </cols>
  <sheetData>
    <row r="1" spans="2:16" ht="28.5" customHeight="1">
      <c r="B1" s="1871"/>
      <c r="C1" s="1872"/>
      <c r="D1" s="1872"/>
      <c r="G1" s="1873"/>
      <c r="H1" s="1873"/>
      <c r="I1" s="1873"/>
      <c r="J1" s="1873"/>
      <c r="K1" s="1873"/>
      <c r="L1" s="1873"/>
      <c r="M1" s="1873"/>
      <c r="N1" s="1874"/>
      <c r="O1" s="1874"/>
      <c r="P1" s="1245"/>
    </row>
    <row r="2" spans="2:16" ht="28.5" customHeight="1">
      <c r="B2" s="792" t="s">
        <v>672</v>
      </c>
      <c r="C2" s="792"/>
      <c r="D2" s="792"/>
      <c r="E2" s="1875"/>
      <c r="F2" s="1234"/>
      <c r="G2" s="1873"/>
      <c r="H2" s="1873"/>
      <c r="I2" s="1873"/>
      <c r="J2" s="1873"/>
      <c r="K2" s="1873"/>
      <c r="L2" s="1873"/>
      <c r="M2" s="1873"/>
      <c r="N2" s="1874"/>
      <c r="O2" s="1874"/>
      <c r="P2" s="1245"/>
    </row>
    <row r="3" spans="2:16" ht="21.75" customHeight="1" thickBot="1">
      <c r="B3" s="793" t="s">
        <v>317</v>
      </c>
      <c r="C3" s="793"/>
      <c r="D3" s="793"/>
      <c r="E3" s="793"/>
    </row>
    <row r="4" spans="2:16" ht="21" customHeight="1" thickBot="1">
      <c r="B4" s="1988" t="s">
        <v>318</v>
      </c>
      <c r="C4" s="1989"/>
      <c r="D4" s="1989"/>
      <c r="E4" s="1990"/>
    </row>
    <row r="5" spans="2:16" ht="21" customHeight="1" thickBot="1">
      <c r="B5" s="794" t="s">
        <v>319</v>
      </c>
      <c r="C5" s="795" t="s">
        <v>673</v>
      </c>
      <c r="D5" s="796" t="s">
        <v>674</v>
      </c>
      <c r="E5" s="797"/>
      <c r="F5" s="798"/>
    </row>
    <row r="6" spans="2:16" ht="30" customHeight="1" thickBot="1">
      <c r="B6" s="799" t="s">
        <v>160</v>
      </c>
      <c r="C6" s="800" t="s">
        <v>161</v>
      </c>
      <c r="D6" s="801" t="s">
        <v>161</v>
      </c>
      <c r="E6" s="802" t="s">
        <v>320</v>
      </c>
      <c r="F6" s="803"/>
    </row>
    <row r="7" spans="2:16" ht="21" customHeight="1">
      <c r="B7" s="804" t="s">
        <v>321</v>
      </c>
      <c r="C7" s="805">
        <v>2744.6370000000002</v>
      </c>
      <c r="D7" s="806">
        <v>4680.2849999999999</v>
      </c>
      <c r="E7" s="1360">
        <v>-41.357481435425406</v>
      </c>
      <c r="F7" s="807"/>
    </row>
    <row r="8" spans="2:16" ht="21" customHeight="1">
      <c r="B8" s="809" t="s">
        <v>531</v>
      </c>
      <c r="C8" s="810">
        <v>2654.6770000000001</v>
      </c>
      <c r="D8" s="811">
        <v>4663.1189999999997</v>
      </c>
      <c r="E8" s="1361">
        <v>-43.070785883868709</v>
      </c>
      <c r="F8" s="807"/>
    </row>
    <row r="9" spans="2:16" ht="21" customHeight="1">
      <c r="B9" s="812" t="s">
        <v>322</v>
      </c>
      <c r="C9" s="813">
        <v>213010.79699999999</v>
      </c>
      <c r="D9" s="814">
        <v>282713.33199999999</v>
      </c>
      <c r="E9" s="1361">
        <v>-24.654845424834797</v>
      </c>
      <c r="F9" s="807"/>
    </row>
    <row r="10" spans="2:16" ht="21" customHeight="1" thickBot="1">
      <c r="B10" s="809" t="s">
        <v>531</v>
      </c>
      <c r="C10" s="813">
        <v>155956.497</v>
      </c>
      <c r="D10" s="814">
        <v>199251.997</v>
      </c>
      <c r="E10" s="1362">
        <v>-21.729016848950327</v>
      </c>
      <c r="F10" s="807"/>
    </row>
    <row r="11" spans="2:16" ht="35.25" customHeight="1" thickBot="1">
      <c r="B11" s="815" t="s">
        <v>323</v>
      </c>
      <c r="C11" s="1052" t="s">
        <v>161</v>
      </c>
      <c r="D11" s="1053" t="s">
        <v>161</v>
      </c>
      <c r="E11" s="816" t="s">
        <v>320</v>
      </c>
      <c r="F11" s="807"/>
    </row>
    <row r="12" spans="2:16" ht="21" customHeight="1">
      <c r="B12" s="804" t="s">
        <v>324</v>
      </c>
      <c r="C12" s="817">
        <v>125537.492</v>
      </c>
      <c r="D12" s="806">
        <v>125297.696</v>
      </c>
      <c r="E12" s="1363">
        <v>0.19138101310338707</v>
      </c>
      <c r="F12" s="807"/>
    </row>
    <row r="13" spans="2:16" ht="21" customHeight="1">
      <c r="B13" s="809" t="s">
        <v>531</v>
      </c>
      <c r="C13" s="818">
        <v>125537.492</v>
      </c>
      <c r="D13" s="811">
        <v>125297.696</v>
      </c>
      <c r="E13" s="1364">
        <v>0.19138101310338707</v>
      </c>
      <c r="F13" s="807"/>
    </row>
    <row r="14" spans="2:16" ht="21" customHeight="1">
      <c r="B14" s="812" t="s">
        <v>325</v>
      </c>
      <c r="C14" s="819">
        <v>388876.27600000001</v>
      </c>
      <c r="D14" s="814">
        <v>407626.74200000003</v>
      </c>
      <c r="E14" s="1364">
        <v>-4.5999106702376293</v>
      </c>
      <c r="F14" s="807"/>
    </row>
    <row r="15" spans="2:16" ht="21" customHeight="1" thickBot="1">
      <c r="B15" s="820" t="s">
        <v>531</v>
      </c>
      <c r="C15" s="821">
        <v>388663.81400000001</v>
      </c>
      <c r="D15" s="822">
        <v>406998.73700000002</v>
      </c>
      <c r="E15" s="1365">
        <v>-4.5049090656023356</v>
      </c>
      <c r="F15" s="807"/>
    </row>
    <row r="16" spans="2:16" ht="21" customHeight="1" thickBot="1">
      <c r="B16" s="823" t="s">
        <v>326</v>
      </c>
      <c r="C16" s="824"/>
      <c r="D16" s="824"/>
      <c r="E16" s="825"/>
      <c r="F16" s="807"/>
    </row>
    <row r="17" spans="2:6" ht="21" customHeight="1" thickBot="1">
      <c r="B17" s="826"/>
      <c r="C17" s="827" t="s">
        <v>160</v>
      </c>
      <c r="D17" s="828" t="s">
        <v>323</v>
      </c>
      <c r="E17" s="829"/>
      <c r="F17" s="807"/>
    </row>
    <row r="18" spans="2:6" ht="21" customHeight="1">
      <c r="B18" s="1876" t="s">
        <v>532</v>
      </c>
      <c r="C18" s="1877">
        <f>C8/C7*100</f>
        <v>96.722335230487673</v>
      </c>
      <c r="D18" s="1878">
        <f>C13/C12*100</f>
        <v>100</v>
      </c>
      <c r="E18" s="830"/>
      <c r="F18" s="807"/>
    </row>
    <row r="19" spans="2:6" ht="21" customHeight="1" thickBot="1">
      <c r="B19" s="1879" t="s">
        <v>533</v>
      </c>
      <c r="C19" s="1880">
        <f>C10/C9*100</f>
        <v>73.215301382117275</v>
      </c>
      <c r="D19" s="1881">
        <f>C15/C14*100</f>
        <v>99.945365142305562</v>
      </c>
      <c r="E19" s="829"/>
      <c r="F19" s="807"/>
    </row>
    <row r="20" spans="2:6" ht="21" customHeight="1" thickBot="1">
      <c r="B20" s="1882"/>
      <c r="C20" s="1883"/>
      <c r="D20" s="1883"/>
      <c r="E20" s="829"/>
      <c r="F20" s="807"/>
    </row>
    <row r="21" spans="2:6" ht="21" customHeight="1" thickBot="1">
      <c r="B21" s="1991" t="s">
        <v>327</v>
      </c>
      <c r="C21" s="1992"/>
      <c r="D21" s="1993"/>
      <c r="E21" s="831"/>
      <c r="F21" s="807"/>
    </row>
    <row r="22" spans="2:6" ht="21" customHeight="1" thickBot="1">
      <c r="B22" s="832" t="s">
        <v>328</v>
      </c>
      <c r="C22" s="795" t="str">
        <f>C5</f>
        <v>I-VII 2020 Rok</v>
      </c>
      <c r="D22" s="796" t="str">
        <f>D5</f>
        <v>I-VII 2019 Rok</v>
      </c>
      <c r="F22" s="807"/>
    </row>
    <row r="23" spans="2:6" ht="21" customHeight="1">
      <c r="B23" s="833" t="s">
        <v>329</v>
      </c>
      <c r="C23" s="834">
        <v>-122792.855</v>
      </c>
      <c r="D23" s="835">
        <v>-120617.41099999999</v>
      </c>
      <c r="E23" s="808"/>
      <c r="F23" s="807"/>
    </row>
    <row r="24" spans="2:6" ht="21" customHeight="1">
      <c r="B24" s="836" t="s">
        <v>531</v>
      </c>
      <c r="C24" s="837">
        <v>-122882.815</v>
      </c>
      <c r="D24" s="838">
        <v>-120634.57699999999</v>
      </c>
      <c r="E24" s="808"/>
      <c r="F24" s="807"/>
    </row>
    <row r="25" spans="2:6" ht="21" customHeight="1">
      <c r="B25" s="839" t="s">
        <v>330</v>
      </c>
      <c r="C25" s="837">
        <v>-175865.47900000002</v>
      </c>
      <c r="D25" s="838">
        <v>-124913.41000000003</v>
      </c>
      <c r="E25" s="808"/>
      <c r="F25" s="807"/>
    </row>
    <row r="26" spans="2:6" ht="21" customHeight="1" thickBot="1">
      <c r="B26" s="840" t="s">
        <v>531</v>
      </c>
      <c r="C26" s="841">
        <v>-232707.31700000001</v>
      </c>
      <c r="D26" s="842">
        <v>-207746.74000000002</v>
      </c>
      <c r="E26" s="808"/>
      <c r="F26" s="807"/>
    </row>
    <row r="27" spans="2:6" ht="21" customHeight="1">
      <c r="B27" s="1875" t="s">
        <v>675</v>
      </c>
      <c r="C27" s="1875"/>
      <c r="D27" s="1875"/>
      <c r="E27" s="1875"/>
      <c r="F27" s="807"/>
    </row>
    <row r="28" spans="2:6" ht="21" customHeight="1">
      <c r="B28" s="843" t="s">
        <v>317</v>
      </c>
      <c r="C28" s="844"/>
      <c r="D28" s="844"/>
    </row>
    <row r="29" spans="2:6" ht="11.25" customHeight="1" thickBot="1"/>
    <row r="30" spans="2:6" ht="18" customHeight="1" thickBot="1">
      <c r="B30" s="1988" t="s">
        <v>179</v>
      </c>
      <c r="C30" s="1989"/>
      <c r="D30" s="1990"/>
    </row>
    <row r="31" spans="2:6" ht="18" customHeight="1" thickBot="1">
      <c r="B31" s="794" t="s">
        <v>319</v>
      </c>
      <c r="C31" s="795" t="str">
        <f>C5</f>
        <v>I-VII 2020 Rok</v>
      </c>
      <c r="D31" s="796" t="str">
        <f>D5</f>
        <v>I-VII 2019 Rok</v>
      </c>
      <c r="F31" s="1496"/>
    </row>
    <row r="32" spans="2:6" ht="18" customHeight="1" thickBot="1">
      <c r="B32" s="815" t="s">
        <v>160</v>
      </c>
      <c r="C32" s="845" t="s">
        <v>161</v>
      </c>
      <c r="D32" s="846" t="s">
        <v>161</v>
      </c>
      <c r="F32" s="1496"/>
    </row>
    <row r="33" spans="2:6" ht="18" customHeight="1">
      <c r="B33" s="847" t="s">
        <v>331</v>
      </c>
      <c r="C33" s="848">
        <v>5257.2420000000002</v>
      </c>
      <c r="D33" s="849">
        <v>6243.6610000000001</v>
      </c>
      <c r="E33" s="807"/>
      <c r="F33" s="1497"/>
    </row>
    <row r="34" spans="2:6" ht="18" customHeight="1">
      <c r="B34" s="850" t="s">
        <v>531</v>
      </c>
      <c r="C34" s="851">
        <v>4799.875</v>
      </c>
      <c r="D34" s="852">
        <v>6203.8410000000003</v>
      </c>
      <c r="E34" s="807"/>
      <c r="F34" s="1498"/>
    </row>
    <row r="35" spans="2:6" ht="18" customHeight="1">
      <c r="B35" s="853" t="s">
        <v>332</v>
      </c>
      <c r="C35" s="854">
        <v>452865.63099999999</v>
      </c>
      <c r="D35" s="855">
        <v>500350.89199999999</v>
      </c>
      <c r="E35" s="807"/>
      <c r="F35" s="1499"/>
    </row>
    <row r="36" spans="2:6" ht="18" customHeight="1" thickBot="1">
      <c r="B36" s="850" t="s">
        <v>531</v>
      </c>
      <c r="C36" s="854">
        <v>348629.63799999998</v>
      </c>
      <c r="D36" s="855">
        <v>364136.55099999998</v>
      </c>
      <c r="E36" s="807"/>
      <c r="F36" s="1498"/>
    </row>
    <row r="37" spans="2:6" ht="18" customHeight="1" thickBot="1">
      <c r="B37" s="815" t="s">
        <v>323</v>
      </c>
      <c r="C37" s="845" t="s">
        <v>161</v>
      </c>
      <c r="D37" s="846" t="s">
        <v>161</v>
      </c>
      <c r="E37" s="807"/>
      <c r="F37" s="1499"/>
    </row>
    <row r="38" spans="2:6" ht="18" customHeight="1">
      <c r="B38" s="847" t="s">
        <v>331</v>
      </c>
      <c r="C38" s="848">
        <v>341732.13699999999</v>
      </c>
      <c r="D38" s="849">
        <v>276856.511</v>
      </c>
      <c r="E38" s="807"/>
      <c r="F38" s="1497"/>
    </row>
    <row r="39" spans="2:6" ht="18" customHeight="1">
      <c r="B39" s="850" t="s">
        <v>531</v>
      </c>
      <c r="C39" s="851">
        <v>341732.13699999999</v>
      </c>
      <c r="D39" s="852">
        <v>276856.511</v>
      </c>
      <c r="E39" s="807"/>
      <c r="F39" s="1496"/>
    </row>
    <row r="40" spans="2:6" ht="18" customHeight="1">
      <c r="B40" s="853" t="s">
        <v>333</v>
      </c>
      <c r="C40" s="854">
        <v>865735.06</v>
      </c>
      <c r="D40" s="855">
        <v>838727.04</v>
      </c>
      <c r="E40" s="807"/>
      <c r="F40" s="1496"/>
    </row>
    <row r="41" spans="2:6" ht="18" customHeight="1" thickBot="1">
      <c r="B41" s="856" t="s">
        <v>531</v>
      </c>
      <c r="C41" s="857">
        <v>865083.65700000001</v>
      </c>
      <c r="D41" s="858">
        <v>837488.7</v>
      </c>
      <c r="E41" s="807"/>
      <c r="F41" s="1497"/>
    </row>
    <row r="42" spans="2:6" ht="18" customHeight="1" thickBot="1">
      <c r="F42" s="1498"/>
    </row>
    <row r="43" spans="2:6" ht="18" customHeight="1" thickBot="1">
      <c r="B43" s="1994" t="s">
        <v>334</v>
      </c>
      <c r="C43" s="1995"/>
      <c r="D43" s="1996"/>
      <c r="F43" s="1499"/>
    </row>
    <row r="44" spans="2:6" ht="18" customHeight="1" thickBot="1">
      <c r="B44" s="859" t="s">
        <v>179</v>
      </c>
      <c r="C44" s="795" t="str">
        <f>C5</f>
        <v>I-VII 2020 Rok</v>
      </c>
      <c r="D44" s="796" t="str">
        <f>D5</f>
        <v>I-VII 2019 Rok</v>
      </c>
      <c r="F44" s="1498"/>
    </row>
    <row r="45" spans="2:6" ht="18" customHeight="1">
      <c r="B45" s="847" t="s">
        <v>331</v>
      </c>
      <c r="C45" s="848">
        <v>-336474.89499999996</v>
      </c>
      <c r="D45" s="849">
        <v>-270612.84999999998</v>
      </c>
      <c r="E45" s="807"/>
      <c r="F45" s="1499"/>
    </row>
    <row r="46" spans="2:6" ht="18" customHeight="1">
      <c r="B46" s="850" t="s">
        <v>531</v>
      </c>
      <c r="C46" s="851">
        <v>-336932.26199999999</v>
      </c>
      <c r="D46" s="852">
        <v>-270652.67</v>
      </c>
      <c r="E46" s="807"/>
      <c r="F46" s="1497"/>
    </row>
    <row r="47" spans="2:6" ht="18" customHeight="1">
      <c r="B47" s="853" t="s">
        <v>332</v>
      </c>
      <c r="C47" s="854">
        <v>-412869.42900000006</v>
      </c>
      <c r="D47" s="852">
        <v>-338376.14800000004</v>
      </c>
      <c r="E47" s="807"/>
      <c r="F47" s="1498"/>
    </row>
    <row r="48" spans="2:6" ht="18" customHeight="1" thickBot="1">
      <c r="B48" s="856" t="s">
        <v>531</v>
      </c>
      <c r="C48" s="857">
        <v>-516454.01900000003</v>
      </c>
      <c r="D48" s="860">
        <v>-473352.14899999998</v>
      </c>
      <c r="E48" s="807"/>
      <c r="F48" s="1499"/>
    </row>
    <row r="49" spans="1:11" ht="23.25" customHeight="1">
      <c r="F49" s="1498"/>
    </row>
    <row r="50" spans="1:11" ht="28.5" customHeight="1">
      <c r="A50" s="1246"/>
      <c r="B50" s="1884"/>
      <c r="C50" s="1885"/>
      <c r="D50" s="1873"/>
      <c r="E50" s="1873"/>
      <c r="F50" s="1499"/>
      <c r="G50" s="1873"/>
      <c r="H50" s="1874"/>
      <c r="I50" s="1874"/>
      <c r="J50" s="803"/>
      <c r="K50" s="803"/>
    </row>
    <row r="51" spans="1:11" ht="28.5" customHeight="1">
      <c r="A51" s="1246"/>
      <c r="B51" s="1886"/>
      <c r="C51" s="1887"/>
      <c r="D51" s="1873"/>
      <c r="E51" s="1873"/>
      <c r="F51" s="1873"/>
      <c r="G51" s="1873"/>
      <c r="H51" s="1874"/>
      <c r="I51" s="1874"/>
      <c r="J51" s="1245"/>
      <c r="K51" s="1245"/>
    </row>
    <row r="52" spans="1:11" ht="28.5" customHeight="1">
      <c r="A52" s="1246"/>
      <c r="B52" s="1886"/>
      <c r="C52" s="1887"/>
      <c r="D52" s="1873"/>
      <c r="E52" s="1873"/>
      <c r="F52" s="1873"/>
      <c r="G52" s="1873"/>
      <c r="H52" s="1874"/>
      <c r="I52" s="1874"/>
      <c r="J52" s="1245"/>
      <c r="K52" s="1245"/>
    </row>
    <row r="53" spans="1:11" ht="28.5" customHeight="1">
      <c r="A53" s="1246"/>
      <c r="B53" s="1245"/>
      <c r="C53" s="1245"/>
      <c r="D53" s="1245"/>
      <c r="E53" s="1245"/>
      <c r="F53" s="1245"/>
      <c r="G53" s="1245"/>
      <c r="H53" s="1245"/>
      <c r="I53" s="1245"/>
      <c r="J53" s="1246"/>
      <c r="K53" s="1246"/>
    </row>
    <row r="54" spans="1:11" ht="28.5" customHeight="1">
      <c r="B54" s="1245"/>
      <c r="C54" s="1245"/>
      <c r="D54" s="1245"/>
      <c r="E54" s="1245"/>
      <c r="F54" s="1245"/>
      <c r="G54" s="1245"/>
      <c r="H54" s="1245"/>
      <c r="I54" s="1245"/>
      <c r="J54" s="1246"/>
      <c r="K54" s="1246"/>
    </row>
    <row r="55" spans="1:11" ht="28.5" customHeight="1">
      <c r="B55" s="1246"/>
      <c r="C55" s="1246"/>
      <c r="D55" s="1246"/>
      <c r="E55" s="1246"/>
      <c r="F55" s="1246"/>
      <c r="G55" s="1246"/>
      <c r="H55" s="1246"/>
      <c r="I55" s="1246"/>
      <c r="J55" s="1246"/>
      <c r="K55" s="1246"/>
    </row>
    <row r="56" spans="1:11" ht="28.5" customHeight="1">
      <c r="B56" s="1246"/>
      <c r="C56" s="1246"/>
      <c r="D56" s="1246"/>
      <c r="E56" s="1246"/>
      <c r="F56" s="1246"/>
      <c r="G56" s="1246"/>
      <c r="H56" s="1246"/>
      <c r="I56" s="1246"/>
      <c r="J56" s="1246"/>
      <c r="K56" s="1246"/>
    </row>
    <row r="57" spans="1:11" ht="28.5" customHeight="1">
      <c r="B57" s="1246"/>
      <c r="C57" s="1246"/>
      <c r="D57" s="1246"/>
      <c r="E57" s="1246"/>
      <c r="F57" s="1246"/>
      <c r="G57" s="1246"/>
      <c r="H57" s="1246"/>
      <c r="I57" s="1246"/>
      <c r="J57" s="1246"/>
      <c r="K57" s="1246"/>
    </row>
    <row r="58" spans="1:11" ht="28.5" customHeight="1">
      <c r="B58" s="1246"/>
      <c r="C58" s="1246"/>
      <c r="D58" s="1246"/>
      <c r="E58" s="1246"/>
      <c r="F58" s="1246"/>
      <c r="G58" s="1246"/>
      <c r="H58" s="1246"/>
      <c r="I58" s="1246"/>
      <c r="J58" s="1246"/>
      <c r="K58" s="124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91" customWidth="1"/>
    <col min="2" max="2" width="54.140625" style="791" customWidth="1"/>
    <col min="3" max="3" width="21.28515625" style="791" customWidth="1"/>
    <col min="4" max="4" width="22" style="791" customWidth="1"/>
    <col min="5" max="5" width="22.7109375" style="791" customWidth="1"/>
    <col min="6" max="6" width="16.140625" style="791" customWidth="1"/>
    <col min="7" max="8" width="9.140625" style="791" customWidth="1"/>
    <col min="9" max="9" width="9.140625" style="791"/>
    <col min="10" max="10" width="9" style="791" customWidth="1"/>
    <col min="11" max="252" width="9.140625" style="791"/>
    <col min="253" max="253" width="12" style="791" customWidth="1"/>
    <col min="254" max="254" width="54.140625" style="791" customWidth="1"/>
    <col min="255" max="255" width="21.28515625" style="791" customWidth="1"/>
    <col min="256" max="256" width="22" style="791" customWidth="1"/>
    <col min="257" max="257" width="22.7109375" style="791" customWidth="1"/>
    <col min="258" max="259" width="16.140625" style="791" customWidth="1"/>
    <col min="260" max="260" width="15.42578125" style="791" customWidth="1"/>
    <col min="261" max="261" width="9.140625" style="791"/>
    <col min="262" max="263" width="9.140625" style="791" customWidth="1"/>
    <col min="264" max="265" width="9.140625" style="791"/>
    <col min="266" max="266" width="9" style="791" customWidth="1"/>
    <col min="267" max="508" width="9.140625" style="791"/>
    <col min="509" max="509" width="12" style="791" customWidth="1"/>
    <col min="510" max="510" width="54.140625" style="791" customWidth="1"/>
    <col min="511" max="511" width="21.28515625" style="791" customWidth="1"/>
    <col min="512" max="512" width="22" style="791" customWidth="1"/>
    <col min="513" max="513" width="22.7109375" style="791" customWidth="1"/>
    <col min="514" max="515" width="16.140625" style="791" customWidth="1"/>
    <col min="516" max="516" width="15.42578125" style="791" customWidth="1"/>
    <col min="517" max="517" width="9.140625" style="791"/>
    <col min="518" max="519" width="9.140625" style="791" customWidth="1"/>
    <col min="520" max="521" width="9.140625" style="791"/>
    <col min="522" max="522" width="9" style="791" customWidth="1"/>
    <col min="523" max="764" width="9.140625" style="791"/>
    <col min="765" max="765" width="12" style="791" customWidth="1"/>
    <col min="766" max="766" width="54.140625" style="791" customWidth="1"/>
    <col min="767" max="767" width="21.28515625" style="791" customWidth="1"/>
    <col min="768" max="768" width="22" style="791" customWidth="1"/>
    <col min="769" max="769" width="22.7109375" style="791" customWidth="1"/>
    <col min="770" max="771" width="16.140625" style="791" customWidth="1"/>
    <col min="772" max="772" width="15.42578125" style="791" customWidth="1"/>
    <col min="773" max="773" width="9.140625" style="791"/>
    <col min="774" max="775" width="9.140625" style="791" customWidth="1"/>
    <col min="776" max="777" width="9.140625" style="791"/>
    <col min="778" max="778" width="9" style="791" customWidth="1"/>
    <col min="779" max="1020" width="9.140625" style="791"/>
    <col min="1021" max="1021" width="12" style="791" customWidth="1"/>
    <col min="1022" max="1022" width="54.140625" style="791" customWidth="1"/>
    <col min="1023" max="1023" width="21.28515625" style="791" customWidth="1"/>
    <col min="1024" max="1024" width="22" style="791" customWidth="1"/>
    <col min="1025" max="1025" width="22.7109375" style="791" customWidth="1"/>
    <col min="1026" max="1027" width="16.140625" style="791" customWidth="1"/>
    <col min="1028" max="1028" width="15.42578125" style="791" customWidth="1"/>
    <col min="1029" max="1029" width="9.140625" style="791"/>
    <col min="1030" max="1031" width="9.140625" style="791" customWidth="1"/>
    <col min="1032" max="1033" width="9.140625" style="791"/>
    <col min="1034" max="1034" width="9" style="791" customWidth="1"/>
    <col min="1035" max="1276" width="9.140625" style="791"/>
    <col min="1277" max="1277" width="12" style="791" customWidth="1"/>
    <col min="1278" max="1278" width="54.140625" style="791" customWidth="1"/>
    <col min="1279" max="1279" width="21.28515625" style="791" customWidth="1"/>
    <col min="1280" max="1280" width="22" style="791" customWidth="1"/>
    <col min="1281" max="1281" width="22.7109375" style="791" customWidth="1"/>
    <col min="1282" max="1283" width="16.140625" style="791" customWidth="1"/>
    <col min="1284" max="1284" width="15.42578125" style="791" customWidth="1"/>
    <col min="1285" max="1285" width="9.140625" style="791"/>
    <col min="1286" max="1287" width="9.140625" style="791" customWidth="1"/>
    <col min="1288" max="1289" width="9.140625" style="791"/>
    <col min="1290" max="1290" width="9" style="791" customWidth="1"/>
    <col min="1291" max="1532" width="9.140625" style="791"/>
    <col min="1533" max="1533" width="12" style="791" customWidth="1"/>
    <col min="1534" max="1534" width="54.140625" style="791" customWidth="1"/>
    <col min="1535" max="1535" width="21.28515625" style="791" customWidth="1"/>
    <col min="1536" max="1536" width="22" style="791" customWidth="1"/>
    <col min="1537" max="1537" width="22.7109375" style="791" customWidth="1"/>
    <col min="1538" max="1539" width="16.140625" style="791" customWidth="1"/>
    <col min="1540" max="1540" width="15.42578125" style="791" customWidth="1"/>
    <col min="1541" max="1541" width="9.140625" style="791"/>
    <col min="1542" max="1543" width="9.140625" style="791" customWidth="1"/>
    <col min="1544" max="1545" width="9.140625" style="791"/>
    <col min="1546" max="1546" width="9" style="791" customWidth="1"/>
    <col min="1547" max="1788" width="9.140625" style="791"/>
    <col min="1789" max="1789" width="12" style="791" customWidth="1"/>
    <col min="1790" max="1790" width="54.140625" style="791" customWidth="1"/>
    <col min="1791" max="1791" width="21.28515625" style="791" customWidth="1"/>
    <col min="1792" max="1792" width="22" style="791" customWidth="1"/>
    <col min="1793" max="1793" width="22.7109375" style="791" customWidth="1"/>
    <col min="1794" max="1795" width="16.140625" style="791" customWidth="1"/>
    <col min="1796" max="1796" width="15.42578125" style="791" customWidth="1"/>
    <col min="1797" max="1797" width="9.140625" style="791"/>
    <col min="1798" max="1799" width="9.140625" style="791" customWidth="1"/>
    <col min="1800" max="1801" width="9.140625" style="791"/>
    <col min="1802" max="1802" width="9" style="791" customWidth="1"/>
    <col min="1803" max="2044" width="9.140625" style="791"/>
    <col min="2045" max="2045" width="12" style="791" customWidth="1"/>
    <col min="2046" max="2046" width="54.140625" style="791" customWidth="1"/>
    <col min="2047" max="2047" width="21.28515625" style="791" customWidth="1"/>
    <col min="2048" max="2048" width="22" style="791" customWidth="1"/>
    <col min="2049" max="2049" width="22.7109375" style="791" customWidth="1"/>
    <col min="2050" max="2051" width="16.140625" style="791" customWidth="1"/>
    <col min="2052" max="2052" width="15.42578125" style="791" customWidth="1"/>
    <col min="2053" max="2053" width="9.140625" style="791"/>
    <col min="2054" max="2055" width="9.140625" style="791" customWidth="1"/>
    <col min="2056" max="2057" width="9.140625" style="791"/>
    <col min="2058" max="2058" width="9" style="791" customWidth="1"/>
    <col min="2059" max="2300" width="9.140625" style="791"/>
    <col min="2301" max="2301" width="12" style="791" customWidth="1"/>
    <col min="2302" max="2302" width="54.140625" style="791" customWidth="1"/>
    <col min="2303" max="2303" width="21.28515625" style="791" customWidth="1"/>
    <col min="2304" max="2304" width="22" style="791" customWidth="1"/>
    <col min="2305" max="2305" width="22.7109375" style="791" customWidth="1"/>
    <col min="2306" max="2307" width="16.140625" style="791" customWidth="1"/>
    <col min="2308" max="2308" width="15.42578125" style="791" customWidth="1"/>
    <col min="2309" max="2309" width="9.140625" style="791"/>
    <col min="2310" max="2311" width="9.140625" style="791" customWidth="1"/>
    <col min="2312" max="2313" width="9.140625" style="791"/>
    <col min="2314" max="2314" width="9" style="791" customWidth="1"/>
    <col min="2315" max="2556" width="9.140625" style="791"/>
    <col min="2557" max="2557" width="12" style="791" customWidth="1"/>
    <col min="2558" max="2558" width="54.140625" style="791" customWidth="1"/>
    <col min="2559" max="2559" width="21.28515625" style="791" customWidth="1"/>
    <col min="2560" max="2560" width="22" style="791" customWidth="1"/>
    <col min="2561" max="2561" width="22.7109375" style="791" customWidth="1"/>
    <col min="2562" max="2563" width="16.140625" style="791" customWidth="1"/>
    <col min="2564" max="2564" width="15.42578125" style="791" customWidth="1"/>
    <col min="2565" max="2565" width="9.140625" style="791"/>
    <col min="2566" max="2567" width="9.140625" style="791" customWidth="1"/>
    <col min="2568" max="2569" width="9.140625" style="791"/>
    <col min="2570" max="2570" width="9" style="791" customWidth="1"/>
    <col min="2571" max="2812" width="9.140625" style="791"/>
    <col min="2813" max="2813" width="12" style="791" customWidth="1"/>
    <col min="2814" max="2814" width="54.140625" style="791" customWidth="1"/>
    <col min="2815" max="2815" width="21.28515625" style="791" customWidth="1"/>
    <col min="2816" max="2816" width="22" style="791" customWidth="1"/>
    <col min="2817" max="2817" width="22.7109375" style="791" customWidth="1"/>
    <col min="2818" max="2819" width="16.140625" style="791" customWidth="1"/>
    <col min="2820" max="2820" width="15.42578125" style="791" customWidth="1"/>
    <col min="2821" max="2821" width="9.140625" style="791"/>
    <col min="2822" max="2823" width="9.140625" style="791" customWidth="1"/>
    <col min="2824" max="2825" width="9.140625" style="791"/>
    <col min="2826" max="2826" width="9" style="791" customWidth="1"/>
    <col min="2827" max="3068" width="9.140625" style="791"/>
    <col min="3069" max="3069" width="12" style="791" customWidth="1"/>
    <col min="3070" max="3070" width="54.140625" style="791" customWidth="1"/>
    <col min="3071" max="3071" width="21.28515625" style="791" customWidth="1"/>
    <col min="3072" max="3072" width="22" style="791" customWidth="1"/>
    <col min="3073" max="3073" width="22.7109375" style="791" customWidth="1"/>
    <col min="3074" max="3075" width="16.140625" style="791" customWidth="1"/>
    <col min="3076" max="3076" width="15.42578125" style="791" customWidth="1"/>
    <col min="3077" max="3077" width="9.140625" style="791"/>
    <col min="3078" max="3079" width="9.140625" style="791" customWidth="1"/>
    <col min="3080" max="3081" width="9.140625" style="791"/>
    <col min="3082" max="3082" width="9" style="791" customWidth="1"/>
    <col min="3083" max="3324" width="9.140625" style="791"/>
    <col min="3325" max="3325" width="12" style="791" customWidth="1"/>
    <col min="3326" max="3326" width="54.140625" style="791" customWidth="1"/>
    <col min="3327" max="3327" width="21.28515625" style="791" customWidth="1"/>
    <col min="3328" max="3328" width="22" style="791" customWidth="1"/>
    <col min="3329" max="3329" width="22.7109375" style="791" customWidth="1"/>
    <col min="3330" max="3331" width="16.140625" style="791" customWidth="1"/>
    <col min="3332" max="3332" width="15.42578125" style="791" customWidth="1"/>
    <col min="3333" max="3333" width="9.140625" style="791"/>
    <col min="3334" max="3335" width="9.140625" style="791" customWidth="1"/>
    <col min="3336" max="3337" width="9.140625" style="791"/>
    <col min="3338" max="3338" width="9" style="791" customWidth="1"/>
    <col min="3339" max="3580" width="9.140625" style="791"/>
    <col min="3581" max="3581" width="12" style="791" customWidth="1"/>
    <col min="3582" max="3582" width="54.140625" style="791" customWidth="1"/>
    <col min="3583" max="3583" width="21.28515625" style="791" customWidth="1"/>
    <col min="3584" max="3584" width="22" style="791" customWidth="1"/>
    <col min="3585" max="3585" width="22.7109375" style="791" customWidth="1"/>
    <col min="3586" max="3587" width="16.140625" style="791" customWidth="1"/>
    <col min="3588" max="3588" width="15.42578125" style="791" customWidth="1"/>
    <col min="3589" max="3589" width="9.140625" style="791"/>
    <col min="3590" max="3591" width="9.140625" style="791" customWidth="1"/>
    <col min="3592" max="3593" width="9.140625" style="791"/>
    <col min="3594" max="3594" width="9" style="791" customWidth="1"/>
    <col min="3595" max="3836" width="9.140625" style="791"/>
    <col min="3837" max="3837" width="12" style="791" customWidth="1"/>
    <col min="3838" max="3838" width="54.140625" style="791" customWidth="1"/>
    <col min="3839" max="3839" width="21.28515625" style="791" customWidth="1"/>
    <col min="3840" max="3840" width="22" style="791" customWidth="1"/>
    <col min="3841" max="3841" width="22.7109375" style="791" customWidth="1"/>
    <col min="3842" max="3843" width="16.140625" style="791" customWidth="1"/>
    <col min="3844" max="3844" width="15.42578125" style="791" customWidth="1"/>
    <col min="3845" max="3845" width="9.140625" style="791"/>
    <col min="3846" max="3847" width="9.140625" style="791" customWidth="1"/>
    <col min="3848" max="3849" width="9.140625" style="791"/>
    <col min="3850" max="3850" width="9" style="791" customWidth="1"/>
    <col min="3851" max="4092" width="9.140625" style="791"/>
    <col min="4093" max="4093" width="12" style="791" customWidth="1"/>
    <col min="4094" max="4094" width="54.140625" style="791" customWidth="1"/>
    <col min="4095" max="4095" width="21.28515625" style="791" customWidth="1"/>
    <col min="4096" max="4096" width="22" style="791" customWidth="1"/>
    <col min="4097" max="4097" width="22.7109375" style="791" customWidth="1"/>
    <col min="4098" max="4099" width="16.140625" style="791" customWidth="1"/>
    <col min="4100" max="4100" width="15.42578125" style="791" customWidth="1"/>
    <col min="4101" max="4101" width="9.140625" style="791"/>
    <col min="4102" max="4103" width="9.140625" style="791" customWidth="1"/>
    <col min="4104" max="4105" width="9.140625" style="791"/>
    <col min="4106" max="4106" width="9" style="791" customWidth="1"/>
    <col min="4107" max="4348" width="9.140625" style="791"/>
    <col min="4349" max="4349" width="12" style="791" customWidth="1"/>
    <col min="4350" max="4350" width="54.140625" style="791" customWidth="1"/>
    <col min="4351" max="4351" width="21.28515625" style="791" customWidth="1"/>
    <col min="4352" max="4352" width="22" style="791" customWidth="1"/>
    <col min="4353" max="4353" width="22.7109375" style="791" customWidth="1"/>
    <col min="4354" max="4355" width="16.140625" style="791" customWidth="1"/>
    <col min="4356" max="4356" width="15.42578125" style="791" customWidth="1"/>
    <col min="4357" max="4357" width="9.140625" style="791"/>
    <col min="4358" max="4359" width="9.140625" style="791" customWidth="1"/>
    <col min="4360" max="4361" width="9.140625" style="791"/>
    <col min="4362" max="4362" width="9" style="791" customWidth="1"/>
    <col min="4363" max="4604" width="9.140625" style="791"/>
    <col min="4605" max="4605" width="12" style="791" customWidth="1"/>
    <col min="4606" max="4606" width="54.140625" style="791" customWidth="1"/>
    <col min="4607" max="4607" width="21.28515625" style="791" customWidth="1"/>
    <col min="4608" max="4608" width="22" style="791" customWidth="1"/>
    <col min="4609" max="4609" width="22.7109375" style="791" customWidth="1"/>
    <col min="4610" max="4611" width="16.140625" style="791" customWidth="1"/>
    <col min="4612" max="4612" width="15.42578125" style="791" customWidth="1"/>
    <col min="4613" max="4613" width="9.140625" style="791"/>
    <col min="4614" max="4615" width="9.140625" style="791" customWidth="1"/>
    <col min="4616" max="4617" width="9.140625" style="791"/>
    <col min="4618" max="4618" width="9" style="791" customWidth="1"/>
    <col min="4619" max="4860" width="9.140625" style="791"/>
    <col min="4861" max="4861" width="12" style="791" customWidth="1"/>
    <col min="4862" max="4862" width="54.140625" style="791" customWidth="1"/>
    <col min="4863" max="4863" width="21.28515625" style="791" customWidth="1"/>
    <col min="4864" max="4864" width="22" style="791" customWidth="1"/>
    <col min="4865" max="4865" width="22.7109375" style="791" customWidth="1"/>
    <col min="4866" max="4867" width="16.140625" style="791" customWidth="1"/>
    <col min="4868" max="4868" width="15.42578125" style="791" customWidth="1"/>
    <col min="4869" max="4869" width="9.140625" style="791"/>
    <col min="4870" max="4871" width="9.140625" style="791" customWidth="1"/>
    <col min="4872" max="4873" width="9.140625" style="791"/>
    <col min="4874" max="4874" width="9" style="791" customWidth="1"/>
    <col min="4875" max="5116" width="9.140625" style="791"/>
    <col min="5117" max="5117" width="12" style="791" customWidth="1"/>
    <col min="5118" max="5118" width="54.140625" style="791" customWidth="1"/>
    <col min="5119" max="5119" width="21.28515625" style="791" customWidth="1"/>
    <col min="5120" max="5120" width="22" style="791" customWidth="1"/>
    <col min="5121" max="5121" width="22.7109375" style="791" customWidth="1"/>
    <col min="5122" max="5123" width="16.140625" style="791" customWidth="1"/>
    <col min="5124" max="5124" width="15.42578125" style="791" customWidth="1"/>
    <col min="5125" max="5125" width="9.140625" style="791"/>
    <col min="5126" max="5127" width="9.140625" style="791" customWidth="1"/>
    <col min="5128" max="5129" width="9.140625" style="791"/>
    <col min="5130" max="5130" width="9" style="791" customWidth="1"/>
    <col min="5131" max="5372" width="9.140625" style="791"/>
    <col min="5373" max="5373" width="12" style="791" customWidth="1"/>
    <col min="5374" max="5374" width="54.140625" style="791" customWidth="1"/>
    <col min="5375" max="5375" width="21.28515625" style="791" customWidth="1"/>
    <col min="5376" max="5376" width="22" style="791" customWidth="1"/>
    <col min="5377" max="5377" width="22.7109375" style="791" customWidth="1"/>
    <col min="5378" max="5379" width="16.140625" style="791" customWidth="1"/>
    <col min="5380" max="5380" width="15.42578125" style="791" customWidth="1"/>
    <col min="5381" max="5381" width="9.140625" style="791"/>
    <col min="5382" max="5383" width="9.140625" style="791" customWidth="1"/>
    <col min="5384" max="5385" width="9.140625" style="791"/>
    <col min="5386" max="5386" width="9" style="791" customWidth="1"/>
    <col min="5387" max="5628" width="9.140625" style="791"/>
    <col min="5629" max="5629" width="12" style="791" customWidth="1"/>
    <col min="5630" max="5630" width="54.140625" style="791" customWidth="1"/>
    <col min="5631" max="5631" width="21.28515625" style="791" customWidth="1"/>
    <col min="5632" max="5632" width="22" style="791" customWidth="1"/>
    <col min="5633" max="5633" width="22.7109375" style="791" customWidth="1"/>
    <col min="5634" max="5635" width="16.140625" style="791" customWidth="1"/>
    <col min="5636" max="5636" width="15.42578125" style="791" customWidth="1"/>
    <col min="5637" max="5637" width="9.140625" style="791"/>
    <col min="5638" max="5639" width="9.140625" style="791" customWidth="1"/>
    <col min="5640" max="5641" width="9.140625" style="791"/>
    <col min="5642" max="5642" width="9" style="791" customWidth="1"/>
    <col min="5643" max="5884" width="9.140625" style="791"/>
    <col min="5885" max="5885" width="12" style="791" customWidth="1"/>
    <col min="5886" max="5886" width="54.140625" style="791" customWidth="1"/>
    <col min="5887" max="5887" width="21.28515625" style="791" customWidth="1"/>
    <col min="5888" max="5888" width="22" style="791" customWidth="1"/>
    <col min="5889" max="5889" width="22.7109375" style="791" customWidth="1"/>
    <col min="5890" max="5891" width="16.140625" style="791" customWidth="1"/>
    <col min="5892" max="5892" width="15.42578125" style="791" customWidth="1"/>
    <col min="5893" max="5893" width="9.140625" style="791"/>
    <col min="5894" max="5895" width="9.140625" style="791" customWidth="1"/>
    <col min="5896" max="5897" width="9.140625" style="791"/>
    <col min="5898" max="5898" width="9" style="791" customWidth="1"/>
    <col min="5899" max="6140" width="9.140625" style="791"/>
    <col min="6141" max="6141" width="12" style="791" customWidth="1"/>
    <col min="6142" max="6142" width="54.140625" style="791" customWidth="1"/>
    <col min="6143" max="6143" width="21.28515625" style="791" customWidth="1"/>
    <col min="6144" max="6144" width="22" style="791" customWidth="1"/>
    <col min="6145" max="6145" width="22.7109375" style="791" customWidth="1"/>
    <col min="6146" max="6147" width="16.140625" style="791" customWidth="1"/>
    <col min="6148" max="6148" width="15.42578125" style="791" customWidth="1"/>
    <col min="6149" max="6149" width="9.140625" style="791"/>
    <col min="6150" max="6151" width="9.140625" style="791" customWidth="1"/>
    <col min="6152" max="6153" width="9.140625" style="791"/>
    <col min="6154" max="6154" width="9" style="791" customWidth="1"/>
    <col min="6155" max="6396" width="9.140625" style="791"/>
    <col min="6397" max="6397" width="12" style="791" customWidth="1"/>
    <col min="6398" max="6398" width="54.140625" style="791" customWidth="1"/>
    <col min="6399" max="6399" width="21.28515625" style="791" customWidth="1"/>
    <col min="6400" max="6400" width="22" style="791" customWidth="1"/>
    <col min="6401" max="6401" width="22.7109375" style="791" customWidth="1"/>
    <col min="6402" max="6403" width="16.140625" style="791" customWidth="1"/>
    <col min="6404" max="6404" width="15.42578125" style="791" customWidth="1"/>
    <col min="6405" max="6405" width="9.140625" style="791"/>
    <col min="6406" max="6407" width="9.140625" style="791" customWidth="1"/>
    <col min="6408" max="6409" width="9.140625" style="791"/>
    <col min="6410" max="6410" width="9" style="791" customWidth="1"/>
    <col min="6411" max="6652" width="9.140625" style="791"/>
    <col min="6653" max="6653" width="12" style="791" customWidth="1"/>
    <col min="6654" max="6654" width="54.140625" style="791" customWidth="1"/>
    <col min="6655" max="6655" width="21.28515625" style="791" customWidth="1"/>
    <col min="6656" max="6656" width="22" style="791" customWidth="1"/>
    <col min="6657" max="6657" width="22.7109375" style="791" customWidth="1"/>
    <col min="6658" max="6659" width="16.140625" style="791" customWidth="1"/>
    <col min="6660" max="6660" width="15.42578125" style="791" customWidth="1"/>
    <col min="6661" max="6661" width="9.140625" style="791"/>
    <col min="6662" max="6663" width="9.140625" style="791" customWidth="1"/>
    <col min="6664" max="6665" width="9.140625" style="791"/>
    <col min="6666" max="6666" width="9" style="791" customWidth="1"/>
    <col min="6667" max="6908" width="9.140625" style="791"/>
    <col min="6909" max="6909" width="12" style="791" customWidth="1"/>
    <col min="6910" max="6910" width="54.140625" style="791" customWidth="1"/>
    <col min="6911" max="6911" width="21.28515625" style="791" customWidth="1"/>
    <col min="6912" max="6912" width="22" style="791" customWidth="1"/>
    <col min="6913" max="6913" width="22.7109375" style="791" customWidth="1"/>
    <col min="6914" max="6915" width="16.140625" style="791" customWidth="1"/>
    <col min="6916" max="6916" width="15.42578125" style="791" customWidth="1"/>
    <col min="6917" max="6917" width="9.140625" style="791"/>
    <col min="6918" max="6919" width="9.140625" style="791" customWidth="1"/>
    <col min="6920" max="6921" width="9.140625" style="791"/>
    <col min="6922" max="6922" width="9" style="791" customWidth="1"/>
    <col min="6923" max="7164" width="9.140625" style="791"/>
    <col min="7165" max="7165" width="12" style="791" customWidth="1"/>
    <col min="7166" max="7166" width="54.140625" style="791" customWidth="1"/>
    <col min="7167" max="7167" width="21.28515625" style="791" customWidth="1"/>
    <col min="7168" max="7168" width="22" style="791" customWidth="1"/>
    <col min="7169" max="7169" width="22.7109375" style="791" customWidth="1"/>
    <col min="7170" max="7171" width="16.140625" style="791" customWidth="1"/>
    <col min="7172" max="7172" width="15.42578125" style="791" customWidth="1"/>
    <col min="7173" max="7173" width="9.140625" style="791"/>
    <col min="7174" max="7175" width="9.140625" style="791" customWidth="1"/>
    <col min="7176" max="7177" width="9.140625" style="791"/>
    <col min="7178" max="7178" width="9" style="791" customWidth="1"/>
    <col min="7179" max="7420" width="9.140625" style="791"/>
    <col min="7421" max="7421" width="12" style="791" customWidth="1"/>
    <col min="7422" max="7422" width="54.140625" style="791" customWidth="1"/>
    <col min="7423" max="7423" width="21.28515625" style="791" customWidth="1"/>
    <col min="7424" max="7424" width="22" style="791" customWidth="1"/>
    <col min="7425" max="7425" width="22.7109375" style="791" customWidth="1"/>
    <col min="7426" max="7427" width="16.140625" style="791" customWidth="1"/>
    <col min="7428" max="7428" width="15.42578125" style="791" customWidth="1"/>
    <col min="7429" max="7429" width="9.140625" style="791"/>
    <col min="7430" max="7431" width="9.140625" style="791" customWidth="1"/>
    <col min="7432" max="7433" width="9.140625" style="791"/>
    <col min="7434" max="7434" width="9" style="791" customWidth="1"/>
    <col min="7435" max="7676" width="9.140625" style="791"/>
    <col min="7677" max="7677" width="12" style="791" customWidth="1"/>
    <col min="7678" max="7678" width="54.140625" style="791" customWidth="1"/>
    <col min="7679" max="7679" width="21.28515625" style="791" customWidth="1"/>
    <col min="7680" max="7680" width="22" style="791" customWidth="1"/>
    <col min="7681" max="7681" width="22.7109375" style="791" customWidth="1"/>
    <col min="7682" max="7683" width="16.140625" style="791" customWidth="1"/>
    <col min="7684" max="7684" width="15.42578125" style="791" customWidth="1"/>
    <col min="7685" max="7685" width="9.140625" style="791"/>
    <col min="7686" max="7687" width="9.140625" style="791" customWidth="1"/>
    <col min="7688" max="7689" width="9.140625" style="791"/>
    <col min="7690" max="7690" width="9" style="791" customWidth="1"/>
    <col min="7691" max="7932" width="9.140625" style="791"/>
    <col min="7933" max="7933" width="12" style="791" customWidth="1"/>
    <col min="7934" max="7934" width="54.140625" style="791" customWidth="1"/>
    <col min="7935" max="7935" width="21.28515625" style="791" customWidth="1"/>
    <col min="7936" max="7936" width="22" style="791" customWidth="1"/>
    <col min="7937" max="7937" width="22.7109375" style="791" customWidth="1"/>
    <col min="7938" max="7939" width="16.140625" style="791" customWidth="1"/>
    <col min="7940" max="7940" width="15.42578125" style="791" customWidth="1"/>
    <col min="7941" max="7941" width="9.140625" style="791"/>
    <col min="7942" max="7943" width="9.140625" style="791" customWidth="1"/>
    <col min="7944" max="7945" width="9.140625" style="791"/>
    <col min="7946" max="7946" width="9" style="791" customWidth="1"/>
    <col min="7947" max="8188" width="9.140625" style="791"/>
    <col min="8189" max="8189" width="12" style="791" customWidth="1"/>
    <col min="8190" max="8190" width="54.140625" style="791" customWidth="1"/>
    <col min="8191" max="8191" width="21.28515625" style="791" customWidth="1"/>
    <col min="8192" max="8192" width="22" style="791" customWidth="1"/>
    <col min="8193" max="8193" width="22.7109375" style="791" customWidth="1"/>
    <col min="8194" max="8195" width="16.140625" style="791" customWidth="1"/>
    <col min="8196" max="8196" width="15.42578125" style="791" customWidth="1"/>
    <col min="8197" max="8197" width="9.140625" style="791"/>
    <col min="8198" max="8199" width="9.140625" style="791" customWidth="1"/>
    <col min="8200" max="8201" width="9.140625" style="791"/>
    <col min="8202" max="8202" width="9" style="791" customWidth="1"/>
    <col min="8203" max="8444" width="9.140625" style="791"/>
    <col min="8445" max="8445" width="12" style="791" customWidth="1"/>
    <col min="8446" max="8446" width="54.140625" style="791" customWidth="1"/>
    <col min="8447" max="8447" width="21.28515625" style="791" customWidth="1"/>
    <col min="8448" max="8448" width="22" style="791" customWidth="1"/>
    <col min="8449" max="8449" width="22.7109375" style="791" customWidth="1"/>
    <col min="8450" max="8451" width="16.140625" style="791" customWidth="1"/>
    <col min="8452" max="8452" width="15.42578125" style="791" customWidth="1"/>
    <col min="8453" max="8453" width="9.140625" style="791"/>
    <col min="8454" max="8455" width="9.140625" style="791" customWidth="1"/>
    <col min="8456" max="8457" width="9.140625" style="791"/>
    <col min="8458" max="8458" width="9" style="791" customWidth="1"/>
    <col min="8459" max="8700" width="9.140625" style="791"/>
    <col min="8701" max="8701" width="12" style="791" customWidth="1"/>
    <col min="8702" max="8702" width="54.140625" style="791" customWidth="1"/>
    <col min="8703" max="8703" width="21.28515625" style="791" customWidth="1"/>
    <col min="8704" max="8704" width="22" style="791" customWidth="1"/>
    <col min="8705" max="8705" width="22.7109375" style="791" customWidth="1"/>
    <col min="8706" max="8707" width="16.140625" style="791" customWidth="1"/>
    <col min="8708" max="8708" width="15.42578125" style="791" customWidth="1"/>
    <col min="8709" max="8709" width="9.140625" style="791"/>
    <col min="8710" max="8711" width="9.140625" style="791" customWidth="1"/>
    <col min="8712" max="8713" width="9.140625" style="791"/>
    <col min="8714" max="8714" width="9" style="791" customWidth="1"/>
    <col min="8715" max="8956" width="9.140625" style="791"/>
    <col min="8957" max="8957" width="12" style="791" customWidth="1"/>
    <col min="8958" max="8958" width="54.140625" style="791" customWidth="1"/>
    <col min="8959" max="8959" width="21.28515625" style="791" customWidth="1"/>
    <col min="8960" max="8960" width="22" style="791" customWidth="1"/>
    <col min="8961" max="8961" width="22.7109375" style="791" customWidth="1"/>
    <col min="8962" max="8963" width="16.140625" style="791" customWidth="1"/>
    <col min="8964" max="8964" width="15.42578125" style="791" customWidth="1"/>
    <col min="8965" max="8965" width="9.140625" style="791"/>
    <col min="8966" max="8967" width="9.140625" style="791" customWidth="1"/>
    <col min="8968" max="8969" width="9.140625" style="791"/>
    <col min="8970" max="8970" width="9" style="791" customWidth="1"/>
    <col min="8971" max="9212" width="9.140625" style="791"/>
    <col min="9213" max="9213" width="12" style="791" customWidth="1"/>
    <col min="9214" max="9214" width="54.140625" style="791" customWidth="1"/>
    <col min="9215" max="9215" width="21.28515625" style="791" customWidth="1"/>
    <col min="9216" max="9216" width="22" style="791" customWidth="1"/>
    <col min="9217" max="9217" width="22.7109375" style="791" customWidth="1"/>
    <col min="9218" max="9219" width="16.140625" style="791" customWidth="1"/>
    <col min="9220" max="9220" width="15.42578125" style="791" customWidth="1"/>
    <col min="9221" max="9221" width="9.140625" style="791"/>
    <col min="9222" max="9223" width="9.140625" style="791" customWidth="1"/>
    <col min="9224" max="9225" width="9.140625" style="791"/>
    <col min="9226" max="9226" width="9" style="791" customWidth="1"/>
    <col min="9227" max="9468" width="9.140625" style="791"/>
    <col min="9469" max="9469" width="12" style="791" customWidth="1"/>
    <col min="9470" max="9470" width="54.140625" style="791" customWidth="1"/>
    <col min="9471" max="9471" width="21.28515625" style="791" customWidth="1"/>
    <col min="9472" max="9472" width="22" style="791" customWidth="1"/>
    <col min="9473" max="9473" width="22.7109375" style="791" customWidth="1"/>
    <col min="9474" max="9475" width="16.140625" style="791" customWidth="1"/>
    <col min="9476" max="9476" width="15.42578125" style="791" customWidth="1"/>
    <col min="9477" max="9477" width="9.140625" style="791"/>
    <col min="9478" max="9479" width="9.140625" style="791" customWidth="1"/>
    <col min="9480" max="9481" width="9.140625" style="791"/>
    <col min="9482" max="9482" width="9" style="791" customWidth="1"/>
    <col min="9483" max="9724" width="9.140625" style="791"/>
    <col min="9725" max="9725" width="12" style="791" customWidth="1"/>
    <col min="9726" max="9726" width="54.140625" style="791" customWidth="1"/>
    <col min="9727" max="9727" width="21.28515625" style="791" customWidth="1"/>
    <col min="9728" max="9728" width="22" style="791" customWidth="1"/>
    <col min="9729" max="9729" width="22.7109375" style="791" customWidth="1"/>
    <col min="9730" max="9731" width="16.140625" style="791" customWidth="1"/>
    <col min="9732" max="9732" width="15.42578125" style="791" customWidth="1"/>
    <col min="9733" max="9733" width="9.140625" style="791"/>
    <col min="9734" max="9735" width="9.140625" style="791" customWidth="1"/>
    <col min="9736" max="9737" width="9.140625" style="791"/>
    <col min="9738" max="9738" width="9" style="791" customWidth="1"/>
    <col min="9739" max="9980" width="9.140625" style="791"/>
    <col min="9981" max="9981" width="12" style="791" customWidth="1"/>
    <col min="9982" max="9982" width="54.140625" style="791" customWidth="1"/>
    <col min="9983" max="9983" width="21.28515625" style="791" customWidth="1"/>
    <col min="9984" max="9984" width="22" style="791" customWidth="1"/>
    <col min="9985" max="9985" width="22.7109375" style="791" customWidth="1"/>
    <col min="9986" max="9987" width="16.140625" style="791" customWidth="1"/>
    <col min="9988" max="9988" width="15.42578125" style="791" customWidth="1"/>
    <col min="9989" max="9989" width="9.140625" style="791"/>
    <col min="9990" max="9991" width="9.140625" style="791" customWidth="1"/>
    <col min="9992" max="9993" width="9.140625" style="791"/>
    <col min="9994" max="9994" width="9" style="791" customWidth="1"/>
    <col min="9995" max="10236" width="9.140625" style="791"/>
    <col min="10237" max="10237" width="12" style="791" customWidth="1"/>
    <col min="10238" max="10238" width="54.140625" style="791" customWidth="1"/>
    <col min="10239" max="10239" width="21.28515625" style="791" customWidth="1"/>
    <col min="10240" max="10240" width="22" style="791" customWidth="1"/>
    <col min="10241" max="10241" width="22.7109375" style="791" customWidth="1"/>
    <col min="10242" max="10243" width="16.140625" style="791" customWidth="1"/>
    <col min="10244" max="10244" width="15.42578125" style="791" customWidth="1"/>
    <col min="10245" max="10245" width="9.140625" style="791"/>
    <col min="10246" max="10247" width="9.140625" style="791" customWidth="1"/>
    <col min="10248" max="10249" width="9.140625" style="791"/>
    <col min="10250" max="10250" width="9" style="791" customWidth="1"/>
    <col min="10251" max="10492" width="9.140625" style="791"/>
    <col min="10493" max="10493" width="12" style="791" customWidth="1"/>
    <col min="10494" max="10494" width="54.140625" style="791" customWidth="1"/>
    <col min="10495" max="10495" width="21.28515625" style="791" customWidth="1"/>
    <col min="10496" max="10496" width="22" style="791" customWidth="1"/>
    <col min="10497" max="10497" width="22.7109375" style="791" customWidth="1"/>
    <col min="10498" max="10499" width="16.140625" style="791" customWidth="1"/>
    <col min="10500" max="10500" width="15.42578125" style="791" customWidth="1"/>
    <col min="10501" max="10501" width="9.140625" style="791"/>
    <col min="10502" max="10503" width="9.140625" style="791" customWidth="1"/>
    <col min="10504" max="10505" width="9.140625" style="791"/>
    <col min="10506" max="10506" width="9" style="791" customWidth="1"/>
    <col min="10507" max="10748" width="9.140625" style="791"/>
    <col min="10749" max="10749" width="12" style="791" customWidth="1"/>
    <col min="10750" max="10750" width="54.140625" style="791" customWidth="1"/>
    <col min="10751" max="10751" width="21.28515625" style="791" customWidth="1"/>
    <col min="10752" max="10752" width="22" style="791" customWidth="1"/>
    <col min="10753" max="10753" width="22.7109375" style="791" customWidth="1"/>
    <col min="10754" max="10755" width="16.140625" style="791" customWidth="1"/>
    <col min="10756" max="10756" width="15.42578125" style="791" customWidth="1"/>
    <col min="10757" max="10757" width="9.140625" style="791"/>
    <col min="10758" max="10759" width="9.140625" style="791" customWidth="1"/>
    <col min="10760" max="10761" width="9.140625" style="791"/>
    <col min="10762" max="10762" width="9" style="791" customWidth="1"/>
    <col min="10763" max="11004" width="9.140625" style="791"/>
    <col min="11005" max="11005" width="12" style="791" customWidth="1"/>
    <col min="11006" max="11006" width="54.140625" style="791" customWidth="1"/>
    <col min="11007" max="11007" width="21.28515625" style="791" customWidth="1"/>
    <col min="11008" max="11008" width="22" style="791" customWidth="1"/>
    <col min="11009" max="11009" width="22.7109375" style="791" customWidth="1"/>
    <col min="11010" max="11011" width="16.140625" style="791" customWidth="1"/>
    <col min="11012" max="11012" width="15.42578125" style="791" customWidth="1"/>
    <col min="11013" max="11013" width="9.140625" style="791"/>
    <col min="11014" max="11015" width="9.140625" style="791" customWidth="1"/>
    <col min="11016" max="11017" width="9.140625" style="791"/>
    <col min="11018" max="11018" width="9" style="791" customWidth="1"/>
    <col min="11019" max="11260" width="9.140625" style="791"/>
    <col min="11261" max="11261" width="12" style="791" customWidth="1"/>
    <col min="11262" max="11262" width="54.140625" style="791" customWidth="1"/>
    <col min="11263" max="11263" width="21.28515625" style="791" customWidth="1"/>
    <col min="11264" max="11264" width="22" style="791" customWidth="1"/>
    <col min="11265" max="11265" width="22.7109375" style="791" customWidth="1"/>
    <col min="11266" max="11267" width="16.140625" style="791" customWidth="1"/>
    <col min="11268" max="11268" width="15.42578125" style="791" customWidth="1"/>
    <col min="11269" max="11269" width="9.140625" style="791"/>
    <col min="11270" max="11271" width="9.140625" style="791" customWidth="1"/>
    <col min="11272" max="11273" width="9.140625" style="791"/>
    <col min="11274" max="11274" width="9" style="791" customWidth="1"/>
    <col min="11275" max="11516" width="9.140625" style="791"/>
    <col min="11517" max="11517" width="12" style="791" customWidth="1"/>
    <col min="11518" max="11518" width="54.140625" style="791" customWidth="1"/>
    <col min="11519" max="11519" width="21.28515625" style="791" customWidth="1"/>
    <col min="11520" max="11520" width="22" style="791" customWidth="1"/>
    <col min="11521" max="11521" width="22.7109375" style="791" customWidth="1"/>
    <col min="11522" max="11523" width="16.140625" style="791" customWidth="1"/>
    <col min="11524" max="11524" width="15.42578125" style="791" customWidth="1"/>
    <col min="11525" max="11525" width="9.140625" style="791"/>
    <col min="11526" max="11527" width="9.140625" style="791" customWidth="1"/>
    <col min="11528" max="11529" width="9.140625" style="791"/>
    <col min="11530" max="11530" width="9" style="791" customWidth="1"/>
    <col min="11531" max="11772" width="9.140625" style="791"/>
    <col min="11773" max="11773" width="12" style="791" customWidth="1"/>
    <col min="11774" max="11774" width="54.140625" style="791" customWidth="1"/>
    <col min="11775" max="11775" width="21.28515625" style="791" customWidth="1"/>
    <col min="11776" max="11776" width="22" style="791" customWidth="1"/>
    <col min="11777" max="11777" width="22.7109375" style="791" customWidth="1"/>
    <col min="11778" max="11779" width="16.140625" style="791" customWidth="1"/>
    <col min="11780" max="11780" width="15.42578125" style="791" customWidth="1"/>
    <col min="11781" max="11781" width="9.140625" style="791"/>
    <col min="11782" max="11783" width="9.140625" style="791" customWidth="1"/>
    <col min="11784" max="11785" width="9.140625" style="791"/>
    <col min="11786" max="11786" width="9" style="791" customWidth="1"/>
    <col min="11787" max="12028" width="9.140625" style="791"/>
    <col min="12029" max="12029" width="12" style="791" customWidth="1"/>
    <col min="12030" max="12030" width="54.140625" style="791" customWidth="1"/>
    <col min="12031" max="12031" width="21.28515625" style="791" customWidth="1"/>
    <col min="12032" max="12032" width="22" style="791" customWidth="1"/>
    <col min="12033" max="12033" width="22.7109375" style="791" customWidth="1"/>
    <col min="12034" max="12035" width="16.140625" style="791" customWidth="1"/>
    <col min="12036" max="12036" width="15.42578125" style="791" customWidth="1"/>
    <col min="12037" max="12037" width="9.140625" style="791"/>
    <col min="12038" max="12039" width="9.140625" style="791" customWidth="1"/>
    <col min="12040" max="12041" width="9.140625" style="791"/>
    <col min="12042" max="12042" width="9" style="791" customWidth="1"/>
    <col min="12043" max="12284" width="9.140625" style="791"/>
    <col min="12285" max="12285" width="12" style="791" customWidth="1"/>
    <col min="12286" max="12286" width="54.140625" style="791" customWidth="1"/>
    <col min="12287" max="12287" width="21.28515625" style="791" customWidth="1"/>
    <col min="12288" max="12288" width="22" style="791" customWidth="1"/>
    <col min="12289" max="12289" width="22.7109375" style="791" customWidth="1"/>
    <col min="12290" max="12291" width="16.140625" style="791" customWidth="1"/>
    <col min="12292" max="12292" width="15.42578125" style="791" customWidth="1"/>
    <col min="12293" max="12293" width="9.140625" style="791"/>
    <col min="12294" max="12295" width="9.140625" style="791" customWidth="1"/>
    <col min="12296" max="12297" width="9.140625" style="791"/>
    <col min="12298" max="12298" width="9" style="791" customWidth="1"/>
    <col min="12299" max="12540" width="9.140625" style="791"/>
    <col min="12541" max="12541" width="12" style="791" customWidth="1"/>
    <col min="12542" max="12542" width="54.140625" style="791" customWidth="1"/>
    <col min="12543" max="12543" width="21.28515625" style="791" customWidth="1"/>
    <col min="12544" max="12544" width="22" style="791" customWidth="1"/>
    <col min="12545" max="12545" width="22.7109375" style="791" customWidth="1"/>
    <col min="12546" max="12547" width="16.140625" style="791" customWidth="1"/>
    <col min="12548" max="12548" width="15.42578125" style="791" customWidth="1"/>
    <col min="12549" max="12549" width="9.140625" style="791"/>
    <col min="12550" max="12551" width="9.140625" style="791" customWidth="1"/>
    <col min="12552" max="12553" width="9.140625" style="791"/>
    <col min="12554" max="12554" width="9" style="791" customWidth="1"/>
    <col min="12555" max="12796" width="9.140625" style="791"/>
    <col min="12797" max="12797" width="12" style="791" customWidth="1"/>
    <col min="12798" max="12798" width="54.140625" style="791" customWidth="1"/>
    <col min="12799" max="12799" width="21.28515625" style="791" customWidth="1"/>
    <col min="12800" max="12800" width="22" style="791" customWidth="1"/>
    <col min="12801" max="12801" width="22.7109375" style="791" customWidth="1"/>
    <col min="12802" max="12803" width="16.140625" style="791" customWidth="1"/>
    <col min="12804" max="12804" width="15.42578125" style="791" customWidth="1"/>
    <col min="12805" max="12805" width="9.140625" style="791"/>
    <col min="12806" max="12807" width="9.140625" style="791" customWidth="1"/>
    <col min="12808" max="12809" width="9.140625" style="791"/>
    <col min="12810" max="12810" width="9" style="791" customWidth="1"/>
    <col min="12811" max="13052" width="9.140625" style="791"/>
    <col min="13053" max="13053" width="12" style="791" customWidth="1"/>
    <col min="13054" max="13054" width="54.140625" style="791" customWidth="1"/>
    <col min="13055" max="13055" width="21.28515625" style="791" customWidth="1"/>
    <col min="13056" max="13056" width="22" style="791" customWidth="1"/>
    <col min="13057" max="13057" width="22.7109375" style="791" customWidth="1"/>
    <col min="13058" max="13059" width="16.140625" style="791" customWidth="1"/>
    <col min="13060" max="13060" width="15.42578125" style="791" customWidth="1"/>
    <col min="13061" max="13061" width="9.140625" style="791"/>
    <col min="13062" max="13063" width="9.140625" style="791" customWidth="1"/>
    <col min="13064" max="13065" width="9.140625" style="791"/>
    <col min="13066" max="13066" width="9" style="791" customWidth="1"/>
    <col min="13067" max="13308" width="9.140625" style="791"/>
    <col min="13309" max="13309" width="12" style="791" customWidth="1"/>
    <col min="13310" max="13310" width="54.140625" style="791" customWidth="1"/>
    <col min="13311" max="13311" width="21.28515625" style="791" customWidth="1"/>
    <col min="13312" max="13312" width="22" style="791" customWidth="1"/>
    <col min="13313" max="13313" width="22.7109375" style="791" customWidth="1"/>
    <col min="13314" max="13315" width="16.140625" style="791" customWidth="1"/>
    <col min="13316" max="13316" width="15.42578125" style="791" customWidth="1"/>
    <col min="13317" max="13317" width="9.140625" style="791"/>
    <col min="13318" max="13319" width="9.140625" style="791" customWidth="1"/>
    <col min="13320" max="13321" width="9.140625" style="791"/>
    <col min="13322" max="13322" width="9" style="791" customWidth="1"/>
    <col min="13323" max="13564" width="9.140625" style="791"/>
    <col min="13565" max="13565" width="12" style="791" customWidth="1"/>
    <col min="13566" max="13566" width="54.140625" style="791" customWidth="1"/>
    <col min="13567" max="13567" width="21.28515625" style="791" customWidth="1"/>
    <col min="13568" max="13568" width="22" style="791" customWidth="1"/>
    <col min="13569" max="13569" width="22.7109375" style="791" customWidth="1"/>
    <col min="13570" max="13571" width="16.140625" style="791" customWidth="1"/>
    <col min="13572" max="13572" width="15.42578125" style="791" customWidth="1"/>
    <col min="13573" max="13573" width="9.140625" style="791"/>
    <col min="13574" max="13575" width="9.140625" style="791" customWidth="1"/>
    <col min="13576" max="13577" width="9.140625" style="791"/>
    <col min="13578" max="13578" width="9" style="791" customWidth="1"/>
    <col min="13579" max="13820" width="9.140625" style="791"/>
    <col min="13821" max="13821" width="12" style="791" customWidth="1"/>
    <col min="13822" max="13822" width="54.140625" style="791" customWidth="1"/>
    <col min="13823" max="13823" width="21.28515625" style="791" customWidth="1"/>
    <col min="13824" max="13824" width="22" style="791" customWidth="1"/>
    <col min="13825" max="13825" width="22.7109375" style="791" customWidth="1"/>
    <col min="13826" max="13827" width="16.140625" style="791" customWidth="1"/>
    <col min="13828" max="13828" width="15.42578125" style="791" customWidth="1"/>
    <col min="13829" max="13829" width="9.140625" style="791"/>
    <col min="13830" max="13831" width="9.140625" style="791" customWidth="1"/>
    <col min="13832" max="13833" width="9.140625" style="791"/>
    <col min="13834" max="13834" width="9" style="791" customWidth="1"/>
    <col min="13835" max="14076" width="9.140625" style="791"/>
    <col min="14077" max="14077" width="12" style="791" customWidth="1"/>
    <col min="14078" max="14078" width="54.140625" style="791" customWidth="1"/>
    <col min="14079" max="14079" width="21.28515625" style="791" customWidth="1"/>
    <col min="14080" max="14080" width="22" style="791" customWidth="1"/>
    <col min="14081" max="14081" width="22.7109375" style="791" customWidth="1"/>
    <col min="14082" max="14083" width="16.140625" style="791" customWidth="1"/>
    <col min="14084" max="14084" width="15.42578125" style="791" customWidth="1"/>
    <col min="14085" max="14085" width="9.140625" style="791"/>
    <col min="14086" max="14087" width="9.140625" style="791" customWidth="1"/>
    <col min="14088" max="14089" width="9.140625" style="791"/>
    <col min="14090" max="14090" width="9" style="791" customWidth="1"/>
    <col min="14091" max="14332" width="9.140625" style="791"/>
    <col min="14333" max="14333" width="12" style="791" customWidth="1"/>
    <col min="14334" max="14334" width="54.140625" style="791" customWidth="1"/>
    <col min="14335" max="14335" width="21.28515625" style="791" customWidth="1"/>
    <col min="14336" max="14336" width="22" style="791" customWidth="1"/>
    <col min="14337" max="14337" width="22.7109375" style="791" customWidth="1"/>
    <col min="14338" max="14339" width="16.140625" style="791" customWidth="1"/>
    <col min="14340" max="14340" width="15.42578125" style="791" customWidth="1"/>
    <col min="14341" max="14341" width="9.140625" style="791"/>
    <col min="14342" max="14343" width="9.140625" style="791" customWidth="1"/>
    <col min="14344" max="14345" width="9.140625" style="791"/>
    <col min="14346" max="14346" width="9" style="791" customWidth="1"/>
    <col min="14347" max="14588" width="9.140625" style="791"/>
    <col min="14589" max="14589" width="12" style="791" customWidth="1"/>
    <col min="14590" max="14590" width="54.140625" style="791" customWidth="1"/>
    <col min="14591" max="14591" width="21.28515625" style="791" customWidth="1"/>
    <col min="14592" max="14592" width="22" style="791" customWidth="1"/>
    <col min="14593" max="14593" width="22.7109375" style="791" customWidth="1"/>
    <col min="14594" max="14595" width="16.140625" style="791" customWidth="1"/>
    <col min="14596" max="14596" width="15.42578125" style="791" customWidth="1"/>
    <col min="14597" max="14597" width="9.140625" style="791"/>
    <col min="14598" max="14599" width="9.140625" style="791" customWidth="1"/>
    <col min="14600" max="14601" width="9.140625" style="791"/>
    <col min="14602" max="14602" width="9" style="791" customWidth="1"/>
    <col min="14603" max="14844" width="9.140625" style="791"/>
    <col min="14845" max="14845" width="12" style="791" customWidth="1"/>
    <col min="14846" max="14846" width="54.140625" style="791" customWidth="1"/>
    <col min="14847" max="14847" width="21.28515625" style="791" customWidth="1"/>
    <col min="14848" max="14848" width="22" style="791" customWidth="1"/>
    <col min="14849" max="14849" width="22.7109375" style="791" customWidth="1"/>
    <col min="14850" max="14851" width="16.140625" style="791" customWidth="1"/>
    <col min="14852" max="14852" width="15.42578125" style="791" customWidth="1"/>
    <col min="14853" max="14853" width="9.140625" style="791"/>
    <col min="14854" max="14855" width="9.140625" style="791" customWidth="1"/>
    <col min="14856" max="14857" width="9.140625" style="791"/>
    <col min="14858" max="14858" width="9" style="791" customWidth="1"/>
    <col min="14859" max="15100" width="9.140625" style="791"/>
    <col min="15101" max="15101" width="12" style="791" customWidth="1"/>
    <col min="15102" max="15102" width="54.140625" style="791" customWidth="1"/>
    <col min="15103" max="15103" width="21.28515625" style="791" customWidth="1"/>
    <col min="15104" max="15104" width="22" style="791" customWidth="1"/>
    <col min="15105" max="15105" width="22.7109375" style="791" customWidth="1"/>
    <col min="15106" max="15107" width="16.140625" style="791" customWidth="1"/>
    <col min="15108" max="15108" width="15.42578125" style="791" customWidth="1"/>
    <col min="15109" max="15109" width="9.140625" style="791"/>
    <col min="15110" max="15111" width="9.140625" style="791" customWidth="1"/>
    <col min="15112" max="15113" width="9.140625" style="791"/>
    <col min="15114" max="15114" width="9" style="791" customWidth="1"/>
    <col min="15115" max="15356" width="9.140625" style="791"/>
    <col min="15357" max="15357" width="12" style="791" customWidth="1"/>
    <col min="15358" max="15358" width="54.140625" style="791" customWidth="1"/>
    <col min="15359" max="15359" width="21.28515625" style="791" customWidth="1"/>
    <col min="15360" max="15360" width="22" style="791" customWidth="1"/>
    <col min="15361" max="15361" width="22.7109375" style="791" customWidth="1"/>
    <col min="15362" max="15363" width="16.140625" style="791" customWidth="1"/>
    <col min="15364" max="15364" width="15.42578125" style="791" customWidth="1"/>
    <col min="15365" max="15365" width="9.140625" style="791"/>
    <col min="15366" max="15367" width="9.140625" style="791" customWidth="1"/>
    <col min="15368" max="15369" width="9.140625" style="791"/>
    <col min="15370" max="15370" width="9" style="791" customWidth="1"/>
    <col min="15371" max="15612" width="9.140625" style="791"/>
    <col min="15613" max="15613" width="12" style="791" customWidth="1"/>
    <col min="15614" max="15614" width="54.140625" style="791" customWidth="1"/>
    <col min="15615" max="15615" width="21.28515625" style="791" customWidth="1"/>
    <col min="15616" max="15616" width="22" style="791" customWidth="1"/>
    <col min="15617" max="15617" width="22.7109375" style="791" customWidth="1"/>
    <col min="15618" max="15619" width="16.140625" style="791" customWidth="1"/>
    <col min="15620" max="15620" width="15.42578125" style="791" customWidth="1"/>
    <col min="15621" max="15621" width="9.140625" style="791"/>
    <col min="15622" max="15623" width="9.140625" style="791" customWidth="1"/>
    <col min="15624" max="15625" width="9.140625" style="791"/>
    <col min="15626" max="15626" width="9" style="791" customWidth="1"/>
    <col min="15627" max="15868" width="9.140625" style="791"/>
    <col min="15869" max="15869" width="12" style="791" customWidth="1"/>
    <col min="15870" max="15870" width="54.140625" style="791" customWidth="1"/>
    <col min="15871" max="15871" width="21.28515625" style="791" customWidth="1"/>
    <col min="15872" max="15872" width="22" style="791" customWidth="1"/>
    <col min="15873" max="15873" width="22.7109375" style="791" customWidth="1"/>
    <col min="15874" max="15875" width="16.140625" style="791" customWidth="1"/>
    <col min="15876" max="15876" width="15.42578125" style="791" customWidth="1"/>
    <col min="15877" max="15877" width="9.140625" style="791"/>
    <col min="15878" max="15879" width="9.140625" style="791" customWidth="1"/>
    <col min="15880" max="15881" width="9.140625" style="791"/>
    <col min="15882" max="15882" width="9" style="791" customWidth="1"/>
    <col min="15883" max="16124" width="9.140625" style="791"/>
    <col min="16125" max="16125" width="12" style="791" customWidth="1"/>
    <col min="16126" max="16126" width="54.140625" style="791" customWidth="1"/>
    <col min="16127" max="16127" width="21.28515625" style="791" customWidth="1"/>
    <col min="16128" max="16128" width="22" style="791" customWidth="1"/>
    <col min="16129" max="16129" width="22.7109375" style="791" customWidth="1"/>
    <col min="16130" max="16131" width="16.140625" style="791" customWidth="1"/>
    <col min="16132" max="16132" width="15.42578125" style="791" customWidth="1"/>
    <col min="16133" max="16133" width="9.140625" style="791"/>
    <col min="16134" max="16135" width="9.140625" style="791" customWidth="1"/>
    <col min="16136" max="16137" width="9.140625" style="791"/>
    <col min="16138" max="16138" width="9" style="791" customWidth="1"/>
    <col min="16139" max="16384" width="9.140625" style="791"/>
  </cols>
  <sheetData>
    <row r="1" spans="2:16" ht="28.5" customHeight="1">
      <c r="B1" s="1675"/>
      <c r="C1" s="1676"/>
      <c r="D1" s="1676"/>
      <c r="G1" s="1678"/>
      <c r="H1" s="1678"/>
      <c r="I1" s="1678"/>
      <c r="J1" s="1678"/>
      <c r="K1" s="1678"/>
      <c r="L1" s="1678"/>
      <c r="M1" s="1678"/>
      <c r="N1" s="1679"/>
      <c r="O1" s="1679"/>
      <c r="P1" s="1245"/>
    </row>
    <row r="2" spans="2:16" ht="28.5" customHeight="1">
      <c r="B2" s="792" t="s">
        <v>552</v>
      </c>
      <c r="C2" s="792"/>
      <c r="D2" s="792"/>
      <c r="E2" s="792"/>
      <c r="F2" s="1234"/>
      <c r="G2" s="1678"/>
      <c r="H2" s="1678"/>
      <c r="I2" s="1678"/>
      <c r="J2" s="1678"/>
      <c r="K2" s="1678"/>
      <c r="L2" s="1678"/>
      <c r="M2" s="1678"/>
      <c r="N2" s="1679"/>
      <c r="O2" s="1679"/>
      <c r="P2" s="1245"/>
    </row>
    <row r="3" spans="2:16" ht="21.75" customHeight="1" thickBot="1">
      <c r="B3" s="793"/>
      <c r="C3" s="793"/>
      <c r="D3" s="793"/>
      <c r="E3" s="793"/>
    </row>
    <row r="4" spans="2:16" ht="21" customHeight="1" thickBot="1">
      <c r="B4" s="1988" t="s">
        <v>318</v>
      </c>
      <c r="C4" s="1989"/>
      <c r="D4" s="1989"/>
      <c r="E4" s="1990"/>
    </row>
    <row r="5" spans="2:16" ht="21" customHeight="1" thickBot="1">
      <c r="B5" s="794" t="s">
        <v>319</v>
      </c>
      <c r="C5" s="795" t="s">
        <v>510</v>
      </c>
      <c r="D5" s="796" t="s">
        <v>511</v>
      </c>
      <c r="E5" s="797"/>
      <c r="F5" s="798"/>
    </row>
    <row r="6" spans="2:16" ht="30" customHeight="1" thickBot="1">
      <c r="B6" s="799" t="s">
        <v>160</v>
      </c>
      <c r="C6" s="800" t="s">
        <v>161</v>
      </c>
      <c r="D6" s="801" t="s">
        <v>161</v>
      </c>
      <c r="E6" s="802" t="s">
        <v>320</v>
      </c>
      <c r="F6" s="803"/>
    </row>
    <row r="7" spans="2:16" ht="21" customHeight="1">
      <c r="B7" s="804" t="s">
        <v>321</v>
      </c>
      <c r="C7" s="805">
        <v>8443.6859999999997</v>
      </c>
      <c r="D7" s="806">
        <v>10208.053</v>
      </c>
      <c r="E7" s="1360">
        <v>-17.284069743760149</v>
      </c>
      <c r="F7" s="807"/>
    </row>
    <row r="8" spans="2:16" ht="21" customHeight="1">
      <c r="B8" s="809" t="s">
        <v>531</v>
      </c>
      <c r="C8" s="810">
        <v>8423.1329999999998</v>
      </c>
      <c r="D8" s="811">
        <v>10110.442999999999</v>
      </c>
      <c r="E8" s="1361">
        <v>-16.688784062182037</v>
      </c>
      <c r="F8" s="807"/>
    </row>
    <row r="9" spans="2:16" ht="21" customHeight="1">
      <c r="B9" s="812" t="s">
        <v>322</v>
      </c>
      <c r="C9" s="813">
        <v>448007.83899999998</v>
      </c>
      <c r="D9" s="814">
        <v>509095.51500000001</v>
      </c>
      <c r="E9" s="1361">
        <v>-11.999256367442175</v>
      </c>
      <c r="F9" s="807"/>
    </row>
    <row r="10" spans="2:16" ht="21" customHeight="1" thickBot="1">
      <c r="B10" s="809" t="s">
        <v>531</v>
      </c>
      <c r="C10" s="813">
        <v>326859.24300000002</v>
      </c>
      <c r="D10" s="814">
        <v>366301.674</v>
      </c>
      <c r="E10" s="1362">
        <v>-10.767745221934199</v>
      </c>
      <c r="F10" s="807"/>
    </row>
    <row r="11" spans="2:16" ht="35.25" customHeight="1" thickBot="1">
      <c r="B11" s="815" t="s">
        <v>323</v>
      </c>
      <c r="C11" s="1052" t="s">
        <v>161</v>
      </c>
      <c r="D11" s="1053" t="s">
        <v>161</v>
      </c>
      <c r="E11" s="816" t="s">
        <v>320</v>
      </c>
      <c r="F11" s="807"/>
    </row>
    <row r="12" spans="2:16" ht="21" customHeight="1">
      <c r="B12" s="804" t="s">
        <v>324</v>
      </c>
      <c r="C12" s="817">
        <v>213117.69899999999</v>
      </c>
      <c r="D12" s="806">
        <v>243397.83799999999</v>
      </c>
      <c r="E12" s="1363">
        <v>-12.440594891397513</v>
      </c>
      <c r="F12" s="807"/>
    </row>
    <row r="13" spans="2:16" ht="21" customHeight="1">
      <c r="B13" s="809" t="s">
        <v>531</v>
      </c>
      <c r="C13" s="818">
        <v>213117.69899999999</v>
      </c>
      <c r="D13" s="811">
        <v>243397.83799999999</v>
      </c>
      <c r="E13" s="1364">
        <v>-12.440594891397513</v>
      </c>
      <c r="F13" s="807"/>
    </row>
    <row r="14" spans="2:16" ht="21" customHeight="1">
      <c r="B14" s="812" t="s">
        <v>325</v>
      </c>
      <c r="C14" s="819">
        <v>660253.44700000004</v>
      </c>
      <c r="D14" s="814">
        <v>766040.35699999996</v>
      </c>
      <c r="E14" s="1364">
        <v>-13.809574003945057</v>
      </c>
      <c r="F14" s="807"/>
    </row>
    <row r="15" spans="2:16" ht="21" customHeight="1" thickBot="1">
      <c r="B15" s="820" t="s">
        <v>531</v>
      </c>
      <c r="C15" s="821">
        <v>659623.23400000005</v>
      </c>
      <c r="D15" s="822">
        <v>765954.40399999998</v>
      </c>
      <c r="E15" s="1365">
        <v>-13.882180119953972</v>
      </c>
      <c r="F15" s="807"/>
    </row>
    <row r="16" spans="2:16" ht="21" customHeight="1" thickBot="1">
      <c r="B16" s="823" t="s">
        <v>326</v>
      </c>
      <c r="C16" s="824"/>
      <c r="D16" s="824"/>
      <c r="E16" s="825"/>
      <c r="F16" s="807"/>
    </row>
    <row r="17" spans="2:6" ht="21" customHeight="1" thickBot="1">
      <c r="B17" s="826"/>
      <c r="C17" s="827" t="s">
        <v>160</v>
      </c>
      <c r="D17" s="828" t="s">
        <v>323</v>
      </c>
      <c r="E17" s="829"/>
      <c r="F17" s="807"/>
    </row>
    <row r="18" spans="2:6" ht="21" customHeight="1">
      <c r="B18" s="1680" t="s">
        <v>532</v>
      </c>
      <c r="C18" s="1681">
        <f>C8/C7*100</f>
        <v>99.75658734822683</v>
      </c>
      <c r="D18" s="1682">
        <f>C13/C12*100</f>
        <v>100</v>
      </c>
      <c r="E18" s="830"/>
      <c r="F18" s="807"/>
    </row>
    <row r="19" spans="2:6" ht="21" customHeight="1" thickBot="1">
      <c r="B19" s="1683" t="s">
        <v>533</v>
      </c>
      <c r="C19" s="1684">
        <f>C10/C9*100</f>
        <v>72.958375846633345</v>
      </c>
      <c r="D19" s="1685">
        <f>C15/C14*100</f>
        <v>99.904549835693629</v>
      </c>
      <c r="E19" s="829"/>
      <c r="F19" s="807"/>
    </row>
    <row r="20" spans="2:6" ht="21" customHeight="1" thickBot="1">
      <c r="B20" s="1686"/>
      <c r="C20" s="1687"/>
      <c r="D20" s="1687"/>
      <c r="E20" s="829"/>
      <c r="F20" s="807"/>
    </row>
    <row r="21" spans="2:6" ht="21" customHeight="1" thickBot="1">
      <c r="B21" s="1991" t="s">
        <v>327</v>
      </c>
      <c r="C21" s="1992"/>
      <c r="D21" s="1993"/>
      <c r="E21" s="831"/>
      <c r="F21" s="807"/>
    </row>
    <row r="22" spans="2:6" ht="21" customHeight="1" thickBot="1">
      <c r="B22" s="832" t="s">
        <v>328</v>
      </c>
      <c r="C22" s="795" t="str">
        <f>C5</f>
        <v>I-XII 2019 Rok</v>
      </c>
      <c r="D22" s="796" t="str">
        <f>D5</f>
        <v>I-XII 2018 Rok</v>
      </c>
      <c r="F22" s="807"/>
    </row>
    <row r="23" spans="2:6" ht="21" customHeight="1">
      <c r="B23" s="833" t="s">
        <v>329</v>
      </c>
      <c r="C23" s="834">
        <v>-204674.01300000001</v>
      </c>
      <c r="D23" s="835">
        <v>-233189.78499999997</v>
      </c>
      <c r="E23" s="808"/>
      <c r="F23" s="807"/>
    </row>
    <row r="24" spans="2:6" ht="21" customHeight="1">
      <c r="B24" s="836" t="s">
        <v>531</v>
      </c>
      <c r="C24" s="837">
        <v>-204694.56599999999</v>
      </c>
      <c r="D24" s="838">
        <v>-233287.39499999999</v>
      </c>
      <c r="E24" s="808"/>
      <c r="F24" s="807"/>
    </row>
    <row r="25" spans="2:6" ht="21" customHeight="1">
      <c r="B25" s="839" t="s">
        <v>330</v>
      </c>
      <c r="C25" s="837">
        <v>-212245.60800000007</v>
      </c>
      <c r="D25" s="838">
        <v>-256944.84199999995</v>
      </c>
      <c r="E25" s="808"/>
      <c r="F25" s="807"/>
    </row>
    <row r="26" spans="2:6" ht="21" customHeight="1" thickBot="1">
      <c r="B26" s="840" t="s">
        <v>531</v>
      </c>
      <c r="C26" s="841">
        <v>-332763.99100000004</v>
      </c>
      <c r="D26" s="842">
        <v>-399652.73</v>
      </c>
      <c r="E26" s="808"/>
      <c r="F26" s="807"/>
    </row>
    <row r="27" spans="2:6" ht="21" customHeight="1">
      <c r="B27" s="792"/>
      <c r="C27" s="792"/>
      <c r="D27" s="792"/>
      <c r="E27" s="792"/>
      <c r="F27" s="807"/>
    </row>
    <row r="28" spans="2:6" ht="21" customHeight="1">
      <c r="B28" s="843"/>
      <c r="C28" s="844"/>
      <c r="D28" s="844"/>
    </row>
    <row r="29" spans="2:6" ht="11.25" customHeight="1" thickBot="1"/>
    <row r="30" spans="2:6" ht="18" customHeight="1" thickBot="1">
      <c r="B30" s="1988" t="s">
        <v>179</v>
      </c>
      <c r="C30" s="1989"/>
      <c r="D30" s="1990"/>
    </row>
    <row r="31" spans="2:6" ht="18" customHeight="1" thickBot="1">
      <c r="B31" s="794" t="s">
        <v>319</v>
      </c>
      <c r="C31" s="795" t="str">
        <f>C5</f>
        <v>I-XII 2019 Rok</v>
      </c>
      <c r="D31" s="796" t="str">
        <f>D5</f>
        <v>I-XII 2018 Rok</v>
      </c>
      <c r="F31" s="1496"/>
    </row>
    <row r="32" spans="2:6" ht="18" customHeight="1" thickBot="1">
      <c r="B32" s="815" t="s">
        <v>160</v>
      </c>
      <c r="C32" s="845" t="s">
        <v>161</v>
      </c>
      <c r="D32" s="846" t="s">
        <v>161</v>
      </c>
      <c r="F32" s="1496"/>
    </row>
    <row r="33" spans="2:6" ht="18" customHeight="1">
      <c r="B33" s="847" t="s">
        <v>331</v>
      </c>
      <c r="C33" s="848">
        <v>12440.476000000001</v>
      </c>
      <c r="D33" s="849">
        <v>13830.486000000001</v>
      </c>
      <c r="E33" s="807"/>
      <c r="F33" s="1497"/>
    </row>
    <row r="34" spans="2:6" ht="18" customHeight="1">
      <c r="B34" s="850" t="s">
        <v>531</v>
      </c>
      <c r="C34" s="851">
        <v>12372.183999999999</v>
      </c>
      <c r="D34" s="852">
        <v>13427.346</v>
      </c>
      <c r="E34" s="807"/>
      <c r="F34" s="1498"/>
    </row>
    <row r="35" spans="2:6" ht="18" customHeight="1">
      <c r="B35" s="853" t="s">
        <v>332</v>
      </c>
      <c r="C35" s="854">
        <v>858765.58100000001</v>
      </c>
      <c r="D35" s="855">
        <v>874683.59299999999</v>
      </c>
      <c r="E35" s="807"/>
      <c r="F35" s="1499"/>
    </row>
    <row r="36" spans="2:6" ht="18" customHeight="1" thickBot="1">
      <c r="B36" s="850" t="s">
        <v>531</v>
      </c>
      <c r="C36" s="854">
        <v>657415.80900000001</v>
      </c>
      <c r="D36" s="855">
        <v>631506.28099999996</v>
      </c>
      <c r="E36" s="807"/>
      <c r="F36" s="1498"/>
    </row>
    <row r="37" spans="2:6" ht="18" customHeight="1" thickBot="1">
      <c r="B37" s="815" t="s">
        <v>323</v>
      </c>
      <c r="C37" s="845" t="s">
        <v>161</v>
      </c>
      <c r="D37" s="846" t="s">
        <v>161</v>
      </c>
      <c r="E37" s="807"/>
      <c r="F37" s="1499"/>
    </row>
    <row r="38" spans="2:6" ht="18" customHeight="1">
      <c r="B38" s="847" t="s">
        <v>331</v>
      </c>
      <c r="C38" s="848">
        <v>500431.74</v>
      </c>
      <c r="D38" s="849">
        <v>427169.641</v>
      </c>
      <c r="E38" s="807"/>
      <c r="F38" s="1497"/>
    </row>
    <row r="39" spans="2:6" ht="18" customHeight="1">
      <c r="B39" s="850" t="s">
        <v>531</v>
      </c>
      <c r="C39" s="851">
        <v>500431.74</v>
      </c>
      <c r="D39" s="852">
        <v>427169.641</v>
      </c>
      <c r="E39" s="807"/>
      <c r="F39" s="1496"/>
    </row>
    <row r="40" spans="2:6" ht="18" customHeight="1">
      <c r="B40" s="853" t="s">
        <v>333</v>
      </c>
      <c r="C40" s="854">
        <v>1460486.554</v>
      </c>
      <c r="D40" s="855">
        <v>1423439.135</v>
      </c>
      <c r="E40" s="807"/>
      <c r="F40" s="1496"/>
    </row>
    <row r="41" spans="2:6" ht="18" customHeight="1" thickBot="1">
      <c r="B41" s="856" t="s">
        <v>531</v>
      </c>
      <c r="C41" s="857">
        <v>1459244.75</v>
      </c>
      <c r="D41" s="858">
        <v>1423201.2560000001</v>
      </c>
      <c r="E41" s="807"/>
      <c r="F41" s="1497"/>
    </row>
    <row r="42" spans="2:6" ht="18" customHeight="1" thickBot="1">
      <c r="F42" s="1498"/>
    </row>
    <row r="43" spans="2:6" ht="18" customHeight="1" thickBot="1">
      <c r="B43" s="1994" t="s">
        <v>334</v>
      </c>
      <c r="C43" s="1995"/>
      <c r="D43" s="1996"/>
      <c r="F43" s="1499"/>
    </row>
    <row r="44" spans="2:6" ht="18" customHeight="1" thickBot="1">
      <c r="B44" s="859" t="s">
        <v>179</v>
      </c>
      <c r="C44" s="795" t="str">
        <f>C5</f>
        <v>I-XII 2019 Rok</v>
      </c>
      <c r="D44" s="796" t="str">
        <f>D5</f>
        <v>I-XII 2018 Rok</v>
      </c>
      <c r="F44" s="1498"/>
    </row>
    <row r="45" spans="2:6" ht="18" customHeight="1">
      <c r="B45" s="847" t="s">
        <v>331</v>
      </c>
      <c r="C45" s="848">
        <v>-487991.26399999997</v>
      </c>
      <c r="D45" s="849">
        <v>-413339.15500000003</v>
      </c>
      <c r="E45" s="807"/>
      <c r="F45" s="1499"/>
    </row>
    <row r="46" spans="2:6" ht="18" customHeight="1">
      <c r="B46" s="850" t="s">
        <v>531</v>
      </c>
      <c r="C46" s="851">
        <v>-488059.55599999998</v>
      </c>
      <c r="D46" s="852">
        <v>-413742.29499999998</v>
      </c>
      <c r="E46" s="807"/>
      <c r="F46" s="1497"/>
    </row>
    <row r="47" spans="2:6" ht="18" customHeight="1">
      <c r="B47" s="853" t="s">
        <v>332</v>
      </c>
      <c r="C47" s="854">
        <v>-601720.973</v>
      </c>
      <c r="D47" s="852">
        <v>-548755.54200000002</v>
      </c>
      <c r="E47" s="807"/>
      <c r="F47" s="1498"/>
    </row>
    <row r="48" spans="2:6" ht="18" customHeight="1" thickBot="1">
      <c r="B48" s="856" t="s">
        <v>531</v>
      </c>
      <c r="C48" s="857">
        <v>-801828.94099999999</v>
      </c>
      <c r="D48" s="860">
        <v>-791694.97500000009</v>
      </c>
      <c r="E48" s="807"/>
      <c r="F48" s="1499"/>
    </row>
    <row r="49" spans="1:11" ht="23.25" customHeight="1">
      <c r="F49" s="1498"/>
    </row>
    <row r="50" spans="1:11" ht="28.5" customHeight="1">
      <c r="A50" s="1246"/>
      <c r="B50" s="1688"/>
      <c r="C50" s="1689"/>
      <c r="D50" s="1678"/>
      <c r="E50" s="1678"/>
      <c r="F50" s="1499"/>
      <c r="G50" s="1678"/>
      <c r="H50" s="1679"/>
      <c r="I50" s="1679"/>
      <c r="J50" s="803"/>
      <c r="K50" s="803"/>
    </row>
    <row r="51" spans="1:11" ht="28.5" customHeight="1">
      <c r="A51" s="1246"/>
      <c r="B51" s="1677"/>
      <c r="C51" s="1690"/>
      <c r="D51" s="1678"/>
      <c r="E51" s="1678"/>
      <c r="F51" s="1678"/>
      <c r="G51" s="1678"/>
      <c r="H51" s="1679"/>
      <c r="I51" s="1679"/>
      <c r="J51" s="1245"/>
      <c r="K51" s="1245"/>
    </row>
    <row r="52" spans="1:11" ht="28.5" customHeight="1">
      <c r="A52" s="1246"/>
      <c r="B52" s="1677"/>
      <c r="C52" s="1690"/>
      <c r="D52" s="1678"/>
      <c r="E52" s="1678"/>
      <c r="F52" s="1678"/>
      <c r="G52" s="1678"/>
      <c r="H52" s="1679"/>
      <c r="I52" s="1679"/>
      <c r="J52" s="1245"/>
      <c r="K52" s="1245"/>
    </row>
    <row r="53" spans="1:11" ht="28.5" customHeight="1">
      <c r="A53" s="1246"/>
      <c r="B53" s="1245"/>
      <c r="C53" s="1245"/>
      <c r="D53" s="1245"/>
      <c r="E53" s="1245"/>
      <c r="F53" s="1245"/>
      <c r="G53" s="1245"/>
      <c r="H53" s="1245"/>
      <c r="I53" s="1245"/>
      <c r="J53" s="1246"/>
      <c r="K53" s="1246"/>
    </row>
    <row r="54" spans="1:11" ht="28.5" customHeight="1">
      <c r="B54" s="1245"/>
      <c r="C54" s="1245"/>
      <c r="D54" s="1245"/>
      <c r="E54" s="1245"/>
      <c r="F54" s="1245"/>
      <c r="G54" s="1245"/>
      <c r="H54" s="1245"/>
      <c r="I54" s="1245"/>
      <c r="J54" s="1246"/>
      <c r="K54" s="1246"/>
    </row>
    <row r="55" spans="1:11" ht="28.5" customHeight="1">
      <c r="B55" s="1246"/>
      <c r="C55" s="1246"/>
      <c r="D55" s="1246"/>
      <c r="E55" s="1246"/>
      <c r="F55" s="1246"/>
      <c r="G55" s="1246"/>
      <c r="H55" s="1246"/>
      <c r="I55" s="1246"/>
      <c r="J55" s="1246"/>
      <c r="K55" s="1246"/>
    </row>
    <row r="56" spans="1:11" ht="28.5" customHeight="1">
      <c r="B56" s="1246"/>
      <c r="C56" s="1246"/>
      <c r="D56" s="1246"/>
      <c r="E56" s="1246"/>
      <c r="F56" s="1246"/>
      <c r="G56" s="1246"/>
      <c r="H56" s="1246"/>
      <c r="I56" s="1246"/>
      <c r="J56" s="1246"/>
      <c r="K56" s="1246"/>
    </row>
    <row r="57" spans="1:11" ht="28.5" customHeight="1">
      <c r="B57" s="1246"/>
      <c r="C57" s="1246"/>
      <c r="D57" s="1246"/>
      <c r="E57" s="1246"/>
      <c r="F57" s="1246"/>
      <c r="G57" s="1246"/>
      <c r="H57" s="1246"/>
      <c r="I57" s="1246"/>
      <c r="J57" s="1246"/>
      <c r="K57" s="1246"/>
    </row>
    <row r="58" spans="1:11" ht="28.5" customHeight="1">
      <c r="B58" s="1246"/>
      <c r="C58" s="1246"/>
      <c r="D58" s="1246"/>
      <c r="E58" s="1246"/>
      <c r="F58" s="1246"/>
      <c r="G58" s="1246"/>
      <c r="H58" s="1246"/>
      <c r="I58" s="1246"/>
      <c r="J58" s="1246"/>
      <c r="K58" s="124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29" customWidth="1"/>
    <col min="2" max="2" width="6.42578125" style="1029" customWidth="1"/>
    <col min="3" max="3" width="14.85546875" style="1029" customWidth="1"/>
    <col min="4" max="4" width="13.140625" style="1029" customWidth="1"/>
    <col min="5" max="5" width="12" style="1029" customWidth="1"/>
    <col min="6" max="6" width="11.5703125" style="1029" customWidth="1"/>
    <col min="7" max="7" width="12" style="1029" customWidth="1"/>
    <col min="8" max="8" width="13.7109375" style="1029" customWidth="1"/>
    <col min="9" max="10" width="12" style="1029" customWidth="1"/>
    <col min="11" max="11" width="12.28515625" style="1029" customWidth="1"/>
    <col min="12" max="12" width="11" style="1029" customWidth="1"/>
    <col min="13" max="13" width="12.7109375" style="1029" customWidth="1"/>
    <col min="14" max="14" width="13.42578125" style="1029" customWidth="1"/>
    <col min="15" max="15" width="58.140625" style="1029" customWidth="1"/>
    <col min="16" max="16" width="12.5703125" style="1029" customWidth="1"/>
    <col min="17" max="18" width="10" style="1029" customWidth="1"/>
    <col min="19" max="19" width="12" style="1029" customWidth="1"/>
    <col min="20" max="20" width="10" style="1029" customWidth="1"/>
    <col min="21" max="21" width="10.5703125" style="1029" customWidth="1"/>
    <col min="22" max="22" width="9.140625" style="1029"/>
    <col min="23" max="23" width="9.140625" style="1029" customWidth="1"/>
    <col min="24" max="16384" width="9.140625" style="1029"/>
  </cols>
  <sheetData>
    <row r="1" spans="2:24" ht="27" customHeight="1">
      <c r="B1" s="1028"/>
      <c r="C1" s="1026" t="s">
        <v>548</v>
      </c>
      <c r="N1" s="1553"/>
      <c r="O1" s="1553"/>
      <c r="P1" s="1553"/>
      <c r="Q1" s="1553"/>
      <c r="R1" s="1553"/>
      <c r="S1" s="1553"/>
      <c r="T1" s="1553"/>
      <c r="U1" s="1553"/>
      <c r="V1" s="433"/>
      <c r="W1" s="433"/>
    </row>
    <row r="2" spans="2:24" ht="26.25" thickBot="1">
      <c r="C2" s="1628" t="s">
        <v>419</v>
      </c>
      <c r="D2" s="1629"/>
      <c r="E2" s="433"/>
      <c r="F2" s="433"/>
      <c r="G2" s="433"/>
      <c r="H2" s="433"/>
      <c r="I2" s="456"/>
      <c r="J2" s="456"/>
      <c r="K2" s="456"/>
      <c r="L2" s="433"/>
      <c r="N2" s="1346"/>
      <c r="O2" s="1307"/>
      <c r="P2" s="1997"/>
      <c r="Q2" s="1997"/>
      <c r="R2" s="1997"/>
      <c r="S2" s="1997"/>
      <c r="T2" s="1997"/>
      <c r="U2" s="1997"/>
      <c r="V2" s="1630"/>
      <c r="W2" s="433"/>
      <c r="X2" s="433"/>
    </row>
    <row r="3" spans="2:24" ht="18.75">
      <c r="C3" s="1627"/>
      <c r="D3" s="1626"/>
      <c r="E3" s="1623" t="s">
        <v>547</v>
      </c>
      <c r="F3" s="1625"/>
      <c r="G3" s="1625"/>
      <c r="H3" s="1624"/>
      <c r="I3" s="1623" t="s">
        <v>546</v>
      </c>
      <c r="J3" s="1625"/>
      <c r="K3" s="1625"/>
      <c r="L3" s="1624"/>
      <c r="M3" s="1623" t="s">
        <v>545</v>
      </c>
      <c r="N3" s="1622"/>
      <c r="O3" s="1307"/>
      <c r="P3" s="1551"/>
      <c r="Q3" s="1551"/>
      <c r="R3" s="1551"/>
      <c r="S3" s="1551"/>
      <c r="T3" s="1551"/>
      <c r="U3" s="1551"/>
      <c r="V3" s="1630"/>
      <c r="W3" s="433"/>
      <c r="X3" s="433"/>
    </row>
    <row r="4" spans="2:24" ht="18.75">
      <c r="C4" s="1621" t="s">
        <v>475</v>
      </c>
      <c r="D4" s="1620" t="s">
        <v>544</v>
      </c>
      <c r="E4" s="1618" t="s">
        <v>179</v>
      </c>
      <c r="F4" s="1618"/>
      <c r="G4" s="1618" t="s">
        <v>477</v>
      </c>
      <c r="H4" s="1619"/>
      <c r="I4" s="1618" t="s">
        <v>179</v>
      </c>
      <c r="J4" s="1618"/>
      <c r="K4" s="1618" t="s">
        <v>477</v>
      </c>
      <c r="L4" s="1619"/>
      <c r="M4" s="1618" t="s">
        <v>179</v>
      </c>
      <c r="N4" s="1617"/>
      <c r="O4" s="1307"/>
      <c r="P4" s="1551"/>
      <c r="Q4" s="1551"/>
      <c r="R4" s="1551"/>
      <c r="S4" s="1551"/>
      <c r="T4" s="1551"/>
      <c r="U4" s="1551"/>
      <c r="V4" s="1630"/>
      <c r="W4" s="433"/>
      <c r="X4" s="433"/>
    </row>
    <row r="5" spans="2:24" ht="19.5" thickBot="1">
      <c r="C5" s="1616"/>
      <c r="D5" s="1615"/>
      <c r="E5" s="1612" t="s">
        <v>515</v>
      </c>
      <c r="F5" s="1614" t="s">
        <v>516</v>
      </c>
      <c r="G5" s="1612" t="s">
        <v>515</v>
      </c>
      <c r="H5" s="1613" t="s">
        <v>516</v>
      </c>
      <c r="I5" s="1612" t="s">
        <v>515</v>
      </c>
      <c r="J5" s="1614" t="s">
        <v>516</v>
      </c>
      <c r="K5" s="1612" t="s">
        <v>515</v>
      </c>
      <c r="L5" s="1613" t="s">
        <v>516</v>
      </c>
      <c r="M5" s="1612" t="s">
        <v>515</v>
      </c>
      <c r="N5" s="1611" t="s">
        <v>516</v>
      </c>
      <c r="O5" s="1307"/>
      <c r="P5" s="1551"/>
      <c r="Q5" s="1551"/>
      <c r="R5" s="1551"/>
      <c r="S5" s="1551"/>
      <c r="T5" s="1551"/>
      <c r="U5" s="1551"/>
      <c r="V5" s="1630"/>
      <c r="W5" s="433"/>
      <c r="X5" s="433"/>
    </row>
    <row r="6" spans="2:24" ht="35.25" customHeight="1" thickBot="1">
      <c r="C6" s="1610" t="s">
        <v>478</v>
      </c>
      <c r="D6" s="1631" t="s">
        <v>549</v>
      </c>
      <c r="E6" s="1607">
        <v>13830.486000000001</v>
      </c>
      <c r="F6" s="1608">
        <v>12440.476000000001</v>
      </c>
      <c r="G6" s="1607">
        <v>10208.053</v>
      </c>
      <c r="H6" s="1606">
        <v>8443.6859999999997</v>
      </c>
      <c r="I6" s="1607">
        <v>427169.641</v>
      </c>
      <c r="J6" s="1608">
        <v>500431.74</v>
      </c>
      <c r="K6" s="1607">
        <v>243397.83799999999</v>
      </c>
      <c r="L6" s="1606">
        <v>213117.69899999999</v>
      </c>
      <c r="M6" s="1605">
        <v>-413339.15500000003</v>
      </c>
      <c r="N6" s="1604">
        <v>-487991.26399999997</v>
      </c>
      <c r="O6" s="1307"/>
      <c r="P6" s="1551"/>
      <c r="Q6" s="1551"/>
      <c r="R6" s="1551"/>
      <c r="S6" s="1551"/>
      <c r="T6" s="1551"/>
      <c r="U6" s="1551"/>
      <c r="V6" s="1630"/>
      <c r="W6" s="433"/>
      <c r="X6" s="433"/>
    </row>
    <row r="7" spans="2:24" ht="51.75" customHeight="1">
      <c r="B7" s="1030"/>
      <c r="C7" s="436" t="s">
        <v>528</v>
      </c>
      <c r="D7" s="436"/>
      <c r="E7" s="436"/>
      <c r="F7" s="436"/>
      <c r="G7" s="436"/>
      <c r="H7" s="436"/>
      <c r="I7" s="436"/>
      <c r="J7" s="436"/>
      <c r="K7" s="436"/>
      <c r="L7" s="437"/>
      <c r="N7" s="1347"/>
      <c r="O7" s="1482"/>
      <c r="P7" s="1308"/>
      <c r="Q7" s="1308"/>
      <c r="R7" s="1308"/>
      <c r="S7" s="1308"/>
      <c r="T7" s="1308"/>
      <c r="U7" s="1308"/>
      <c r="W7" s="1632"/>
      <c r="X7" s="1483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48"/>
      <c r="O8" s="1484"/>
      <c r="P8" s="1302"/>
      <c r="Q8" s="1302"/>
      <c r="R8" s="1302"/>
      <c r="S8" s="1302"/>
      <c r="T8" s="1302"/>
      <c r="U8" s="1302"/>
      <c r="W8" s="1633"/>
      <c r="X8" s="1485"/>
    </row>
    <row r="9" spans="2:24" ht="21" thickBot="1">
      <c r="C9" s="1634" t="s">
        <v>160</v>
      </c>
      <c r="D9" s="1635"/>
      <c r="E9" s="1635"/>
      <c r="F9" s="1635"/>
      <c r="G9" s="1636"/>
      <c r="H9" s="1635"/>
      <c r="I9" s="1635"/>
      <c r="J9" s="1635"/>
      <c r="K9" s="1635"/>
      <c r="L9" s="1636"/>
      <c r="N9" s="1301"/>
      <c r="O9" s="1301"/>
      <c r="P9" s="1301"/>
      <c r="Q9" s="1301"/>
      <c r="R9" s="1301"/>
      <c r="S9" s="1301"/>
      <c r="T9" s="1301"/>
      <c r="U9" s="1301"/>
      <c r="W9" s="1633"/>
      <c r="X9" s="1485"/>
    </row>
    <row r="10" spans="2:24" ht="16.5" thickBot="1">
      <c r="C10" s="1637" t="s">
        <v>466</v>
      </c>
      <c r="D10" s="1638"/>
      <c r="E10" s="1639"/>
      <c r="F10" s="1640"/>
      <c r="G10" s="1640"/>
      <c r="H10" s="1637" t="s">
        <v>529</v>
      </c>
      <c r="I10" s="1638"/>
      <c r="J10" s="1639"/>
      <c r="K10" s="1640"/>
      <c r="L10" s="1640"/>
      <c r="N10" s="1301"/>
      <c r="O10" s="1301"/>
      <c r="P10" s="1301"/>
      <c r="Q10" s="1301"/>
      <c r="R10" s="1301"/>
      <c r="S10" s="1301"/>
      <c r="T10" s="1301"/>
      <c r="U10" s="1301"/>
      <c r="W10" s="1633"/>
      <c r="X10" s="1485"/>
    </row>
    <row r="11" spans="2:24" ht="29.25" thickBot="1">
      <c r="C11" s="1641" t="s">
        <v>182</v>
      </c>
      <c r="D11" s="1642" t="s">
        <v>179</v>
      </c>
      <c r="E11" s="1593" t="s">
        <v>183</v>
      </c>
      <c r="F11" s="1643" t="s">
        <v>164</v>
      </c>
      <c r="G11" s="1644" t="s">
        <v>420</v>
      </c>
      <c r="H11" s="1645" t="s">
        <v>182</v>
      </c>
      <c r="I11" s="1642" t="s">
        <v>179</v>
      </c>
      <c r="J11" s="1593" t="s">
        <v>183</v>
      </c>
      <c r="K11" s="1643" t="s">
        <v>164</v>
      </c>
      <c r="L11" s="1644" t="s">
        <v>420</v>
      </c>
      <c r="W11" s="1632"/>
      <c r="X11" s="1483"/>
    </row>
    <row r="12" spans="2:24" ht="16.5" thickBot="1">
      <c r="C12" s="861" t="s">
        <v>161</v>
      </c>
      <c r="D12" s="862">
        <v>13830.486000000001</v>
      </c>
      <c r="E12" s="1585">
        <v>58880.383999999998</v>
      </c>
      <c r="F12" s="1585">
        <v>10208.053</v>
      </c>
      <c r="G12" s="1646">
        <v>140.02000000000001</v>
      </c>
      <c r="H12" s="861" t="s">
        <v>161</v>
      </c>
      <c r="I12" s="862">
        <v>12440.476000000001</v>
      </c>
      <c r="J12" s="1585">
        <v>53429.847999999998</v>
      </c>
      <c r="K12" s="1585">
        <v>8443.6859999999997</v>
      </c>
      <c r="L12" s="1646">
        <v>99.284000000000006</v>
      </c>
      <c r="N12" s="1311" t="s">
        <v>550</v>
      </c>
      <c r="O12" s="1311"/>
      <c r="P12" s="1311"/>
      <c r="Q12" s="1311"/>
      <c r="R12" s="1311"/>
      <c r="S12" s="1311"/>
      <c r="T12" s="1311"/>
      <c r="U12" s="1311"/>
      <c r="V12" s="1311"/>
      <c r="W12" s="1633"/>
      <c r="X12" s="1485"/>
    </row>
    <row r="13" spans="2:24" ht="19.5" thickBot="1">
      <c r="C13" s="1584" t="s">
        <v>134</v>
      </c>
      <c r="D13" s="1583">
        <v>5314.7269999999999</v>
      </c>
      <c r="E13" s="1582">
        <v>22736.815999999999</v>
      </c>
      <c r="F13" s="1582">
        <v>4444.54</v>
      </c>
      <c r="G13" s="1647">
        <v>37.651000000000003</v>
      </c>
      <c r="H13" s="1648" t="s">
        <v>134</v>
      </c>
      <c r="I13" s="1583">
        <v>6983.4369999999999</v>
      </c>
      <c r="J13" s="1582">
        <v>30005.260999999999</v>
      </c>
      <c r="K13" s="1582">
        <v>4993.5860000000002</v>
      </c>
      <c r="L13" s="1647">
        <v>41.301000000000002</v>
      </c>
      <c r="N13" s="1312"/>
      <c r="O13" s="1312"/>
      <c r="P13" s="434"/>
      <c r="Q13" s="434"/>
      <c r="R13" s="1313"/>
      <c r="S13" s="433"/>
      <c r="T13" s="433"/>
      <c r="U13" s="1312"/>
      <c r="V13" s="435"/>
      <c r="W13" s="1633"/>
      <c r="X13" s="1485"/>
    </row>
    <row r="14" spans="2:24" ht="21" thickBot="1">
      <c r="C14" s="1570" t="s">
        <v>115</v>
      </c>
      <c r="D14" s="1569">
        <v>3731.9989999999998</v>
      </c>
      <c r="E14" s="1568">
        <v>15806.865</v>
      </c>
      <c r="F14" s="1568">
        <v>3121.07</v>
      </c>
      <c r="G14" s="1649">
        <v>31.683</v>
      </c>
      <c r="H14" s="1650" t="s">
        <v>108</v>
      </c>
      <c r="I14" s="1569">
        <v>2914.4189999999999</v>
      </c>
      <c r="J14" s="1568">
        <v>12509.512000000001</v>
      </c>
      <c r="K14" s="1568">
        <v>1254.3030000000001</v>
      </c>
      <c r="L14" s="1649">
        <v>44.127000000000002</v>
      </c>
      <c r="N14" s="1314"/>
      <c r="O14" s="1314" t="s">
        <v>181</v>
      </c>
      <c r="P14" s="1315"/>
      <c r="Q14" s="1315"/>
      <c r="R14" s="1315"/>
      <c r="S14" s="1315"/>
      <c r="T14" s="1315"/>
      <c r="U14" s="1316"/>
      <c r="V14" s="433"/>
      <c r="W14" s="1633"/>
      <c r="X14" s="1485"/>
    </row>
    <row r="15" spans="2:24" ht="19.5" thickBot="1">
      <c r="C15" s="1570" t="s">
        <v>108</v>
      </c>
      <c r="D15" s="1569">
        <v>2475</v>
      </c>
      <c r="E15" s="1568">
        <v>10550.897999999999</v>
      </c>
      <c r="F15" s="1568">
        <v>1414.74</v>
      </c>
      <c r="G15" s="1649">
        <v>47.4</v>
      </c>
      <c r="H15" s="1650" t="s">
        <v>504</v>
      </c>
      <c r="I15" s="1569">
        <v>2042.337</v>
      </c>
      <c r="J15" s="1568">
        <v>8770.0030000000006</v>
      </c>
      <c r="K15" s="1568">
        <v>1832.8779999999999</v>
      </c>
      <c r="L15" s="1649">
        <v>11.507</v>
      </c>
      <c r="N15" s="1317"/>
      <c r="O15" s="1318"/>
      <c r="P15" s="1998" t="s">
        <v>474</v>
      </c>
      <c r="Q15" s="1999"/>
      <c r="R15" s="2000"/>
      <c r="S15" s="1998" t="s">
        <v>530</v>
      </c>
      <c r="T15" s="1999"/>
      <c r="U15" s="2000"/>
      <c r="V15" s="1629"/>
      <c r="W15" s="1632"/>
      <c r="X15" s="1483"/>
    </row>
    <row r="16" spans="2:24" ht="38.25" customHeight="1" thickBot="1">
      <c r="C16" s="1570" t="s">
        <v>113</v>
      </c>
      <c r="D16" s="1569">
        <v>1411.6379999999999</v>
      </c>
      <c r="E16" s="1568">
        <v>5949.5230000000001</v>
      </c>
      <c r="F16" s="1568">
        <v>873.48900000000003</v>
      </c>
      <c r="G16" s="1649">
        <v>13.907999999999999</v>
      </c>
      <c r="H16" s="1650" t="s">
        <v>113</v>
      </c>
      <c r="I16" s="1569">
        <v>431.99099999999999</v>
      </c>
      <c r="J16" s="1568">
        <v>1851.039</v>
      </c>
      <c r="K16" s="1568">
        <v>342.36599999999999</v>
      </c>
      <c r="L16" s="1649">
        <v>2.1989999999999998</v>
      </c>
      <c r="N16" s="1319" t="s">
        <v>475</v>
      </c>
      <c r="O16" s="1320" t="s">
        <v>476</v>
      </c>
      <c r="P16" s="1321" t="s">
        <v>179</v>
      </c>
      <c r="Q16" s="1034" t="s">
        <v>477</v>
      </c>
      <c r="R16" s="1322" t="s">
        <v>420</v>
      </c>
      <c r="S16" s="1323" t="s">
        <v>179</v>
      </c>
      <c r="T16" s="1034" t="s">
        <v>477</v>
      </c>
      <c r="U16" s="1322" t="s">
        <v>420</v>
      </c>
      <c r="V16" s="1629"/>
      <c r="W16" s="1633"/>
      <c r="X16" s="1485"/>
    </row>
    <row r="17" spans="2:46" ht="16.5" thickBot="1">
      <c r="C17" s="866" t="s">
        <v>163</v>
      </c>
      <c r="D17" s="1574">
        <v>493.98200000000003</v>
      </c>
      <c r="E17" s="1573">
        <v>2108.576</v>
      </c>
      <c r="F17" s="1573">
        <v>256.60399999999998</v>
      </c>
      <c r="G17" s="1651">
        <v>8.4239999999999995</v>
      </c>
      <c r="H17" s="1650" t="s">
        <v>368</v>
      </c>
      <c r="I17" s="1569">
        <v>68.292000000000002</v>
      </c>
      <c r="J17" s="1568">
        <v>294.03300000000002</v>
      </c>
      <c r="K17" s="1568">
        <v>20.553000000000001</v>
      </c>
      <c r="L17" s="1649">
        <v>0.15</v>
      </c>
      <c r="N17" s="1324" t="s">
        <v>478</v>
      </c>
      <c r="O17" s="1325" t="s">
        <v>479</v>
      </c>
      <c r="P17" s="1326">
        <v>427169.641</v>
      </c>
      <c r="Q17" s="1327">
        <v>243397.83799999999</v>
      </c>
      <c r="R17" s="1328">
        <v>7613.9040000000005</v>
      </c>
      <c r="S17" s="1329">
        <v>500431.74</v>
      </c>
      <c r="T17" s="1327">
        <v>213117.69899999999</v>
      </c>
      <c r="U17" s="1328">
        <v>7012.6660000000002</v>
      </c>
      <c r="V17" s="1629"/>
      <c r="W17" s="1633"/>
      <c r="X17" s="1485"/>
    </row>
    <row r="18" spans="2:46" ht="16.5" thickBot="1">
      <c r="C18" s="1570" t="s">
        <v>368</v>
      </c>
      <c r="D18" s="1569">
        <v>343.45100000000002</v>
      </c>
      <c r="E18" s="1568">
        <v>1473.865</v>
      </c>
      <c r="F18" s="1568">
        <v>46.984000000000002</v>
      </c>
      <c r="G18" s="1649">
        <v>0.52500000000000002</v>
      </c>
      <c r="H18" s="1650"/>
      <c r="I18" s="1569"/>
      <c r="J18" s="1568"/>
      <c r="K18" s="1568"/>
      <c r="L18" s="1649"/>
      <c r="N18" s="1330" t="s">
        <v>480</v>
      </c>
      <c r="O18" s="1331" t="s">
        <v>481</v>
      </c>
      <c r="P18" s="1332">
        <v>361940.55200000003</v>
      </c>
      <c r="Q18" s="1333">
        <v>200210.1</v>
      </c>
      <c r="R18" s="1334">
        <v>6808.174</v>
      </c>
      <c r="S18" s="1335">
        <v>443744.01799999998</v>
      </c>
      <c r="T18" s="1333">
        <v>184720.62299999999</v>
      </c>
      <c r="U18" s="1334">
        <v>6366.5230000000001</v>
      </c>
      <c r="V18" s="1629"/>
      <c r="W18" s="1633"/>
      <c r="X18" s="1485"/>
    </row>
    <row r="19" spans="2:46" ht="16.5" thickBot="1">
      <c r="C19" s="1652" t="s">
        <v>401</v>
      </c>
      <c r="D19" s="1653">
        <v>59.689</v>
      </c>
      <c r="E19" s="1654">
        <v>253.84100000000001</v>
      </c>
      <c r="F19" s="1654">
        <v>50.625999999999998</v>
      </c>
      <c r="G19" s="1655">
        <v>0.42899999999999999</v>
      </c>
      <c r="H19" s="1656"/>
      <c r="I19" s="1653"/>
      <c r="J19" s="1654"/>
      <c r="K19" s="1654"/>
      <c r="L19" s="1655"/>
      <c r="N19" s="1336" t="s">
        <v>482</v>
      </c>
      <c r="O19" s="1337" t="s">
        <v>483</v>
      </c>
      <c r="P19" s="1338">
        <v>25089.562000000002</v>
      </c>
      <c r="Q19" s="1339">
        <v>21198.098999999998</v>
      </c>
      <c r="R19" s="1340">
        <v>231.923</v>
      </c>
      <c r="S19" s="1341">
        <v>15258.243</v>
      </c>
      <c r="T19" s="1339">
        <v>10232.504000000001</v>
      </c>
      <c r="U19" s="1340">
        <v>96.816999999999993</v>
      </c>
      <c r="V19" s="1629"/>
      <c r="W19" s="1633"/>
      <c r="X19" s="1485"/>
    </row>
    <row r="20" spans="2:46" ht="15.75">
      <c r="C20" s="1560" t="s">
        <v>469</v>
      </c>
      <c r="D20" s="1657"/>
      <c r="E20" s="1657"/>
      <c r="F20" s="1657"/>
      <c r="G20" s="1658"/>
      <c r="H20" s="1560" t="s">
        <v>469</v>
      </c>
      <c r="I20" s="1657"/>
      <c r="J20" s="1657"/>
      <c r="K20" s="1657"/>
      <c r="L20" s="1658"/>
      <c r="N20" s="1342" t="s">
        <v>484</v>
      </c>
      <c r="O20" s="1342"/>
      <c r="P20" s="1301"/>
      <c r="Q20" s="1301"/>
      <c r="R20" s="1301"/>
      <c r="S20" s="1302"/>
      <c r="T20" s="1302"/>
      <c r="U20" s="1038"/>
    </row>
    <row r="21" spans="2:46" ht="15.75">
      <c r="N21" s="1560" t="s">
        <v>469</v>
      </c>
      <c r="O21" s="1343"/>
      <c r="P21" s="1301"/>
      <c r="Q21" s="1301"/>
      <c r="R21" s="1301"/>
      <c r="S21" s="1302"/>
      <c r="T21" s="1302"/>
      <c r="U21" s="1302"/>
      <c r="V21" s="1040"/>
    </row>
    <row r="22" spans="2:46" ht="15.75">
      <c r="O22" s="1343"/>
      <c r="P22" s="1301"/>
      <c r="Q22" s="1301"/>
      <c r="R22" s="1301"/>
      <c r="S22" s="1486"/>
      <c r="T22" s="1486"/>
    </row>
    <row r="23" spans="2:46" ht="25.5">
      <c r="C23" s="1628" t="s">
        <v>421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55"/>
      <c r="P23" s="1555"/>
      <c r="Q23" s="1555"/>
      <c r="R23" s="1555"/>
      <c r="S23" s="1555"/>
      <c r="T23" s="1487"/>
      <c r="U23" s="1300"/>
      <c r="V23" s="1300"/>
      <c r="W23" s="1300"/>
      <c r="X23" s="1300"/>
      <c r="Y23" s="1300"/>
      <c r="Z23" s="1300"/>
      <c r="AA23" s="1300"/>
      <c r="AB23" s="1303"/>
      <c r="AC23" s="1303"/>
      <c r="AD23" s="1303"/>
      <c r="AE23" s="1303"/>
      <c r="AF23" s="1304"/>
      <c r="AG23" s="1304"/>
      <c r="AH23" s="1304"/>
      <c r="AI23" s="1304"/>
      <c r="AJ23" s="1304"/>
      <c r="AK23" s="1304"/>
      <c r="AL23" s="1304"/>
      <c r="AM23" s="1304"/>
      <c r="AN23" s="1304"/>
      <c r="AO23" s="1304"/>
      <c r="AP23" s="1304"/>
      <c r="AQ23" s="1304"/>
      <c r="AR23" s="1304"/>
      <c r="AS23" s="1304"/>
      <c r="AT23" s="1304"/>
    </row>
    <row r="24" spans="2:46" ht="18.75">
      <c r="C24" s="436" t="s">
        <v>551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55"/>
      <c r="O24" s="1554"/>
      <c r="P24" s="1554"/>
      <c r="Q24" s="1554"/>
      <c r="R24" s="1554"/>
      <c r="S24" s="1554"/>
      <c r="T24" s="1305"/>
      <c r="U24" s="1344"/>
      <c r="V24" s="1344"/>
      <c r="W24" s="1345"/>
      <c r="X24" s="1303"/>
      <c r="Y24" s="1303"/>
      <c r="Z24" s="1305"/>
      <c r="AA24" s="1306"/>
      <c r="AB24" s="1303"/>
      <c r="AC24" s="1303"/>
      <c r="AD24" s="1303"/>
      <c r="AE24" s="1303"/>
      <c r="AF24" s="1304"/>
      <c r="AG24" s="1304"/>
      <c r="AH24" s="1304"/>
      <c r="AI24" s="1304"/>
      <c r="AJ24" s="1304"/>
      <c r="AK24" s="1304"/>
      <c r="AL24" s="1304"/>
      <c r="AM24" s="1304"/>
      <c r="AN24" s="1304"/>
      <c r="AO24" s="1304"/>
      <c r="AP24" s="1304"/>
      <c r="AQ24" s="1304"/>
      <c r="AR24" s="1304"/>
      <c r="AS24" s="1304"/>
      <c r="AT24" s="1304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55"/>
      <c r="O25" s="1554"/>
      <c r="P25" s="1554"/>
      <c r="Q25" s="1554"/>
      <c r="R25" s="1554"/>
      <c r="S25" s="1554"/>
      <c r="T25" s="1486"/>
      <c r="X25" s="1486"/>
      <c r="Y25" s="1486"/>
      <c r="Z25" s="1553"/>
      <c r="AA25" s="1303"/>
      <c r="AB25" s="1303"/>
      <c r="AC25" s="1303"/>
      <c r="AD25" s="1303"/>
      <c r="AE25" s="1303"/>
      <c r="AF25" s="1304"/>
      <c r="AG25" s="1304"/>
      <c r="AH25" s="1304"/>
      <c r="AI25" s="1304"/>
      <c r="AJ25" s="1304"/>
      <c r="AK25" s="1304"/>
      <c r="AL25" s="1304"/>
      <c r="AM25" s="1304"/>
      <c r="AN25" s="1304"/>
      <c r="AO25" s="1304"/>
      <c r="AP25" s="1304"/>
      <c r="AQ25" s="1304"/>
      <c r="AR25" s="1304"/>
      <c r="AS25" s="1304"/>
      <c r="AT25" s="1304"/>
    </row>
    <row r="26" spans="2:46" ht="21" thickBot="1">
      <c r="C26" s="1634" t="s">
        <v>181</v>
      </c>
      <c r="D26" s="1635"/>
      <c r="E26" s="1635"/>
      <c r="F26" s="1635"/>
      <c r="G26" s="1635"/>
      <c r="H26" s="1635"/>
      <c r="I26" s="1635"/>
      <c r="J26" s="1635"/>
      <c r="K26" s="1635"/>
      <c r="L26" s="1636"/>
      <c r="M26" s="433"/>
      <c r="N26" s="1554"/>
      <c r="O26" s="1487"/>
      <c r="P26" s="1300"/>
      <c r="Q26" s="1300"/>
      <c r="R26" s="1300"/>
      <c r="S26" s="1554"/>
      <c r="T26" s="1487"/>
      <c r="U26" s="1300"/>
      <c r="V26" s="1300"/>
      <c r="W26" s="1300"/>
      <c r="X26" s="1487"/>
      <c r="Y26" s="1487"/>
      <c r="Z26" s="1307"/>
      <c r="AA26" s="1659"/>
      <c r="AB26" s="1303"/>
      <c r="AC26" s="1303"/>
      <c r="AD26" s="1303"/>
      <c r="AE26" s="1303"/>
      <c r="AF26" s="1304"/>
      <c r="AG26" s="1304"/>
      <c r="AH26" s="1304"/>
      <c r="AI26" s="1304"/>
      <c r="AJ26" s="1304"/>
      <c r="AK26" s="1304"/>
      <c r="AL26" s="1304"/>
      <c r="AM26" s="1304"/>
      <c r="AN26" s="1304"/>
      <c r="AO26" s="1304"/>
      <c r="AP26" s="1304"/>
      <c r="AQ26" s="1304"/>
      <c r="AR26" s="1304"/>
      <c r="AS26" s="1304"/>
      <c r="AT26" s="1304"/>
    </row>
    <row r="27" spans="2:46" ht="16.5" thickBot="1">
      <c r="C27" s="1637" t="s">
        <v>466</v>
      </c>
      <c r="D27" s="1638"/>
      <c r="E27" s="1639"/>
      <c r="F27" s="1640"/>
      <c r="G27" s="1640"/>
      <c r="H27" s="1637" t="s">
        <v>529</v>
      </c>
      <c r="I27" s="1638"/>
      <c r="J27" s="1639"/>
      <c r="K27" s="1640"/>
      <c r="L27" s="1640"/>
      <c r="M27" s="433"/>
      <c r="N27" s="1554"/>
      <c r="O27" s="1486"/>
      <c r="S27" s="1554"/>
      <c r="T27" s="1486"/>
      <c r="X27" s="1486"/>
      <c r="Y27" s="1486"/>
      <c r="Z27" s="1009"/>
      <c r="AA27" s="1303"/>
      <c r="AB27" s="1303"/>
      <c r="AC27" s="1303"/>
      <c r="AD27" s="1303"/>
      <c r="AE27" s="1303"/>
      <c r="AF27" s="1304"/>
      <c r="AG27" s="1304"/>
      <c r="AH27" s="1304"/>
      <c r="AI27" s="1304"/>
      <c r="AJ27" s="1304"/>
      <c r="AK27" s="1304"/>
      <c r="AL27" s="1304"/>
      <c r="AM27" s="1304"/>
      <c r="AN27" s="1304"/>
      <c r="AO27" s="1304"/>
      <c r="AP27" s="1304"/>
      <c r="AQ27" s="1304"/>
      <c r="AR27" s="1304"/>
      <c r="AS27" s="1304"/>
      <c r="AT27" s="1304"/>
    </row>
    <row r="28" spans="2:46" ht="29.25" thickBot="1">
      <c r="B28" s="1299"/>
      <c r="C28" s="1641" t="s">
        <v>182</v>
      </c>
      <c r="D28" s="1642" t="s">
        <v>179</v>
      </c>
      <c r="E28" s="1593" t="s">
        <v>183</v>
      </c>
      <c r="F28" s="1643" t="s">
        <v>164</v>
      </c>
      <c r="G28" s="1660" t="s">
        <v>420</v>
      </c>
      <c r="H28" s="1641" t="s">
        <v>182</v>
      </c>
      <c r="I28" s="1642" t="s">
        <v>179</v>
      </c>
      <c r="J28" s="1593" t="s">
        <v>183</v>
      </c>
      <c r="K28" s="1643" t="s">
        <v>164</v>
      </c>
      <c r="L28" s="1644" t="s">
        <v>420</v>
      </c>
      <c r="M28" s="433"/>
      <c r="N28" s="1554"/>
      <c r="O28" s="1487"/>
      <c r="P28" s="1300"/>
      <c r="Q28" s="1300"/>
      <c r="R28" s="1300"/>
      <c r="S28" s="1554"/>
      <c r="T28" s="1487"/>
      <c r="U28" s="1300"/>
      <c r="V28" s="1300"/>
      <c r="W28" s="1300"/>
      <c r="X28" s="1487"/>
      <c r="Y28" s="1487"/>
      <c r="Z28" s="1009"/>
      <c r="AA28" s="1303"/>
      <c r="AB28" s="1303"/>
      <c r="AC28" s="1303"/>
      <c r="AD28" s="1303"/>
      <c r="AE28" s="1303"/>
      <c r="AF28" s="1304"/>
      <c r="AG28" s="1304"/>
      <c r="AH28" s="1304"/>
      <c r="AI28" s="1304"/>
      <c r="AJ28" s="1304"/>
      <c r="AK28" s="1304"/>
      <c r="AL28" s="1304"/>
      <c r="AM28" s="1304"/>
      <c r="AN28" s="1304"/>
      <c r="AO28" s="1304"/>
      <c r="AP28" s="1304"/>
      <c r="AQ28" s="1304"/>
      <c r="AR28" s="1304"/>
      <c r="AS28" s="1304"/>
      <c r="AT28" s="1304"/>
    </row>
    <row r="29" spans="2:46" ht="21" thickBot="1">
      <c r="C29" s="861" t="s">
        <v>161</v>
      </c>
      <c r="D29" s="862">
        <v>427169.641</v>
      </c>
      <c r="E29" s="1585">
        <v>1814168.311</v>
      </c>
      <c r="F29" s="1585">
        <v>243397.83799999999</v>
      </c>
      <c r="G29" s="1646">
        <v>7613.9040000000005</v>
      </c>
      <c r="H29" s="861" t="s">
        <v>161</v>
      </c>
      <c r="I29" s="862">
        <v>500431.74</v>
      </c>
      <c r="J29" s="1585">
        <v>2150211.0070000002</v>
      </c>
      <c r="K29" s="1585">
        <v>213117.69899999999</v>
      </c>
      <c r="L29" s="1646">
        <v>7012.6660000000002</v>
      </c>
      <c r="M29" s="433"/>
      <c r="N29" s="1661"/>
      <c r="O29" s="1662"/>
      <c r="P29" s="1663"/>
      <c r="Q29" s="1663"/>
      <c r="R29" s="1663"/>
      <c r="S29" s="1661"/>
      <c r="T29" s="1662"/>
      <c r="U29" s="1663"/>
      <c r="V29" s="1663"/>
      <c r="W29" s="1663"/>
      <c r="X29" s="1662"/>
      <c r="Y29" s="1662"/>
      <c r="Z29" s="1553"/>
      <c r="AA29" s="1007"/>
      <c r="AB29" s="1303"/>
      <c r="AC29" s="1303"/>
      <c r="AD29" s="1303"/>
      <c r="AE29" s="1303"/>
      <c r="AF29" s="1304"/>
      <c r="AG29" s="1304"/>
      <c r="AH29" s="1304"/>
      <c r="AI29" s="1304"/>
      <c r="AJ29" s="1304"/>
      <c r="AK29" s="1304"/>
      <c r="AL29" s="1304"/>
      <c r="AM29" s="1304"/>
      <c r="AN29" s="1304"/>
      <c r="AO29" s="1304"/>
      <c r="AP29" s="1304"/>
      <c r="AQ29" s="1304"/>
      <c r="AR29" s="1304"/>
      <c r="AS29" s="1304"/>
      <c r="AT29" s="1304"/>
    </row>
    <row r="30" spans="2:46" ht="18.75">
      <c r="C30" s="1566" t="s">
        <v>106</v>
      </c>
      <c r="D30" s="867">
        <v>345855.85399999999</v>
      </c>
      <c r="E30" s="1565">
        <v>1468823.514</v>
      </c>
      <c r="F30" s="1565">
        <v>192353.87599999999</v>
      </c>
      <c r="G30" s="1664">
        <v>6451.1750000000002</v>
      </c>
      <c r="H30" s="1566" t="s">
        <v>106</v>
      </c>
      <c r="I30" s="867">
        <v>448619.337</v>
      </c>
      <c r="J30" s="1565">
        <v>1927650.727</v>
      </c>
      <c r="K30" s="1565">
        <v>186781.93599999999</v>
      </c>
      <c r="L30" s="1664">
        <v>6380.5550000000003</v>
      </c>
      <c r="M30" s="433"/>
      <c r="N30" s="1661"/>
      <c r="O30" s="1300"/>
      <c r="P30" s="1300"/>
      <c r="Q30" s="1300"/>
      <c r="R30" s="1300"/>
      <c r="S30" s="1661"/>
      <c r="T30" s="1300"/>
      <c r="U30" s="1300"/>
      <c r="V30" s="1300"/>
      <c r="W30" s="1300"/>
      <c r="X30" s="1300"/>
      <c r="Y30" s="1300"/>
      <c r="Z30" s="1307"/>
      <c r="AA30" s="1007"/>
      <c r="AB30" s="1303"/>
      <c r="AC30" s="1303"/>
      <c r="AD30" s="1303"/>
      <c r="AE30" s="1303"/>
      <c r="AF30" s="1304"/>
      <c r="AG30" s="1304"/>
      <c r="AH30" s="1304"/>
      <c r="AI30" s="1304"/>
      <c r="AJ30" s="1304"/>
      <c r="AK30" s="1304"/>
      <c r="AL30" s="1304"/>
      <c r="AM30" s="1304"/>
      <c r="AN30" s="1304"/>
      <c r="AO30" s="1304"/>
      <c r="AP30" s="1304"/>
      <c r="AQ30" s="1304"/>
      <c r="AR30" s="1304"/>
      <c r="AS30" s="1304"/>
      <c r="AT30" s="1304"/>
    </row>
    <row r="31" spans="2:46" ht="14.25">
      <c r="C31" s="1570" t="s">
        <v>108</v>
      </c>
      <c r="D31" s="1569">
        <v>42253.144999999997</v>
      </c>
      <c r="E31" s="1568">
        <v>179005.56299999999</v>
      </c>
      <c r="F31" s="1568">
        <v>25497.525000000001</v>
      </c>
      <c r="G31" s="1649">
        <v>670.75099999999998</v>
      </c>
      <c r="H31" s="1570" t="s">
        <v>108</v>
      </c>
      <c r="I31" s="1569">
        <v>25702.677</v>
      </c>
      <c r="J31" s="1568">
        <v>110449.37300000001</v>
      </c>
      <c r="K31" s="1568">
        <v>12306.245999999999</v>
      </c>
      <c r="L31" s="1649">
        <v>313.32900000000001</v>
      </c>
      <c r="M31" s="433"/>
      <c r="N31" s="1665"/>
      <c r="O31" s="1665"/>
      <c r="P31" s="1665"/>
      <c r="Q31" s="1665"/>
      <c r="R31" s="1665"/>
      <c r="S31" s="1665"/>
      <c r="T31" s="1665"/>
      <c r="U31" s="1665"/>
      <c r="V31" s="1665"/>
      <c r="W31" s="1665"/>
      <c r="X31" s="1665"/>
      <c r="Y31" s="1665"/>
      <c r="Z31" s="1009"/>
      <c r="AA31" s="1552"/>
      <c r="AB31" s="1303"/>
      <c r="AC31" s="1303"/>
      <c r="AD31" s="1303"/>
      <c r="AE31" s="1303"/>
      <c r="AF31" s="1304"/>
      <c r="AG31" s="1304"/>
      <c r="AH31" s="1304"/>
      <c r="AI31" s="1304"/>
      <c r="AJ31" s="1304"/>
      <c r="AK31" s="1304"/>
      <c r="AL31" s="1304"/>
      <c r="AM31" s="1304"/>
      <c r="AN31" s="1304"/>
      <c r="AO31" s="1304"/>
      <c r="AP31" s="1304"/>
      <c r="AQ31" s="1304"/>
      <c r="AR31" s="1304"/>
      <c r="AS31" s="1304"/>
      <c r="AT31" s="1304"/>
    </row>
    <row r="32" spans="2:46" ht="15.75">
      <c r="C32" s="1570" t="s">
        <v>129</v>
      </c>
      <c r="D32" s="1569">
        <v>14329.052</v>
      </c>
      <c r="E32" s="1568">
        <v>60982.538999999997</v>
      </c>
      <c r="F32" s="1568">
        <v>13396.602999999999</v>
      </c>
      <c r="G32" s="1649">
        <v>127.095</v>
      </c>
      <c r="H32" s="1570" t="s">
        <v>504</v>
      </c>
      <c r="I32" s="1569">
        <v>13671.355</v>
      </c>
      <c r="J32" s="1568">
        <v>58672.072999999997</v>
      </c>
      <c r="K32" s="1568">
        <v>5419.1130000000003</v>
      </c>
      <c r="L32" s="1649">
        <v>200.32</v>
      </c>
      <c r="M32" s="433"/>
      <c r="N32" s="1666"/>
      <c r="O32" s="1667"/>
      <c r="P32" s="1667"/>
      <c r="Q32" s="1667"/>
      <c r="R32" s="1667"/>
      <c r="S32" s="1666"/>
      <c r="T32" s="1667"/>
      <c r="U32" s="1667"/>
      <c r="V32" s="1667"/>
      <c r="W32" s="1667"/>
      <c r="X32" s="1667"/>
      <c r="Y32" s="1667"/>
      <c r="Z32" s="1009"/>
      <c r="AA32" s="1550"/>
      <c r="AB32" s="1303"/>
      <c r="AC32" s="1303"/>
      <c r="AD32" s="1303"/>
      <c r="AE32" s="1303"/>
      <c r="AF32" s="1304"/>
      <c r="AG32" s="1304"/>
      <c r="AH32" s="1304"/>
      <c r="AI32" s="1304"/>
      <c r="AJ32" s="1304"/>
      <c r="AK32" s="1304"/>
      <c r="AL32" s="1304"/>
      <c r="AM32" s="1304"/>
      <c r="AN32" s="1304"/>
      <c r="AO32" s="1304"/>
      <c r="AP32" s="1304"/>
      <c r="AQ32" s="1304"/>
      <c r="AR32" s="1304"/>
      <c r="AS32" s="1304"/>
      <c r="AT32" s="1304"/>
    </row>
    <row r="33" spans="3:46" ht="20.25">
      <c r="C33" s="1570" t="s">
        <v>115</v>
      </c>
      <c r="D33" s="1569">
        <v>13168.181</v>
      </c>
      <c r="E33" s="1568">
        <v>56089.569000000003</v>
      </c>
      <c r="F33" s="1568">
        <v>6680.6310000000003</v>
      </c>
      <c r="G33" s="1649">
        <v>253</v>
      </c>
      <c r="H33" s="1570" t="s">
        <v>129</v>
      </c>
      <c r="I33" s="1569">
        <v>7720.5680000000002</v>
      </c>
      <c r="J33" s="1568">
        <v>33204.601000000002</v>
      </c>
      <c r="K33" s="1568">
        <v>5983.4960000000001</v>
      </c>
      <c r="L33" s="1649">
        <v>58.853999999999999</v>
      </c>
      <c r="M33" s="433"/>
      <c r="N33" s="1668"/>
      <c r="O33" s="1668"/>
      <c r="P33" s="1668"/>
      <c r="Q33" s="1668"/>
      <c r="R33" s="1668"/>
      <c r="S33" s="1668"/>
      <c r="T33" s="1668"/>
      <c r="U33" s="1668"/>
      <c r="V33" s="1668"/>
      <c r="W33" s="1668"/>
      <c r="X33" s="1668"/>
      <c r="Y33" s="1668"/>
      <c r="Z33" s="1553"/>
      <c r="AA33" s="1007"/>
      <c r="AB33" s="1303"/>
      <c r="AC33" s="1303"/>
      <c r="AD33" s="1303"/>
      <c r="AE33" s="1303"/>
      <c r="AF33" s="1304"/>
      <c r="AG33" s="1304"/>
      <c r="AH33" s="1304"/>
      <c r="AI33" s="1304"/>
      <c r="AJ33" s="1304"/>
      <c r="AK33" s="1304"/>
      <c r="AL33" s="1304"/>
      <c r="AM33" s="1304"/>
      <c r="AN33" s="1304"/>
      <c r="AO33" s="1304"/>
      <c r="AP33" s="1304"/>
      <c r="AQ33" s="1304"/>
      <c r="AR33" s="1304"/>
      <c r="AS33" s="1304"/>
      <c r="AT33" s="1304"/>
    </row>
    <row r="34" spans="3:46" ht="18.75">
      <c r="C34" s="866" t="s">
        <v>163</v>
      </c>
      <c r="D34" s="1574">
        <v>5183.9390000000003</v>
      </c>
      <c r="E34" s="1573">
        <v>22262.727999999999</v>
      </c>
      <c r="F34" s="1573">
        <v>2345.6559999999999</v>
      </c>
      <c r="G34" s="1651">
        <v>16.954000000000001</v>
      </c>
      <c r="H34" s="866" t="s">
        <v>163</v>
      </c>
      <c r="I34" s="1574">
        <v>1468.26</v>
      </c>
      <c r="J34" s="1573">
        <v>6304.4309999999996</v>
      </c>
      <c r="K34" s="1573">
        <v>1098.56</v>
      </c>
      <c r="L34" s="1651">
        <v>11.313000000000001</v>
      </c>
      <c r="M34" s="433"/>
      <c r="N34" s="1669"/>
      <c r="O34" s="1670"/>
      <c r="P34" s="1670"/>
      <c r="Q34" s="1670"/>
      <c r="R34" s="1670"/>
      <c r="S34" s="1669"/>
      <c r="T34" s="1670"/>
      <c r="U34" s="1670"/>
      <c r="V34" s="1670"/>
      <c r="W34" s="1670"/>
      <c r="X34" s="1670"/>
      <c r="Y34" s="1670"/>
      <c r="Z34" s="1307"/>
      <c r="AA34" s="1007"/>
    </row>
    <row r="35" spans="3:46" ht="14.25">
      <c r="C35" s="1570" t="s">
        <v>134</v>
      </c>
      <c r="D35" s="1569">
        <v>2267.6039999999998</v>
      </c>
      <c r="E35" s="1568">
        <v>9582.723</v>
      </c>
      <c r="F35" s="1568">
        <v>1396.08</v>
      </c>
      <c r="G35" s="1649">
        <v>48.435000000000002</v>
      </c>
      <c r="H35" s="1570" t="s">
        <v>134</v>
      </c>
      <c r="I35" s="1569">
        <v>1453.623</v>
      </c>
      <c r="J35" s="1568">
        <v>6220.1719999999996</v>
      </c>
      <c r="K35" s="1568">
        <v>757.85199999999998</v>
      </c>
      <c r="L35" s="1649">
        <v>21.013999999999999</v>
      </c>
      <c r="M35" s="433"/>
      <c r="N35" s="1665"/>
      <c r="O35" s="1665"/>
      <c r="P35" s="1665"/>
      <c r="Q35" s="1665"/>
      <c r="R35" s="1665"/>
      <c r="S35" s="1665"/>
      <c r="T35" s="1665"/>
      <c r="U35" s="1665"/>
      <c r="V35" s="1665"/>
      <c r="W35" s="1665"/>
      <c r="X35" s="1665"/>
      <c r="Y35" s="1665"/>
      <c r="Z35" s="1009"/>
      <c r="AA35" s="1552"/>
    </row>
    <row r="36" spans="3:46" ht="15.75">
      <c r="C36" s="1566" t="s">
        <v>131</v>
      </c>
      <c r="D36" s="867">
        <v>2123.3440000000001</v>
      </c>
      <c r="E36" s="1565">
        <v>8959.3019999999997</v>
      </c>
      <c r="F36" s="1565">
        <v>941.78499999999997</v>
      </c>
      <c r="G36" s="1664">
        <v>35.341999999999999</v>
      </c>
      <c r="H36" s="1566" t="s">
        <v>131</v>
      </c>
      <c r="I36" s="867">
        <v>1048.019</v>
      </c>
      <c r="J36" s="1565">
        <v>4500.4430000000002</v>
      </c>
      <c r="K36" s="1565">
        <v>464.351</v>
      </c>
      <c r="L36" s="1664">
        <v>16.335000000000001</v>
      </c>
      <c r="M36" s="433"/>
      <c r="N36" s="1666"/>
      <c r="O36" s="1667"/>
      <c r="P36" s="1667"/>
      <c r="Q36" s="1667"/>
      <c r="R36" s="1667"/>
      <c r="S36" s="1666"/>
      <c r="T36" s="1667"/>
      <c r="U36" s="1667"/>
      <c r="V36" s="1667"/>
      <c r="W36" s="1667"/>
      <c r="X36" s="1667"/>
      <c r="Y36" s="1667"/>
      <c r="Z36" s="1009"/>
      <c r="AA36" s="1550"/>
    </row>
    <row r="37" spans="3:46" ht="20.25">
      <c r="C37" s="1570" t="s">
        <v>111</v>
      </c>
      <c r="D37" s="1569">
        <v>1822.1569999999999</v>
      </c>
      <c r="E37" s="1568">
        <v>7749.2240000000002</v>
      </c>
      <c r="F37" s="1568">
        <v>634.78200000000004</v>
      </c>
      <c r="G37" s="1649">
        <v>7.2640000000000002</v>
      </c>
      <c r="H37" s="1570" t="s">
        <v>130</v>
      </c>
      <c r="I37" s="1569">
        <v>658.62300000000005</v>
      </c>
      <c r="J37" s="1568">
        <v>2826.1959999999999</v>
      </c>
      <c r="K37" s="1568">
        <v>273.72500000000002</v>
      </c>
      <c r="L37" s="1649">
        <v>9.5459999999999994</v>
      </c>
      <c r="M37" s="433"/>
      <c r="N37" s="1668"/>
      <c r="O37" s="1668"/>
      <c r="P37" s="1668"/>
      <c r="Q37" s="1668"/>
      <c r="R37" s="1668"/>
      <c r="S37" s="1668"/>
      <c r="T37" s="1668"/>
      <c r="U37" s="1668"/>
      <c r="V37" s="1668"/>
      <c r="W37" s="1668"/>
      <c r="X37" s="1668"/>
      <c r="Y37" s="1668"/>
      <c r="Z37" s="1553"/>
      <c r="AA37" s="1007"/>
    </row>
    <row r="38" spans="3:46" ht="18.75">
      <c r="C38" s="1566" t="s">
        <v>130</v>
      </c>
      <c r="D38" s="867">
        <v>78.828000000000003</v>
      </c>
      <c r="E38" s="1565">
        <v>336.589</v>
      </c>
      <c r="F38" s="1565">
        <v>71.138000000000005</v>
      </c>
      <c r="G38" s="1664">
        <v>1.5629999999999999</v>
      </c>
      <c r="H38" s="1566" t="s">
        <v>104</v>
      </c>
      <c r="I38" s="867">
        <v>89.278000000000006</v>
      </c>
      <c r="J38" s="1565">
        <v>382.99099999999999</v>
      </c>
      <c r="K38" s="1565">
        <v>32.42</v>
      </c>
      <c r="L38" s="1664">
        <v>1.4</v>
      </c>
      <c r="M38" s="433"/>
      <c r="N38" s="1669"/>
      <c r="O38" s="1670"/>
      <c r="P38" s="1670"/>
      <c r="Q38" s="1670"/>
      <c r="R38" s="1670"/>
      <c r="S38" s="1669"/>
      <c r="T38" s="1670"/>
      <c r="U38" s="1670"/>
      <c r="V38" s="1670"/>
      <c r="W38" s="1670"/>
      <c r="X38" s="1670"/>
      <c r="Y38" s="1670"/>
      <c r="Z38" s="1307"/>
      <c r="AA38" s="1007"/>
    </row>
    <row r="39" spans="3:46" ht="18.75">
      <c r="C39" s="1566" t="s">
        <v>119</v>
      </c>
      <c r="D39" s="867">
        <v>55.77</v>
      </c>
      <c r="E39" s="1565">
        <v>239.792</v>
      </c>
      <c r="F39" s="1565">
        <v>63.941000000000003</v>
      </c>
      <c r="G39" s="1664">
        <v>2.1800000000000002</v>
      </c>
      <c r="H39" s="1566"/>
      <c r="I39" s="867"/>
      <c r="J39" s="1565"/>
      <c r="K39" s="1565"/>
      <c r="L39" s="1664"/>
      <c r="M39" s="433"/>
      <c r="N39" s="1661"/>
      <c r="O39" s="1300"/>
      <c r="P39" s="1300"/>
      <c r="Q39" s="1300"/>
      <c r="R39" s="1300"/>
      <c r="S39" s="1665"/>
      <c r="T39" s="1665"/>
      <c r="U39" s="1665"/>
      <c r="V39" s="1665"/>
      <c r="W39" s="1665"/>
      <c r="X39" s="1665"/>
      <c r="Y39" s="1665"/>
      <c r="Z39" s="1009"/>
      <c r="AA39" s="1552"/>
    </row>
    <row r="40" spans="3:46" ht="16.5" thickBot="1">
      <c r="C40" s="1652" t="s">
        <v>114</v>
      </c>
      <c r="D40" s="1653">
        <v>31.766999999999999</v>
      </c>
      <c r="E40" s="1654">
        <v>136.768</v>
      </c>
      <c r="F40" s="1654">
        <v>15.821</v>
      </c>
      <c r="G40" s="1655">
        <v>0.14499999999999999</v>
      </c>
      <c r="H40" s="1652"/>
      <c r="I40" s="1653"/>
      <c r="J40" s="1654"/>
      <c r="K40" s="1654"/>
      <c r="L40" s="1655"/>
      <c r="M40" s="433"/>
      <c r="N40" s="1661"/>
      <c r="O40" s="1662"/>
      <c r="P40" s="1663"/>
      <c r="Q40" s="1663"/>
      <c r="R40" s="1663"/>
      <c r="S40" s="1666"/>
      <c r="T40" s="1667"/>
      <c r="U40" s="1667"/>
      <c r="V40" s="1667"/>
      <c r="W40" s="1667"/>
      <c r="X40" s="1667"/>
      <c r="Y40" s="1667"/>
      <c r="Z40" s="1009"/>
      <c r="AA40" s="1550"/>
    </row>
    <row r="41" spans="3:46" ht="15">
      <c r="C41" s="1560" t="s">
        <v>469</v>
      </c>
      <c r="D41" s="1559"/>
      <c r="E41" s="1559"/>
      <c r="F41" s="1559"/>
      <c r="G41" s="1671"/>
      <c r="H41" s="1560" t="s">
        <v>469</v>
      </c>
      <c r="I41" s="1559"/>
      <c r="J41" s="1559"/>
      <c r="K41" s="1559"/>
      <c r="L41" s="1671"/>
      <c r="N41" s="1663"/>
      <c r="O41" s="1672"/>
      <c r="P41" s="1672"/>
      <c r="Q41" s="1672"/>
      <c r="R41" s="1672"/>
      <c r="S41" s="1662"/>
      <c r="T41" s="1672"/>
      <c r="U41" s="1673"/>
      <c r="V41" s="1673"/>
      <c r="W41" s="1663"/>
      <c r="X41" s="1663"/>
      <c r="Y41" s="1663"/>
    </row>
    <row r="42" spans="3:46" ht="15.75">
      <c r="N42" s="1663"/>
      <c r="O42" s="1672"/>
      <c r="P42" s="1674"/>
      <c r="Q42" s="1674"/>
      <c r="R42" s="1674"/>
      <c r="S42" s="1662"/>
      <c r="T42" s="1672"/>
      <c r="U42" s="1673"/>
      <c r="V42" s="1673"/>
      <c r="W42" s="1663"/>
      <c r="X42" s="1663"/>
      <c r="Y42" s="1663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432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433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7" t="s">
        <v>154</v>
      </c>
      <c r="C4" s="493"/>
      <c r="D4" s="493"/>
      <c r="E4" s="494"/>
      <c r="F4" s="749" t="s">
        <v>185</v>
      </c>
      <c r="G4" s="750" t="s">
        <v>4</v>
      </c>
      <c r="H4" s="750" t="s">
        <v>5</v>
      </c>
      <c r="I4" s="751" t="s">
        <v>186</v>
      </c>
    </row>
    <row r="5" spans="1:9" ht="24" customHeight="1" thickBot="1">
      <c r="A5" s="121" t="s">
        <v>6</v>
      </c>
      <c r="B5" s="747" t="s">
        <v>211</v>
      </c>
      <c r="C5" s="494"/>
      <c r="D5" s="748" t="s">
        <v>7</v>
      </c>
      <c r="E5" s="494"/>
      <c r="F5" s="752" t="s">
        <v>187</v>
      </c>
      <c r="G5" s="753" t="s">
        <v>8</v>
      </c>
      <c r="H5" s="753" t="s">
        <v>9</v>
      </c>
      <c r="I5" s="579" t="s">
        <v>188</v>
      </c>
    </row>
    <row r="6" spans="1:9" ht="23.25" customHeight="1" thickBot="1">
      <c r="A6" s="496" t="s">
        <v>189</v>
      </c>
      <c r="B6" s="497">
        <v>2018</v>
      </c>
      <c r="C6" s="497">
        <v>2017</v>
      </c>
      <c r="D6" s="497">
        <v>2018</v>
      </c>
      <c r="E6" s="497">
        <v>2017</v>
      </c>
      <c r="F6" s="754" t="s">
        <v>18</v>
      </c>
      <c r="G6" s="755" t="s">
        <v>10</v>
      </c>
      <c r="H6" s="755" t="s">
        <v>190</v>
      </c>
      <c r="I6" s="955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29" customWidth="1"/>
    <col min="2" max="2" width="21.28515625" style="1029" customWidth="1"/>
    <col min="3" max="3" width="15.140625" style="1029" customWidth="1"/>
    <col min="4" max="4" width="11.140625" style="1029" customWidth="1"/>
    <col min="5" max="5" width="13.5703125" style="1029" customWidth="1"/>
    <col min="6" max="6" width="21.5703125" style="1029" customWidth="1"/>
    <col min="7" max="7" width="10.28515625" style="1029" customWidth="1"/>
    <col min="8" max="8" width="10.85546875" style="1029" customWidth="1"/>
    <col min="9" max="9" width="12.42578125" style="1029" customWidth="1"/>
    <col min="10" max="10" width="9.7109375" style="1029" customWidth="1"/>
    <col min="11" max="11" width="26.140625" style="1029" customWidth="1"/>
    <col min="12" max="12" width="10.7109375" style="1029" customWidth="1"/>
    <col min="13" max="13" width="10.140625" style="1029" customWidth="1"/>
    <col min="14" max="14" width="13.140625" style="1029" customWidth="1"/>
    <col min="15" max="15" width="18.7109375" style="1029" customWidth="1"/>
    <col min="16" max="16" width="10.85546875" style="1029" customWidth="1"/>
    <col min="17" max="17" width="10.5703125" style="1029" customWidth="1"/>
    <col min="18" max="18" width="13.28515625" style="1029" customWidth="1"/>
    <col min="19" max="19" width="6.7109375" style="1029" customWidth="1"/>
    <col min="20" max="217" width="9.140625" style="1029" customWidth="1"/>
    <col min="218" max="218" width="2.5703125" style="1029" customWidth="1"/>
    <col min="219" max="219" width="21.28515625" style="1029" customWidth="1"/>
    <col min="220" max="220" width="11.140625" style="1029" customWidth="1"/>
    <col min="221" max="221" width="10.28515625" style="1029" customWidth="1"/>
    <col min="222" max="222" width="9.85546875" style="1029" customWidth="1"/>
    <col min="223" max="223" width="21.5703125" style="1029" customWidth="1"/>
    <col min="224" max="224" width="10.7109375" style="1029" customWidth="1"/>
    <col min="225" max="16384" width="9.7109375" style="1029"/>
  </cols>
  <sheetData>
    <row r="1" spans="2:19" ht="28.5" customHeight="1" thickBot="1">
      <c r="B1" s="1026" t="s">
        <v>548</v>
      </c>
      <c r="C1" s="1027"/>
      <c r="D1" s="1027"/>
      <c r="E1" s="1027"/>
      <c r="F1" s="1027"/>
      <c r="G1" s="1027"/>
      <c r="H1" s="1027"/>
      <c r="I1" s="1027"/>
      <c r="J1" s="431"/>
      <c r="K1" s="432"/>
    </row>
    <row r="2" spans="2:19" ht="28.5" customHeight="1">
      <c r="B2" s="1627"/>
      <c r="C2" s="1626"/>
      <c r="D2" s="1623" t="s">
        <v>547</v>
      </c>
      <c r="E2" s="1625"/>
      <c r="F2" s="1625"/>
      <c r="G2" s="1624"/>
      <c r="H2" s="1623" t="s">
        <v>546</v>
      </c>
      <c r="I2" s="1625"/>
      <c r="J2" s="1625"/>
      <c r="K2" s="1624"/>
      <c r="L2" s="1623" t="s">
        <v>545</v>
      </c>
      <c r="M2" s="1622"/>
    </row>
    <row r="3" spans="2:19" ht="28.5" customHeight="1">
      <c r="B3" s="1621" t="s">
        <v>475</v>
      </c>
      <c r="C3" s="1620" t="s">
        <v>544</v>
      </c>
      <c r="D3" s="1618" t="s">
        <v>179</v>
      </c>
      <c r="E3" s="1618"/>
      <c r="F3" s="1618" t="s">
        <v>477</v>
      </c>
      <c r="G3" s="1619"/>
      <c r="H3" s="1618" t="s">
        <v>179</v>
      </c>
      <c r="I3" s="1618"/>
      <c r="J3" s="1618" t="s">
        <v>477</v>
      </c>
      <c r="K3" s="1619"/>
      <c r="L3" s="1618" t="s">
        <v>179</v>
      </c>
      <c r="M3" s="1617"/>
    </row>
    <row r="4" spans="2:19" ht="28.5" customHeight="1" thickBot="1">
      <c r="B4" s="1616"/>
      <c r="C4" s="1615"/>
      <c r="D4" s="1612" t="s">
        <v>515</v>
      </c>
      <c r="E4" s="1614" t="s">
        <v>516</v>
      </c>
      <c r="F4" s="1612" t="s">
        <v>515</v>
      </c>
      <c r="G4" s="1613" t="s">
        <v>516</v>
      </c>
      <c r="H4" s="1612" t="s">
        <v>515</v>
      </c>
      <c r="I4" s="1614" t="s">
        <v>516</v>
      </c>
      <c r="J4" s="1612" t="s">
        <v>515</v>
      </c>
      <c r="K4" s="1613" t="s">
        <v>516</v>
      </c>
      <c r="L4" s="1612" t="s">
        <v>515</v>
      </c>
      <c r="M4" s="1611" t="s">
        <v>516</v>
      </c>
    </row>
    <row r="5" spans="2:19" ht="45" customHeight="1" thickBot="1">
      <c r="B5" s="1610" t="s">
        <v>543</v>
      </c>
      <c r="C5" s="1609" t="s">
        <v>542</v>
      </c>
      <c r="D5" s="1607">
        <v>874683.59299999999</v>
      </c>
      <c r="E5" s="1608">
        <v>858765.58100000001</v>
      </c>
      <c r="F5" s="1607">
        <v>509095.51500000001</v>
      </c>
      <c r="G5" s="1606">
        <v>448007.83899999998</v>
      </c>
      <c r="H5" s="1607">
        <v>1423439.135</v>
      </c>
      <c r="I5" s="1608">
        <v>1460486.554</v>
      </c>
      <c r="J5" s="1607">
        <v>766040.35699999996</v>
      </c>
      <c r="K5" s="1606">
        <v>660253.44700000004</v>
      </c>
      <c r="L5" s="1605">
        <v>-548755.54200000002</v>
      </c>
      <c r="M5" s="1604">
        <v>-601720.973</v>
      </c>
    </row>
    <row r="6" spans="2:19" ht="29.25" customHeight="1">
      <c r="B6" s="1030" t="s">
        <v>513</v>
      </c>
      <c r="C6" s="1030"/>
      <c r="D6" s="1030"/>
      <c r="E6" s="1030"/>
      <c r="F6" s="1030"/>
      <c r="G6" s="1030"/>
      <c r="H6" s="1030"/>
      <c r="I6" s="1030"/>
      <c r="J6" s="1030"/>
      <c r="K6" s="1030" t="s">
        <v>514</v>
      </c>
      <c r="L6" s="1030"/>
      <c r="M6" s="1030"/>
      <c r="N6" s="1030"/>
      <c r="O6" s="1030"/>
      <c r="P6" s="1030"/>
      <c r="Q6" s="1030"/>
      <c r="R6" s="1030"/>
      <c r="S6" s="1030"/>
    </row>
    <row r="7" spans="2:19" ht="13.5" thickBot="1"/>
    <row r="8" spans="2:19" ht="21" thickBot="1">
      <c r="B8" s="1603" t="s">
        <v>160</v>
      </c>
      <c r="C8" s="1602"/>
      <c r="D8" s="1602"/>
      <c r="E8" s="1602"/>
      <c r="F8" s="1602"/>
      <c r="G8" s="1602"/>
      <c r="H8" s="1602"/>
      <c r="I8" s="1601"/>
      <c r="J8" s="1556"/>
      <c r="K8" s="1603" t="s">
        <v>181</v>
      </c>
      <c r="L8" s="1602"/>
      <c r="M8" s="1602"/>
      <c r="N8" s="1601"/>
      <c r="O8" s="1602"/>
      <c r="P8" s="1602"/>
      <c r="Q8" s="1602"/>
      <c r="R8" s="1601"/>
      <c r="S8" s="1556"/>
    </row>
    <row r="9" spans="2:19" ht="16.5" thickBot="1">
      <c r="B9" s="1600" t="s">
        <v>515</v>
      </c>
      <c r="C9" s="1599"/>
      <c r="D9" s="1598"/>
      <c r="E9" s="1597"/>
      <c r="F9" s="1600" t="s">
        <v>516</v>
      </c>
      <c r="G9" s="1599"/>
      <c r="H9" s="1598"/>
      <c r="I9" s="1597"/>
      <c r="J9" s="1556"/>
      <c r="K9" s="1600" t="s">
        <v>515</v>
      </c>
      <c r="L9" s="1599"/>
      <c r="M9" s="1598"/>
      <c r="N9" s="1597"/>
      <c r="O9" s="1600" t="s">
        <v>516</v>
      </c>
      <c r="P9" s="1599"/>
      <c r="Q9" s="1598"/>
      <c r="R9" s="1597"/>
      <c r="S9" s="1556"/>
    </row>
    <row r="10" spans="2:19" ht="43.5" thickBot="1">
      <c r="B10" s="1596" t="s">
        <v>182</v>
      </c>
      <c r="C10" s="1594" t="s">
        <v>179</v>
      </c>
      <c r="D10" s="1593" t="s">
        <v>183</v>
      </c>
      <c r="E10" s="1592" t="s">
        <v>164</v>
      </c>
      <c r="F10" s="1595" t="s">
        <v>182</v>
      </c>
      <c r="G10" s="1594" t="s">
        <v>179</v>
      </c>
      <c r="H10" s="1593" t="s">
        <v>183</v>
      </c>
      <c r="I10" s="1592" t="s">
        <v>164</v>
      </c>
      <c r="J10" s="1556"/>
      <c r="K10" s="1591" t="s">
        <v>182</v>
      </c>
      <c r="L10" s="1589" t="s">
        <v>179</v>
      </c>
      <c r="M10" s="1588" t="s">
        <v>183</v>
      </c>
      <c r="N10" s="1587" t="s">
        <v>164</v>
      </c>
      <c r="O10" s="1590" t="s">
        <v>182</v>
      </c>
      <c r="P10" s="1589" t="s">
        <v>179</v>
      </c>
      <c r="Q10" s="1588" t="s">
        <v>183</v>
      </c>
      <c r="R10" s="1587" t="s">
        <v>164</v>
      </c>
      <c r="S10" s="1556"/>
    </row>
    <row r="11" spans="2:19" ht="15" thickBot="1">
      <c r="B11" s="1586" t="s">
        <v>161</v>
      </c>
      <c r="C11" s="862">
        <v>874683.59299999999</v>
      </c>
      <c r="D11" s="1585">
        <v>3719576.7319999998</v>
      </c>
      <c r="E11" s="864">
        <v>509095.51500000001</v>
      </c>
      <c r="F11" s="1586" t="s">
        <v>161</v>
      </c>
      <c r="G11" s="862">
        <v>858765.58100000001</v>
      </c>
      <c r="H11" s="1585">
        <v>3690581.5819999999</v>
      </c>
      <c r="I11" s="864">
        <v>448007.83899999998</v>
      </c>
      <c r="J11" s="1556"/>
      <c r="K11" s="1586" t="s">
        <v>161</v>
      </c>
      <c r="L11" s="862">
        <v>1423439.135</v>
      </c>
      <c r="M11" s="1585">
        <v>6054258.0219999999</v>
      </c>
      <c r="N11" s="1585">
        <v>766040.35699999996</v>
      </c>
      <c r="O11" s="1586" t="s">
        <v>161</v>
      </c>
      <c r="P11" s="862">
        <v>1460486.554</v>
      </c>
      <c r="Q11" s="1585">
        <v>6274971.716</v>
      </c>
      <c r="R11" s="864">
        <v>660253.44700000004</v>
      </c>
      <c r="S11" s="1556"/>
    </row>
    <row r="12" spans="2:19">
      <c r="B12" s="1584" t="s">
        <v>309</v>
      </c>
      <c r="C12" s="1583">
        <v>148821.42000000001</v>
      </c>
      <c r="D12" s="1582">
        <v>631221.28599999996</v>
      </c>
      <c r="E12" s="1581">
        <v>60852.258999999998</v>
      </c>
      <c r="F12" s="1584" t="s">
        <v>309</v>
      </c>
      <c r="G12" s="1583">
        <v>101588.45</v>
      </c>
      <c r="H12" s="1582">
        <v>436375.19</v>
      </c>
      <c r="I12" s="1581">
        <v>41339.144999999997</v>
      </c>
      <c r="J12" s="1556"/>
      <c r="K12" s="1584" t="s">
        <v>108</v>
      </c>
      <c r="L12" s="1583">
        <v>399393.20400000003</v>
      </c>
      <c r="M12" s="1582">
        <v>1698088.2339999999</v>
      </c>
      <c r="N12" s="1582">
        <v>179608.66800000001</v>
      </c>
      <c r="O12" s="1584" t="s">
        <v>108</v>
      </c>
      <c r="P12" s="1583">
        <v>409399.31099999999</v>
      </c>
      <c r="Q12" s="1582">
        <v>1758896.4609999999</v>
      </c>
      <c r="R12" s="1581">
        <v>154479.40400000001</v>
      </c>
      <c r="S12" s="1556"/>
    </row>
    <row r="13" spans="2:19">
      <c r="B13" s="1570" t="s">
        <v>113</v>
      </c>
      <c r="C13" s="1569">
        <v>90788.865999999995</v>
      </c>
      <c r="D13" s="1568">
        <v>386238.65600000002</v>
      </c>
      <c r="E13" s="1567">
        <v>64090.822</v>
      </c>
      <c r="F13" s="1570" t="s">
        <v>108</v>
      </c>
      <c r="G13" s="1569">
        <v>93115.31</v>
      </c>
      <c r="H13" s="1568">
        <v>400163.90700000001</v>
      </c>
      <c r="I13" s="1567">
        <v>66783.917000000001</v>
      </c>
      <c r="J13" s="1556"/>
      <c r="K13" s="1570" t="s">
        <v>104</v>
      </c>
      <c r="L13" s="1569">
        <v>348500.83299999998</v>
      </c>
      <c r="M13" s="1568">
        <v>1483008.5179999999</v>
      </c>
      <c r="N13" s="1568">
        <v>218182.79399999999</v>
      </c>
      <c r="O13" s="1570" t="s">
        <v>104</v>
      </c>
      <c r="P13" s="1569">
        <v>365164.73</v>
      </c>
      <c r="Q13" s="1568">
        <v>1569094.0630000001</v>
      </c>
      <c r="R13" s="1567">
        <v>191846.93</v>
      </c>
      <c r="S13" s="1556"/>
    </row>
    <row r="14" spans="2:19">
      <c r="B14" s="1570" t="s">
        <v>108</v>
      </c>
      <c r="C14" s="1569">
        <v>83656.417000000001</v>
      </c>
      <c r="D14" s="1568">
        <v>355702.42700000003</v>
      </c>
      <c r="E14" s="1567">
        <v>72943.593999999997</v>
      </c>
      <c r="F14" s="1570" t="s">
        <v>163</v>
      </c>
      <c r="G14" s="1569">
        <v>80178.05</v>
      </c>
      <c r="H14" s="1568">
        <v>344561.81900000002</v>
      </c>
      <c r="I14" s="1567">
        <v>28105.241000000002</v>
      </c>
      <c r="J14" s="1556"/>
      <c r="K14" s="1570" t="s">
        <v>106</v>
      </c>
      <c r="L14" s="1569">
        <v>212005.902</v>
      </c>
      <c r="M14" s="1568">
        <v>902019.505</v>
      </c>
      <c r="N14" s="1568">
        <v>136170.28899999999</v>
      </c>
      <c r="O14" s="1570" t="s">
        <v>106</v>
      </c>
      <c r="P14" s="1569">
        <v>197578.99400000001</v>
      </c>
      <c r="Q14" s="1568">
        <v>848770.87199999997</v>
      </c>
      <c r="R14" s="1567">
        <v>102107.18399999999</v>
      </c>
      <c r="S14" s="1556"/>
    </row>
    <row r="15" spans="2:19">
      <c r="B15" s="1570" t="s">
        <v>163</v>
      </c>
      <c r="C15" s="1569">
        <v>79873.856</v>
      </c>
      <c r="D15" s="1568">
        <v>340023.804</v>
      </c>
      <c r="E15" s="1567">
        <v>31428.188999999998</v>
      </c>
      <c r="F15" s="1570" t="s">
        <v>113</v>
      </c>
      <c r="G15" s="1569">
        <v>74325.247000000003</v>
      </c>
      <c r="H15" s="1568">
        <v>319341.27299999999</v>
      </c>
      <c r="I15" s="1567">
        <v>42404.135999999999</v>
      </c>
      <c r="J15" s="1556"/>
      <c r="K15" s="1570" t="s">
        <v>110</v>
      </c>
      <c r="L15" s="1569">
        <v>172430.573</v>
      </c>
      <c r="M15" s="1568">
        <v>733990.39099999995</v>
      </c>
      <c r="N15" s="1568">
        <v>72389.31</v>
      </c>
      <c r="O15" s="1570" t="s">
        <v>110</v>
      </c>
      <c r="P15" s="1569">
        <v>192492.21799999999</v>
      </c>
      <c r="Q15" s="1568">
        <v>827193.625</v>
      </c>
      <c r="R15" s="1567">
        <v>72845.805999999997</v>
      </c>
      <c r="S15" s="1556"/>
    </row>
    <row r="16" spans="2:19">
      <c r="B16" s="866" t="s">
        <v>134</v>
      </c>
      <c r="C16" s="1574">
        <v>72818.967999999993</v>
      </c>
      <c r="D16" s="1573">
        <v>309756.63900000002</v>
      </c>
      <c r="E16" s="1572">
        <v>35778.728000000003</v>
      </c>
      <c r="F16" s="866" t="s">
        <v>134</v>
      </c>
      <c r="G16" s="1574">
        <v>67275.214000000007</v>
      </c>
      <c r="H16" s="1573">
        <v>289101.35399999999</v>
      </c>
      <c r="I16" s="1572">
        <v>29590.175999999999</v>
      </c>
      <c r="J16" s="1556"/>
      <c r="K16" s="866" t="s">
        <v>504</v>
      </c>
      <c r="L16" s="1574">
        <v>131996.08499999999</v>
      </c>
      <c r="M16" s="1573">
        <v>561285.16099999996</v>
      </c>
      <c r="N16" s="1573">
        <v>86982.243000000002</v>
      </c>
      <c r="O16" s="866" t="s">
        <v>504</v>
      </c>
      <c r="P16" s="1574">
        <v>127533.526</v>
      </c>
      <c r="Q16" s="1573">
        <v>547749.33900000004</v>
      </c>
      <c r="R16" s="1572">
        <v>66610.77</v>
      </c>
      <c r="S16" s="1556"/>
    </row>
    <row r="17" spans="2:19">
      <c r="B17" s="1570" t="s">
        <v>129</v>
      </c>
      <c r="C17" s="1569">
        <v>44772.324000000001</v>
      </c>
      <c r="D17" s="1568">
        <v>190560.69200000001</v>
      </c>
      <c r="E17" s="1567">
        <v>23831.492999999999</v>
      </c>
      <c r="F17" s="1570" t="s">
        <v>162</v>
      </c>
      <c r="G17" s="1569">
        <v>52045.811999999998</v>
      </c>
      <c r="H17" s="1568">
        <v>223742.16699999999</v>
      </c>
      <c r="I17" s="1567">
        <v>19956.597000000002</v>
      </c>
      <c r="J17" s="1556"/>
      <c r="K17" s="1570" t="s">
        <v>162</v>
      </c>
      <c r="L17" s="1569">
        <v>70925.441999999995</v>
      </c>
      <c r="M17" s="1568">
        <v>301640.74599999998</v>
      </c>
      <c r="N17" s="1568">
        <v>29259.974999999999</v>
      </c>
      <c r="O17" s="1570" t="s">
        <v>162</v>
      </c>
      <c r="P17" s="1569">
        <v>56349.283000000003</v>
      </c>
      <c r="Q17" s="1568">
        <v>242086.77900000001</v>
      </c>
      <c r="R17" s="1567">
        <v>22985.447</v>
      </c>
      <c r="S17" s="1556"/>
    </row>
    <row r="18" spans="2:19">
      <c r="B18" s="1566" t="s">
        <v>131</v>
      </c>
      <c r="C18" s="867">
        <v>38815.466</v>
      </c>
      <c r="D18" s="1565">
        <v>165124.54999999999</v>
      </c>
      <c r="E18" s="869">
        <v>20511.111000000001</v>
      </c>
      <c r="F18" s="1566" t="s">
        <v>131</v>
      </c>
      <c r="G18" s="867">
        <v>49694.432000000001</v>
      </c>
      <c r="H18" s="1565">
        <v>213537.149</v>
      </c>
      <c r="I18" s="869">
        <v>23311.83</v>
      </c>
      <c r="J18" s="1556"/>
      <c r="K18" s="1566" t="s">
        <v>111</v>
      </c>
      <c r="L18" s="867">
        <v>25108.25</v>
      </c>
      <c r="M18" s="1565">
        <v>106592.167</v>
      </c>
      <c r="N18" s="1565">
        <v>16155.031000000001</v>
      </c>
      <c r="O18" s="1566" t="s">
        <v>111</v>
      </c>
      <c r="P18" s="867">
        <v>43818.366999999998</v>
      </c>
      <c r="Q18" s="1565">
        <v>188314.016</v>
      </c>
      <c r="R18" s="869">
        <v>22390.455000000002</v>
      </c>
      <c r="S18" s="1556"/>
    </row>
    <row r="19" spans="2:19">
      <c r="B19" s="1570" t="s">
        <v>162</v>
      </c>
      <c r="C19" s="1569">
        <v>38038.379000000001</v>
      </c>
      <c r="D19" s="1568">
        <v>161666.59400000001</v>
      </c>
      <c r="E19" s="1567">
        <v>16118.418</v>
      </c>
      <c r="F19" s="1570" t="s">
        <v>149</v>
      </c>
      <c r="G19" s="1569">
        <v>45493.845000000001</v>
      </c>
      <c r="H19" s="1568">
        <v>195493.011</v>
      </c>
      <c r="I19" s="1567">
        <v>22217.635999999999</v>
      </c>
      <c r="J19" s="1556"/>
      <c r="K19" s="1570" t="s">
        <v>119</v>
      </c>
      <c r="L19" s="1569">
        <v>20906.485000000001</v>
      </c>
      <c r="M19" s="1568">
        <v>88831.148000000001</v>
      </c>
      <c r="N19" s="1568">
        <v>6113.5659999999998</v>
      </c>
      <c r="O19" s="1570" t="s">
        <v>131</v>
      </c>
      <c r="P19" s="1569">
        <v>18642.439999999999</v>
      </c>
      <c r="Q19" s="1568">
        <v>80046.134000000005</v>
      </c>
      <c r="R19" s="1567">
        <v>8123.42</v>
      </c>
      <c r="S19" s="1556"/>
    </row>
    <row r="20" spans="2:19">
      <c r="B20" s="1570" t="s">
        <v>149</v>
      </c>
      <c r="C20" s="1569">
        <v>36040.762000000002</v>
      </c>
      <c r="D20" s="1568">
        <v>153269.182</v>
      </c>
      <c r="E20" s="1567">
        <v>20499.131000000001</v>
      </c>
      <c r="F20" s="1570" t="s">
        <v>504</v>
      </c>
      <c r="G20" s="1569">
        <v>40044.612000000001</v>
      </c>
      <c r="H20" s="1568">
        <v>172121.09400000001</v>
      </c>
      <c r="I20" s="1567">
        <v>21238.32</v>
      </c>
      <c r="J20" s="1556"/>
      <c r="K20" s="1570" t="s">
        <v>113</v>
      </c>
      <c r="L20" s="1569">
        <v>11125.956</v>
      </c>
      <c r="M20" s="1568">
        <v>47009.684999999998</v>
      </c>
      <c r="N20" s="1568">
        <v>3941.2240000000002</v>
      </c>
      <c r="O20" s="1570" t="s">
        <v>119</v>
      </c>
      <c r="P20" s="1569">
        <v>18550.952000000001</v>
      </c>
      <c r="Q20" s="1568">
        <v>79731.758000000002</v>
      </c>
      <c r="R20" s="1567">
        <v>5507.9790000000003</v>
      </c>
      <c r="S20" s="1556"/>
    </row>
    <row r="21" spans="2:19">
      <c r="B21" s="1570" t="s">
        <v>115</v>
      </c>
      <c r="C21" s="1569">
        <v>31052.289000000001</v>
      </c>
      <c r="D21" s="1568">
        <v>132356.75200000001</v>
      </c>
      <c r="E21" s="1567">
        <v>17640.874</v>
      </c>
      <c r="F21" s="1570" t="s">
        <v>129</v>
      </c>
      <c r="G21" s="1569">
        <v>38380.042999999998</v>
      </c>
      <c r="H21" s="1568">
        <v>164990.29699999999</v>
      </c>
      <c r="I21" s="1567">
        <v>17752.552</v>
      </c>
      <c r="J21" s="1556"/>
      <c r="K21" s="1570" t="s">
        <v>131</v>
      </c>
      <c r="L21" s="1569">
        <v>10371.798000000001</v>
      </c>
      <c r="M21" s="1568">
        <v>43892.031999999999</v>
      </c>
      <c r="N21" s="1568">
        <v>5733.9880000000003</v>
      </c>
      <c r="O21" s="1570" t="s">
        <v>113</v>
      </c>
      <c r="P21" s="1569">
        <v>6297.6750000000002</v>
      </c>
      <c r="Q21" s="1568">
        <v>27141.203000000001</v>
      </c>
      <c r="R21" s="1567">
        <v>2443.6060000000002</v>
      </c>
      <c r="S21" s="1556"/>
    </row>
    <row r="22" spans="2:19">
      <c r="B22" s="866" t="s">
        <v>110</v>
      </c>
      <c r="C22" s="1574">
        <v>22815.286</v>
      </c>
      <c r="D22" s="1573">
        <v>96921.040999999997</v>
      </c>
      <c r="E22" s="1572">
        <v>12132.378000000001</v>
      </c>
      <c r="F22" s="866" t="s">
        <v>168</v>
      </c>
      <c r="G22" s="1574">
        <v>24414.041000000001</v>
      </c>
      <c r="H22" s="1573">
        <v>104933.19100000001</v>
      </c>
      <c r="I22" s="1572">
        <v>21933.106</v>
      </c>
      <c r="J22" s="1556"/>
      <c r="K22" s="866" t="s">
        <v>118</v>
      </c>
      <c r="L22" s="1574">
        <v>7485.6940000000004</v>
      </c>
      <c r="M22" s="1573">
        <v>31827.067999999999</v>
      </c>
      <c r="N22" s="1573">
        <v>5057.0129999999999</v>
      </c>
      <c r="O22" s="866" t="s">
        <v>118</v>
      </c>
      <c r="P22" s="1574">
        <v>6156.74</v>
      </c>
      <c r="Q22" s="1573">
        <v>26438.986000000001</v>
      </c>
      <c r="R22" s="1572">
        <v>2249.6529999999998</v>
      </c>
      <c r="S22" s="1556"/>
    </row>
    <row r="23" spans="2:19">
      <c r="B23" s="1570" t="s">
        <v>168</v>
      </c>
      <c r="C23" s="1569">
        <v>18599.031999999999</v>
      </c>
      <c r="D23" s="1568">
        <v>78901.582999999999</v>
      </c>
      <c r="E23" s="1567">
        <v>18650.976999999999</v>
      </c>
      <c r="F23" s="1570" t="s">
        <v>368</v>
      </c>
      <c r="G23" s="1569">
        <v>18867.606</v>
      </c>
      <c r="H23" s="1568">
        <v>81101.399000000005</v>
      </c>
      <c r="I23" s="1567">
        <v>11992.467000000001</v>
      </c>
      <c r="J23" s="1556"/>
      <c r="K23" s="1570" t="s">
        <v>112</v>
      </c>
      <c r="L23" s="1569">
        <v>5082.3649999999998</v>
      </c>
      <c r="M23" s="1568">
        <v>21581.413</v>
      </c>
      <c r="N23" s="1568">
        <v>2081.2330000000002</v>
      </c>
      <c r="O23" s="1570" t="s">
        <v>129</v>
      </c>
      <c r="P23" s="1569">
        <v>5800.973</v>
      </c>
      <c r="Q23" s="1568">
        <v>24959.697</v>
      </c>
      <c r="R23" s="1567">
        <v>2990.3389999999999</v>
      </c>
      <c r="S23" s="1556"/>
    </row>
    <row r="24" spans="2:19">
      <c r="B24" s="1566" t="s">
        <v>130</v>
      </c>
      <c r="C24" s="867">
        <v>16009.181</v>
      </c>
      <c r="D24" s="1565">
        <v>68082.676000000007</v>
      </c>
      <c r="E24" s="869">
        <v>7450.7380000000003</v>
      </c>
      <c r="F24" s="1566" t="s">
        <v>126</v>
      </c>
      <c r="G24" s="867">
        <v>17109.578000000001</v>
      </c>
      <c r="H24" s="1565">
        <v>73523.570000000007</v>
      </c>
      <c r="I24" s="869">
        <v>7016.6090000000004</v>
      </c>
      <c r="J24" s="1556"/>
      <c r="K24" s="1566" t="s">
        <v>129</v>
      </c>
      <c r="L24" s="867">
        <v>3305.4670000000001</v>
      </c>
      <c r="M24" s="1565">
        <v>14136.394</v>
      </c>
      <c r="N24" s="1565">
        <v>1775.35</v>
      </c>
      <c r="O24" s="1566" t="s">
        <v>112</v>
      </c>
      <c r="P24" s="867">
        <v>4354.8670000000002</v>
      </c>
      <c r="Q24" s="1565">
        <v>18690.714</v>
      </c>
      <c r="R24" s="869">
        <v>1600.066</v>
      </c>
      <c r="S24" s="1556"/>
    </row>
    <row r="25" spans="2:19">
      <c r="B25" s="1570" t="s">
        <v>368</v>
      </c>
      <c r="C25" s="1569">
        <v>14761.888000000001</v>
      </c>
      <c r="D25" s="1568">
        <v>63224.57</v>
      </c>
      <c r="E25" s="1567">
        <v>10624.343000000001</v>
      </c>
      <c r="F25" s="1570" t="s">
        <v>258</v>
      </c>
      <c r="G25" s="1569">
        <v>14644.992</v>
      </c>
      <c r="H25" s="1568">
        <v>63057.72</v>
      </c>
      <c r="I25" s="1567">
        <v>13680.683999999999</v>
      </c>
      <c r="J25" s="1556"/>
      <c r="K25" s="1570" t="s">
        <v>117</v>
      </c>
      <c r="L25" s="1569">
        <v>1413.0719999999999</v>
      </c>
      <c r="M25" s="1568">
        <v>6023.4040000000005</v>
      </c>
      <c r="N25" s="1568">
        <v>573.12099999999998</v>
      </c>
      <c r="O25" s="1570" t="s">
        <v>134</v>
      </c>
      <c r="P25" s="1569">
        <v>2504.8319999999999</v>
      </c>
      <c r="Q25" s="1568">
        <v>10756.608</v>
      </c>
      <c r="R25" s="1567">
        <v>1157.9649999999999</v>
      </c>
      <c r="S25" s="1556"/>
    </row>
    <row r="26" spans="2:19">
      <c r="B26" s="1566" t="s">
        <v>243</v>
      </c>
      <c r="C26" s="867">
        <v>14526.447</v>
      </c>
      <c r="D26" s="1565">
        <v>61449.995000000003</v>
      </c>
      <c r="E26" s="869">
        <v>5499.54</v>
      </c>
      <c r="F26" s="1566" t="s">
        <v>110</v>
      </c>
      <c r="G26" s="867">
        <v>14323.138999999999</v>
      </c>
      <c r="H26" s="1565">
        <v>61566.631000000001</v>
      </c>
      <c r="I26" s="869">
        <v>6420.942</v>
      </c>
      <c r="J26" s="1556"/>
      <c r="K26" s="1570" t="s">
        <v>116</v>
      </c>
      <c r="L26" s="1569">
        <v>1019.82</v>
      </c>
      <c r="M26" s="1568">
        <v>4332.9470000000001</v>
      </c>
      <c r="N26" s="1568">
        <v>582.50800000000004</v>
      </c>
      <c r="O26" s="1570" t="s">
        <v>117</v>
      </c>
      <c r="P26" s="1569">
        <v>1616.154</v>
      </c>
      <c r="Q26" s="1568">
        <v>6953.52</v>
      </c>
      <c r="R26" s="1567">
        <v>600.90899999999999</v>
      </c>
      <c r="S26" s="1556"/>
    </row>
    <row r="27" spans="2:19">
      <c r="B27" s="1570" t="s">
        <v>126</v>
      </c>
      <c r="C27" s="1569">
        <v>14518.287</v>
      </c>
      <c r="D27" s="1568">
        <v>61648.531999999999</v>
      </c>
      <c r="E27" s="1567">
        <v>6916.415</v>
      </c>
      <c r="F27" s="1570" t="s">
        <v>106</v>
      </c>
      <c r="G27" s="1569">
        <v>13691.808999999999</v>
      </c>
      <c r="H27" s="1568">
        <v>58877.961000000003</v>
      </c>
      <c r="I27" s="1567">
        <v>6272.1819999999998</v>
      </c>
      <c r="J27" s="1556"/>
      <c r="K27" s="866" t="s">
        <v>163</v>
      </c>
      <c r="L27" s="1569">
        <v>1008.859</v>
      </c>
      <c r="M27" s="1568">
        <v>4280.4679999999998</v>
      </c>
      <c r="N27" s="1568">
        <v>795.94399999999996</v>
      </c>
      <c r="O27" s="866" t="s">
        <v>163</v>
      </c>
      <c r="P27" s="1569">
        <v>1604.4110000000001</v>
      </c>
      <c r="Q27" s="1568">
        <v>6892.7610000000004</v>
      </c>
      <c r="R27" s="1567">
        <v>1090.498</v>
      </c>
      <c r="S27" s="1556"/>
    </row>
    <row r="28" spans="2:19">
      <c r="B28" s="1570" t="s">
        <v>227</v>
      </c>
      <c r="C28" s="1569">
        <v>14186.404</v>
      </c>
      <c r="D28" s="1568">
        <v>60552.466999999997</v>
      </c>
      <c r="E28" s="1567">
        <v>7736.8909999999996</v>
      </c>
      <c r="F28" s="1570" t="s">
        <v>130</v>
      </c>
      <c r="G28" s="1569">
        <v>13681.668</v>
      </c>
      <c r="H28" s="1568">
        <v>58835.275999999998</v>
      </c>
      <c r="I28" s="1567">
        <v>6186.9989999999998</v>
      </c>
      <c r="J28" s="1556"/>
      <c r="K28" s="1566" t="s">
        <v>126</v>
      </c>
      <c r="L28" s="867">
        <v>484.60899999999998</v>
      </c>
      <c r="M28" s="1565">
        <v>2064.64</v>
      </c>
      <c r="N28" s="1565">
        <v>220.82900000000001</v>
      </c>
      <c r="O28" s="1566" t="s">
        <v>517</v>
      </c>
      <c r="P28" s="867">
        <v>716.125</v>
      </c>
      <c r="Q28" s="1565">
        <v>3069.598</v>
      </c>
      <c r="R28" s="869">
        <v>387.83800000000002</v>
      </c>
      <c r="S28" s="1556"/>
    </row>
    <row r="29" spans="2:19">
      <c r="B29" s="1570" t="s">
        <v>258</v>
      </c>
      <c r="C29" s="1569">
        <v>12485.079</v>
      </c>
      <c r="D29" s="1568">
        <v>53406.925999999999</v>
      </c>
      <c r="E29" s="1567">
        <v>13584.303</v>
      </c>
      <c r="F29" s="1570" t="s">
        <v>227</v>
      </c>
      <c r="G29" s="1569">
        <v>12823.844999999999</v>
      </c>
      <c r="H29" s="1568">
        <v>55086.597000000002</v>
      </c>
      <c r="I29" s="1567">
        <v>5807.1710000000003</v>
      </c>
      <c r="J29" s="1556"/>
      <c r="K29" s="1570" t="s">
        <v>138</v>
      </c>
      <c r="L29" s="1569">
        <v>379.46</v>
      </c>
      <c r="M29" s="1568">
        <v>1585.788</v>
      </c>
      <c r="N29" s="1568">
        <v>144.67099999999999</v>
      </c>
      <c r="O29" s="1570" t="s">
        <v>138</v>
      </c>
      <c r="P29" s="1569">
        <v>688.15499999999997</v>
      </c>
      <c r="Q29" s="1568">
        <v>2950.4209999999998</v>
      </c>
      <c r="R29" s="1567">
        <v>191.80699999999999</v>
      </c>
      <c r="S29" s="1556"/>
    </row>
    <row r="30" spans="2:19">
      <c r="B30" s="866" t="s">
        <v>112</v>
      </c>
      <c r="C30" s="1574">
        <v>11348.663</v>
      </c>
      <c r="D30" s="1573">
        <v>48423.374000000003</v>
      </c>
      <c r="E30" s="1572">
        <v>4186.3760000000002</v>
      </c>
      <c r="F30" s="866" t="s">
        <v>150</v>
      </c>
      <c r="G30" s="1574">
        <v>10818.892</v>
      </c>
      <c r="H30" s="1573">
        <v>46494.889000000003</v>
      </c>
      <c r="I30" s="1572">
        <v>5241.0280000000002</v>
      </c>
      <c r="J30" s="1556"/>
      <c r="K30" s="1570" t="s">
        <v>383</v>
      </c>
      <c r="L30" s="1569">
        <v>218.59</v>
      </c>
      <c r="M30" s="1568">
        <v>910.43600000000004</v>
      </c>
      <c r="N30" s="1568">
        <v>78.995999999999995</v>
      </c>
      <c r="O30" s="1570" t="s">
        <v>518</v>
      </c>
      <c r="P30" s="1569">
        <v>416.64499999999998</v>
      </c>
      <c r="Q30" s="1568">
        <v>1795.6569999999999</v>
      </c>
      <c r="R30" s="1567">
        <v>205.108</v>
      </c>
      <c r="S30" s="1556"/>
    </row>
    <row r="31" spans="2:19">
      <c r="B31" s="1570" t="s">
        <v>106</v>
      </c>
      <c r="C31" s="1569">
        <v>8807.5010000000002</v>
      </c>
      <c r="D31" s="1568">
        <v>37397.216999999997</v>
      </c>
      <c r="E31" s="1567">
        <v>5118.9769999999999</v>
      </c>
      <c r="F31" s="1570" t="s">
        <v>112</v>
      </c>
      <c r="G31" s="1569">
        <v>10721.698</v>
      </c>
      <c r="H31" s="1568">
        <v>46012.81</v>
      </c>
      <c r="I31" s="1567">
        <v>3689.2959999999998</v>
      </c>
      <c r="J31" s="1556"/>
      <c r="K31" s="1570" t="s">
        <v>134</v>
      </c>
      <c r="L31" s="1569">
        <v>151.066</v>
      </c>
      <c r="M31" s="1568">
        <v>631.05899999999997</v>
      </c>
      <c r="N31" s="1568">
        <v>119.04600000000001</v>
      </c>
      <c r="O31" s="1570" t="s">
        <v>126</v>
      </c>
      <c r="P31" s="1569">
        <v>317.50799999999998</v>
      </c>
      <c r="Q31" s="1568">
        <v>1365.8230000000001</v>
      </c>
      <c r="R31" s="1567">
        <v>115.297</v>
      </c>
      <c r="S31" s="1556"/>
    </row>
    <row r="32" spans="2:19">
      <c r="B32" s="1566" t="s">
        <v>119</v>
      </c>
      <c r="C32" s="867">
        <v>8172.0280000000002</v>
      </c>
      <c r="D32" s="1565">
        <v>34702.025000000001</v>
      </c>
      <c r="E32" s="869">
        <v>7096.5</v>
      </c>
      <c r="F32" s="1566" t="s">
        <v>380</v>
      </c>
      <c r="G32" s="867">
        <v>7922.4049999999997</v>
      </c>
      <c r="H32" s="1565">
        <v>34029.72</v>
      </c>
      <c r="I32" s="869">
        <v>2704.009</v>
      </c>
      <c r="J32" s="1556"/>
      <c r="K32" s="866" t="s">
        <v>128</v>
      </c>
      <c r="L32" s="1574">
        <v>93.313000000000002</v>
      </c>
      <c r="M32" s="1573">
        <v>391.68099999999998</v>
      </c>
      <c r="N32" s="1573">
        <v>58.460999999999999</v>
      </c>
      <c r="O32" s="866" t="s">
        <v>116</v>
      </c>
      <c r="P32" s="1574">
        <v>275.55799999999999</v>
      </c>
      <c r="Q32" s="1573">
        <v>1183.7760000000001</v>
      </c>
      <c r="R32" s="1572">
        <v>227.20500000000001</v>
      </c>
      <c r="S32" s="1556"/>
    </row>
    <row r="33" spans="2:19">
      <c r="B33" s="1570" t="s">
        <v>150</v>
      </c>
      <c r="C33" s="1569">
        <v>7329.7529999999997</v>
      </c>
      <c r="D33" s="1568">
        <v>31220.117999999999</v>
      </c>
      <c r="E33" s="1567">
        <v>4394.1629999999996</v>
      </c>
      <c r="F33" s="1570" t="s">
        <v>243</v>
      </c>
      <c r="G33" s="1569">
        <v>7698.5339999999997</v>
      </c>
      <c r="H33" s="1568">
        <v>33079.328999999998</v>
      </c>
      <c r="I33" s="1567">
        <v>2896.5189999999998</v>
      </c>
      <c r="J33" s="1556"/>
      <c r="K33" s="1570" t="s">
        <v>467</v>
      </c>
      <c r="L33" s="1569">
        <v>17.117000000000001</v>
      </c>
      <c r="M33" s="1568">
        <v>71.847999999999999</v>
      </c>
      <c r="N33" s="1568">
        <v>6.0279999999999996</v>
      </c>
      <c r="O33" s="1570" t="s">
        <v>519</v>
      </c>
      <c r="P33" s="1569">
        <v>86.674000000000007</v>
      </c>
      <c r="Q33" s="1568">
        <v>371.52</v>
      </c>
      <c r="R33" s="1567">
        <v>23.414999999999999</v>
      </c>
      <c r="S33" s="1556"/>
    </row>
    <row r="34" spans="2:19">
      <c r="B34" s="1566" t="s">
        <v>104</v>
      </c>
      <c r="C34" s="867">
        <v>5885.9129999999996</v>
      </c>
      <c r="D34" s="1565">
        <v>25030.976999999999</v>
      </c>
      <c r="E34" s="869">
        <v>5101.6930000000002</v>
      </c>
      <c r="F34" s="1566" t="s">
        <v>119</v>
      </c>
      <c r="G34" s="867">
        <v>7260.9179999999997</v>
      </c>
      <c r="H34" s="1565">
        <v>31208.35</v>
      </c>
      <c r="I34" s="869">
        <v>4993.3890000000001</v>
      </c>
      <c r="J34" s="1556"/>
      <c r="K34" s="1570" t="s">
        <v>130</v>
      </c>
      <c r="L34" s="1569">
        <v>13.003</v>
      </c>
      <c r="M34" s="1568">
        <v>54.042999999999999</v>
      </c>
      <c r="N34" s="1568">
        <v>9.14</v>
      </c>
      <c r="O34" s="1570" t="s">
        <v>150</v>
      </c>
      <c r="P34" s="1569">
        <v>42.110999999999997</v>
      </c>
      <c r="Q34" s="1568">
        <v>182.84100000000001</v>
      </c>
      <c r="R34" s="1567">
        <v>20.943000000000001</v>
      </c>
      <c r="S34" s="1556"/>
    </row>
    <row r="35" spans="2:19">
      <c r="B35" s="1570" t="s">
        <v>257</v>
      </c>
      <c r="C35" s="1569">
        <v>5353.9430000000002</v>
      </c>
      <c r="D35" s="1568">
        <v>22687.804</v>
      </c>
      <c r="E35" s="1567">
        <v>2810.355</v>
      </c>
      <c r="F35" s="1570" t="s">
        <v>104</v>
      </c>
      <c r="G35" s="1569">
        <v>7087.1980000000003</v>
      </c>
      <c r="H35" s="1568">
        <v>30448.190999999999</v>
      </c>
      <c r="I35" s="1567">
        <v>5602.0940000000001</v>
      </c>
      <c r="J35" s="1556"/>
      <c r="K35" s="1570" t="s">
        <v>468</v>
      </c>
      <c r="L35" s="1569">
        <v>1.4370000000000001</v>
      </c>
      <c r="M35" s="1568">
        <v>6.1829999999999998</v>
      </c>
      <c r="N35" s="1568">
        <v>0.89400000000000002</v>
      </c>
      <c r="O35" s="1570" t="s">
        <v>130</v>
      </c>
      <c r="P35" s="1569">
        <v>41.319000000000003</v>
      </c>
      <c r="Q35" s="1568">
        <v>177.19300000000001</v>
      </c>
      <c r="R35" s="1567">
        <v>16.611000000000001</v>
      </c>
      <c r="S35" s="1556"/>
    </row>
    <row r="36" spans="2:19">
      <c r="B36" s="1570" t="s">
        <v>385</v>
      </c>
      <c r="C36" s="1569">
        <v>3816.5140000000001</v>
      </c>
      <c r="D36" s="1568">
        <v>16298.424000000001</v>
      </c>
      <c r="E36" s="1567">
        <v>2094.02</v>
      </c>
      <c r="F36" s="1570" t="s">
        <v>385</v>
      </c>
      <c r="G36" s="1569">
        <v>5466.6859999999997</v>
      </c>
      <c r="H36" s="1568">
        <v>23537.417000000001</v>
      </c>
      <c r="I36" s="1567">
        <v>2342.819</v>
      </c>
      <c r="J36" s="1556"/>
      <c r="K36" s="873" t="s">
        <v>384</v>
      </c>
      <c r="L36" s="1580">
        <v>0.73499999999999999</v>
      </c>
      <c r="M36" s="1579">
        <v>3.0630000000000002</v>
      </c>
      <c r="N36" s="1579">
        <v>3.5000000000000003E-2</v>
      </c>
      <c r="O36" s="866" t="s">
        <v>227</v>
      </c>
      <c r="P36" s="1574">
        <v>14.625999999999999</v>
      </c>
      <c r="Q36" s="1573">
        <v>62.691000000000003</v>
      </c>
      <c r="R36" s="1572">
        <v>20.94</v>
      </c>
      <c r="S36" s="1556"/>
    </row>
    <row r="37" spans="2:19" ht="13.5" thickBot="1">
      <c r="B37" s="1570" t="s">
        <v>393</v>
      </c>
      <c r="C37" s="1569">
        <v>3166.9279999999999</v>
      </c>
      <c r="D37" s="1568">
        <v>13444.130999999999</v>
      </c>
      <c r="E37" s="1567">
        <v>1772.7929999999999</v>
      </c>
      <c r="F37" s="1570" t="s">
        <v>257</v>
      </c>
      <c r="G37" s="1569">
        <v>3154.5509999999999</v>
      </c>
      <c r="H37" s="1568">
        <v>13537.269</v>
      </c>
      <c r="I37" s="1567">
        <v>1748.059</v>
      </c>
      <c r="J37" s="1556"/>
      <c r="K37" s="1564"/>
      <c r="L37" s="1563"/>
      <c r="M37" s="1562"/>
      <c r="N37" s="1562"/>
      <c r="O37" s="1570" t="s">
        <v>541</v>
      </c>
      <c r="P37" s="1569">
        <v>14.084</v>
      </c>
      <c r="Q37" s="1568">
        <v>60.101999999999997</v>
      </c>
      <c r="R37" s="1567">
        <v>8.36</v>
      </c>
      <c r="S37" s="1556"/>
    </row>
    <row r="38" spans="2:19">
      <c r="B38" s="866" t="s">
        <v>390</v>
      </c>
      <c r="C38" s="1574">
        <v>2709.8620000000001</v>
      </c>
      <c r="D38" s="1573">
        <v>11542.204</v>
      </c>
      <c r="E38" s="1572">
        <v>7551.6170000000002</v>
      </c>
      <c r="F38" s="866" t="s">
        <v>389</v>
      </c>
      <c r="G38" s="1574">
        <v>3092.96</v>
      </c>
      <c r="H38" s="1573">
        <v>13303.299000000001</v>
      </c>
      <c r="I38" s="1572">
        <v>4031.1640000000002</v>
      </c>
      <c r="J38" s="1556"/>
      <c r="K38" s="1560" t="s">
        <v>469</v>
      </c>
      <c r="L38" s="1578"/>
      <c r="M38" s="1578"/>
      <c r="N38" s="1578"/>
      <c r="O38" s="1570" t="s">
        <v>384</v>
      </c>
      <c r="P38" s="1569">
        <v>5.8230000000000004</v>
      </c>
      <c r="Q38" s="1568">
        <v>24.966999999999999</v>
      </c>
      <c r="R38" s="1567">
        <v>3.633</v>
      </c>
      <c r="S38" s="1556"/>
    </row>
    <row r="39" spans="2:19">
      <c r="B39" s="1570" t="s">
        <v>111</v>
      </c>
      <c r="C39" s="1569">
        <v>2699.143</v>
      </c>
      <c r="D39" s="1568">
        <v>11457.317999999999</v>
      </c>
      <c r="E39" s="1567">
        <v>1264.8710000000001</v>
      </c>
      <c r="F39" s="1570" t="s">
        <v>116</v>
      </c>
      <c r="G39" s="1569">
        <v>2768.569</v>
      </c>
      <c r="H39" s="1568">
        <v>11897.938</v>
      </c>
      <c r="I39" s="1567">
        <v>1421.462</v>
      </c>
      <c r="J39" s="1556"/>
      <c r="K39" s="1556"/>
      <c r="L39" s="1577"/>
      <c r="M39" s="1577"/>
      <c r="N39" s="1577"/>
      <c r="O39" s="1570" t="s">
        <v>468</v>
      </c>
      <c r="P39" s="1569">
        <v>2.387</v>
      </c>
      <c r="Q39" s="1568">
        <v>10.308999999999999</v>
      </c>
      <c r="R39" s="1567">
        <v>1.8580000000000001</v>
      </c>
      <c r="S39" s="1556"/>
    </row>
    <row r="40" spans="2:19" ht="15.75" thickBot="1">
      <c r="B40" s="866" t="s">
        <v>389</v>
      </c>
      <c r="C40" s="1574">
        <v>2573.8510000000001</v>
      </c>
      <c r="D40" s="1573">
        <v>10939.797</v>
      </c>
      <c r="E40" s="1572">
        <v>3397.42</v>
      </c>
      <c r="F40" s="866" t="s">
        <v>111</v>
      </c>
      <c r="G40" s="1574">
        <v>2419.855</v>
      </c>
      <c r="H40" s="1573">
        <v>10411.432000000001</v>
      </c>
      <c r="I40" s="1572">
        <v>1040.57</v>
      </c>
      <c r="J40" s="1556"/>
      <c r="K40" s="1558"/>
      <c r="L40" s="1558"/>
      <c r="M40" s="1558"/>
      <c r="N40" s="1558"/>
      <c r="O40" s="1564" t="s">
        <v>168</v>
      </c>
      <c r="P40" s="1563">
        <v>6.6000000000000003E-2</v>
      </c>
      <c r="Q40" s="1562">
        <v>0.28199999999999997</v>
      </c>
      <c r="R40" s="1561">
        <v>1E-3</v>
      </c>
      <c r="S40" s="1571"/>
    </row>
    <row r="41" spans="2:19" ht="15">
      <c r="B41" s="1570" t="s">
        <v>387</v>
      </c>
      <c r="C41" s="1569">
        <v>2560.0749999999998</v>
      </c>
      <c r="D41" s="1568">
        <v>10898.509</v>
      </c>
      <c r="E41" s="1567">
        <v>1262.047</v>
      </c>
      <c r="F41" s="1570" t="s">
        <v>390</v>
      </c>
      <c r="G41" s="1569">
        <v>2254.0859999999998</v>
      </c>
      <c r="H41" s="1568">
        <v>9688.8140000000003</v>
      </c>
      <c r="I41" s="1567">
        <v>6182.8469999999998</v>
      </c>
      <c r="J41" s="1556"/>
      <c r="K41" s="1558"/>
      <c r="L41" s="1557"/>
      <c r="M41" s="1557"/>
      <c r="N41" s="1557"/>
      <c r="O41" s="1560" t="s">
        <v>469</v>
      </c>
      <c r="P41" s="1577"/>
      <c r="Q41" s="1577"/>
      <c r="R41" s="1577"/>
      <c r="S41" s="1571"/>
    </row>
    <row r="42" spans="2:19" ht="15">
      <c r="B42" s="1566" t="s">
        <v>380</v>
      </c>
      <c r="C42" s="867">
        <v>2310.6439999999998</v>
      </c>
      <c r="D42" s="1565">
        <v>9852.2690000000002</v>
      </c>
      <c r="E42" s="869">
        <v>905.17399999999998</v>
      </c>
      <c r="F42" s="1566" t="s">
        <v>470</v>
      </c>
      <c r="G42" s="867">
        <v>2013.39</v>
      </c>
      <c r="H42" s="1565">
        <v>8677.6849999999995</v>
      </c>
      <c r="I42" s="869">
        <v>1080.605</v>
      </c>
      <c r="J42" s="1556"/>
      <c r="K42" s="1558"/>
      <c r="L42" s="1557"/>
      <c r="M42" s="1557"/>
      <c r="N42" s="1576"/>
      <c r="O42" s="1576"/>
      <c r="P42" s="1576"/>
      <c r="Q42" s="1576"/>
      <c r="R42" s="1576"/>
      <c r="S42" s="1571"/>
    </row>
    <row r="43" spans="2:19" ht="15">
      <c r="B43" s="866" t="s">
        <v>116</v>
      </c>
      <c r="C43" s="1574">
        <v>1896.1089999999999</v>
      </c>
      <c r="D43" s="1573">
        <v>8090.9129999999996</v>
      </c>
      <c r="E43" s="1572">
        <v>1050.8710000000001</v>
      </c>
      <c r="F43" s="866" t="s">
        <v>138</v>
      </c>
      <c r="G43" s="1574">
        <v>1895.0060000000001</v>
      </c>
      <c r="H43" s="1573">
        <v>8145.6289999999999</v>
      </c>
      <c r="I43" s="1572">
        <v>886.81700000000001</v>
      </c>
      <c r="J43" s="1556"/>
      <c r="K43" s="1558"/>
      <c r="L43" s="1557"/>
      <c r="M43" s="1557"/>
      <c r="N43" s="1576"/>
      <c r="O43" s="1575"/>
      <c r="P43" s="1575"/>
      <c r="Q43" s="1575"/>
      <c r="R43" s="1575"/>
      <c r="S43" s="1571"/>
    </row>
    <row r="44" spans="2:19" ht="15">
      <c r="B44" s="1570" t="s">
        <v>391</v>
      </c>
      <c r="C44" s="1569">
        <v>1878.481</v>
      </c>
      <c r="D44" s="1568">
        <v>8050.3429999999998</v>
      </c>
      <c r="E44" s="1567">
        <v>2615.19</v>
      </c>
      <c r="F44" s="1570" t="s">
        <v>387</v>
      </c>
      <c r="G44" s="1569">
        <v>1767.6959999999999</v>
      </c>
      <c r="H44" s="1568">
        <v>7586.9549999999999</v>
      </c>
      <c r="I44" s="1567">
        <v>771.56399999999996</v>
      </c>
      <c r="J44" s="1556"/>
      <c r="K44" s="1558"/>
      <c r="L44" s="1557"/>
      <c r="M44" s="1557"/>
      <c r="N44" s="1576"/>
      <c r="O44" s="1575"/>
      <c r="P44" s="1575"/>
      <c r="Q44" s="1575"/>
      <c r="R44" s="1575"/>
      <c r="S44" s="1571"/>
    </row>
    <row r="45" spans="2:19" ht="15">
      <c r="B45" s="1566" t="s">
        <v>392</v>
      </c>
      <c r="C45" s="867">
        <v>1762.07</v>
      </c>
      <c r="D45" s="1565">
        <v>7531.0349999999999</v>
      </c>
      <c r="E45" s="869">
        <v>3922.8240000000001</v>
      </c>
      <c r="F45" s="1566" t="s">
        <v>109</v>
      </c>
      <c r="G45" s="867">
        <v>1198.4670000000001</v>
      </c>
      <c r="H45" s="1565">
        <v>5150.3370000000004</v>
      </c>
      <c r="I45" s="869">
        <v>480.435</v>
      </c>
      <c r="J45" s="1556"/>
      <c r="K45" s="1558"/>
      <c r="L45" s="1557"/>
      <c r="M45" s="1557"/>
      <c r="N45" s="1576"/>
      <c r="O45" s="1575"/>
      <c r="P45" s="1575"/>
      <c r="Q45" s="1575"/>
      <c r="R45" s="1575"/>
      <c r="S45" s="1571"/>
    </row>
    <row r="46" spans="2:19" ht="15">
      <c r="B46" s="1570" t="s">
        <v>394</v>
      </c>
      <c r="C46" s="1569">
        <v>1541.309</v>
      </c>
      <c r="D46" s="1568">
        <v>6550.6459999999997</v>
      </c>
      <c r="E46" s="1567">
        <v>840.62099999999998</v>
      </c>
      <c r="F46" s="1570" t="s">
        <v>394</v>
      </c>
      <c r="G46" s="1569">
        <v>1156.3599999999999</v>
      </c>
      <c r="H46" s="1568">
        <v>4987.491</v>
      </c>
      <c r="I46" s="1567">
        <v>530.50400000000002</v>
      </c>
      <c r="J46" s="1556"/>
      <c r="K46" s="1558"/>
      <c r="L46" s="1557"/>
      <c r="M46" s="1557"/>
      <c r="N46" s="1576"/>
      <c r="O46" s="1575"/>
      <c r="P46" s="1575"/>
      <c r="Q46" s="1575"/>
      <c r="R46" s="1575"/>
      <c r="S46" s="1571"/>
    </row>
    <row r="47" spans="2:19" ht="15">
      <c r="B47" s="1570" t="s">
        <v>470</v>
      </c>
      <c r="C47" s="1569">
        <v>1383.222</v>
      </c>
      <c r="D47" s="1568">
        <v>5952.5709999999999</v>
      </c>
      <c r="E47" s="1567">
        <v>779.37199999999996</v>
      </c>
      <c r="F47" s="1570" t="s">
        <v>399</v>
      </c>
      <c r="G47" s="1569">
        <v>937.95299999999997</v>
      </c>
      <c r="H47" s="1568">
        <v>4035.8029999999999</v>
      </c>
      <c r="I47" s="1567">
        <v>2836.105</v>
      </c>
      <c r="J47" s="1556"/>
      <c r="K47" s="1558"/>
      <c r="L47" s="1557"/>
      <c r="M47" s="1557"/>
      <c r="N47" s="1576"/>
      <c r="O47" s="1575"/>
      <c r="P47" s="1575"/>
      <c r="Q47" s="1575"/>
      <c r="R47" s="1575"/>
      <c r="S47" s="1571"/>
    </row>
    <row r="48" spans="2:19" ht="15">
      <c r="B48" s="1570" t="s">
        <v>109</v>
      </c>
      <c r="C48" s="1569">
        <v>782.07799999999997</v>
      </c>
      <c r="D48" s="1568">
        <v>3310.2150000000001</v>
      </c>
      <c r="E48" s="1567">
        <v>380.87599999999998</v>
      </c>
      <c r="F48" s="1570" t="s">
        <v>391</v>
      </c>
      <c r="G48" s="1569">
        <v>893.74400000000003</v>
      </c>
      <c r="H48" s="1568">
        <v>3838.2860000000001</v>
      </c>
      <c r="I48" s="1567">
        <v>1595.98</v>
      </c>
      <c r="J48" s="1556"/>
      <c r="K48" s="1558"/>
      <c r="L48" s="1557"/>
      <c r="M48" s="1557"/>
      <c r="N48" s="1576"/>
      <c r="O48" s="1575"/>
      <c r="P48" s="1575"/>
      <c r="Q48" s="1575"/>
      <c r="R48" s="1575"/>
      <c r="S48" s="1571"/>
    </row>
    <row r="49" spans="2:19" ht="15">
      <c r="B49" s="866" t="s">
        <v>399</v>
      </c>
      <c r="C49" s="1574">
        <v>652.87199999999996</v>
      </c>
      <c r="D49" s="1573">
        <v>2785.9960000000001</v>
      </c>
      <c r="E49" s="1572">
        <v>2081.06</v>
      </c>
      <c r="F49" s="866" t="s">
        <v>402</v>
      </c>
      <c r="G49" s="1574">
        <v>758.21199999999999</v>
      </c>
      <c r="H49" s="1573">
        <v>3251.7649999999999</v>
      </c>
      <c r="I49" s="1572">
        <v>354.33100000000002</v>
      </c>
      <c r="J49" s="1556"/>
      <c r="K49" s="1558"/>
      <c r="L49" s="1557"/>
      <c r="M49" s="1557"/>
      <c r="N49" s="1576"/>
      <c r="O49" s="1575"/>
      <c r="P49" s="1575"/>
      <c r="Q49" s="1575"/>
      <c r="R49" s="1575"/>
      <c r="S49" s="1571"/>
    </row>
    <row r="50" spans="2:19" ht="15">
      <c r="B50" s="1570" t="s">
        <v>138</v>
      </c>
      <c r="C50" s="1569">
        <v>635.53</v>
      </c>
      <c r="D50" s="1568">
        <v>2694.846</v>
      </c>
      <c r="E50" s="1567">
        <v>374.37900000000002</v>
      </c>
      <c r="F50" s="1570" t="s">
        <v>392</v>
      </c>
      <c r="G50" s="1569">
        <v>704.45699999999999</v>
      </c>
      <c r="H50" s="1568">
        <v>3030.172</v>
      </c>
      <c r="I50" s="1567">
        <v>2355.64</v>
      </c>
      <c r="J50" s="1556"/>
      <c r="K50" s="1558"/>
      <c r="L50" s="1557"/>
      <c r="M50" s="1557"/>
      <c r="N50" s="1576"/>
      <c r="O50" s="1575"/>
      <c r="P50" s="1575"/>
      <c r="Q50" s="1575"/>
      <c r="R50" s="1575"/>
      <c r="S50" s="1571"/>
    </row>
    <row r="51" spans="2:19" ht="15">
      <c r="B51" s="1566" t="s">
        <v>397</v>
      </c>
      <c r="C51" s="867">
        <v>623.59</v>
      </c>
      <c r="D51" s="1565">
        <v>2663.692</v>
      </c>
      <c r="E51" s="869">
        <v>840.86300000000006</v>
      </c>
      <c r="F51" s="1566" t="s">
        <v>128</v>
      </c>
      <c r="G51" s="867">
        <v>639.46400000000006</v>
      </c>
      <c r="H51" s="1565">
        <v>2745.143</v>
      </c>
      <c r="I51" s="869">
        <v>291.82299999999998</v>
      </c>
      <c r="J51" s="1556"/>
      <c r="K51" s="1558"/>
      <c r="L51" s="1557"/>
      <c r="M51" s="1557"/>
      <c r="N51" s="1576"/>
      <c r="O51" s="1575"/>
      <c r="P51" s="1575"/>
      <c r="Q51" s="1575"/>
      <c r="R51" s="1575"/>
      <c r="S51" s="1571"/>
    </row>
    <row r="52" spans="2:19" ht="15">
      <c r="B52" s="1570" t="s">
        <v>400</v>
      </c>
      <c r="C52" s="1569">
        <v>556.76599999999996</v>
      </c>
      <c r="D52" s="1568">
        <v>2340.297</v>
      </c>
      <c r="E52" s="1567">
        <v>164.12799999999999</v>
      </c>
      <c r="F52" s="1570" t="s">
        <v>408</v>
      </c>
      <c r="G52" s="1569">
        <v>619.85</v>
      </c>
      <c r="H52" s="1568">
        <v>2669.5149999999999</v>
      </c>
      <c r="I52" s="1567">
        <v>224.03</v>
      </c>
      <c r="J52" s="1556"/>
      <c r="K52" s="1558"/>
      <c r="L52" s="1557"/>
      <c r="M52" s="1557"/>
      <c r="N52" s="1576"/>
      <c r="O52" s="1575"/>
      <c r="P52" s="1575"/>
      <c r="Q52" s="1575"/>
      <c r="R52" s="1575"/>
      <c r="S52" s="1571"/>
    </row>
    <row r="53" spans="2:19" ht="15">
      <c r="B53" s="1570" t="s">
        <v>398</v>
      </c>
      <c r="C53" s="1569">
        <v>540.39499999999998</v>
      </c>
      <c r="D53" s="1568">
        <v>2286.9650000000001</v>
      </c>
      <c r="E53" s="1567">
        <v>439.08100000000002</v>
      </c>
      <c r="F53" s="1570" t="s">
        <v>400</v>
      </c>
      <c r="G53" s="1569">
        <v>562.00400000000002</v>
      </c>
      <c r="H53" s="1568">
        <v>2425.5709999999999</v>
      </c>
      <c r="I53" s="1567">
        <v>142.84299999999999</v>
      </c>
      <c r="J53" s="1556"/>
      <c r="K53" s="1558"/>
      <c r="L53" s="1557"/>
      <c r="M53" s="1557"/>
      <c r="N53" s="1576"/>
      <c r="O53" s="1575"/>
      <c r="P53" s="1575"/>
      <c r="Q53" s="1575"/>
      <c r="R53" s="1575"/>
      <c r="S53" s="1571"/>
    </row>
    <row r="54" spans="2:19" ht="15">
      <c r="B54" s="1570" t="s">
        <v>395</v>
      </c>
      <c r="C54" s="1569">
        <v>454.14400000000001</v>
      </c>
      <c r="D54" s="1568">
        <v>1945.9639999999999</v>
      </c>
      <c r="E54" s="1567">
        <v>386.51499999999999</v>
      </c>
      <c r="F54" s="1570" t="s">
        <v>395</v>
      </c>
      <c r="G54" s="1569">
        <v>507.52499999999998</v>
      </c>
      <c r="H54" s="1568">
        <v>2185.23</v>
      </c>
      <c r="I54" s="1567">
        <v>410.20499999999998</v>
      </c>
      <c r="J54" s="1556"/>
      <c r="K54" s="1558"/>
      <c r="L54" s="1557"/>
      <c r="M54" s="1557"/>
      <c r="N54" s="1576"/>
      <c r="O54" s="1575"/>
      <c r="P54" s="1575"/>
      <c r="Q54" s="1575"/>
      <c r="R54" s="1575"/>
      <c r="S54" s="1571"/>
    </row>
    <row r="55" spans="2:19" ht="15">
      <c r="B55" s="866" t="s">
        <v>128</v>
      </c>
      <c r="C55" s="1574">
        <v>429.05399999999997</v>
      </c>
      <c r="D55" s="1573">
        <v>1825.8530000000001</v>
      </c>
      <c r="E55" s="1572">
        <v>199.44399999999999</v>
      </c>
      <c r="F55" s="866" t="s">
        <v>397</v>
      </c>
      <c r="G55" s="1574">
        <v>504.464</v>
      </c>
      <c r="H55" s="1573">
        <v>2169.029</v>
      </c>
      <c r="I55" s="1572">
        <v>756.55499999999995</v>
      </c>
      <c r="J55" s="1556"/>
      <c r="K55" s="1558"/>
      <c r="L55" s="1557"/>
      <c r="M55" s="1557"/>
      <c r="N55" s="1576"/>
      <c r="O55" s="1575"/>
      <c r="P55" s="1575"/>
      <c r="Q55" s="1575"/>
      <c r="R55" s="1575"/>
      <c r="S55" s="1571"/>
    </row>
    <row r="56" spans="2:19" ht="15">
      <c r="B56" s="1570" t="s">
        <v>405</v>
      </c>
      <c r="C56" s="1569">
        <v>299.10500000000002</v>
      </c>
      <c r="D56" s="1568">
        <v>1280.712</v>
      </c>
      <c r="E56" s="1567">
        <v>176</v>
      </c>
      <c r="F56" s="1570" t="s">
        <v>118</v>
      </c>
      <c r="G56" s="1569">
        <v>337.62599999999998</v>
      </c>
      <c r="H56" s="1568">
        <v>1445.9949999999999</v>
      </c>
      <c r="I56" s="1567">
        <v>122.03100000000001</v>
      </c>
      <c r="J56" s="1556"/>
      <c r="K56" s="1558"/>
      <c r="L56" s="1557"/>
      <c r="M56" s="1557"/>
      <c r="N56" s="1576"/>
      <c r="O56" s="1575"/>
      <c r="P56" s="1575"/>
      <c r="Q56" s="1575"/>
      <c r="R56" s="1575"/>
      <c r="S56" s="1571"/>
    </row>
    <row r="57" spans="2:19" ht="15">
      <c r="B57" s="1566" t="s">
        <v>402</v>
      </c>
      <c r="C57" s="867">
        <v>256.93900000000002</v>
      </c>
      <c r="D57" s="1565">
        <v>1099.652</v>
      </c>
      <c r="E57" s="869">
        <v>169.40700000000001</v>
      </c>
      <c r="F57" s="1566" t="s">
        <v>393</v>
      </c>
      <c r="G57" s="867">
        <v>220.374</v>
      </c>
      <c r="H57" s="1565">
        <v>944.21600000000001</v>
      </c>
      <c r="I57" s="869">
        <v>120.643</v>
      </c>
      <c r="J57" s="1556"/>
      <c r="K57" s="1558"/>
      <c r="L57" s="1557"/>
      <c r="M57" s="1557"/>
      <c r="N57" s="1576"/>
      <c r="O57" s="1575"/>
      <c r="P57" s="1575"/>
      <c r="Q57" s="1575"/>
      <c r="R57" s="1575"/>
      <c r="S57" s="1571"/>
    </row>
    <row r="58" spans="2:19" ht="15">
      <c r="B58" s="1570" t="s">
        <v>414</v>
      </c>
      <c r="C58" s="1569">
        <v>189.13</v>
      </c>
      <c r="D58" s="1568">
        <v>812.04899999999998</v>
      </c>
      <c r="E58" s="1567">
        <v>243</v>
      </c>
      <c r="F58" s="1570" t="s">
        <v>411</v>
      </c>
      <c r="G58" s="1569">
        <v>178.04300000000001</v>
      </c>
      <c r="H58" s="1568">
        <v>761.64499999999998</v>
      </c>
      <c r="I58" s="1567">
        <v>64.474000000000004</v>
      </c>
      <c r="J58" s="1556"/>
      <c r="K58" s="1558"/>
      <c r="L58" s="1557"/>
      <c r="M58" s="1557"/>
      <c r="N58" s="1576"/>
      <c r="O58" s="1575"/>
      <c r="P58" s="1575"/>
      <c r="Q58" s="1575"/>
      <c r="R58" s="1575"/>
      <c r="S58" s="1571"/>
    </row>
    <row r="59" spans="2:19" ht="15">
      <c r="B59" s="1570" t="s">
        <v>386</v>
      </c>
      <c r="C59" s="1569">
        <v>188.36699999999999</v>
      </c>
      <c r="D59" s="1568">
        <v>799.02300000000002</v>
      </c>
      <c r="E59" s="1567">
        <v>107.69799999999999</v>
      </c>
      <c r="F59" s="1570" t="s">
        <v>406</v>
      </c>
      <c r="G59" s="1569">
        <v>164.71899999999999</v>
      </c>
      <c r="H59" s="1568">
        <v>712.31700000000001</v>
      </c>
      <c r="I59" s="1567">
        <v>73.748000000000005</v>
      </c>
      <c r="J59" s="1556"/>
      <c r="K59" s="1558"/>
      <c r="L59" s="1557"/>
      <c r="M59" s="1557"/>
      <c r="N59" s="1576"/>
      <c r="O59" s="1575"/>
      <c r="P59" s="1575"/>
      <c r="Q59" s="1575"/>
      <c r="R59" s="1575"/>
      <c r="S59" s="1571"/>
    </row>
    <row r="60" spans="2:19" ht="15">
      <c r="B60" s="1570" t="s">
        <v>384</v>
      </c>
      <c r="C60" s="1569">
        <v>174.84</v>
      </c>
      <c r="D60" s="1568">
        <v>750.47500000000002</v>
      </c>
      <c r="E60" s="1567">
        <v>174.005</v>
      </c>
      <c r="F60" s="1570" t="s">
        <v>412</v>
      </c>
      <c r="G60" s="1569">
        <v>154.79599999999999</v>
      </c>
      <c r="H60" s="1568">
        <v>662.05200000000002</v>
      </c>
      <c r="I60" s="1567">
        <v>149.84700000000001</v>
      </c>
      <c r="J60" s="1556"/>
      <c r="K60" s="1558"/>
      <c r="L60" s="1557"/>
      <c r="M60" s="1557"/>
      <c r="N60" s="1576"/>
      <c r="O60" s="1575"/>
      <c r="P60" s="1575"/>
      <c r="Q60" s="1575"/>
      <c r="R60" s="1575"/>
      <c r="S60" s="1571"/>
    </row>
    <row r="61" spans="2:19" ht="15">
      <c r="B61" s="866" t="s">
        <v>409</v>
      </c>
      <c r="C61" s="1574">
        <v>157.51599999999999</v>
      </c>
      <c r="D61" s="1573">
        <v>675.59400000000005</v>
      </c>
      <c r="E61" s="1572">
        <v>243.71</v>
      </c>
      <c r="F61" s="866" t="s">
        <v>384</v>
      </c>
      <c r="G61" s="1574">
        <v>150.904</v>
      </c>
      <c r="H61" s="1573">
        <v>649.95399999999995</v>
      </c>
      <c r="I61" s="1572">
        <v>145.66399999999999</v>
      </c>
      <c r="J61" s="1556"/>
      <c r="K61" s="1558"/>
      <c r="L61" s="1557"/>
      <c r="M61" s="1557"/>
      <c r="N61" s="1576"/>
      <c r="O61" s="1575"/>
      <c r="P61" s="1575"/>
      <c r="Q61" s="1575"/>
      <c r="R61" s="1575"/>
      <c r="S61" s="1571"/>
    </row>
    <row r="62" spans="2:19" ht="15">
      <c r="B62" s="1570" t="s">
        <v>403</v>
      </c>
      <c r="C62" s="1569">
        <v>148.64599999999999</v>
      </c>
      <c r="D62" s="1568">
        <v>621.702</v>
      </c>
      <c r="E62" s="1567">
        <v>50.024000000000001</v>
      </c>
      <c r="F62" s="1570" t="s">
        <v>520</v>
      </c>
      <c r="G62" s="1569">
        <v>130.47999999999999</v>
      </c>
      <c r="H62" s="1568">
        <v>562.14700000000005</v>
      </c>
      <c r="I62" s="1567">
        <v>59.396999999999998</v>
      </c>
      <c r="J62" s="1556"/>
      <c r="K62" s="1558"/>
      <c r="L62" s="1557"/>
      <c r="M62" s="1557"/>
      <c r="N62" s="1576"/>
      <c r="O62" s="1575"/>
      <c r="P62" s="1575"/>
      <c r="Q62" s="1575"/>
      <c r="R62" s="1575"/>
      <c r="S62" s="1571"/>
    </row>
    <row r="63" spans="2:19" ht="15">
      <c r="B63" s="1566" t="s">
        <v>408</v>
      </c>
      <c r="C63" s="867">
        <v>114.25</v>
      </c>
      <c r="D63" s="1565">
        <v>491.68700000000001</v>
      </c>
      <c r="E63" s="869">
        <v>50</v>
      </c>
      <c r="F63" s="1566" t="s">
        <v>521</v>
      </c>
      <c r="G63" s="867">
        <v>102.70099999999999</v>
      </c>
      <c r="H63" s="1565">
        <v>439.17500000000001</v>
      </c>
      <c r="I63" s="869">
        <v>48</v>
      </c>
      <c r="J63" s="1556"/>
      <c r="K63" s="1558"/>
      <c r="L63" s="1557"/>
      <c r="M63" s="1557"/>
      <c r="N63" s="1576"/>
      <c r="O63" s="1575"/>
      <c r="P63" s="1575"/>
      <c r="Q63" s="1575"/>
      <c r="R63" s="1575"/>
      <c r="S63" s="1571"/>
    </row>
    <row r="64" spans="2:19" ht="15">
      <c r="B64" s="1570" t="s">
        <v>118</v>
      </c>
      <c r="C64" s="1569">
        <v>112.301</v>
      </c>
      <c r="D64" s="1568">
        <v>478.32900000000001</v>
      </c>
      <c r="E64" s="1567">
        <v>46.462000000000003</v>
      </c>
      <c r="F64" s="1570" t="s">
        <v>522</v>
      </c>
      <c r="G64" s="1569">
        <v>97.510999999999996</v>
      </c>
      <c r="H64" s="1568">
        <v>417</v>
      </c>
      <c r="I64" s="1567">
        <v>36.216000000000001</v>
      </c>
      <c r="J64" s="1556"/>
      <c r="K64" s="1558"/>
      <c r="L64" s="1557"/>
      <c r="M64" s="1557"/>
      <c r="N64" s="1576"/>
      <c r="O64" s="1575"/>
      <c r="P64" s="1575"/>
      <c r="Q64" s="1575"/>
      <c r="R64" s="1575"/>
      <c r="S64" s="1571"/>
    </row>
    <row r="65" spans="2:19" ht="15">
      <c r="B65" s="1570" t="s">
        <v>406</v>
      </c>
      <c r="C65" s="1569">
        <v>106.30800000000001</v>
      </c>
      <c r="D65" s="1568">
        <v>457.86500000000001</v>
      </c>
      <c r="E65" s="1567">
        <v>48.851999999999997</v>
      </c>
      <c r="F65" s="1570" t="s">
        <v>369</v>
      </c>
      <c r="G65" s="1569">
        <v>90.063999999999993</v>
      </c>
      <c r="H65" s="1568">
        <v>385.23599999999999</v>
      </c>
      <c r="I65" s="1567">
        <v>21.074999999999999</v>
      </c>
      <c r="J65" s="1556"/>
      <c r="K65" s="1558"/>
      <c r="L65" s="1557"/>
      <c r="M65" s="1557"/>
      <c r="N65" s="1576"/>
      <c r="O65" s="1575"/>
      <c r="P65" s="1575"/>
      <c r="Q65" s="1575"/>
      <c r="R65" s="1575"/>
      <c r="S65" s="1556"/>
    </row>
    <row r="66" spans="2:19" ht="15">
      <c r="B66" s="1570" t="s">
        <v>411</v>
      </c>
      <c r="C66" s="1569">
        <v>96.126999999999995</v>
      </c>
      <c r="D66" s="1568">
        <v>408.351</v>
      </c>
      <c r="E66" s="1567">
        <v>49.119</v>
      </c>
      <c r="F66" s="1570" t="s">
        <v>401</v>
      </c>
      <c r="G66" s="1569">
        <v>87.561999999999998</v>
      </c>
      <c r="H66" s="1568">
        <v>376.22399999999999</v>
      </c>
      <c r="I66" s="1567">
        <v>61.061999999999998</v>
      </c>
      <c r="J66" s="1556"/>
      <c r="K66" s="1558"/>
      <c r="L66" s="1557"/>
      <c r="M66" s="1557"/>
      <c r="N66" s="1576"/>
      <c r="O66" s="1575"/>
      <c r="P66" s="1575"/>
      <c r="Q66" s="1575"/>
      <c r="R66" s="1575"/>
      <c r="S66" s="1556"/>
    </row>
    <row r="67" spans="2:19" ht="15">
      <c r="B67" s="866" t="s">
        <v>407</v>
      </c>
      <c r="C67" s="1574">
        <v>95.22</v>
      </c>
      <c r="D67" s="1573">
        <v>408.95699999999999</v>
      </c>
      <c r="E67" s="1572">
        <v>80.641000000000005</v>
      </c>
      <c r="F67" s="866" t="s">
        <v>407</v>
      </c>
      <c r="G67" s="1574">
        <v>58.383000000000003</v>
      </c>
      <c r="H67" s="1573">
        <v>250.81200000000001</v>
      </c>
      <c r="I67" s="1572">
        <v>69.97</v>
      </c>
      <c r="J67" s="1556"/>
      <c r="K67" s="1558"/>
      <c r="L67" s="1557"/>
      <c r="M67" s="1557"/>
      <c r="N67" s="1576"/>
      <c r="O67" s="1575"/>
      <c r="P67" s="1575"/>
      <c r="Q67" s="1575"/>
      <c r="R67" s="1575"/>
      <c r="S67" s="1556"/>
    </row>
    <row r="68" spans="2:19" ht="15">
      <c r="B68" s="1570" t="s">
        <v>404</v>
      </c>
      <c r="C68" s="1569">
        <v>77.873999999999995</v>
      </c>
      <c r="D68" s="1568">
        <v>334.26600000000002</v>
      </c>
      <c r="E68" s="1567">
        <v>126.71</v>
      </c>
      <c r="F68" s="1570" t="s">
        <v>117</v>
      </c>
      <c r="G68" s="1569">
        <v>57.463000000000001</v>
      </c>
      <c r="H68" s="1568">
        <v>245.73099999999999</v>
      </c>
      <c r="I68" s="1567">
        <v>15.813000000000001</v>
      </c>
      <c r="J68" s="1556"/>
      <c r="K68" s="1558"/>
      <c r="L68" s="1557"/>
      <c r="M68" s="1557"/>
      <c r="N68" s="1576"/>
      <c r="O68" s="1575"/>
      <c r="P68" s="1575"/>
      <c r="Q68" s="1575"/>
      <c r="R68" s="1575"/>
      <c r="S68" s="1556"/>
    </row>
    <row r="69" spans="2:19" ht="15">
      <c r="B69" s="1566" t="s">
        <v>410</v>
      </c>
      <c r="C69" s="867">
        <v>55.789000000000001</v>
      </c>
      <c r="D69" s="1565">
        <v>240.846</v>
      </c>
      <c r="E69" s="869">
        <v>20.5</v>
      </c>
      <c r="F69" s="1566" t="s">
        <v>471</v>
      </c>
      <c r="G69" s="867">
        <v>50.851999999999997</v>
      </c>
      <c r="H69" s="1565">
        <v>217.899</v>
      </c>
      <c r="I69" s="869">
        <v>50</v>
      </c>
      <c r="J69" s="1556"/>
      <c r="K69" s="1558"/>
      <c r="L69" s="1557"/>
      <c r="M69" s="1557"/>
      <c r="N69" s="1557"/>
      <c r="O69" s="1571"/>
      <c r="P69" s="1556"/>
      <c r="Q69" s="1556"/>
      <c r="R69" s="1556"/>
      <c r="S69" s="1556"/>
    </row>
    <row r="70" spans="2:19" ht="15">
      <c r="B70" s="866" t="s">
        <v>418</v>
      </c>
      <c r="C70" s="1574">
        <v>39.715000000000003</v>
      </c>
      <c r="D70" s="1573">
        <v>170.506</v>
      </c>
      <c r="E70" s="1572">
        <v>42.220999999999997</v>
      </c>
      <c r="F70" s="866" t="s">
        <v>396</v>
      </c>
      <c r="G70" s="1574">
        <v>46.65</v>
      </c>
      <c r="H70" s="1573">
        <v>202.32599999999999</v>
      </c>
      <c r="I70" s="1572">
        <v>20</v>
      </c>
      <c r="J70" s="1556"/>
      <c r="K70" s="1558"/>
      <c r="L70" s="1557"/>
      <c r="M70" s="1557"/>
      <c r="N70" s="1557"/>
      <c r="O70" s="1571"/>
      <c r="P70" s="1556"/>
      <c r="Q70" s="1556"/>
      <c r="R70" s="1556"/>
      <c r="S70" s="1556"/>
    </row>
    <row r="71" spans="2:19" ht="15">
      <c r="B71" s="1570" t="s">
        <v>401</v>
      </c>
      <c r="C71" s="1569">
        <v>26.983000000000001</v>
      </c>
      <c r="D71" s="1568">
        <v>115.01900000000001</v>
      </c>
      <c r="E71" s="1567">
        <v>48.225999999999999</v>
      </c>
      <c r="F71" s="1570" t="s">
        <v>386</v>
      </c>
      <c r="G71" s="1569">
        <v>42.795000000000002</v>
      </c>
      <c r="H71" s="1568">
        <v>183.45</v>
      </c>
      <c r="I71" s="1567">
        <v>20</v>
      </c>
      <c r="J71" s="1556"/>
      <c r="K71" s="1558"/>
      <c r="L71" s="1557"/>
      <c r="M71" s="1557"/>
      <c r="N71" s="1557"/>
      <c r="O71" s="1571"/>
      <c r="P71" s="1556"/>
      <c r="Q71" s="1556"/>
      <c r="R71" s="1556"/>
      <c r="S71" s="1556"/>
    </row>
    <row r="72" spans="2:19" ht="15">
      <c r="B72" s="1566" t="s">
        <v>471</v>
      </c>
      <c r="C72" s="867">
        <v>24.824999999999999</v>
      </c>
      <c r="D72" s="1565">
        <v>106.59099999999999</v>
      </c>
      <c r="E72" s="869">
        <v>25</v>
      </c>
      <c r="F72" s="1566" t="s">
        <v>523</v>
      </c>
      <c r="G72" s="867">
        <v>37.598999999999997</v>
      </c>
      <c r="H72" s="1565">
        <v>161.09800000000001</v>
      </c>
      <c r="I72" s="869">
        <v>20.099</v>
      </c>
      <c r="J72" s="1556"/>
      <c r="K72" s="1558"/>
      <c r="L72" s="1557"/>
      <c r="M72" s="1557"/>
      <c r="N72" s="1557"/>
      <c r="O72" s="1571"/>
      <c r="P72" s="1556"/>
      <c r="Q72" s="1556"/>
      <c r="R72" s="1556"/>
      <c r="S72" s="1556"/>
    </row>
    <row r="73" spans="2:19" ht="15">
      <c r="B73" s="1570" t="s">
        <v>413</v>
      </c>
      <c r="C73" s="1569">
        <v>19.664999999999999</v>
      </c>
      <c r="D73" s="1568">
        <v>84.697000000000003</v>
      </c>
      <c r="E73" s="1567">
        <v>27</v>
      </c>
      <c r="F73" s="1570" t="s">
        <v>404</v>
      </c>
      <c r="G73" s="1569">
        <v>30.18</v>
      </c>
      <c r="H73" s="1568">
        <v>130.71600000000001</v>
      </c>
      <c r="I73" s="1567">
        <v>53.99</v>
      </c>
      <c r="J73" s="1556"/>
      <c r="K73" s="1558"/>
      <c r="L73" s="1557"/>
      <c r="M73" s="1557"/>
      <c r="N73" s="1557"/>
      <c r="O73" s="1571"/>
      <c r="P73" s="1556"/>
      <c r="Q73" s="1556"/>
      <c r="R73" s="1556"/>
      <c r="S73" s="1556"/>
    </row>
    <row r="74" spans="2:19" ht="15">
      <c r="B74" s="1570" t="s">
        <v>117</v>
      </c>
      <c r="C74" s="1569">
        <v>11.532999999999999</v>
      </c>
      <c r="D74" s="1568">
        <v>48.067</v>
      </c>
      <c r="E74" s="1567">
        <v>5</v>
      </c>
      <c r="F74" s="1570" t="s">
        <v>132</v>
      </c>
      <c r="G74" s="1569">
        <v>28.004999999999999</v>
      </c>
      <c r="H74" s="1568">
        <v>120.672</v>
      </c>
      <c r="I74" s="1567">
        <v>10.17</v>
      </c>
      <c r="J74" s="1556"/>
      <c r="K74" s="1558"/>
      <c r="L74" s="1557"/>
      <c r="M74" s="1557"/>
      <c r="N74" s="1557"/>
      <c r="O74" s="1571"/>
      <c r="P74" s="1556"/>
      <c r="Q74" s="1556"/>
      <c r="R74" s="1556"/>
      <c r="S74" s="1556"/>
    </row>
    <row r="75" spans="2:19" ht="15">
      <c r="B75" s="1570" t="s">
        <v>132</v>
      </c>
      <c r="C75" s="1569">
        <v>10.19</v>
      </c>
      <c r="D75" s="1568">
        <v>42.704999999999998</v>
      </c>
      <c r="E75" s="1567">
        <v>3.28</v>
      </c>
      <c r="F75" s="1570" t="s">
        <v>524</v>
      </c>
      <c r="G75" s="1569">
        <v>26.27</v>
      </c>
      <c r="H75" s="1568">
        <v>112.378</v>
      </c>
      <c r="I75" s="1567">
        <v>27</v>
      </c>
      <c r="J75" s="1556"/>
      <c r="K75" s="1558"/>
      <c r="L75" s="1557"/>
      <c r="M75" s="1557"/>
      <c r="N75" s="1557"/>
      <c r="O75" s="1571"/>
      <c r="P75" s="1556"/>
      <c r="Q75" s="1556"/>
      <c r="R75" s="1556"/>
      <c r="S75" s="1556"/>
    </row>
    <row r="76" spans="2:19" ht="15">
      <c r="B76" s="866" t="s">
        <v>369</v>
      </c>
      <c r="C76" s="1574">
        <v>9.8640000000000008</v>
      </c>
      <c r="D76" s="1573">
        <v>42.459000000000003</v>
      </c>
      <c r="E76" s="1572">
        <v>4.6619999999999999</v>
      </c>
      <c r="F76" s="866" t="s">
        <v>405</v>
      </c>
      <c r="G76" s="1574">
        <v>24</v>
      </c>
      <c r="H76" s="1573">
        <v>102.41500000000001</v>
      </c>
      <c r="I76" s="1572">
        <v>25</v>
      </c>
      <c r="J76" s="1556"/>
      <c r="K76" s="1558"/>
      <c r="L76" s="1557"/>
      <c r="M76" s="1557"/>
      <c r="N76" s="1557"/>
      <c r="O76" s="1571"/>
      <c r="P76" s="1556"/>
      <c r="Q76" s="1556"/>
      <c r="R76" s="1556"/>
      <c r="S76" s="1556"/>
    </row>
    <row r="77" spans="2:19" ht="15">
      <c r="B77" s="1570" t="s">
        <v>415</v>
      </c>
      <c r="C77" s="1569">
        <v>6.69</v>
      </c>
      <c r="D77" s="1568">
        <v>28.881</v>
      </c>
      <c r="E77" s="1567">
        <v>25.73</v>
      </c>
      <c r="F77" s="1570" t="s">
        <v>409</v>
      </c>
      <c r="G77" s="1569">
        <v>22.138999999999999</v>
      </c>
      <c r="H77" s="1568">
        <v>94.900999999999996</v>
      </c>
      <c r="I77" s="1567">
        <v>47.61</v>
      </c>
      <c r="J77" s="1556"/>
      <c r="K77" s="1558"/>
      <c r="L77" s="1557"/>
      <c r="M77" s="1557"/>
      <c r="N77" s="1557"/>
      <c r="O77" s="1571"/>
      <c r="P77" s="1556"/>
      <c r="Q77" s="1556"/>
      <c r="R77" s="1556"/>
      <c r="S77" s="1556"/>
    </row>
    <row r="78" spans="2:19" ht="15">
      <c r="B78" s="1566" t="s">
        <v>383</v>
      </c>
      <c r="C78" s="867">
        <v>3.7069999999999999</v>
      </c>
      <c r="D78" s="1565">
        <v>15.824999999999999</v>
      </c>
      <c r="E78" s="869">
        <v>1.091</v>
      </c>
      <c r="F78" s="1566" t="s">
        <v>398</v>
      </c>
      <c r="G78" s="867">
        <v>20.335999999999999</v>
      </c>
      <c r="H78" s="1565">
        <v>87.242000000000004</v>
      </c>
      <c r="I78" s="869">
        <v>5.7670000000000003</v>
      </c>
      <c r="J78" s="1556"/>
      <c r="K78" s="1558"/>
      <c r="L78" s="1557"/>
      <c r="M78" s="1557"/>
      <c r="N78" s="1557"/>
      <c r="O78" s="1571"/>
      <c r="P78" s="1556"/>
      <c r="Q78" s="1556"/>
      <c r="R78" s="1556"/>
      <c r="S78" s="1556"/>
    </row>
    <row r="79" spans="2:19" ht="15">
      <c r="B79" s="1570" t="s">
        <v>417</v>
      </c>
      <c r="C79" s="1569">
        <v>3.4369999999999998</v>
      </c>
      <c r="D79" s="1568">
        <v>14.382999999999999</v>
      </c>
      <c r="E79" s="1567">
        <v>1.179</v>
      </c>
      <c r="F79" s="1570" t="s">
        <v>518</v>
      </c>
      <c r="G79" s="1569">
        <v>14.7</v>
      </c>
      <c r="H79" s="1568">
        <v>63.01</v>
      </c>
      <c r="I79" s="1567">
        <v>10</v>
      </c>
      <c r="J79" s="1556"/>
      <c r="K79" s="1558"/>
      <c r="L79" s="1557"/>
      <c r="M79" s="1557"/>
      <c r="N79" s="1557"/>
      <c r="O79" s="1571"/>
      <c r="P79" s="1556"/>
      <c r="Q79" s="1556"/>
      <c r="R79" s="1556"/>
      <c r="S79" s="1556"/>
    </row>
    <row r="80" spans="2:19" ht="15">
      <c r="B80" s="1570" t="s">
        <v>416</v>
      </c>
      <c r="C80" s="1569">
        <v>2.9580000000000002</v>
      </c>
      <c r="D80" s="1568">
        <v>12.699</v>
      </c>
      <c r="E80" s="1567">
        <v>0.39400000000000002</v>
      </c>
      <c r="F80" s="1566" t="s">
        <v>415</v>
      </c>
      <c r="G80" s="867">
        <v>12.348000000000001</v>
      </c>
      <c r="H80" s="1565">
        <v>53.268999999999998</v>
      </c>
      <c r="I80" s="869">
        <v>40.44</v>
      </c>
      <c r="J80" s="1556"/>
      <c r="K80" s="1558"/>
      <c r="L80" s="1557"/>
      <c r="M80" s="1557"/>
      <c r="N80" s="1557"/>
      <c r="O80" s="1571"/>
      <c r="P80" s="1556"/>
      <c r="Q80" s="1556"/>
      <c r="R80" s="1556"/>
      <c r="S80" s="1556"/>
    </row>
    <row r="81" spans="2:19" ht="15">
      <c r="B81" s="1570" t="s">
        <v>472</v>
      </c>
      <c r="C81" s="1569">
        <v>0.56699999999999995</v>
      </c>
      <c r="D81" s="1568">
        <v>2.4409999999999998</v>
      </c>
      <c r="E81" s="1567">
        <v>0.22</v>
      </c>
      <c r="F81" s="1566" t="s">
        <v>525</v>
      </c>
      <c r="G81" s="867">
        <v>12.006</v>
      </c>
      <c r="H81" s="1565">
        <v>51.462000000000003</v>
      </c>
      <c r="I81" s="869">
        <v>2.64</v>
      </c>
      <c r="J81" s="1556"/>
      <c r="K81" s="1558"/>
      <c r="L81" s="1557"/>
      <c r="M81" s="1557"/>
      <c r="N81" s="1557"/>
      <c r="O81" s="1571"/>
      <c r="P81" s="1556"/>
      <c r="Q81" s="1556"/>
      <c r="R81" s="1556"/>
      <c r="S81" s="1556"/>
    </row>
    <row r="82" spans="2:19" ht="15.75" thickBot="1">
      <c r="B82" s="1564" t="s">
        <v>473</v>
      </c>
      <c r="C82" s="1563">
        <v>0.25800000000000001</v>
      </c>
      <c r="D82" s="1562">
        <v>1.0760000000000001</v>
      </c>
      <c r="E82" s="1561">
        <v>3.95</v>
      </c>
      <c r="F82" s="1570" t="s">
        <v>417</v>
      </c>
      <c r="G82" s="1569">
        <v>10.385999999999999</v>
      </c>
      <c r="H82" s="1568">
        <v>44.805</v>
      </c>
      <c r="I82" s="1567">
        <v>3.7930000000000001</v>
      </c>
      <c r="J82" s="1556"/>
      <c r="K82" s="1558"/>
      <c r="L82" s="1557"/>
      <c r="M82" s="1557"/>
      <c r="N82" s="1557"/>
      <c r="O82" s="1571"/>
      <c r="P82" s="1556"/>
      <c r="Q82" s="1556"/>
      <c r="R82" s="1556"/>
      <c r="S82" s="1556"/>
    </row>
    <row r="83" spans="2:19" ht="15">
      <c r="B83" s="1560" t="s">
        <v>469</v>
      </c>
      <c r="C83" s="1559"/>
      <c r="D83" s="1559"/>
      <c r="E83" s="1559"/>
      <c r="F83" s="1566" t="s">
        <v>413</v>
      </c>
      <c r="G83" s="867">
        <v>10.301</v>
      </c>
      <c r="H83" s="1565">
        <v>43.959000000000003</v>
      </c>
      <c r="I83" s="869">
        <v>21.24</v>
      </c>
      <c r="J83" s="1556"/>
      <c r="K83" s="1558"/>
      <c r="L83" s="1557"/>
      <c r="M83" s="1557"/>
      <c r="N83" s="1557"/>
      <c r="O83" s="1571"/>
      <c r="P83" s="1556"/>
      <c r="Q83" s="1556"/>
      <c r="R83" s="1556"/>
      <c r="S83" s="1556"/>
    </row>
    <row r="84" spans="2:19" ht="15">
      <c r="B84" s="1556"/>
      <c r="C84" s="1559"/>
      <c r="D84" s="1559"/>
      <c r="E84" s="1559"/>
      <c r="F84" s="1566" t="s">
        <v>526</v>
      </c>
      <c r="G84" s="867">
        <v>7.4180000000000001</v>
      </c>
      <c r="H84" s="1565">
        <v>31.834</v>
      </c>
      <c r="I84" s="869">
        <v>15</v>
      </c>
      <c r="J84" s="1556"/>
      <c r="K84" s="1558"/>
      <c r="L84" s="1557"/>
      <c r="M84" s="1557"/>
      <c r="N84" s="1557"/>
      <c r="O84" s="1556"/>
      <c r="P84" s="1556"/>
      <c r="Q84" s="1556"/>
      <c r="R84" s="1556"/>
      <c r="S84" s="1556"/>
    </row>
    <row r="85" spans="2:19" ht="15">
      <c r="B85" s="1556"/>
      <c r="C85" s="1556"/>
      <c r="D85" s="1556"/>
      <c r="E85" s="1556"/>
      <c r="F85" s="1566" t="s">
        <v>527</v>
      </c>
      <c r="G85" s="867">
        <v>7.1349999999999998</v>
      </c>
      <c r="H85" s="1565">
        <v>30.521000000000001</v>
      </c>
      <c r="I85" s="869">
        <v>25</v>
      </c>
      <c r="J85" s="1556"/>
      <c r="K85" s="1558"/>
      <c r="L85" s="1557"/>
      <c r="M85" s="1557"/>
      <c r="N85" s="1557"/>
      <c r="O85" s="1556"/>
      <c r="P85" s="1556"/>
      <c r="Q85" s="1556"/>
      <c r="R85" s="1556"/>
      <c r="S85" s="1556"/>
    </row>
    <row r="86" spans="2:19" ht="15">
      <c r="B86" s="1556"/>
      <c r="C86" s="1556"/>
      <c r="D86" s="1556"/>
      <c r="E86" s="1556"/>
      <c r="F86" s="1570" t="s">
        <v>416</v>
      </c>
      <c r="G86" s="1569">
        <v>5.0419999999999998</v>
      </c>
      <c r="H86" s="1568">
        <v>21.568999999999999</v>
      </c>
      <c r="I86" s="1567">
        <v>0.72699999999999998</v>
      </c>
      <c r="J86" s="1556"/>
      <c r="K86" s="1558"/>
      <c r="L86" s="1557"/>
      <c r="M86" s="1557"/>
      <c r="N86" s="1557"/>
      <c r="O86" s="1556"/>
      <c r="P86" s="1556"/>
      <c r="Q86" s="1556"/>
      <c r="R86" s="1556"/>
      <c r="S86" s="1556"/>
    </row>
    <row r="87" spans="2:19" ht="15">
      <c r="B87" s="1556"/>
      <c r="C87" s="1556"/>
      <c r="D87" s="1556"/>
      <c r="E87" s="1556"/>
      <c r="F87" s="1566" t="s">
        <v>383</v>
      </c>
      <c r="G87" s="867">
        <v>4.1120000000000001</v>
      </c>
      <c r="H87" s="1565">
        <v>17.690000000000001</v>
      </c>
      <c r="I87" s="869">
        <v>1.0129999999999999</v>
      </c>
      <c r="J87" s="1556"/>
      <c r="K87" s="1558"/>
      <c r="L87" s="1557"/>
      <c r="M87" s="1557"/>
      <c r="N87" s="1557"/>
      <c r="O87" s="1556"/>
      <c r="P87" s="1556"/>
      <c r="Q87" s="1556"/>
      <c r="R87" s="1556"/>
      <c r="S87" s="1556"/>
    </row>
    <row r="88" spans="2:19" ht="15.75" thickBot="1">
      <c r="B88" s="1556"/>
      <c r="C88" s="1556"/>
      <c r="D88" s="1556"/>
      <c r="E88" s="1556"/>
      <c r="F88" s="1564" t="s">
        <v>114</v>
      </c>
      <c r="G88" s="1563">
        <v>4.3999999999999997E-2</v>
      </c>
      <c r="H88" s="1562">
        <v>0.187</v>
      </c>
      <c r="I88" s="1561">
        <v>7.0000000000000001E-3</v>
      </c>
      <c r="J88" s="1556"/>
      <c r="K88" s="1558"/>
      <c r="L88" s="1557"/>
      <c r="M88" s="1557"/>
      <c r="N88" s="1557"/>
      <c r="O88" s="1556"/>
      <c r="P88" s="1556"/>
      <c r="Q88" s="1556"/>
      <c r="R88" s="1556"/>
      <c r="S88" s="1556"/>
    </row>
    <row r="89" spans="2:19" ht="15">
      <c r="B89" s="1556"/>
      <c r="C89" s="1556"/>
      <c r="D89" s="1556"/>
      <c r="E89" s="1556"/>
      <c r="F89" s="1560" t="s">
        <v>469</v>
      </c>
      <c r="G89" s="1559"/>
      <c r="H89" s="1559"/>
      <c r="I89" s="1559"/>
      <c r="J89" s="1556"/>
      <c r="K89" s="1558"/>
      <c r="L89" s="1557"/>
      <c r="M89" s="1557"/>
      <c r="N89" s="1557"/>
      <c r="O89" s="1556"/>
      <c r="P89" s="1556"/>
      <c r="Q89" s="1556"/>
      <c r="R89" s="1556"/>
      <c r="S89" s="1556"/>
    </row>
    <row r="90" spans="2:19" ht="15">
      <c r="K90" s="1555"/>
      <c r="L90" s="1554"/>
      <c r="M90" s="1554"/>
      <c r="N90" s="1554"/>
    </row>
    <row r="91" spans="2:19" ht="15">
      <c r="K91" s="1555"/>
      <c r="L91" s="1554"/>
      <c r="M91" s="1554"/>
      <c r="N91" s="1554"/>
    </row>
    <row r="92" spans="2:19" ht="15">
      <c r="K92" s="1555"/>
      <c r="L92" s="1554"/>
      <c r="M92" s="1554"/>
      <c r="N92" s="1554"/>
    </row>
    <row r="93" spans="2:19" ht="15">
      <c r="K93" s="1555"/>
      <c r="L93" s="1554"/>
      <c r="M93" s="1554"/>
      <c r="N93" s="1554"/>
    </row>
    <row r="94" spans="2:19" ht="15">
      <c r="K94" s="1555"/>
      <c r="L94" s="1554"/>
      <c r="M94" s="1554"/>
      <c r="N94" s="1554"/>
    </row>
    <row r="95" spans="2:19" ht="15">
      <c r="K95" s="1555"/>
      <c r="L95" s="1554"/>
      <c r="M95" s="1554"/>
      <c r="N95" s="1554"/>
    </row>
    <row r="96" spans="2:19" ht="15">
      <c r="K96" s="1555"/>
      <c r="L96" s="1554"/>
      <c r="M96" s="1554"/>
      <c r="N96" s="1554"/>
    </row>
    <row r="97" spans="11:14" ht="15">
      <c r="K97" s="1555"/>
      <c r="L97" s="1554"/>
      <c r="M97" s="1554"/>
      <c r="N97" s="1554"/>
    </row>
    <row r="98" spans="11:14" ht="15">
      <c r="K98" s="1555"/>
      <c r="L98" s="1554"/>
      <c r="M98" s="1554"/>
      <c r="N98" s="1554"/>
    </row>
    <row r="99" spans="11:14" ht="15">
      <c r="K99" s="1555"/>
      <c r="L99" s="1554"/>
      <c r="M99" s="1554"/>
      <c r="N99" s="1554"/>
    </row>
    <row r="100" spans="11:14" ht="15">
      <c r="K100" s="1555"/>
      <c r="L100" s="1554"/>
      <c r="M100" s="1554"/>
      <c r="N100" s="1554"/>
    </row>
    <row r="101" spans="11:14" ht="15">
      <c r="K101" s="1555"/>
      <c r="L101" s="1554"/>
      <c r="M101" s="1554"/>
      <c r="N101" s="1554"/>
    </row>
    <row r="102" spans="11:14" ht="15">
      <c r="K102" s="1555"/>
      <c r="L102" s="1554"/>
      <c r="M102" s="1554"/>
      <c r="N102" s="1554"/>
    </row>
    <row r="103" spans="11:14" ht="15">
      <c r="K103" s="1555"/>
      <c r="L103" s="1554"/>
      <c r="M103" s="1554"/>
      <c r="N103" s="1554"/>
    </row>
    <row r="104" spans="11:14" ht="15">
      <c r="K104" s="1555"/>
      <c r="L104" s="1554"/>
      <c r="M104" s="1554"/>
      <c r="N104" s="1554"/>
    </row>
    <row r="105" spans="11:14" ht="15">
      <c r="K105" s="1555"/>
      <c r="L105" s="1554"/>
      <c r="M105" s="1554"/>
      <c r="N105" s="1554"/>
    </row>
    <row r="106" spans="11:14" ht="15">
      <c r="K106" s="1555"/>
      <c r="L106" s="1554"/>
      <c r="M106" s="1554"/>
      <c r="N106" s="1554"/>
    </row>
    <row r="107" spans="11:14" ht="15">
      <c r="K107" s="1555"/>
      <c r="L107" s="1554"/>
      <c r="M107" s="1554"/>
      <c r="N107" s="1554"/>
    </row>
    <row r="108" spans="11:14" ht="15">
      <c r="K108" s="1555"/>
      <c r="L108" s="1554"/>
      <c r="M108" s="1554"/>
      <c r="N108" s="1554"/>
    </row>
    <row r="109" spans="11:14" ht="15">
      <c r="K109" s="1555"/>
      <c r="L109" s="1554"/>
      <c r="M109" s="1554"/>
      <c r="N109" s="1554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508</v>
      </c>
      <c r="B5" s="245"/>
      <c r="C5" s="245"/>
      <c r="I5" s="245" t="s">
        <v>435</v>
      </c>
      <c r="J5" s="245"/>
      <c r="K5" s="245"/>
      <c r="P5" s="245" t="s">
        <v>509</v>
      </c>
      <c r="Q5" s="245"/>
      <c r="R5" s="245"/>
      <c r="W5" s="245" t="s">
        <v>424</v>
      </c>
      <c r="X5" s="245"/>
      <c r="Y5" s="245"/>
      <c r="AE5" s="245" t="s">
        <v>425</v>
      </c>
      <c r="AF5" s="245"/>
      <c r="AG5" s="245"/>
      <c r="AM5" s="222" t="s">
        <v>293</v>
      </c>
      <c r="AN5" s="223"/>
      <c r="AO5" s="223"/>
      <c r="AP5" s="222"/>
      <c r="AQ5" s="223"/>
      <c r="AR5" s="223"/>
      <c r="AT5" s="222" t="s">
        <v>292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59" t="s">
        <v>232</v>
      </c>
      <c r="B7" s="261" t="s">
        <v>233</v>
      </c>
      <c r="C7" s="261" t="s">
        <v>233</v>
      </c>
      <c r="D7" s="261" t="s">
        <v>264</v>
      </c>
      <c r="E7" s="261" t="s">
        <v>265</v>
      </c>
      <c r="I7" s="1215" t="s">
        <v>232</v>
      </c>
      <c r="J7" s="261" t="s">
        <v>233</v>
      </c>
      <c r="K7" s="261" t="s">
        <v>233</v>
      </c>
      <c r="L7" s="261" t="s">
        <v>264</v>
      </c>
      <c r="M7" s="261" t="s">
        <v>265</v>
      </c>
      <c r="P7" s="999" t="s">
        <v>232</v>
      </c>
      <c r="Q7" s="261" t="s">
        <v>233</v>
      </c>
      <c r="R7" s="261" t="s">
        <v>233</v>
      </c>
      <c r="S7" s="261" t="s">
        <v>264</v>
      </c>
      <c r="T7" s="261" t="s">
        <v>265</v>
      </c>
      <c r="W7" s="778" t="s">
        <v>232</v>
      </c>
      <c r="X7" s="261" t="s">
        <v>233</v>
      </c>
      <c r="Y7" s="261" t="s">
        <v>233</v>
      </c>
      <c r="Z7" s="261" t="s">
        <v>264</v>
      </c>
      <c r="AA7" s="261" t="s">
        <v>265</v>
      </c>
      <c r="AE7" s="778" t="s">
        <v>232</v>
      </c>
      <c r="AF7" s="261" t="s">
        <v>233</v>
      </c>
      <c r="AG7" s="261" t="s">
        <v>233</v>
      </c>
      <c r="AH7" s="261" t="s">
        <v>264</v>
      </c>
      <c r="AI7" s="261" t="s">
        <v>265</v>
      </c>
      <c r="AM7" s="2010" t="s">
        <v>232</v>
      </c>
      <c r="AN7" s="2013" t="s">
        <v>233</v>
      </c>
      <c r="AO7" s="2013" t="s">
        <v>233</v>
      </c>
      <c r="AT7" s="2010" t="s">
        <v>232</v>
      </c>
      <c r="AU7" s="2013" t="s">
        <v>233</v>
      </c>
      <c r="AV7" s="2013" t="s">
        <v>233</v>
      </c>
      <c r="AW7" s="225"/>
      <c r="AX7" s="2003" t="s">
        <v>232</v>
      </c>
      <c r="AY7" s="2006" t="s">
        <v>233</v>
      </c>
      <c r="AZ7"/>
    </row>
    <row r="8" spans="1:54" ht="15" customHeight="1">
      <c r="A8" s="1460"/>
      <c r="B8" s="256"/>
      <c r="C8" s="409"/>
      <c r="D8"/>
      <c r="I8" s="1216"/>
      <c r="J8" s="256"/>
      <c r="K8" s="409"/>
      <c r="L8"/>
      <c r="P8" s="1000"/>
      <c r="Q8" s="256"/>
      <c r="R8" s="409"/>
      <c r="S8"/>
      <c r="W8" s="779"/>
      <c r="X8" s="256"/>
      <c r="Y8" s="409"/>
      <c r="Z8"/>
      <c r="AE8" s="779"/>
      <c r="AF8" s="256"/>
      <c r="AG8" s="409"/>
      <c r="AH8"/>
      <c r="AM8" s="2011"/>
      <c r="AN8" s="2014"/>
      <c r="AO8" s="2014"/>
      <c r="AT8" s="2011"/>
      <c r="AU8" s="2014"/>
      <c r="AV8" s="2014"/>
      <c r="AX8" s="2004"/>
      <c r="AY8" s="2007"/>
      <c r="AZ8"/>
    </row>
    <row r="9" spans="1:54" ht="15" customHeight="1">
      <c r="A9" s="1460"/>
      <c r="B9" s="262" t="s">
        <v>234</v>
      </c>
      <c r="C9" s="262" t="s">
        <v>266</v>
      </c>
      <c r="D9"/>
      <c r="I9" s="1216"/>
      <c r="J9" s="262" t="s">
        <v>234</v>
      </c>
      <c r="K9" s="262" t="s">
        <v>266</v>
      </c>
      <c r="L9"/>
      <c r="P9" s="1000"/>
      <c r="Q9" s="262" t="s">
        <v>234</v>
      </c>
      <c r="R9" s="262" t="s">
        <v>266</v>
      </c>
      <c r="S9"/>
      <c r="W9" s="779"/>
      <c r="X9" s="262" t="s">
        <v>234</v>
      </c>
      <c r="Y9" s="262" t="s">
        <v>266</v>
      </c>
      <c r="Z9"/>
      <c r="AE9" s="779"/>
      <c r="AF9" s="262" t="s">
        <v>234</v>
      </c>
      <c r="AG9" s="2001" t="s">
        <v>287</v>
      </c>
      <c r="AH9"/>
      <c r="AM9" s="2011"/>
      <c r="AN9" s="2015" t="s">
        <v>234</v>
      </c>
      <c r="AO9" s="2001" t="s">
        <v>287</v>
      </c>
      <c r="AQ9" s="425"/>
      <c r="AR9" s="425"/>
      <c r="AT9" s="2011"/>
      <c r="AU9" s="2015" t="s">
        <v>234</v>
      </c>
      <c r="AV9" s="2001" t="s">
        <v>287</v>
      </c>
      <c r="AX9" s="2004"/>
      <c r="AY9" s="2008" t="s">
        <v>234</v>
      </c>
      <c r="AZ9"/>
    </row>
    <row r="10" spans="1:54" ht="15" customHeight="1">
      <c r="A10" s="1461"/>
      <c r="B10" s="263"/>
      <c r="C10" s="263"/>
      <c r="D10"/>
      <c r="I10" s="1217"/>
      <c r="J10" s="263"/>
      <c r="K10" s="263"/>
      <c r="L10"/>
      <c r="P10" s="1001"/>
      <c r="Q10" s="263"/>
      <c r="R10" s="263"/>
      <c r="S10"/>
      <c r="W10" s="780"/>
      <c r="X10" s="263"/>
      <c r="Y10" s="263"/>
      <c r="Z10"/>
      <c r="AE10" s="780"/>
      <c r="AF10" s="263"/>
      <c r="AG10" s="2002"/>
      <c r="AH10"/>
      <c r="AM10" s="2012"/>
      <c r="AN10" s="2016"/>
      <c r="AO10" s="2002"/>
      <c r="AQ10" s="424"/>
      <c r="AR10" s="424"/>
      <c r="AT10" s="2012"/>
      <c r="AU10" s="2016"/>
      <c r="AV10" s="2002"/>
      <c r="AX10" s="2005"/>
      <c r="AY10" s="2009"/>
      <c r="AZ10"/>
    </row>
    <row r="11" spans="1:54" ht="15" customHeight="1">
      <c r="A11" s="1460"/>
      <c r="B11" s="256"/>
      <c r="C11" s="409"/>
      <c r="D11"/>
      <c r="I11" s="1216"/>
      <c r="J11" s="256"/>
      <c r="K11" s="409"/>
      <c r="L11"/>
      <c r="P11" s="1000"/>
      <c r="Q11" s="256"/>
      <c r="R11" s="409"/>
      <c r="S11"/>
      <c r="W11" s="779"/>
      <c r="X11" s="256"/>
      <c r="Y11" s="409"/>
      <c r="Z11"/>
      <c r="AE11" s="779"/>
      <c r="AF11" s="256"/>
      <c r="AG11" s="409"/>
      <c r="AH11"/>
      <c r="AM11" s="781"/>
      <c r="AN11" s="782"/>
      <c r="AO11" s="416"/>
      <c r="AT11" s="781"/>
      <c r="AU11" s="782"/>
      <c r="AV11" s="416"/>
      <c r="AX11" s="779"/>
      <c r="AY11" s="790"/>
      <c r="AZ11"/>
    </row>
    <row r="12" spans="1:54" ht="15" customHeight="1">
      <c r="A12"/>
      <c r="B12" s="257" t="s">
        <v>235</v>
      </c>
      <c r="C12" s="410"/>
      <c r="D12"/>
      <c r="I12"/>
      <c r="J12" s="257" t="s">
        <v>235</v>
      </c>
      <c r="K12" s="410"/>
      <c r="L12"/>
      <c r="P12"/>
      <c r="Q12" s="257" t="s">
        <v>235</v>
      </c>
      <c r="R12" s="410"/>
      <c r="S12"/>
      <c r="W12"/>
      <c r="X12" s="257" t="s">
        <v>235</v>
      </c>
      <c r="Y12" s="410"/>
      <c r="Z12"/>
      <c r="AE12"/>
      <c r="AF12" s="257" t="s">
        <v>235</v>
      </c>
      <c r="AG12" s="410"/>
      <c r="AH12"/>
      <c r="AN12" s="226" t="s">
        <v>235</v>
      </c>
      <c r="AO12" s="417"/>
      <c r="AU12" s="226" t="s">
        <v>235</v>
      </c>
      <c r="AV12" s="417"/>
      <c r="AX12"/>
      <c r="AY12" s="788" t="s">
        <v>235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71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8"/>
      <c r="AZ13"/>
      <c r="BB13" s="204"/>
    </row>
    <row r="14" spans="1:54" ht="15" customHeight="1">
      <c r="A14" s="248" t="s">
        <v>206</v>
      </c>
      <c r="B14" s="1862">
        <v>1721227</v>
      </c>
      <c r="C14" s="783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206</v>
      </c>
      <c r="J14" s="1227">
        <v>1977986</v>
      </c>
      <c r="K14" s="783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206</v>
      </c>
      <c r="Q14" s="1084">
        <v>2014794</v>
      </c>
      <c r="R14" s="783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206</v>
      </c>
      <c r="X14" s="996">
        <v>1777822</v>
      </c>
      <c r="Y14" s="783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206</v>
      </c>
      <c r="AF14" s="785">
        <v>1780502</v>
      </c>
      <c r="AG14" s="783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206</v>
      </c>
      <c r="AN14" s="228">
        <v>1772744</v>
      </c>
      <c r="AO14" s="411">
        <v>1772744</v>
      </c>
      <c r="AT14" s="227" t="s">
        <v>206</v>
      </c>
      <c r="AU14" s="228">
        <v>1664436</v>
      </c>
      <c r="AV14" s="411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863">
        <v>1558914</v>
      </c>
      <c r="C15" s="783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207</v>
      </c>
      <c r="J15" s="1228">
        <v>1777837</v>
      </c>
      <c r="K15" s="783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207</v>
      </c>
      <c r="Q15" s="1084">
        <v>1680923</v>
      </c>
      <c r="R15" s="783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207</v>
      </c>
      <c r="X15" s="996">
        <v>1713264</v>
      </c>
      <c r="Y15" s="783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207</v>
      </c>
      <c r="AF15" s="785">
        <v>1788962</v>
      </c>
      <c r="AG15" s="783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207</v>
      </c>
      <c r="AN15" s="228">
        <v>1582852</v>
      </c>
      <c r="AO15" s="411">
        <v>3355596</v>
      </c>
      <c r="AQ15" s="425"/>
      <c r="AR15" s="425"/>
      <c r="AT15" s="227" t="s">
        <v>207</v>
      </c>
      <c r="AU15" s="228">
        <v>1622510</v>
      </c>
      <c r="AV15" s="411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863">
        <v>1873175</v>
      </c>
      <c r="C16" s="783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208</v>
      </c>
      <c r="J16" s="1084">
        <v>1899147</v>
      </c>
      <c r="K16" s="783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208</v>
      </c>
      <c r="Q16" s="1084">
        <v>2224759</v>
      </c>
      <c r="R16" s="783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208</v>
      </c>
      <c r="X16" s="996">
        <v>2007419</v>
      </c>
      <c r="Y16" s="783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208</v>
      </c>
      <c r="AF16" s="785">
        <v>1958965</v>
      </c>
      <c r="AG16" s="783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208</v>
      </c>
      <c r="AN16" s="229">
        <v>2055214</v>
      </c>
      <c r="AO16" s="418">
        <v>5410810</v>
      </c>
      <c r="AT16" s="227" t="s">
        <v>208</v>
      </c>
      <c r="AU16" s="229">
        <v>1661575</v>
      </c>
      <c r="AV16" s="418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863">
        <v>1540776</v>
      </c>
      <c r="C17" s="783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197</v>
      </c>
      <c r="J17" s="1084">
        <v>1824203</v>
      </c>
      <c r="K17" s="783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197</v>
      </c>
      <c r="Q17" s="1084">
        <v>1812065</v>
      </c>
      <c r="R17" s="783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197</v>
      </c>
      <c r="X17" s="996">
        <v>1769318</v>
      </c>
      <c r="Y17" s="783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197</v>
      </c>
      <c r="AF17" s="785">
        <v>1781124</v>
      </c>
      <c r="AG17" s="783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197</v>
      </c>
      <c r="AN17" s="229">
        <v>1590621</v>
      </c>
      <c r="AO17" s="418">
        <v>7001431</v>
      </c>
      <c r="AT17" s="227" t="s">
        <v>197</v>
      </c>
      <c r="AU17" s="229">
        <v>1824649</v>
      </c>
      <c r="AV17" s="418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863">
        <v>1613893</v>
      </c>
      <c r="C18" s="783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198</v>
      </c>
      <c r="J18" s="1084">
        <v>1698533</v>
      </c>
      <c r="K18" s="783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198</v>
      </c>
      <c r="Q18" s="1084">
        <v>1856274</v>
      </c>
      <c r="R18" s="783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198</v>
      </c>
      <c r="X18" s="996">
        <v>1771711</v>
      </c>
      <c r="Y18" s="783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198</v>
      </c>
      <c r="AF18" s="785">
        <v>1784873</v>
      </c>
      <c r="AG18" s="783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198</v>
      </c>
      <c r="AN18" s="228">
        <v>1745618</v>
      </c>
      <c r="AO18" s="411">
        <v>8747049</v>
      </c>
      <c r="AT18" s="227" t="s">
        <v>198</v>
      </c>
      <c r="AU18" s="228">
        <v>1637642</v>
      </c>
      <c r="AV18" s="411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864">
        <v>1627399</v>
      </c>
      <c r="C19" s="783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199</v>
      </c>
      <c r="J19" s="1085">
        <v>1573868</v>
      </c>
      <c r="K19" s="783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199</v>
      </c>
      <c r="Q19" s="1085">
        <v>1791158</v>
      </c>
      <c r="R19" s="783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199</v>
      </c>
      <c r="X19" s="997">
        <v>1722042</v>
      </c>
      <c r="Y19" s="783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199</v>
      </c>
      <c r="AF19" s="786">
        <v>1749441</v>
      </c>
      <c r="AG19" s="783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199</v>
      </c>
      <c r="AN19" s="228">
        <v>1750015</v>
      </c>
      <c r="AO19" s="411">
        <v>10497064</v>
      </c>
      <c r="AT19" s="227" t="s">
        <v>199</v>
      </c>
      <c r="AU19" s="228">
        <v>1549232</v>
      </c>
      <c r="AV19" s="411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84"/>
      <c r="C20" s="783"/>
      <c r="D20" s="408">
        <f t="shared" si="5"/>
        <v>-100</v>
      </c>
      <c r="E20" s="408">
        <f t="shared" si="11"/>
        <v>-100</v>
      </c>
      <c r="I20" s="248" t="s">
        <v>200</v>
      </c>
      <c r="J20" s="1084">
        <v>1737213</v>
      </c>
      <c r="K20" s="783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200</v>
      </c>
      <c r="Q20" s="1084">
        <v>1837386</v>
      </c>
      <c r="R20" s="783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200</v>
      </c>
      <c r="X20" s="996">
        <v>1796405</v>
      </c>
      <c r="Y20" s="783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200</v>
      </c>
      <c r="AF20" s="785">
        <v>1657307</v>
      </c>
      <c r="AG20" s="783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200</v>
      </c>
      <c r="AN20" s="228">
        <v>1759981</v>
      </c>
      <c r="AO20" s="411">
        <v>12257045</v>
      </c>
      <c r="AT20" s="227" t="s">
        <v>200</v>
      </c>
      <c r="AU20" s="228">
        <v>1661369</v>
      </c>
      <c r="AV20" s="411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84"/>
      <c r="C21" s="783"/>
      <c r="D21" s="408">
        <f t="shared" si="5"/>
        <v>-100</v>
      </c>
      <c r="E21" s="408">
        <f t="shared" si="11"/>
        <v>-100</v>
      </c>
      <c r="I21" s="248" t="s">
        <v>201</v>
      </c>
      <c r="J21" s="1084">
        <v>1653131</v>
      </c>
      <c r="K21" s="783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201</v>
      </c>
      <c r="Q21" s="1084">
        <v>1793484</v>
      </c>
      <c r="R21" s="783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201</v>
      </c>
      <c r="X21" s="996">
        <v>1806188</v>
      </c>
      <c r="Y21" s="783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201</v>
      </c>
      <c r="AF21" s="785">
        <v>1830035</v>
      </c>
      <c r="AG21" s="783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201</v>
      </c>
      <c r="AN21" s="228">
        <v>1642317</v>
      </c>
      <c r="AO21" s="411">
        <v>13899362</v>
      </c>
      <c r="AT21" s="227" t="s">
        <v>201</v>
      </c>
      <c r="AU21" s="228">
        <v>1616455</v>
      </c>
      <c r="AV21" s="411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84"/>
      <c r="C22" s="783"/>
      <c r="D22" s="408">
        <f t="shared" si="5"/>
        <v>-100</v>
      </c>
      <c r="E22" s="408">
        <f t="shared" si="11"/>
        <v>-100</v>
      </c>
      <c r="I22" s="248" t="s">
        <v>202</v>
      </c>
      <c r="J22" s="1084">
        <v>1733672</v>
      </c>
      <c r="K22" s="783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202</v>
      </c>
      <c r="Q22" s="1084">
        <v>1770398</v>
      </c>
      <c r="R22" s="783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202</v>
      </c>
      <c r="X22" s="996">
        <v>1818226</v>
      </c>
      <c r="Y22" s="783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202</v>
      </c>
      <c r="AF22" s="785">
        <v>1769314</v>
      </c>
      <c r="AG22" s="783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202</v>
      </c>
      <c r="AN22" s="228">
        <v>1741374</v>
      </c>
      <c r="AO22" s="411">
        <v>15640736</v>
      </c>
      <c r="AQ22" s="425"/>
      <c r="AT22" s="227" t="s">
        <v>202</v>
      </c>
      <c r="AU22" s="228">
        <v>1815073</v>
      </c>
      <c r="AV22" s="411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84"/>
      <c r="C23" s="783"/>
      <c r="D23" s="408">
        <f t="shared" si="5"/>
        <v>-100</v>
      </c>
      <c r="E23" s="408">
        <f t="shared" si="11"/>
        <v>-100</v>
      </c>
      <c r="I23" s="248" t="s">
        <v>203</v>
      </c>
      <c r="J23" s="1084">
        <v>1885677</v>
      </c>
      <c r="K23" s="783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203</v>
      </c>
      <c r="Q23" s="1084">
        <v>2072094</v>
      </c>
      <c r="R23" s="783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203</v>
      </c>
      <c r="X23" s="996">
        <v>2000294</v>
      </c>
      <c r="Y23" s="783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203</v>
      </c>
      <c r="AF23" s="785">
        <v>1883122</v>
      </c>
      <c r="AG23" s="783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203</v>
      </c>
      <c r="AN23" s="228">
        <v>1869383</v>
      </c>
      <c r="AO23" s="411">
        <v>17510119</v>
      </c>
      <c r="AT23" s="227" t="s">
        <v>203</v>
      </c>
      <c r="AU23" s="228">
        <v>1908090</v>
      </c>
      <c r="AV23" s="411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84"/>
      <c r="C24" s="783"/>
      <c r="D24" s="408">
        <f t="shared" si="5"/>
        <v>-100</v>
      </c>
      <c r="E24" s="408">
        <f t="shared" si="11"/>
        <v>-100</v>
      </c>
      <c r="I24" s="248" t="s">
        <v>204</v>
      </c>
      <c r="J24" s="1084">
        <v>1776996</v>
      </c>
      <c r="K24" s="783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204</v>
      </c>
      <c r="Q24" s="1084">
        <v>1959446</v>
      </c>
      <c r="R24" s="783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204</v>
      </c>
      <c r="X24" s="996">
        <v>1987611</v>
      </c>
      <c r="Y24" s="783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204</v>
      </c>
      <c r="AF24" s="785">
        <v>1846868</v>
      </c>
      <c r="AG24" s="783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204</v>
      </c>
      <c r="AN24" s="228">
        <v>1803976</v>
      </c>
      <c r="AO24" s="411">
        <v>19314095</v>
      </c>
      <c r="AQ24" s="771"/>
      <c r="AT24" s="227" t="s">
        <v>204</v>
      </c>
      <c r="AU24" s="228">
        <v>1683989</v>
      </c>
      <c r="AV24" s="411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6"/>
      <c r="C25" s="783"/>
      <c r="D25" s="408">
        <f t="shared" si="5"/>
        <v>-100</v>
      </c>
      <c r="E25" s="408">
        <f t="shared" si="11"/>
        <v>-100</v>
      </c>
      <c r="I25" s="248" t="s">
        <v>205</v>
      </c>
      <c r="J25" s="996">
        <v>1827080</v>
      </c>
      <c r="K25" s="783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205</v>
      </c>
      <c r="Q25" s="996">
        <v>1863324</v>
      </c>
      <c r="R25" s="783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205</v>
      </c>
      <c r="X25" s="996">
        <v>1918659</v>
      </c>
      <c r="Y25" s="783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205</v>
      </c>
      <c r="AF25" s="228">
        <v>1962898</v>
      </c>
      <c r="AG25" s="783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205</v>
      </c>
      <c r="AN25" s="228">
        <v>1948737</v>
      </c>
      <c r="AO25" s="411">
        <v>21262832</v>
      </c>
      <c r="AT25" s="227" t="s">
        <v>205</v>
      </c>
      <c r="AU25" s="228">
        <v>1877577</v>
      </c>
      <c r="AV25" s="411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436</v>
      </c>
      <c r="B27" s="233">
        <f>SUM(B14:B25)</f>
        <v>9935384</v>
      </c>
      <c r="C27" s="411"/>
      <c r="D27" s="408"/>
      <c r="E27" s="408"/>
      <c r="I27" s="250" t="s">
        <v>436</v>
      </c>
      <c r="J27" s="233">
        <f>SUM(J14:J25)</f>
        <v>21365343</v>
      </c>
      <c r="K27" s="411"/>
      <c r="L27" s="408"/>
      <c r="M27" s="408"/>
      <c r="P27" s="250" t="s">
        <v>378</v>
      </c>
      <c r="Q27" s="233">
        <f>SUM(Q14:Q25)</f>
        <v>22676105</v>
      </c>
      <c r="R27" s="411"/>
      <c r="S27" s="408"/>
      <c r="T27" s="408"/>
      <c r="W27" s="250" t="s">
        <v>312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70" t="s">
        <v>241</v>
      </c>
      <c r="AE27" s="250" t="s">
        <v>294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2"/>
      <c r="AQ27" s="255">
        <f>AN27/1000</f>
        <v>21262.831999999999</v>
      </c>
      <c r="AR27" s="770" t="s">
        <v>241</v>
      </c>
      <c r="AT27" s="232" t="s">
        <v>236</v>
      </c>
      <c r="AU27" s="233">
        <f>SUM(AU14:AU25)</f>
        <v>20522597</v>
      </c>
      <c r="AV27" s="412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9"/>
      <c r="AZ28"/>
    </row>
    <row r="29" spans="1:52" ht="15" customHeight="1">
      <c r="A29" s="2"/>
      <c r="B29" s="257" t="s">
        <v>237</v>
      </c>
      <c r="C29" s="410"/>
      <c r="D29" s="408"/>
      <c r="E29" s="408"/>
      <c r="I29" s="2"/>
      <c r="J29" s="257" t="s">
        <v>237</v>
      </c>
      <c r="K29" s="410"/>
      <c r="L29" s="408"/>
      <c r="M29" s="408"/>
      <c r="P29" s="2"/>
      <c r="Q29" s="257" t="s">
        <v>237</v>
      </c>
      <c r="R29" s="410"/>
      <c r="S29" s="408"/>
      <c r="T29" s="408"/>
      <c r="W29" s="2"/>
      <c r="X29" s="257" t="s">
        <v>237</v>
      </c>
      <c r="Y29" s="410"/>
      <c r="Z29" s="408"/>
      <c r="AA29" s="408"/>
      <c r="AE29" s="2"/>
      <c r="AF29" s="257" t="s">
        <v>237</v>
      </c>
      <c r="AG29" s="410"/>
      <c r="AH29" s="408"/>
      <c r="AI29" s="408"/>
      <c r="AM29" s="234"/>
      <c r="AN29" s="236" t="s">
        <v>237</v>
      </c>
      <c r="AO29" s="420"/>
      <c r="AT29" s="234"/>
      <c r="AU29" s="236" t="s">
        <v>237</v>
      </c>
      <c r="AV29" s="420"/>
      <c r="AX29" s="2"/>
      <c r="AY29" s="788" t="s">
        <v>237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7"/>
      <c r="AZ30"/>
    </row>
    <row r="31" spans="1:52" ht="15" customHeight="1">
      <c r="A31" s="251" t="s">
        <v>206</v>
      </c>
      <c r="B31" s="1863">
        <v>162381007</v>
      </c>
      <c r="C31" s="783">
        <f>B31</f>
        <v>162381007</v>
      </c>
      <c r="D31" s="408">
        <f t="shared" ref="D31:D42" si="14">((B31-J31)/J31)*100</f>
        <v>-14.289515079443833</v>
      </c>
      <c r="E31" s="408">
        <f t="shared" ref="E31:E42" si="15">((C31-K31)/K31)*100</f>
        <v>-14.289515079443833</v>
      </c>
      <c r="I31" s="251" t="s">
        <v>206</v>
      </c>
      <c r="J31" s="1229">
        <v>189452909</v>
      </c>
      <c r="K31" s="783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206</v>
      </c>
      <c r="Q31" s="1084">
        <v>187575305</v>
      </c>
      <c r="R31" s="783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206</v>
      </c>
      <c r="X31" s="996">
        <v>154466858</v>
      </c>
      <c r="Y31" s="783">
        <f>X31</f>
        <v>154466858</v>
      </c>
      <c r="Z31" s="408">
        <f t="shared" ref="Z31:Z42" si="16">((X31-AF31)/AF31)*100</f>
        <v>-5.7973652608719597</v>
      </c>
      <c r="AA31" s="408">
        <f t="shared" ref="AA31:AA42" si="17">((Y31-AG31)/AG31)*100</f>
        <v>-5.7973652608719597</v>
      </c>
      <c r="AB31" s="425"/>
      <c r="AC31" s="425"/>
      <c r="AE31" s="251" t="s">
        <v>206</v>
      </c>
      <c r="AF31" s="785">
        <v>163972970</v>
      </c>
      <c r="AG31" s="783">
        <f>AF31</f>
        <v>163972970</v>
      </c>
      <c r="AH31" s="408">
        <f t="shared" ref="AH31:AH42" si="18">((AF31-AN31)/AN31)*100</f>
        <v>8.1166556859620744</v>
      </c>
      <c r="AI31" s="408">
        <f t="shared" ref="AI31:AI42" si="19">((AG31-AO31)/AO31)*100</f>
        <v>8.1166556859620744</v>
      </c>
      <c r="AM31" s="238" t="s">
        <v>206</v>
      </c>
      <c r="AN31" s="228">
        <v>151663006</v>
      </c>
      <c r="AO31" s="411">
        <v>151663006</v>
      </c>
      <c r="AT31" s="238" t="s">
        <v>206</v>
      </c>
      <c r="AU31" s="228">
        <v>145263905</v>
      </c>
      <c r="AV31" s="411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863">
        <v>148034473</v>
      </c>
      <c r="C32" s="783">
        <f>C31+B32</f>
        <v>310415480</v>
      </c>
      <c r="D32" s="408">
        <f t="shared" si="14"/>
        <v>-11.625087037972806</v>
      </c>
      <c r="E32" s="408">
        <f t="shared" si="15"/>
        <v>-13.039204249564399</v>
      </c>
      <c r="I32" s="252" t="s">
        <v>207</v>
      </c>
      <c r="J32" s="1228">
        <v>167507348</v>
      </c>
      <c r="K32" s="783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207</v>
      </c>
      <c r="Q32" s="1084">
        <v>156520768</v>
      </c>
      <c r="R32" s="783">
        <f t="shared" ref="R32:R42" si="20">R31+Q32</f>
        <v>344096073</v>
      </c>
      <c r="S32" s="408">
        <f t="shared" ref="S32:S42" si="21">((Q32-X32)/X32)*100</f>
        <v>4.0355581849537234</v>
      </c>
      <c r="T32" s="408">
        <f t="shared" ref="T32:T42" si="22">((R32-Y32)/Y32)*100</f>
        <v>12.849406336968885</v>
      </c>
      <c r="W32" s="252" t="s">
        <v>207</v>
      </c>
      <c r="X32" s="996">
        <v>150449299</v>
      </c>
      <c r="Y32" s="783">
        <f t="shared" ref="Y32:Y42" si="23">Y31+X32</f>
        <v>304916157</v>
      </c>
      <c r="Z32" s="408">
        <f t="shared" si="16"/>
        <v>-7.3601574124820797</v>
      </c>
      <c r="AA32" s="408">
        <f t="shared" si="17"/>
        <v>-6.5750010603589137</v>
      </c>
      <c r="AE32" s="252" t="s">
        <v>207</v>
      </c>
      <c r="AF32" s="785">
        <v>162402369</v>
      </c>
      <c r="AG32" s="783">
        <f t="shared" ref="AG32:AG42" si="24">AG31+AF32</f>
        <v>326375339</v>
      </c>
      <c r="AH32" s="408">
        <f t="shared" si="18"/>
        <v>16.200455512020216</v>
      </c>
      <c r="AI32" s="408">
        <f t="shared" si="19"/>
        <v>11.993474116587558</v>
      </c>
      <c r="AM32" s="239" t="s">
        <v>207</v>
      </c>
      <c r="AN32" s="228">
        <v>139760527</v>
      </c>
      <c r="AO32" s="411">
        <v>291423533</v>
      </c>
      <c r="AT32" s="239" t="s">
        <v>207</v>
      </c>
      <c r="AU32" s="228">
        <v>145635767</v>
      </c>
      <c r="AV32" s="411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864">
        <v>179402077</v>
      </c>
      <c r="C33" s="783">
        <f t="shared" ref="C33:C36" si="25">C32+B33</f>
        <v>489817557</v>
      </c>
      <c r="D33" s="408">
        <f t="shared" si="14"/>
        <v>1.2421643337690909</v>
      </c>
      <c r="E33" s="408">
        <f t="shared" si="15"/>
        <v>-8.3015481878675619</v>
      </c>
      <c r="I33" s="252" t="s">
        <v>208</v>
      </c>
      <c r="J33" s="1085">
        <v>177200950</v>
      </c>
      <c r="K33" s="783">
        <f t="shared" ref="K33:K42" si="26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208</v>
      </c>
      <c r="Q33" s="1085">
        <v>197639244</v>
      </c>
      <c r="R33" s="783">
        <f t="shared" si="20"/>
        <v>541735317</v>
      </c>
      <c r="S33" s="408">
        <f t="shared" si="21"/>
        <v>12.61810586972098</v>
      </c>
      <c r="T33" s="408">
        <f t="shared" si="22"/>
        <v>12.764911862127622</v>
      </c>
      <c r="W33" s="252" t="s">
        <v>208</v>
      </c>
      <c r="X33" s="997">
        <v>175495088</v>
      </c>
      <c r="Y33" s="783">
        <f t="shared" si="23"/>
        <v>480411245</v>
      </c>
      <c r="Z33" s="408">
        <f t="shared" si="16"/>
        <v>4.9824347207530257</v>
      </c>
      <c r="AA33" s="408">
        <f t="shared" si="17"/>
        <v>-2.6604122352973518</v>
      </c>
      <c r="AE33" s="252" t="s">
        <v>208</v>
      </c>
      <c r="AF33" s="786">
        <v>167166144</v>
      </c>
      <c r="AG33" s="783">
        <f t="shared" si="24"/>
        <v>493541483</v>
      </c>
      <c r="AH33" s="408">
        <f t="shared" si="18"/>
        <v>-6.3349603515207829</v>
      </c>
      <c r="AI33" s="408">
        <f t="shared" si="19"/>
        <v>5.0321062013434439</v>
      </c>
      <c r="AM33" s="239" t="s">
        <v>208</v>
      </c>
      <c r="AN33" s="228">
        <v>178472293</v>
      </c>
      <c r="AO33" s="411">
        <v>469895826</v>
      </c>
      <c r="AT33" s="239" t="s">
        <v>208</v>
      </c>
      <c r="AU33" s="228">
        <v>149875335</v>
      </c>
      <c r="AV33" s="411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863">
        <v>145504835</v>
      </c>
      <c r="C34" s="783">
        <f t="shared" si="25"/>
        <v>635322392</v>
      </c>
      <c r="D34" s="408">
        <f t="shared" si="14"/>
        <v>-13.837440315386889</v>
      </c>
      <c r="E34" s="408">
        <f t="shared" si="15"/>
        <v>-9.6312991940522537</v>
      </c>
      <c r="I34" s="252" t="s">
        <v>197</v>
      </c>
      <c r="J34" s="1084">
        <v>168872461</v>
      </c>
      <c r="K34" s="783">
        <f t="shared" si="26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197</v>
      </c>
      <c r="Q34" s="1084">
        <v>168414251</v>
      </c>
      <c r="R34" s="783">
        <f t="shared" si="20"/>
        <v>710149568</v>
      </c>
      <c r="S34" s="408">
        <f t="shared" si="21"/>
        <v>4.4969756673011467</v>
      </c>
      <c r="T34" s="408">
        <f t="shared" si="22"/>
        <v>10.687977094072846</v>
      </c>
      <c r="W34" s="252" t="s">
        <v>197</v>
      </c>
      <c r="X34" s="996">
        <v>161166627</v>
      </c>
      <c r="Y34" s="783">
        <f t="shared" si="23"/>
        <v>641577872</v>
      </c>
      <c r="Z34" s="408">
        <f t="shared" si="16"/>
        <v>-0.41179721687382631</v>
      </c>
      <c r="AA34" s="408">
        <f t="shared" si="17"/>
        <v>-2.1051568659211894</v>
      </c>
      <c r="AE34" s="252" t="s">
        <v>197</v>
      </c>
      <c r="AF34" s="785">
        <v>161833051</v>
      </c>
      <c r="AG34" s="783">
        <f t="shared" si="24"/>
        <v>655374534</v>
      </c>
      <c r="AH34" s="408">
        <f t="shared" si="18"/>
        <v>11.615928574877062</v>
      </c>
      <c r="AI34" s="408">
        <f t="shared" si="19"/>
        <v>6.5845788668759022</v>
      </c>
      <c r="AM34" s="239" t="s">
        <v>197</v>
      </c>
      <c r="AN34" s="229">
        <v>144991000</v>
      </c>
      <c r="AO34" s="418">
        <v>614886826</v>
      </c>
      <c r="AT34" s="239" t="s">
        <v>197</v>
      </c>
      <c r="AU34" s="229">
        <v>163172988</v>
      </c>
      <c r="AV34" s="418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863">
        <v>152428350</v>
      </c>
      <c r="C35" s="783">
        <f t="shared" si="25"/>
        <v>787750742</v>
      </c>
      <c r="D35" s="408">
        <f t="shared" si="14"/>
        <v>-1.4065140747945148</v>
      </c>
      <c r="E35" s="408">
        <f t="shared" si="15"/>
        <v>-8.1486485984320751</v>
      </c>
      <c r="I35" s="252" t="s">
        <v>198</v>
      </c>
      <c r="J35" s="1084">
        <v>154602861</v>
      </c>
      <c r="K35" s="783">
        <f t="shared" si="26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198</v>
      </c>
      <c r="Q35" s="1084">
        <v>172309001</v>
      </c>
      <c r="R35" s="783">
        <f t="shared" si="20"/>
        <v>882458569</v>
      </c>
      <c r="S35" s="408">
        <f t="shared" si="21"/>
        <v>6.8675179434400064</v>
      </c>
      <c r="T35" s="408">
        <f t="shared" si="22"/>
        <v>9.9206811746057895</v>
      </c>
      <c r="W35" s="252" t="s">
        <v>198</v>
      </c>
      <c r="X35" s="996">
        <v>161236084</v>
      </c>
      <c r="Y35" s="783">
        <f t="shared" si="23"/>
        <v>802813956</v>
      </c>
      <c r="Z35" s="408">
        <f t="shared" si="16"/>
        <v>-0.15067618998696397</v>
      </c>
      <c r="AA35" s="408">
        <f t="shared" si="17"/>
        <v>-1.7187862482571228</v>
      </c>
      <c r="AE35" s="252" t="s">
        <v>198</v>
      </c>
      <c r="AF35" s="785">
        <v>161479395</v>
      </c>
      <c r="AG35" s="783">
        <f t="shared" si="24"/>
        <v>816853929</v>
      </c>
      <c r="AH35" s="408">
        <f t="shared" si="18"/>
        <v>1.1314305939931864</v>
      </c>
      <c r="AI35" s="408">
        <f t="shared" si="19"/>
        <v>5.4604310815401975</v>
      </c>
      <c r="AM35" s="239" t="s">
        <v>198</v>
      </c>
      <c r="AN35" s="228">
        <v>159672808</v>
      </c>
      <c r="AO35" s="411">
        <v>774559634</v>
      </c>
      <c r="AT35" s="239" t="s">
        <v>198</v>
      </c>
      <c r="AU35" s="228">
        <v>147287789</v>
      </c>
      <c r="AV35" s="411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863">
        <v>153681639</v>
      </c>
      <c r="C36" s="783">
        <f t="shared" si="25"/>
        <v>941432381</v>
      </c>
      <c r="D36" s="408">
        <f t="shared" si="14"/>
        <v>5.8362315689955517</v>
      </c>
      <c r="E36" s="408">
        <f t="shared" si="15"/>
        <v>-6.1237038419402507</v>
      </c>
      <c r="I36" s="252" t="s">
        <v>199</v>
      </c>
      <c r="J36" s="1084">
        <v>145207021</v>
      </c>
      <c r="K36" s="783">
        <f t="shared" si="26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199</v>
      </c>
      <c r="Q36" s="1084">
        <v>163738778</v>
      </c>
      <c r="R36" s="783">
        <f t="shared" si="20"/>
        <v>1046197347</v>
      </c>
      <c r="S36" s="408">
        <f t="shared" si="21"/>
        <v>4.7350665016026969</v>
      </c>
      <c r="T36" s="408">
        <f t="shared" si="22"/>
        <v>9.0754546989246929</v>
      </c>
      <c r="W36" s="252" t="s">
        <v>199</v>
      </c>
      <c r="X36" s="996">
        <v>156336157</v>
      </c>
      <c r="Y36" s="783">
        <f t="shared" si="23"/>
        <v>959150113</v>
      </c>
      <c r="Z36" s="408">
        <f t="shared" si="16"/>
        <v>-0.69837297646285879</v>
      </c>
      <c r="AA36" s="408">
        <f t="shared" si="17"/>
        <v>-1.5538974658061977</v>
      </c>
      <c r="AE36" s="252" t="s">
        <v>199</v>
      </c>
      <c r="AF36" s="785">
        <v>157435645</v>
      </c>
      <c r="AG36" s="783">
        <f t="shared" si="24"/>
        <v>974289574</v>
      </c>
      <c r="AH36" s="408">
        <f t="shared" si="18"/>
        <v>-0.52414245508708868</v>
      </c>
      <c r="AI36" s="426">
        <f t="shared" si="19"/>
        <v>4.445074721179104</v>
      </c>
      <c r="AM36" s="239" t="s">
        <v>199</v>
      </c>
      <c r="AN36" s="228">
        <v>158265180</v>
      </c>
      <c r="AO36" s="411">
        <v>932824814</v>
      </c>
      <c r="AT36" s="239" t="s">
        <v>199</v>
      </c>
      <c r="AU36" s="228">
        <v>137904628</v>
      </c>
      <c r="AV36" s="411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84"/>
      <c r="C37" s="783"/>
      <c r="D37" s="408">
        <f t="shared" si="14"/>
        <v>-100</v>
      </c>
      <c r="E37" s="408">
        <f t="shared" si="15"/>
        <v>-100</v>
      </c>
      <c r="I37" s="252" t="s">
        <v>200</v>
      </c>
      <c r="J37" s="1084">
        <v>154657527</v>
      </c>
      <c r="K37" s="783">
        <f t="shared" si="26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200</v>
      </c>
      <c r="Q37" s="1084">
        <v>160039040</v>
      </c>
      <c r="R37" s="783">
        <f t="shared" si="20"/>
        <v>1206236387</v>
      </c>
      <c r="S37" s="408">
        <f t="shared" si="21"/>
        <v>-1.5832632295388844</v>
      </c>
      <c r="T37" s="408">
        <f t="shared" si="22"/>
        <v>7.5303406464581304</v>
      </c>
      <c r="W37" s="252" t="s">
        <v>200</v>
      </c>
      <c r="X37" s="996">
        <v>162613642</v>
      </c>
      <c r="Y37" s="783">
        <f t="shared" si="23"/>
        <v>1121763755</v>
      </c>
      <c r="Z37" s="408">
        <f t="shared" si="16"/>
        <v>9.7539093175344167</v>
      </c>
      <c r="AA37" s="408">
        <f t="shared" si="17"/>
        <v>-6.1282730167799199E-2</v>
      </c>
      <c r="AE37" s="252" t="s">
        <v>200</v>
      </c>
      <c r="AF37" s="785">
        <v>148162050</v>
      </c>
      <c r="AG37" s="783">
        <f t="shared" si="24"/>
        <v>1122451624</v>
      </c>
      <c r="AH37" s="408">
        <f t="shared" si="18"/>
        <v>-5.8279669068189781</v>
      </c>
      <c r="AI37" s="426">
        <f t="shared" si="19"/>
        <v>2.962469929925025</v>
      </c>
      <c r="AM37" s="239" t="s">
        <v>200</v>
      </c>
      <c r="AN37" s="228">
        <v>157331264</v>
      </c>
      <c r="AO37" s="411">
        <v>1090156078</v>
      </c>
      <c r="AT37" s="239" t="s">
        <v>200</v>
      </c>
      <c r="AU37" s="228">
        <v>146654943</v>
      </c>
      <c r="AV37" s="411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6"/>
      <c r="C38" s="783"/>
      <c r="D38" s="408">
        <f t="shared" si="14"/>
        <v>-100</v>
      </c>
      <c r="E38" s="408">
        <f t="shared" si="15"/>
        <v>-100</v>
      </c>
      <c r="I38" s="252" t="s">
        <v>201</v>
      </c>
      <c r="J38" s="1086">
        <v>151222099</v>
      </c>
      <c r="K38" s="783">
        <f t="shared" si="26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201</v>
      </c>
      <c r="Q38" s="1086">
        <v>163043098</v>
      </c>
      <c r="R38" s="783">
        <f t="shared" si="20"/>
        <v>1369279485</v>
      </c>
      <c r="S38" s="408">
        <f t="shared" si="21"/>
        <v>-8.3927817955294741E-3</v>
      </c>
      <c r="T38" s="408">
        <f t="shared" si="22"/>
        <v>6.5735987635652195</v>
      </c>
      <c r="W38" s="252" t="s">
        <v>201</v>
      </c>
      <c r="X38" s="998">
        <v>163056783</v>
      </c>
      <c r="Y38" s="783">
        <f t="shared" si="23"/>
        <v>1284820538</v>
      </c>
      <c r="Z38" s="408">
        <f t="shared" si="16"/>
        <v>-0.24045363798662003</v>
      </c>
      <c r="AA38" s="408">
        <f t="shared" si="17"/>
        <v>-8.4056987298096394E-2</v>
      </c>
      <c r="AB38" s="425"/>
      <c r="AC38" s="425"/>
      <c r="AE38" s="252" t="s">
        <v>201</v>
      </c>
      <c r="AF38" s="784">
        <v>163449804</v>
      </c>
      <c r="AG38" s="783">
        <f t="shared" si="24"/>
        <v>1285901428</v>
      </c>
      <c r="AH38" s="408">
        <f t="shared" si="18"/>
        <v>11.967596778395528</v>
      </c>
      <c r="AI38" s="426">
        <f t="shared" si="19"/>
        <v>4.025916696389201</v>
      </c>
      <c r="AM38" s="239" t="s">
        <v>201</v>
      </c>
      <c r="AN38" s="228">
        <v>145979559</v>
      </c>
      <c r="AO38" s="411">
        <v>1236135637</v>
      </c>
      <c r="AT38" s="239" t="s">
        <v>201</v>
      </c>
      <c r="AU38" s="228">
        <v>143642198</v>
      </c>
      <c r="AV38" s="411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6"/>
      <c r="C39" s="783"/>
      <c r="D39" s="408">
        <f t="shared" si="14"/>
        <v>-100</v>
      </c>
      <c r="E39" s="408">
        <f t="shared" si="15"/>
        <v>-100</v>
      </c>
      <c r="I39" s="252" t="s">
        <v>202</v>
      </c>
      <c r="J39" s="1086">
        <v>158759806</v>
      </c>
      <c r="K39" s="783">
        <f t="shared" si="26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202</v>
      </c>
      <c r="Q39" s="1086">
        <v>161783248</v>
      </c>
      <c r="R39" s="783">
        <f t="shared" si="20"/>
        <v>1531062733</v>
      </c>
      <c r="S39" s="408">
        <f t="shared" si="21"/>
        <v>-1.953369296820082</v>
      </c>
      <c r="T39" s="408">
        <f t="shared" si="22"/>
        <v>5.6031349688555352</v>
      </c>
      <c r="W39" s="252" t="s">
        <v>202</v>
      </c>
      <c r="X39" s="998">
        <v>165006433</v>
      </c>
      <c r="Y39" s="783">
        <f t="shared" si="23"/>
        <v>1449826971</v>
      </c>
      <c r="Z39" s="408">
        <f t="shared" si="16"/>
        <v>3.8870022695465938</v>
      </c>
      <c r="AA39" s="408">
        <f t="shared" si="17"/>
        <v>0.35251727170151237</v>
      </c>
      <c r="AE39" s="252" t="s">
        <v>202</v>
      </c>
      <c r="AF39" s="784">
        <v>158832606</v>
      </c>
      <c r="AG39" s="783">
        <f t="shared" si="24"/>
        <v>1444734034</v>
      </c>
      <c r="AH39" s="408">
        <f t="shared" si="18"/>
        <v>1.4700704011090215</v>
      </c>
      <c r="AI39" s="426">
        <f t="shared" si="19"/>
        <v>3.7386474665963245</v>
      </c>
      <c r="AM39" s="239" t="s">
        <v>202</v>
      </c>
      <c r="AN39" s="228">
        <v>156531483</v>
      </c>
      <c r="AO39" s="411">
        <v>1392667120</v>
      </c>
      <c r="AT39" s="239" t="s">
        <v>202</v>
      </c>
      <c r="AU39" s="228">
        <v>162820378</v>
      </c>
      <c r="AV39" s="411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6"/>
      <c r="C40" s="783"/>
      <c r="D40" s="408">
        <f t="shared" si="14"/>
        <v>-100</v>
      </c>
      <c r="E40" s="408">
        <f t="shared" si="15"/>
        <v>-100</v>
      </c>
      <c r="I40" s="252" t="s">
        <v>203</v>
      </c>
      <c r="J40" s="1086">
        <v>177586311</v>
      </c>
      <c r="K40" s="783">
        <f t="shared" si="26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203</v>
      </c>
      <c r="Q40" s="1086">
        <v>193807433</v>
      </c>
      <c r="R40" s="783">
        <f t="shared" si="20"/>
        <v>1724870166</v>
      </c>
      <c r="S40" s="408">
        <f t="shared" si="21"/>
        <v>5.3958363519725703</v>
      </c>
      <c r="T40" s="408">
        <f t="shared" si="22"/>
        <v>5.5798021176011803</v>
      </c>
      <c r="W40" s="252" t="s">
        <v>203</v>
      </c>
      <c r="X40" s="998">
        <v>183885284</v>
      </c>
      <c r="Y40" s="783">
        <f t="shared" si="23"/>
        <v>1633712255</v>
      </c>
      <c r="Z40" s="408">
        <f t="shared" si="16"/>
        <v>7.8220864030809825</v>
      </c>
      <c r="AA40" s="408">
        <f t="shared" si="17"/>
        <v>1.1411725455627488</v>
      </c>
      <c r="AE40" s="252" t="s">
        <v>203</v>
      </c>
      <c r="AF40" s="784">
        <v>170545099</v>
      </c>
      <c r="AG40" s="783">
        <f t="shared" si="24"/>
        <v>1615279133</v>
      </c>
      <c r="AH40" s="408">
        <f t="shared" si="18"/>
        <v>-8.2343186126247622E-2</v>
      </c>
      <c r="AI40" s="426">
        <f t="shared" si="19"/>
        <v>3.3214746598519951</v>
      </c>
      <c r="AM40" s="239" t="s">
        <v>203</v>
      </c>
      <c r="AN40" s="228">
        <v>170685647</v>
      </c>
      <c r="AO40" s="411">
        <v>1563352767</v>
      </c>
      <c r="AT40" s="239" t="s">
        <v>203</v>
      </c>
      <c r="AU40" s="228">
        <v>173818899</v>
      </c>
      <c r="AV40" s="411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6"/>
      <c r="C41" s="783"/>
      <c r="D41" s="408">
        <f t="shared" si="14"/>
        <v>-100</v>
      </c>
      <c r="E41" s="408">
        <f t="shared" si="15"/>
        <v>-100</v>
      </c>
      <c r="I41" s="252" t="s">
        <v>204</v>
      </c>
      <c r="J41" s="1086">
        <v>167655225</v>
      </c>
      <c r="K41" s="783">
        <f t="shared" si="26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204</v>
      </c>
      <c r="Q41" s="1086">
        <v>186203815</v>
      </c>
      <c r="R41" s="783">
        <f t="shared" si="20"/>
        <v>1911073981</v>
      </c>
      <c r="S41" s="408">
        <f t="shared" si="21"/>
        <v>2.0355242605777613</v>
      </c>
      <c r="T41" s="408">
        <f t="shared" si="22"/>
        <v>5.223678385572577</v>
      </c>
      <c r="W41" s="252" t="s">
        <v>204</v>
      </c>
      <c r="X41" s="998">
        <v>182489203</v>
      </c>
      <c r="Y41" s="783">
        <f t="shared" si="23"/>
        <v>1816201458</v>
      </c>
      <c r="Z41" s="408">
        <f t="shared" si="16"/>
        <v>7.9658113988599473</v>
      </c>
      <c r="AA41" s="408">
        <f t="shared" si="17"/>
        <v>1.7876624041250047</v>
      </c>
      <c r="AE41" s="252" t="s">
        <v>204</v>
      </c>
      <c r="AF41" s="784">
        <v>169024991</v>
      </c>
      <c r="AG41" s="783">
        <f t="shared" si="24"/>
        <v>1784304124</v>
      </c>
      <c r="AH41" s="408">
        <f t="shared" si="18"/>
        <v>1.3397332283616921</v>
      </c>
      <c r="AI41" s="426">
        <f t="shared" si="19"/>
        <v>3.1304294728698041</v>
      </c>
      <c r="AM41" s="239" t="s">
        <v>204</v>
      </c>
      <c r="AN41" s="228">
        <v>166790444</v>
      </c>
      <c r="AO41" s="411">
        <v>1730143211</v>
      </c>
      <c r="AQ41" s="254"/>
      <c r="AR41" s="254"/>
      <c r="AT41" s="239" t="s">
        <v>204</v>
      </c>
      <c r="AU41" s="228">
        <v>154339709</v>
      </c>
      <c r="AV41" s="411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8"/>
      <c r="C42" s="783"/>
      <c r="D42" s="408">
        <f t="shared" si="14"/>
        <v>-100</v>
      </c>
      <c r="E42" s="408">
        <f t="shared" si="15"/>
        <v>-100</v>
      </c>
      <c r="I42" s="252" t="s">
        <v>205</v>
      </c>
      <c r="J42" s="998">
        <v>168147423</v>
      </c>
      <c r="K42" s="783">
        <f t="shared" si="26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205</v>
      </c>
      <c r="Q42" s="998">
        <v>173480296</v>
      </c>
      <c r="R42" s="783">
        <f t="shared" si="20"/>
        <v>2084554277</v>
      </c>
      <c r="S42" s="408">
        <f t="shared" si="21"/>
        <v>-1.4631146190818614</v>
      </c>
      <c r="T42" s="408">
        <f t="shared" si="22"/>
        <v>4.6327651761999151</v>
      </c>
      <c r="W42" s="252" t="s">
        <v>205</v>
      </c>
      <c r="X42" s="998">
        <v>176056200</v>
      </c>
      <c r="Y42" s="783">
        <f t="shared" si="23"/>
        <v>1992257658</v>
      </c>
      <c r="Z42" s="408">
        <f t="shared" si="16"/>
        <v>-2.5193359971720586</v>
      </c>
      <c r="AA42" s="408">
        <f t="shared" si="17"/>
        <v>1.3917812719728371</v>
      </c>
      <c r="AE42" s="252" t="s">
        <v>205</v>
      </c>
      <c r="AF42" s="228">
        <v>180606279</v>
      </c>
      <c r="AG42" s="783">
        <f t="shared" si="24"/>
        <v>1964910403</v>
      </c>
      <c r="AH42" s="426">
        <f t="shared" si="18"/>
        <v>1.6947482502270061</v>
      </c>
      <c r="AI42" s="426">
        <f t="shared" si="19"/>
        <v>2.9967781605246762</v>
      </c>
      <c r="AJ42" s="425"/>
      <c r="AM42" s="239" t="s">
        <v>205</v>
      </c>
      <c r="AN42" s="228">
        <v>177596466</v>
      </c>
      <c r="AO42" s="411">
        <v>1907739677</v>
      </c>
      <c r="AT42" s="239" t="s">
        <v>205</v>
      </c>
      <c r="AU42" s="228">
        <v>169546637</v>
      </c>
      <c r="AV42" s="411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72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436</v>
      </c>
      <c r="B44" s="241">
        <f>SUM(B31:B42)</f>
        <v>941432381</v>
      </c>
      <c r="C44" s="415"/>
      <c r="D44" s="408"/>
      <c r="E44" s="408"/>
      <c r="I44" s="250" t="s">
        <v>436</v>
      </c>
      <c r="J44" s="241">
        <f>SUM(J31:J42)</f>
        <v>1980871941</v>
      </c>
      <c r="K44" s="415"/>
      <c r="L44" s="408"/>
      <c r="M44" s="408"/>
      <c r="P44" s="250" t="s">
        <v>378</v>
      </c>
      <c r="Q44" s="241">
        <f>SUM(Q31:Q42)</f>
        <v>2084554277</v>
      </c>
      <c r="R44" s="415"/>
      <c r="S44" s="408"/>
      <c r="W44" s="250" t="s">
        <v>312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244</v>
      </c>
      <c r="AE44" s="250" t="s">
        <v>294</v>
      </c>
      <c r="AF44" s="241">
        <f>SUM(AF31:AF42)</f>
        <v>1964910403</v>
      </c>
      <c r="AG44" s="415"/>
      <c r="AH44" s="426">
        <f>((AF44-AN44)/AN44)*100</f>
        <v>2.9967781605246762</v>
      </c>
      <c r="AI44" s="772"/>
      <c r="AJ44" s="685">
        <f>AF44/1000000</f>
        <v>1964.9104030000001</v>
      </c>
      <c r="AK44" s="255" t="s">
        <v>244</v>
      </c>
      <c r="AL44" s="425"/>
      <c r="AM44" s="232" t="s">
        <v>242</v>
      </c>
      <c r="AN44" s="241">
        <f>SUM(AN31:AN42)</f>
        <v>1907739677</v>
      </c>
      <c r="AO44" s="415"/>
      <c r="AQ44" s="685">
        <f>AN44/1000000</f>
        <v>1907.739677</v>
      </c>
      <c r="AR44" s="770" t="s">
        <v>244</v>
      </c>
      <c r="AT44" s="232" t="s">
        <v>236</v>
      </c>
      <c r="AU44" s="241">
        <f>SUM(AU31:AU42)</f>
        <v>1839963176</v>
      </c>
      <c r="AV44" s="415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47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48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48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08"/>
    <col min="2" max="2" width="15.7109375" style="1108" customWidth="1"/>
    <col min="3" max="3" width="16.5703125" style="1108" customWidth="1"/>
    <col min="4" max="4" width="10.85546875" style="1108" bestFit="1" customWidth="1"/>
    <col min="5" max="15" width="8.85546875" style="1108" bestFit="1" customWidth="1"/>
    <col min="16" max="16" width="8.7109375" style="1108"/>
    <col min="17" max="17" width="15.140625" style="1108" customWidth="1"/>
    <col min="18" max="18" width="18.85546875" style="1108" customWidth="1"/>
    <col min="19" max="23" width="8.85546875" style="1108" bestFit="1" customWidth="1"/>
    <col min="24" max="24" width="9.7109375" style="1108" bestFit="1" customWidth="1"/>
    <col min="25" max="29" width="8.7109375" style="1108"/>
    <col min="30" max="30" width="11.28515625" style="1108" customWidth="1"/>
    <col min="31" max="32" width="8.7109375" style="1108"/>
    <col min="33" max="33" width="14.140625" style="1108" customWidth="1"/>
    <col min="34" max="34" width="13.5703125" style="1108" customWidth="1"/>
    <col min="35" max="35" width="9.7109375" style="1108" customWidth="1"/>
    <col min="36" max="36" width="9.140625" style="1108" customWidth="1"/>
    <col min="37" max="37" width="8.42578125" style="1108" customWidth="1"/>
    <col min="38" max="38" width="8.5703125" style="1108" customWidth="1"/>
    <col min="39" max="39" width="9.85546875" style="1108" customWidth="1"/>
    <col min="40" max="40" width="7.7109375" style="1108" customWidth="1"/>
    <col min="41" max="41" width="9.42578125" style="1108" customWidth="1"/>
    <col min="42" max="42" width="7.85546875" style="1108" customWidth="1"/>
    <col min="43" max="43" width="8.5703125" style="1108" customWidth="1"/>
    <col min="44" max="44" width="9" style="1108" customWidth="1"/>
    <col min="45" max="45" width="8.42578125" style="1108" customWidth="1"/>
    <col min="46" max="46" width="10.140625" style="1108" customWidth="1"/>
    <col min="47" max="47" width="8.7109375" style="1108"/>
    <col min="48" max="48" width="13.140625" style="1108" customWidth="1"/>
    <col min="49" max="49" width="14.140625" style="1108" customWidth="1"/>
    <col min="50" max="50" width="10" style="1108" customWidth="1"/>
    <col min="51" max="62" width="8.7109375" style="1108"/>
    <col min="63" max="63" width="14.5703125" style="1108" customWidth="1"/>
    <col min="64" max="64" width="12.5703125" style="1108" customWidth="1"/>
    <col min="65" max="77" width="8.7109375" style="1108"/>
    <col min="78" max="78" width="19" style="1108" customWidth="1"/>
    <col min="79" max="79" width="14.140625" style="1108" customWidth="1"/>
    <col min="80" max="90" width="8.7109375" style="1108"/>
    <col min="91" max="91" width="11.5703125" style="1108" customWidth="1"/>
    <col min="92" max="92" width="8.7109375" style="1108"/>
    <col min="93" max="93" width="17.7109375" style="1108" customWidth="1"/>
    <col min="94" max="94" width="15" style="1108" customWidth="1"/>
    <col min="95" max="95" width="9.7109375" style="1108" customWidth="1"/>
    <col min="96" max="96" width="9" style="1108" customWidth="1"/>
    <col min="97" max="98" width="9.7109375" style="1108" customWidth="1"/>
    <col min="99" max="99" width="8.7109375" style="1108" customWidth="1"/>
    <col min="100" max="103" width="9.7109375" style="1108" customWidth="1"/>
    <col min="104" max="104" width="11.28515625" style="1108" customWidth="1"/>
    <col min="105" max="106" width="9.7109375" style="1108" customWidth="1"/>
    <col min="107" max="108" width="8.7109375" style="1108"/>
    <col min="109" max="109" width="13.42578125" style="1108" customWidth="1"/>
    <col min="110" max="110" width="16" style="1108" customWidth="1"/>
    <col min="111" max="122" width="10.85546875" style="1108" customWidth="1"/>
    <col min="123" max="124" width="8.7109375" style="1108"/>
    <col min="125" max="125" width="18.85546875" style="1108" customWidth="1"/>
    <col min="126" max="126" width="13.5703125" style="1108" customWidth="1"/>
    <col min="127" max="138" width="11.7109375" style="1108" customWidth="1"/>
    <col min="139" max="139" width="8.7109375" style="1108"/>
    <col min="140" max="140" width="12.42578125" style="1108" customWidth="1"/>
    <col min="141" max="141" width="13.7109375" style="1108" customWidth="1"/>
    <col min="142" max="153" width="13.85546875" style="1108" customWidth="1"/>
    <col min="154" max="155" width="8.7109375" style="1108"/>
    <col min="156" max="156" width="12.42578125" style="1108" customWidth="1"/>
    <col min="157" max="168" width="11.85546875" style="1108" customWidth="1"/>
    <col min="169" max="16384" width="8.7109375" style="1108"/>
  </cols>
  <sheetData>
    <row r="4" spans="2:168" ht="15.75">
      <c r="EY4" s="1212" t="s">
        <v>507</v>
      </c>
      <c r="EZ4" s="1212"/>
      <c r="FA4" s="1211"/>
      <c r="FB4" s="1211"/>
      <c r="FC4" s="1211"/>
    </row>
    <row r="5" spans="2:168" ht="15.75">
      <c r="B5" s="1209" t="s">
        <v>301</v>
      </c>
      <c r="C5" s="1210"/>
      <c r="D5" s="1211"/>
      <c r="Q5" s="1209" t="s">
        <v>302</v>
      </c>
      <c r="R5" s="1210"/>
      <c r="S5" s="1211"/>
      <c r="AG5" s="1212" t="s">
        <v>376</v>
      </c>
      <c r="AH5" s="1212"/>
      <c r="AI5" s="1212"/>
      <c r="AJ5" s="1109"/>
      <c r="AV5" s="1212" t="s">
        <v>375</v>
      </c>
      <c r="AW5" s="1212"/>
      <c r="AX5" s="1212"/>
      <c r="AY5" s="1109"/>
      <c r="BK5" s="1212" t="s">
        <v>374</v>
      </c>
      <c r="BL5" s="1212"/>
      <c r="BM5" s="1212"/>
      <c r="BN5" s="1109"/>
      <c r="BZ5" s="1212" t="s">
        <v>373</v>
      </c>
      <c r="CA5" s="1212"/>
      <c r="CB5" s="1212"/>
      <c r="CC5" s="1109"/>
      <c r="CO5" s="1212" t="s">
        <v>372</v>
      </c>
      <c r="CP5" s="1212"/>
      <c r="CQ5" s="1212"/>
      <c r="CR5" s="1211"/>
      <c r="DE5" s="1212" t="s">
        <v>371</v>
      </c>
      <c r="DF5" s="1212"/>
      <c r="DG5" s="1212"/>
      <c r="DH5" s="1211"/>
      <c r="DU5" s="1212" t="s">
        <v>370</v>
      </c>
      <c r="DV5" s="1212"/>
      <c r="DW5" s="1212"/>
      <c r="DX5" s="1211"/>
      <c r="EJ5" s="1212" t="s">
        <v>434</v>
      </c>
      <c r="EK5" s="1212"/>
      <c r="EL5" s="1211"/>
      <c r="EM5" s="1211"/>
    </row>
    <row r="6" spans="2:168" ht="13.5" thickBot="1"/>
    <row r="7" spans="2:168" ht="16.5" thickBot="1">
      <c r="B7" s="1110"/>
      <c r="C7" s="1111"/>
      <c r="D7" s="1112">
        <v>2009</v>
      </c>
      <c r="E7" s="1112">
        <v>2009</v>
      </c>
      <c r="F7" s="1113">
        <v>2009</v>
      </c>
      <c r="G7" s="1113">
        <v>2009</v>
      </c>
      <c r="H7" s="1113">
        <v>2009</v>
      </c>
      <c r="I7" s="1113">
        <v>2009</v>
      </c>
      <c r="J7" s="1113">
        <v>2009</v>
      </c>
      <c r="K7" s="1113">
        <v>2009</v>
      </c>
      <c r="L7" s="1113">
        <v>2009</v>
      </c>
      <c r="M7" s="1113">
        <v>2009</v>
      </c>
      <c r="N7" s="1113">
        <v>2009</v>
      </c>
      <c r="O7" s="1114">
        <v>2009</v>
      </c>
      <c r="Q7" s="1110"/>
      <c r="R7" s="1111"/>
      <c r="S7" s="1115">
        <v>2010</v>
      </c>
      <c r="T7" s="1116">
        <v>2010</v>
      </c>
      <c r="U7" s="1116">
        <v>2010</v>
      </c>
      <c r="V7" s="1116">
        <v>2010</v>
      </c>
      <c r="W7" s="1116">
        <v>2010</v>
      </c>
      <c r="X7" s="1116">
        <v>2010</v>
      </c>
      <c r="Y7" s="1116">
        <v>2010</v>
      </c>
      <c r="Z7" s="1116">
        <v>2010</v>
      </c>
      <c r="AA7" s="1117">
        <v>2010</v>
      </c>
      <c r="AB7" s="1117">
        <v>2010</v>
      </c>
      <c r="AC7" s="1117">
        <v>2010</v>
      </c>
      <c r="AD7" s="1117">
        <v>2010</v>
      </c>
      <c r="AG7" s="1118"/>
      <c r="AH7" s="1119"/>
      <c r="AI7" s="1120">
        <v>2011</v>
      </c>
      <c r="AJ7" s="1120">
        <v>2011</v>
      </c>
      <c r="AK7" s="1120">
        <v>2011</v>
      </c>
      <c r="AL7" s="1120">
        <v>2011</v>
      </c>
      <c r="AM7" s="1120">
        <v>2011</v>
      </c>
      <c r="AN7" s="1120">
        <v>2011</v>
      </c>
      <c r="AO7" s="1121">
        <v>2011</v>
      </c>
      <c r="AP7" s="1121">
        <v>2011</v>
      </c>
      <c r="AQ7" s="1121">
        <v>2011</v>
      </c>
      <c r="AR7" s="1121">
        <v>2011</v>
      </c>
      <c r="AS7" s="1121">
        <v>2011</v>
      </c>
      <c r="AT7" s="1122">
        <v>2011</v>
      </c>
      <c r="AV7" s="273"/>
      <c r="AW7" s="1123"/>
      <c r="AX7" s="1120">
        <v>2012</v>
      </c>
      <c r="AY7" s="1120">
        <v>2012</v>
      </c>
      <c r="AZ7" s="1120">
        <v>2012</v>
      </c>
      <c r="BA7" s="1120">
        <v>2012</v>
      </c>
      <c r="BB7" s="1120">
        <v>2012</v>
      </c>
      <c r="BC7" s="1120">
        <v>2012</v>
      </c>
      <c r="BD7" s="1121">
        <v>2012</v>
      </c>
      <c r="BE7" s="1121">
        <v>2012</v>
      </c>
      <c r="BF7" s="1121">
        <v>2012</v>
      </c>
      <c r="BG7" s="1121">
        <v>2012</v>
      </c>
      <c r="BH7" s="1121">
        <v>2012</v>
      </c>
      <c r="BI7" s="1122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019"/>
      <c r="CA7" s="2020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019"/>
      <c r="CP7" s="2020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019"/>
      <c r="DF7" s="2020"/>
      <c r="DG7" s="758">
        <v>2016</v>
      </c>
      <c r="DH7" s="759">
        <v>2016</v>
      </c>
      <c r="DI7" s="758">
        <v>2016</v>
      </c>
      <c r="DJ7" s="759">
        <v>2016</v>
      </c>
      <c r="DK7" s="758">
        <v>2016</v>
      </c>
      <c r="DL7" s="759">
        <v>2016</v>
      </c>
      <c r="DM7" s="758">
        <v>2016</v>
      </c>
      <c r="DN7" s="759">
        <v>2016</v>
      </c>
      <c r="DO7" s="758">
        <v>2016</v>
      </c>
      <c r="DP7" s="758">
        <v>2016</v>
      </c>
      <c r="DQ7" s="759">
        <v>2016</v>
      </c>
      <c r="DR7" s="767">
        <v>2016</v>
      </c>
      <c r="DU7" s="1979"/>
      <c r="DV7" s="2017"/>
      <c r="DW7" s="892">
        <v>2017</v>
      </c>
      <c r="DX7" s="893">
        <v>2017</v>
      </c>
      <c r="DY7" s="893">
        <v>2017</v>
      </c>
      <c r="DZ7" s="893">
        <v>2017</v>
      </c>
      <c r="EA7" s="892">
        <v>2017</v>
      </c>
      <c r="EB7" s="893">
        <v>2017</v>
      </c>
      <c r="EC7" s="893">
        <v>2017</v>
      </c>
      <c r="ED7" s="893">
        <v>2017</v>
      </c>
      <c r="EE7" s="892">
        <v>2017</v>
      </c>
      <c r="EF7" s="892">
        <v>2017</v>
      </c>
      <c r="EG7" s="892">
        <v>2017</v>
      </c>
      <c r="EH7" s="1043">
        <v>2017</v>
      </c>
      <c r="EJ7" s="1979"/>
      <c r="EK7" s="2017"/>
      <c r="EL7" s="892">
        <v>2018</v>
      </c>
      <c r="EM7" s="892">
        <v>2018</v>
      </c>
      <c r="EN7" s="892">
        <v>2018</v>
      </c>
      <c r="EO7" s="892">
        <v>2018</v>
      </c>
      <c r="EP7" s="892">
        <v>2018</v>
      </c>
      <c r="EQ7" s="892">
        <v>2018</v>
      </c>
      <c r="ER7" s="892">
        <v>2018</v>
      </c>
      <c r="ES7" s="892">
        <v>2018</v>
      </c>
      <c r="ET7" s="892">
        <v>2018</v>
      </c>
      <c r="EU7" s="892">
        <v>2018</v>
      </c>
      <c r="EV7" s="892">
        <v>2018</v>
      </c>
      <c r="EW7" s="892">
        <v>2018</v>
      </c>
      <c r="EY7" s="1979"/>
      <c r="EZ7" s="2017"/>
      <c r="FA7" s="1455">
        <v>43466</v>
      </c>
      <c r="FB7" s="1456">
        <v>43497</v>
      </c>
      <c r="FC7" s="1456">
        <v>43525</v>
      </c>
      <c r="FD7" s="1456">
        <v>43556</v>
      </c>
      <c r="FE7" s="1456">
        <v>43586</v>
      </c>
      <c r="FF7" s="1456">
        <v>43617</v>
      </c>
      <c r="FG7" s="1456">
        <v>43647</v>
      </c>
      <c r="FH7" s="1456">
        <v>43678</v>
      </c>
      <c r="FI7" s="1456">
        <v>43709</v>
      </c>
      <c r="FJ7" s="1456">
        <v>43739</v>
      </c>
      <c r="FK7" s="1456">
        <v>43770</v>
      </c>
      <c r="FL7" s="1469">
        <v>43800</v>
      </c>
    </row>
    <row r="8" spans="2:168" ht="16.5" customHeight="1" thickBot="1">
      <c r="B8" s="1124"/>
      <c r="C8" s="1125"/>
      <c r="D8" s="1126" t="s">
        <v>206</v>
      </c>
      <c r="E8" s="1126" t="s">
        <v>207</v>
      </c>
      <c r="F8" s="1127" t="s">
        <v>208</v>
      </c>
      <c r="G8" s="1127" t="s">
        <v>197</v>
      </c>
      <c r="H8" s="1127" t="s">
        <v>198</v>
      </c>
      <c r="I8" s="1127" t="s">
        <v>199</v>
      </c>
      <c r="J8" s="1127" t="s">
        <v>200</v>
      </c>
      <c r="K8" s="1127" t="s">
        <v>201</v>
      </c>
      <c r="L8" s="1127" t="s">
        <v>202</v>
      </c>
      <c r="M8" s="1127" t="s">
        <v>203</v>
      </c>
      <c r="N8" s="1127" t="s">
        <v>204</v>
      </c>
      <c r="O8" s="1128" t="s">
        <v>205</v>
      </c>
      <c r="Q8" s="1124"/>
      <c r="R8" s="1125"/>
      <c r="S8" s="1129" t="s">
        <v>206</v>
      </c>
      <c r="T8" s="1130" t="s">
        <v>207</v>
      </c>
      <c r="U8" s="1130" t="s">
        <v>208</v>
      </c>
      <c r="V8" s="1130" t="s">
        <v>197</v>
      </c>
      <c r="W8" s="1130" t="s">
        <v>198</v>
      </c>
      <c r="X8" s="1130" t="s">
        <v>199</v>
      </c>
      <c r="Y8" s="1130" t="s">
        <v>200</v>
      </c>
      <c r="Z8" s="1130" t="s">
        <v>201</v>
      </c>
      <c r="AA8" s="1131" t="s">
        <v>202</v>
      </c>
      <c r="AB8" s="1131" t="s">
        <v>203</v>
      </c>
      <c r="AC8" s="1131" t="s">
        <v>204</v>
      </c>
      <c r="AD8" s="1131" t="s">
        <v>205</v>
      </c>
      <c r="AG8" s="1132"/>
      <c r="AH8" s="1133"/>
      <c r="AI8" s="1134" t="s">
        <v>206</v>
      </c>
      <c r="AJ8" s="1134" t="s">
        <v>207</v>
      </c>
      <c r="AK8" s="1134" t="s">
        <v>208</v>
      </c>
      <c r="AL8" s="1134" t="s">
        <v>197</v>
      </c>
      <c r="AM8" s="1134" t="s">
        <v>198</v>
      </c>
      <c r="AN8" s="1134" t="s">
        <v>199</v>
      </c>
      <c r="AO8" s="1135" t="s">
        <v>200</v>
      </c>
      <c r="AP8" s="1135" t="s">
        <v>201</v>
      </c>
      <c r="AQ8" s="1135" t="s">
        <v>202</v>
      </c>
      <c r="AR8" s="1135" t="s">
        <v>203</v>
      </c>
      <c r="AS8" s="1135" t="s">
        <v>204</v>
      </c>
      <c r="AT8" s="1136" t="s">
        <v>205</v>
      </c>
      <c r="AV8" s="283"/>
      <c r="AW8" s="1137"/>
      <c r="AX8" s="1134" t="s">
        <v>206</v>
      </c>
      <c r="AY8" s="1134" t="s">
        <v>207</v>
      </c>
      <c r="AZ8" s="1134" t="s">
        <v>208</v>
      </c>
      <c r="BA8" s="1134" t="s">
        <v>197</v>
      </c>
      <c r="BB8" s="1134" t="s">
        <v>198</v>
      </c>
      <c r="BC8" s="1134" t="s">
        <v>199</v>
      </c>
      <c r="BD8" s="1135" t="s">
        <v>200</v>
      </c>
      <c r="BE8" s="1135" t="s">
        <v>201</v>
      </c>
      <c r="BF8" s="1135" t="s">
        <v>202</v>
      </c>
      <c r="BG8" s="1135" t="s">
        <v>203</v>
      </c>
      <c r="BH8" s="1135" t="s">
        <v>204</v>
      </c>
      <c r="BI8" s="1136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021"/>
      <c r="CA8" s="2022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021"/>
      <c r="CP8" s="2022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021"/>
      <c r="DF8" s="2022"/>
      <c r="DG8" s="760" t="s">
        <v>206</v>
      </c>
      <c r="DH8" s="760" t="s">
        <v>207</v>
      </c>
      <c r="DI8" s="760" t="s">
        <v>208</v>
      </c>
      <c r="DJ8" s="760" t="s">
        <v>197</v>
      </c>
      <c r="DK8" s="760" t="s">
        <v>198</v>
      </c>
      <c r="DL8" s="760" t="s">
        <v>199</v>
      </c>
      <c r="DM8" s="760" t="s">
        <v>200</v>
      </c>
      <c r="DN8" s="760" t="s">
        <v>201</v>
      </c>
      <c r="DO8" s="760" t="s">
        <v>202</v>
      </c>
      <c r="DP8" s="760" t="s">
        <v>203</v>
      </c>
      <c r="DQ8" s="760" t="s">
        <v>204</v>
      </c>
      <c r="DR8" s="761" t="s">
        <v>205</v>
      </c>
      <c r="DU8" s="1981"/>
      <c r="DV8" s="2018"/>
      <c r="DW8" s="894" t="s">
        <v>206</v>
      </c>
      <c r="DX8" s="894" t="s">
        <v>207</v>
      </c>
      <c r="DY8" s="894" t="s">
        <v>208</v>
      </c>
      <c r="DZ8" s="894" t="s">
        <v>197</v>
      </c>
      <c r="EA8" s="894" t="s">
        <v>198</v>
      </c>
      <c r="EB8" s="894" t="s">
        <v>199</v>
      </c>
      <c r="EC8" s="894" t="s">
        <v>200</v>
      </c>
      <c r="ED8" s="894" t="s">
        <v>201</v>
      </c>
      <c r="EE8" s="894" t="s">
        <v>202</v>
      </c>
      <c r="EF8" s="894" t="s">
        <v>203</v>
      </c>
      <c r="EG8" s="894" t="s">
        <v>204</v>
      </c>
      <c r="EH8" s="1138" t="s">
        <v>205</v>
      </c>
      <c r="EJ8" s="1981"/>
      <c r="EK8" s="2018"/>
      <c r="EL8" s="894" t="s">
        <v>206</v>
      </c>
      <c r="EM8" s="894" t="s">
        <v>207</v>
      </c>
      <c r="EN8" s="894" t="s">
        <v>208</v>
      </c>
      <c r="EO8" s="894" t="s">
        <v>197</v>
      </c>
      <c r="EP8" s="894" t="s">
        <v>198</v>
      </c>
      <c r="EQ8" s="894" t="s">
        <v>199</v>
      </c>
      <c r="ER8" s="894" t="s">
        <v>200</v>
      </c>
      <c r="ES8" s="894" t="s">
        <v>201</v>
      </c>
      <c r="ET8" s="894" t="s">
        <v>202</v>
      </c>
      <c r="EU8" s="894" t="s">
        <v>203</v>
      </c>
      <c r="EV8" s="894" t="s">
        <v>204</v>
      </c>
      <c r="EW8" s="1138" t="s">
        <v>205</v>
      </c>
      <c r="EY8" s="1981"/>
      <c r="EZ8" s="2018"/>
      <c r="FA8" s="1457"/>
      <c r="FB8" s="1458"/>
      <c r="FC8" s="1458"/>
      <c r="FD8" s="1458"/>
      <c r="FE8" s="1458"/>
      <c r="FF8" s="1458"/>
      <c r="FG8" s="1458"/>
      <c r="FH8" s="1458"/>
      <c r="FI8" s="1458"/>
      <c r="FJ8" s="1458"/>
      <c r="FK8" s="1458"/>
      <c r="FL8" s="1470"/>
    </row>
    <row r="9" spans="2:168" ht="15.95" customHeight="1">
      <c r="B9" s="292" t="s">
        <v>104</v>
      </c>
      <c r="C9" s="1139" t="s">
        <v>105</v>
      </c>
      <c r="D9" s="1140">
        <v>128.29680000000002</v>
      </c>
      <c r="E9" s="1141">
        <v>126.47499999999999</v>
      </c>
      <c r="F9" s="1142">
        <v>127.70650000000001</v>
      </c>
      <c r="G9" s="1142">
        <v>136.15</v>
      </c>
      <c r="H9" s="1142">
        <v>138.4871</v>
      </c>
      <c r="I9" s="1143">
        <v>141.66670000000002</v>
      </c>
      <c r="J9" s="1143">
        <v>143.70650000000001</v>
      </c>
      <c r="K9" s="1143">
        <v>145.26770000000002</v>
      </c>
      <c r="L9" s="1143">
        <v>137.8167</v>
      </c>
      <c r="M9" s="1143">
        <v>126.64190000000001</v>
      </c>
      <c r="N9" s="1143">
        <v>124.81670000000001</v>
      </c>
      <c r="O9" s="1144">
        <v>121.79350000000001</v>
      </c>
      <c r="Q9" s="293" t="s">
        <v>104</v>
      </c>
      <c r="R9" s="1145" t="s">
        <v>105</v>
      </c>
      <c r="S9" s="1142">
        <v>121.0839</v>
      </c>
      <c r="T9" s="1142">
        <v>126.375</v>
      </c>
      <c r="U9" s="1142">
        <v>122.3516</v>
      </c>
      <c r="V9" s="1143">
        <v>123.86670000000001</v>
      </c>
      <c r="W9" s="1143">
        <v>131.9194</v>
      </c>
      <c r="X9" s="1143">
        <v>142.67670000000001</v>
      </c>
      <c r="Y9" s="1143">
        <v>135.89680000000001</v>
      </c>
      <c r="Z9" s="1143">
        <v>139.21610000000001</v>
      </c>
      <c r="AA9" s="1143">
        <v>131.30000000000001</v>
      </c>
      <c r="AB9" s="1143">
        <v>127.2968</v>
      </c>
      <c r="AC9" s="1143">
        <v>128.48330000000001</v>
      </c>
      <c r="AD9" s="1146">
        <v>132.57740000000001</v>
      </c>
      <c r="AG9" s="283" t="s">
        <v>104</v>
      </c>
      <c r="AH9" s="1123" t="s">
        <v>105</v>
      </c>
      <c r="AI9" s="1147">
        <v>123.92580000000001</v>
      </c>
      <c r="AJ9" s="1148">
        <v>129.0821</v>
      </c>
      <c r="AK9" s="1148">
        <v>134.1097</v>
      </c>
      <c r="AL9" s="1148">
        <v>143.65</v>
      </c>
      <c r="AM9" s="1149">
        <v>146.51609999999999</v>
      </c>
      <c r="AN9" s="1149">
        <v>143.8433</v>
      </c>
      <c r="AO9" s="1149">
        <v>144.49350000000001</v>
      </c>
      <c r="AP9" s="1149">
        <v>141.12260000000001</v>
      </c>
      <c r="AQ9" s="1149">
        <v>141.33330000000001</v>
      </c>
      <c r="AR9" s="1149">
        <v>144.60320000000002</v>
      </c>
      <c r="AS9" s="1149">
        <v>152.0333</v>
      </c>
      <c r="AT9" s="1150">
        <v>150.7903</v>
      </c>
      <c r="AU9" s="1151"/>
      <c r="AV9" s="283" t="s">
        <v>104</v>
      </c>
      <c r="AW9" s="1137" t="s">
        <v>105</v>
      </c>
      <c r="AX9" s="1148">
        <v>142.79679999999999</v>
      </c>
      <c r="AY9" s="1148">
        <v>151.03790000000001</v>
      </c>
      <c r="AZ9" s="1148">
        <v>152.85480000000001</v>
      </c>
      <c r="BA9" s="1149">
        <v>156.7867</v>
      </c>
      <c r="BB9" s="1149">
        <v>153.91290000000001</v>
      </c>
      <c r="BC9" s="1149">
        <v>155.94329999999999</v>
      </c>
      <c r="BD9" s="1149">
        <v>153.4742</v>
      </c>
      <c r="BE9" s="1149">
        <v>169.8484</v>
      </c>
      <c r="BF9" s="1149">
        <v>181.88</v>
      </c>
      <c r="BG9" s="1149">
        <v>180.04839999999999</v>
      </c>
      <c r="BH9" s="1149">
        <v>168.88</v>
      </c>
      <c r="BI9" s="1148">
        <v>158.65809999999999</v>
      </c>
      <c r="BK9" s="273" t="s">
        <v>104</v>
      </c>
      <c r="BL9" s="1123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104</v>
      </c>
      <c r="DF9" s="265" t="s">
        <v>105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4">
        <v>138.2097</v>
      </c>
      <c r="DU9" s="208" t="s">
        <v>104</v>
      </c>
      <c r="DV9" s="895" t="s">
        <v>105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4">
        <v>120.84840000000001</v>
      </c>
      <c r="EJ9" s="208" t="s">
        <v>104</v>
      </c>
      <c r="EK9" s="895" t="s">
        <v>105</v>
      </c>
      <c r="EL9" s="1044">
        <v>111.5548</v>
      </c>
      <c r="EM9" s="1044">
        <v>117.31790000000001</v>
      </c>
      <c r="EN9" s="1044">
        <v>125.7774</v>
      </c>
      <c r="EO9" s="1044">
        <v>119.69670000000001</v>
      </c>
      <c r="EP9" s="1044">
        <v>116.81610000000001</v>
      </c>
      <c r="EQ9" s="1044">
        <v>120.5</v>
      </c>
      <c r="ER9" s="1044">
        <v>119.2129</v>
      </c>
      <c r="ES9" s="1044">
        <v>125.1516</v>
      </c>
      <c r="ET9" s="1044">
        <v>121.27670000000001</v>
      </c>
      <c r="EU9" s="1044">
        <v>104.47420000000001</v>
      </c>
      <c r="EV9" s="1044">
        <v>104.41670000000001</v>
      </c>
      <c r="EW9" s="1152">
        <v>105.8032</v>
      </c>
      <c r="EY9" s="208" t="s">
        <v>104</v>
      </c>
      <c r="EZ9" s="1226" t="s">
        <v>105</v>
      </c>
      <c r="FA9" s="1372">
        <v>104.67</v>
      </c>
      <c r="FB9" s="1373">
        <v>105.9</v>
      </c>
      <c r="FC9" s="1373">
        <v>114.14</v>
      </c>
      <c r="FD9" s="1373">
        <v>143.44</v>
      </c>
      <c r="FE9" s="1373">
        <v>148.78</v>
      </c>
      <c r="FF9" s="1373">
        <v>151.80000000000001</v>
      </c>
      <c r="FG9" s="1373">
        <v>146.99</v>
      </c>
      <c r="FH9" s="1373">
        <v>154.82</v>
      </c>
      <c r="FI9" s="1373">
        <v>155.24</v>
      </c>
      <c r="FJ9" s="1373">
        <v>154.82</v>
      </c>
      <c r="FK9" s="1373">
        <v>158.62</v>
      </c>
      <c r="FL9" s="1374">
        <v>171.33</v>
      </c>
    </row>
    <row r="10" spans="2:168" ht="15.95" customHeight="1">
      <c r="B10" s="293" t="s">
        <v>150</v>
      </c>
      <c r="C10" s="1153" t="s">
        <v>105</v>
      </c>
      <c r="D10" s="1154">
        <v>176.8167</v>
      </c>
      <c r="E10" s="1154">
        <v>176.61660000000001</v>
      </c>
      <c r="F10" s="1155">
        <v>175.88910000000001</v>
      </c>
      <c r="G10" s="1155">
        <v>175.28280000000001</v>
      </c>
      <c r="H10" s="1155">
        <v>174.99780000000001</v>
      </c>
      <c r="I10" s="1155">
        <v>174.33940000000001</v>
      </c>
      <c r="J10" s="1155">
        <v>174.7355</v>
      </c>
      <c r="K10" s="1155">
        <v>175.27870000000001</v>
      </c>
      <c r="L10" s="1155">
        <v>175.1994</v>
      </c>
      <c r="M10" s="1155">
        <v>174.71690000000001</v>
      </c>
      <c r="N10" s="1155">
        <v>172.5676</v>
      </c>
      <c r="O10" s="1156">
        <v>167.78400000000002</v>
      </c>
      <c r="Q10" s="293" t="s">
        <v>150</v>
      </c>
      <c r="R10" s="1153" t="s">
        <v>105</v>
      </c>
      <c r="S10" s="1155">
        <v>167.77590000000001</v>
      </c>
      <c r="T10" s="1155">
        <v>167.50560000000002</v>
      </c>
      <c r="U10" s="1155">
        <v>167.86680000000001</v>
      </c>
      <c r="V10" s="1155">
        <v>166.01230000000001</v>
      </c>
      <c r="W10" s="1155">
        <v>157.6233</v>
      </c>
      <c r="X10" s="1155">
        <v>154.70340000000002</v>
      </c>
      <c r="Y10" s="1155">
        <v>155.0693</v>
      </c>
      <c r="Z10" s="1155">
        <v>158.6123</v>
      </c>
      <c r="AA10" s="1155">
        <v>161.7105</v>
      </c>
      <c r="AB10" s="1155">
        <v>165.083</v>
      </c>
      <c r="AC10" s="1155">
        <v>168.3013</v>
      </c>
      <c r="AD10" s="1156">
        <v>172.0453</v>
      </c>
      <c r="AG10" s="283" t="s">
        <v>150</v>
      </c>
      <c r="AH10" s="1137" t="s">
        <v>105</v>
      </c>
      <c r="AI10" s="1157">
        <v>170.89420000000001</v>
      </c>
      <c r="AJ10" s="1158">
        <v>164.4024</v>
      </c>
      <c r="AK10" s="1158">
        <v>165.17490000000001</v>
      </c>
      <c r="AL10" s="1158">
        <v>163.3432</v>
      </c>
      <c r="AM10" s="1158">
        <v>164.1557</v>
      </c>
      <c r="AN10" s="1158">
        <v>167.7551</v>
      </c>
      <c r="AO10" s="1158">
        <v>170.76340000000002</v>
      </c>
      <c r="AP10" s="1158">
        <v>170.99080000000001</v>
      </c>
      <c r="AQ10" s="1158">
        <v>171.44990000000001</v>
      </c>
      <c r="AR10" s="1158">
        <v>171.43520000000001</v>
      </c>
      <c r="AS10" s="1158">
        <v>171.56800000000001</v>
      </c>
      <c r="AT10" s="1159">
        <v>172.68040000000002</v>
      </c>
      <c r="AV10" s="283" t="s">
        <v>150</v>
      </c>
      <c r="AW10" s="1160" t="s">
        <v>105</v>
      </c>
      <c r="AX10" s="1158">
        <v>176.23859999999999</v>
      </c>
      <c r="AY10" s="1158">
        <v>177.1054</v>
      </c>
      <c r="AZ10" s="1158">
        <v>178.94470000000001</v>
      </c>
      <c r="BA10" s="1158">
        <v>179.3554</v>
      </c>
      <c r="BB10" s="1158">
        <v>178.84180000000001</v>
      </c>
      <c r="BC10" s="1158">
        <v>179.05359999999999</v>
      </c>
      <c r="BD10" s="1158">
        <v>179.1644</v>
      </c>
      <c r="BE10" s="1158">
        <v>180.24879999999999</v>
      </c>
      <c r="BF10" s="1158">
        <v>190.07130000000001</v>
      </c>
      <c r="BG10" s="1158">
        <v>200.6353</v>
      </c>
      <c r="BH10" s="1158">
        <v>206.26140000000001</v>
      </c>
      <c r="BI10" s="1158">
        <v>207.24119999999999</v>
      </c>
      <c r="BK10" s="283" t="s">
        <v>150</v>
      </c>
      <c r="BL10" s="1137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150</v>
      </c>
      <c r="DF10" s="266" t="s">
        <v>105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4">
        <v>181.73090000000002</v>
      </c>
      <c r="DU10" s="208" t="s">
        <v>150</v>
      </c>
      <c r="DV10" s="898" t="s">
        <v>105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4">
        <v>178.67440000000002</v>
      </c>
      <c r="EJ10" s="208" t="s">
        <v>150</v>
      </c>
      <c r="EK10" s="898" t="s">
        <v>105</v>
      </c>
      <c r="EL10" s="1045">
        <v>185.2919</v>
      </c>
      <c r="EM10" s="1045">
        <v>177.577</v>
      </c>
      <c r="EN10" s="1045">
        <v>155.91240000000002</v>
      </c>
      <c r="EO10" s="1045">
        <v>146.66630000000001</v>
      </c>
      <c r="EP10" s="1045">
        <v>147.07650000000001</v>
      </c>
      <c r="EQ10" s="1045">
        <v>162.96790000000001</v>
      </c>
      <c r="ER10" s="1045">
        <v>171.96790000000001</v>
      </c>
      <c r="ES10" s="1045">
        <v>171.69330000000002</v>
      </c>
      <c r="ET10" s="1045">
        <v>170.05520000000001</v>
      </c>
      <c r="EU10" s="1045">
        <v>172.30070000000001</v>
      </c>
      <c r="EV10" s="1045">
        <v>174.64160000000001</v>
      </c>
      <c r="EW10" s="1161">
        <v>169.25290000000001</v>
      </c>
      <c r="EY10" s="208" t="s">
        <v>150</v>
      </c>
      <c r="EZ10" s="898" t="s">
        <v>105</v>
      </c>
      <c r="FA10" s="1375">
        <v>164.44</v>
      </c>
      <c r="FB10" s="1353">
        <v>158.54</v>
      </c>
      <c r="FC10" s="1353">
        <v>161.21</v>
      </c>
      <c r="FD10" s="1353">
        <v>177.85</v>
      </c>
      <c r="FE10" s="1353">
        <v>191.22</v>
      </c>
      <c r="FF10" s="1353">
        <v>194.47</v>
      </c>
      <c r="FG10" s="1353">
        <v>194.49</v>
      </c>
      <c r="FH10" s="1353">
        <v>196.55</v>
      </c>
      <c r="FI10" s="1353">
        <v>197.92</v>
      </c>
      <c r="FJ10" s="1353">
        <v>199.07</v>
      </c>
      <c r="FK10" s="1353">
        <v>202.93</v>
      </c>
      <c r="FL10" s="1376">
        <v>211.41</v>
      </c>
    </row>
    <row r="11" spans="2:168" ht="15.95" customHeight="1">
      <c r="B11" s="293"/>
      <c r="C11" s="1153" t="s">
        <v>152</v>
      </c>
      <c r="D11" s="1154">
        <v>345.81810000000002</v>
      </c>
      <c r="E11" s="1154">
        <v>345.42680000000001</v>
      </c>
      <c r="F11" s="1155">
        <v>344.00390000000004</v>
      </c>
      <c r="G11" s="1155">
        <v>342.81800000000004</v>
      </c>
      <c r="H11" s="1155">
        <v>342.26060000000001</v>
      </c>
      <c r="I11" s="1155">
        <v>340.97300000000001</v>
      </c>
      <c r="J11" s="1155">
        <v>341.74770000000001</v>
      </c>
      <c r="K11" s="1155">
        <v>342.81</v>
      </c>
      <c r="L11" s="1155">
        <v>342.65499999999997</v>
      </c>
      <c r="M11" s="1155">
        <v>341.71129999999999</v>
      </c>
      <c r="N11" s="1155">
        <v>337.5077</v>
      </c>
      <c r="O11" s="1156">
        <v>328.15190000000001</v>
      </c>
      <c r="Q11" s="293"/>
      <c r="R11" s="1153" t="s">
        <v>152</v>
      </c>
      <c r="S11" s="1155">
        <v>328.1361</v>
      </c>
      <c r="T11" s="1155">
        <v>327.60750000000002</v>
      </c>
      <c r="U11" s="1155">
        <v>328.31389999999999</v>
      </c>
      <c r="V11" s="1155">
        <v>324.68729999999999</v>
      </c>
      <c r="W11" s="1155">
        <v>308.27969999999999</v>
      </c>
      <c r="X11" s="1155">
        <v>302.56900000000002</v>
      </c>
      <c r="Y11" s="1155">
        <v>303.28450000000004</v>
      </c>
      <c r="Z11" s="1155">
        <v>310.21390000000002</v>
      </c>
      <c r="AA11" s="1155">
        <v>316.27330000000001</v>
      </c>
      <c r="AB11" s="1155">
        <v>322.86940000000004</v>
      </c>
      <c r="AC11" s="1155">
        <v>329.16370000000001</v>
      </c>
      <c r="AD11" s="1156">
        <v>336.48610000000002</v>
      </c>
      <c r="AG11" s="283"/>
      <c r="AH11" s="1137" t="s">
        <v>152</v>
      </c>
      <c r="AI11" s="1157">
        <v>334.23480000000001</v>
      </c>
      <c r="AJ11" s="1158">
        <v>321.53820000000002</v>
      </c>
      <c r="AK11" s="1158">
        <v>323.04900000000004</v>
      </c>
      <c r="AL11" s="1158">
        <v>319.4667</v>
      </c>
      <c r="AM11" s="1158">
        <v>321.05580000000003</v>
      </c>
      <c r="AN11" s="1158">
        <v>328.09530000000001</v>
      </c>
      <c r="AO11" s="1158">
        <v>333.97900000000004</v>
      </c>
      <c r="AP11" s="1158">
        <v>334.4239</v>
      </c>
      <c r="AQ11" s="1158">
        <v>335.32170000000002</v>
      </c>
      <c r="AR11" s="1158">
        <v>335.29290000000003</v>
      </c>
      <c r="AS11" s="1158">
        <v>335.55270000000002</v>
      </c>
      <c r="AT11" s="1159">
        <v>337.72840000000002</v>
      </c>
      <c r="AV11" s="283"/>
      <c r="AW11" s="1160" t="s">
        <v>152</v>
      </c>
      <c r="AX11" s="1158">
        <v>344.68740000000003</v>
      </c>
      <c r="AY11" s="1158">
        <v>346.38279999999997</v>
      </c>
      <c r="AZ11" s="1158">
        <v>349.98</v>
      </c>
      <c r="BA11" s="1158">
        <v>350.7833</v>
      </c>
      <c r="BB11" s="1158">
        <v>349.77870000000001</v>
      </c>
      <c r="BC11" s="1158">
        <v>350.19299999999998</v>
      </c>
      <c r="BD11" s="1158">
        <v>350.40969999999999</v>
      </c>
      <c r="BE11" s="1158">
        <v>352.53059999999999</v>
      </c>
      <c r="BF11" s="1158">
        <v>371.74130000000002</v>
      </c>
      <c r="BG11" s="1158">
        <v>392.40260000000001</v>
      </c>
      <c r="BH11" s="1158">
        <v>403.40600000000001</v>
      </c>
      <c r="BI11" s="1158">
        <v>405.32229999999998</v>
      </c>
      <c r="BK11" s="283"/>
      <c r="BL11" s="1137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152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5">
        <v>355.42940000000004</v>
      </c>
      <c r="DU11" s="208"/>
      <c r="DV11" s="898" t="s">
        <v>152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5">
        <v>349.4513</v>
      </c>
      <c r="EJ11" s="208"/>
      <c r="EK11" s="898" t="s">
        <v>152</v>
      </c>
      <c r="EL11" s="1046">
        <v>362.39390000000003</v>
      </c>
      <c r="EM11" s="1046">
        <v>347.30500000000001</v>
      </c>
      <c r="EN11" s="1046">
        <v>304.93350000000004</v>
      </c>
      <c r="EO11" s="1046">
        <v>286.85000000000002</v>
      </c>
      <c r="EP11" s="1046">
        <v>287.65230000000003</v>
      </c>
      <c r="EQ11" s="1046">
        <v>318.73270000000002</v>
      </c>
      <c r="ER11" s="1046">
        <v>336.33480000000003</v>
      </c>
      <c r="ES11" s="1046">
        <v>335.79770000000002</v>
      </c>
      <c r="ET11" s="1046">
        <v>332.59399999999999</v>
      </c>
      <c r="EU11" s="1046">
        <v>336.98580000000004</v>
      </c>
      <c r="EV11" s="1046">
        <v>341.56400000000002</v>
      </c>
      <c r="EW11" s="1162">
        <v>331.02480000000003</v>
      </c>
      <c r="EY11" s="208"/>
      <c r="EZ11" s="898" t="s">
        <v>152</v>
      </c>
      <c r="FA11" s="1377">
        <v>321.61</v>
      </c>
      <c r="FB11" s="1354">
        <v>310.07</v>
      </c>
      <c r="FC11" s="1354">
        <v>315.29000000000002</v>
      </c>
      <c r="FD11" s="1354">
        <v>347.83</v>
      </c>
      <c r="FE11" s="1354">
        <v>373.99</v>
      </c>
      <c r="FF11" s="1354">
        <v>380.34</v>
      </c>
      <c r="FG11" s="1354">
        <v>380.38</v>
      </c>
      <c r="FH11" s="1354">
        <v>384.41</v>
      </c>
      <c r="FI11" s="1354">
        <v>387.1</v>
      </c>
      <c r="FJ11" s="1354">
        <v>389.34</v>
      </c>
      <c r="FK11" s="1354">
        <v>396.89</v>
      </c>
      <c r="FL11" s="1378">
        <v>413.48</v>
      </c>
    </row>
    <row r="12" spans="2:168" ht="15.95" customHeight="1">
      <c r="B12" s="293" t="s">
        <v>127</v>
      </c>
      <c r="C12" s="1163" t="s">
        <v>105</v>
      </c>
      <c r="D12" s="1154">
        <v>143.7972</v>
      </c>
      <c r="E12" s="1154">
        <v>133.1628</v>
      </c>
      <c r="F12" s="1155">
        <v>145.10599999999999</v>
      </c>
      <c r="G12" s="1155">
        <v>153.3323</v>
      </c>
      <c r="H12" s="1155">
        <v>153.83180000000002</v>
      </c>
      <c r="I12" s="1155">
        <v>162.26650000000001</v>
      </c>
      <c r="J12" s="1155">
        <v>165.5077</v>
      </c>
      <c r="K12" s="1155">
        <v>162.78660000000002</v>
      </c>
      <c r="L12" s="1155">
        <v>161.084</v>
      </c>
      <c r="M12" s="1155">
        <v>145.42740000000001</v>
      </c>
      <c r="N12" s="1155">
        <v>136.7998</v>
      </c>
      <c r="O12" s="1156">
        <v>136.39930000000001</v>
      </c>
      <c r="Q12" s="293" t="s">
        <v>127</v>
      </c>
      <c r="R12" s="1163" t="s">
        <v>105</v>
      </c>
      <c r="S12" s="1155">
        <v>133.023</v>
      </c>
      <c r="T12" s="1155">
        <v>130.82150000000001</v>
      </c>
      <c r="U12" s="1155">
        <v>134.3742</v>
      </c>
      <c r="V12" s="1155">
        <v>135.70760000000001</v>
      </c>
      <c r="W12" s="1155">
        <v>137.58020000000002</v>
      </c>
      <c r="X12" s="1155">
        <v>151.79170000000002</v>
      </c>
      <c r="Y12" s="1155">
        <v>155.29499999999999</v>
      </c>
      <c r="Z12" s="1155">
        <v>154.00630000000001</v>
      </c>
      <c r="AA12" s="1155">
        <v>149.99680000000001</v>
      </c>
      <c r="AB12" s="1155">
        <v>143.9314</v>
      </c>
      <c r="AC12" s="1155">
        <v>140.12049999999999</v>
      </c>
      <c r="AD12" s="1156">
        <v>138.369</v>
      </c>
      <c r="AG12" s="283" t="s">
        <v>127</v>
      </c>
      <c r="AH12" s="1160" t="s">
        <v>105</v>
      </c>
      <c r="AI12" s="1157">
        <v>142.0736</v>
      </c>
      <c r="AJ12" s="1158">
        <v>139.56050000000002</v>
      </c>
      <c r="AK12" s="1158">
        <v>145.4006</v>
      </c>
      <c r="AL12" s="1158">
        <v>154.69110000000001</v>
      </c>
      <c r="AM12" s="1158">
        <v>161.40440000000001</v>
      </c>
      <c r="AN12" s="1158">
        <v>160.7704</v>
      </c>
      <c r="AO12" s="1158">
        <v>162.70510000000002</v>
      </c>
      <c r="AP12" s="1158">
        <v>161.99190000000002</v>
      </c>
      <c r="AQ12" s="1158">
        <v>157.9888</v>
      </c>
      <c r="AR12" s="1158">
        <v>156.3887</v>
      </c>
      <c r="AS12" s="1158">
        <v>161.78400000000002</v>
      </c>
      <c r="AT12" s="1159">
        <v>169.916</v>
      </c>
      <c r="AV12" s="283" t="s">
        <v>127</v>
      </c>
      <c r="AW12" s="1160" t="s">
        <v>105</v>
      </c>
      <c r="AX12" s="1158">
        <v>164.33080000000001</v>
      </c>
      <c r="AY12" s="1158">
        <v>163.61410000000001</v>
      </c>
      <c r="AZ12" s="1158">
        <v>170.10839999999999</v>
      </c>
      <c r="BA12" s="1158">
        <v>175.79560000000001</v>
      </c>
      <c r="BB12" s="1158">
        <v>172.4359</v>
      </c>
      <c r="BC12" s="1158">
        <v>172.77010000000001</v>
      </c>
      <c r="BD12" s="1158">
        <v>170.696</v>
      </c>
      <c r="BE12" s="1158">
        <v>178.5247</v>
      </c>
      <c r="BF12" s="1158">
        <v>194.05119999999999</v>
      </c>
      <c r="BG12" s="1158">
        <v>195.29509999999999</v>
      </c>
      <c r="BH12" s="1158">
        <v>188.16210000000001</v>
      </c>
      <c r="BI12" s="1158">
        <v>182.8158</v>
      </c>
      <c r="BK12" s="283" t="s">
        <v>127</v>
      </c>
      <c r="BL12" s="1160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127</v>
      </c>
      <c r="DF12" s="267" t="s">
        <v>105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4">
        <v>156.59780000000001</v>
      </c>
      <c r="DU12" s="208" t="s">
        <v>127</v>
      </c>
      <c r="DV12" s="899" t="s">
        <v>105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4">
        <v>146.12620000000001</v>
      </c>
      <c r="EJ12" s="208" t="s">
        <v>127</v>
      </c>
      <c r="EK12" s="899" t="s">
        <v>105</v>
      </c>
      <c r="EL12" s="1045">
        <v>139.42449999999999</v>
      </c>
      <c r="EM12" s="1045">
        <v>136.0044</v>
      </c>
      <c r="EN12" s="1045">
        <v>142.012</v>
      </c>
      <c r="EO12" s="1045">
        <v>139.78919999999999</v>
      </c>
      <c r="EP12" s="1045">
        <v>134.74379999999999</v>
      </c>
      <c r="EQ12" s="1045">
        <v>140.50130000000001</v>
      </c>
      <c r="ER12" s="1045">
        <v>141.76760000000002</v>
      </c>
      <c r="ES12" s="1045">
        <v>144.2756</v>
      </c>
      <c r="ET12" s="1045">
        <v>145.5454</v>
      </c>
      <c r="EU12" s="1045">
        <v>138.59870000000001</v>
      </c>
      <c r="EV12" s="1045">
        <v>136.02340000000001</v>
      </c>
      <c r="EW12" s="1161">
        <v>136.5651</v>
      </c>
      <c r="EY12" s="208" t="s">
        <v>127</v>
      </c>
      <c r="EZ12" s="899" t="s">
        <v>105</v>
      </c>
      <c r="FA12" s="1375">
        <v>137.58000000000001</v>
      </c>
      <c r="FB12" s="1353">
        <v>137.71</v>
      </c>
      <c r="FC12" s="1353">
        <v>140.04</v>
      </c>
      <c r="FD12" s="1353">
        <v>156.66</v>
      </c>
      <c r="FE12" s="1353">
        <v>166.25</v>
      </c>
      <c r="FF12" s="1353">
        <v>176.85</v>
      </c>
      <c r="FG12" s="1353">
        <v>178.2</v>
      </c>
      <c r="FH12" s="1353">
        <v>177.34</v>
      </c>
      <c r="FI12" s="1353">
        <v>178.47</v>
      </c>
      <c r="FJ12" s="1353">
        <v>179.82</v>
      </c>
      <c r="FK12" s="1353">
        <v>183.22</v>
      </c>
      <c r="FL12" s="1376">
        <v>194.03</v>
      </c>
    </row>
    <row r="13" spans="2:168" ht="15.95" customHeight="1">
      <c r="B13" s="293"/>
      <c r="C13" s="1163" t="s">
        <v>209</v>
      </c>
      <c r="D13" s="1154">
        <v>3898.4194000000002</v>
      </c>
      <c r="E13" s="1164">
        <v>3783.75</v>
      </c>
      <c r="F13" s="1165">
        <v>3950.6774</v>
      </c>
      <c r="G13" s="1165">
        <v>4104.3667000000005</v>
      </c>
      <c r="H13" s="1165">
        <v>4113.8387000000002</v>
      </c>
      <c r="I13" s="1165">
        <v>4308.2332999999999</v>
      </c>
      <c r="J13" s="1165">
        <v>4273.6129000000001</v>
      </c>
      <c r="K13" s="1165">
        <v>4174.7741999999998</v>
      </c>
      <c r="L13" s="1165">
        <v>4084.5</v>
      </c>
      <c r="M13" s="1165">
        <v>3751.7419</v>
      </c>
      <c r="N13" s="1165">
        <v>3533.4666999999999</v>
      </c>
      <c r="O13" s="1166">
        <v>3558.9355</v>
      </c>
      <c r="Q13" s="293"/>
      <c r="R13" s="1163" t="s">
        <v>209</v>
      </c>
      <c r="S13" s="1165">
        <v>3482.5161000000003</v>
      </c>
      <c r="T13" s="1165">
        <v>3400</v>
      </c>
      <c r="U13" s="1165">
        <v>3433</v>
      </c>
      <c r="V13" s="1165">
        <v>3434.9666999999999</v>
      </c>
      <c r="W13" s="1165">
        <v>3533.7097000000003</v>
      </c>
      <c r="X13" s="1165">
        <v>3913.4333000000001</v>
      </c>
      <c r="Y13" s="1165">
        <v>3938.7742000000003</v>
      </c>
      <c r="Z13" s="1165">
        <v>3820.0645000000004</v>
      </c>
      <c r="AA13" s="1165">
        <v>3699.1333</v>
      </c>
      <c r="AB13" s="1165">
        <v>3531.6774</v>
      </c>
      <c r="AC13" s="1165">
        <v>3452.8667</v>
      </c>
      <c r="AD13" s="1166">
        <v>3479.9032000000002</v>
      </c>
      <c r="AG13" s="283"/>
      <c r="AH13" s="1160" t="s">
        <v>209</v>
      </c>
      <c r="AI13" s="1167">
        <v>3481.0968000000003</v>
      </c>
      <c r="AJ13" s="1168">
        <v>3387.6071000000002</v>
      </c>
      <c r="AK13" s="1168">
        <v>3546.5806000000002</v>
      </c>
      <c r="AL13" s="1168">
        <v>3760.4</v>
      </c>
      <c r="AM13" s="1168">
        <v>3932.1290000000004</v>
      </c>
      <c r="AN13" s="1168">
        <v>3904.6</v>
      </c>
      <c r="AO13" s="1168">
        <v>3960.2581</v>
      </c>
      <c r="AP13" s="1168">
        <v>3932.9677000000001</v>
      </c>
      <c r="AQ13" s="1168">
        <v>3874.2667000000001</v>
      </c>
      <c r="AR13" s="1168">
        <v>3882.4839000000002</v>
      </c>
      <c r="AS13" s="1168">
        <v>4114.5667000000003</v>
      </c>
      <c r="AT13" s="1169">
        <v>4338.4839000000002</v>
      </c>
      <c r="AV13" s="283"/>
      <c r="AW13" s="1160" t="s">
        <v>209</v>
      </c>
      <c r="AX13" s="1168">
        <v>4197.9031999999997</v>
      </c>
      <c r="AY13" s="1168">
        <v>4099.7930999999999</v>
      </c>
      <c r="AZ13" s="1168">
        <v>4200.0645000000004</v>
      </c>
      <c r="BA13" s="1168">
        <v>4358.9332999999997</v>
      </c>
      <c r="BB13" s="1168">
        <v>4357.4516000000003</v>
      </c>
      <c r="BC13" s="1168">
        <v>4427.2667000000001</v>
      </c>
      <c r="BD13" s="1168">
        <v>4349.8710000000001</v>
      </c>
      <c r="BE13" s="1168">
        <v>4472.0645000000004</v>
      </c>
      <c r="BF13" s="1168">
        <v>4801.7</v>
      </c>
      <c r="BG13" s="1168">
        <v>4870.9354999999996</v>
      </c>
      <c r="BH13" s="1168">
        <v>4769.4332999999997</v>
      </c>
      <c r="BI13" s="1168">
        <v>4609.4516000000003</v>
      </c>
      <c r="BK13" s="283"/>
      <c r="BL13" s="1160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209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5">
        <v>4232.9677000000001</v>
      </c>
      <c r="DU13" s="208"/>
      <c r="DV13" s="899" t="s">
        <v>209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5">
        <v>3745.7742000000003</v>
      </c>
      <c r="EJ13" s="208"/>
      <c r="EK13" s="899" t="s">
        <v>209</v>
      </c>
      <c r="EL13" s="1046">
        <v>3550.6129000000001</v>
      </c>
      <c r="EM13" s="1046">
        <v>3443.3571000000002</v>
      </c>
      <c r="EN13" s="1046">
        <v>3610.4839000000002</v>
      </c>
      <c r="EO13" s="1046">
        <v>3546.0333000000001</v>
      </c>
      <c r="EP13" s="1046">
        <v>3451.3871000000004</v>
      </c>
      <c r="EQ13" s="1046">
        <v>3622.5333000000001</v>
      </c>
      <c r="ER13" s="1046">
        <v>3666.5806000000002</v>
      </c>
      <c r="ES13" s="1046">
        <v>3705.0968000000003</v>
      </c>
      <c r="ET13" s="1046">
        <v>3729.6</v>
      </c>
      <c r="EU13" s="1046">
        <v>3577.1935000000003</v>
      </c>
      <c r="EV13" s="1046">
        <v>3527.1</v>
      </c>
      <c r="EW13" s="1162">
        <v>3529.9677000000001</v>
      </c>
      <c r="EY13" s="208"/>
      <c r="EZ13" s="899" t="s">
        <v>209</v>
      </c>
      <c r="FA13" s="1377">
        <v>3528.52</v>
      </c>
      <c r="FB13" s="1354">
        <v>3543.07</v>
      </c>
      <c r="FC13" s="1354">
        <v>3595.9</v>
      </c>
      <c r="FD13" s="1354">
        <v>4022.33</v>
      </c>
      <c r="FE13" s="1354">
        <v>4282</v>
      </c>
      <c r="FF13" s="1354">
        <v>4530.7</v>
      </c>
      <c r="FG13" s="1354">
        <v>4552.0600000000004</v>
      </c>
      <c r="FH13" s="1354">
        <v>4572.8100000000004</v>
      </c>
      <c r="FI13" s="1354">
        <v>4616.2299999999996</v>
      </c>
      <c r="FJ13" s="1354">
        <v>4621.68</v>
      </c>
      <c r="FK13" s="1354">
        <v>4677.33</v>
      </c>
      <c r="FL13" s="1378">
        <v>4946.9399999999996</v>
      </c>
    </row>
    <row r="14" spans="2:168" ht="15.95" customHeight="1">
      <c r="B14" s="293" t="s">
        <v>106</v>
      </c>
      <c r="C14" s="1163" t="s">
        <v>105</v>
      </c>
      <c r="D14" s="1170">
        <v>119.90600000000001</v>
      </c>
      <c r="E14" s="1170">
        <v>114.68440000000001</v>
      </c>
      <c r="F14" s="1171">
        <v>113.8536</v>
      </c>
      <c r="G14" s="1171">
        <v>121.7307</v>
      </c>
      <c r="H14" s="1171">
        <v>125.9093</v>
      </c>
      <c r="I14" s="1171">
        <v>132.05110000000002</v>
      </c>
      <c r="J14" s="1171">
        <v>134.2689</v>
      </c>
      <c r="K14" s="1171">
        <v>131.54160000000002</v>
      </c>
      <c r="L14" s="1171">
        <v>130.22320000000002</v>
      </c>
      <c r="M14" s="1171">
        <v>120.06960000000001</v>
      </c>
      <c r="N14" s="1171">
        <v>116.4316</v>
      </c>
      <c r="O14" s="1172">
        <v>113.7775</v>
      </c>
      <c r="Q14" s="293" t="s">
        <v>106</v>
      </c>
      <c r="R14" s="1163" t="s">
        <v>105</v>
      </c>
      <c r="S14" s="1171">
        <v>108.83540000000001</v>
      </c>
      <c r="T14" s="1171">
        <v>114.62270000000001</v>
      </c>
      <c r="U14" s="1171">
        <v>116.96990000000001</v>
      </c>
      <c r="V14" s="1171">
        <v>120.27040000000001</v>
      </c>
      <c r="W14" s="1171">
        <v>130.87450000000001</v>
      </c>
      <c r="X14" s="1171">
        <v>141.482</v>
      </c>
      <c r="Y14" s="1171">
        <v>137.41800000000001</v>
      </c>
      <c r="Z14" s="1171">
        <v>135.5736</v>
      </c>
      <c r="AA14" s="1171">
        <v>130.96360000000001</v>
      </c>
      <c r="AB14" s="1171">
        <v>126.2038</v>
      </c>
      <c r="AC14" s="1171">
        <v>126.23140000000001</v>
      </c>
      <c r="AD14" s="1172">
        <v>126.26230000000001</v>
      </c>
      <c r="AG14" s="283" t="s">
        <v>106</v>
      </c>
      <c r="AH14" s="1160" t="s">
        <v>105</v>
      </c>
      <c r="AI14" s="1157">
        <v>123.70450000000001</v>
      </c>
      <c r="AJ14" s="1158">
        <v>128.28270000000001</v>
      </c>
      <c r="AK14" s="1158">
        <v>134.02350000000001</v>
      </c>
      <c r="AL14" s="1158">
        <v>138.05070000000001</v>
      </c>
      <c r="AM14" s="1158">
        <v>141.55930000000001</v>
      </c>
      <c r="AN14" s="1158">
        <v>140.44400000000002</v>
      </c>
      <c r="AO14" s="1158">
        <v>141.49370000000002</v>
      </c>
      <c r="AP14" s="1158">
        <v>139.64230000000001</v>
      </c>
      <c r="AQ14" s="1158">
        <v>139.11590000000001</v>
      </c>
      <c r="AR14" s="1158">
        <v>142.90300000000002</v>
      </c>
      <c r="AS14" s="1158">
        <v>148.5515</v>
      </c>
      <c r="AT14" s="1159">
        <v>149.21280000000002</v>
      </c>
      <c r="AV14" s="283" t="s">
        <v>106</v>
      </c>
      <c r="AW14" s="1137" t="s">
        <v>105</v>
      </c>
      <c r="AX14" s="1158">
        <v>139.8372</v>
      </c>
      <c r="AY14" s="1158">
        <v>141.3596</v>
      </c>
      <c r="AZ14" s="1158">
        <v>143.24889999999999</v>
      </c>
      <c r="BA14" s="1158">
        <v>147.22540000000001</v>
      </c>
      <c r="BB14" s="1158">
        <v>151.47989999999999</v>
      </c>
      <c r="BC14" s="1158">
        <v>157.4375</v>
      </c>
      <c r="BD14" s="1158">
        <v>158.9699</v>
      </c>
      <c r="BE14" s="1158">
        <v>164.1054</v>
      </c>
      <c r="BF14" s="1158">
        <v>172.28540000000001</v>
      </c>
      <c r="BG14" s="1158">
        <v>175.61930000000001</v>
      </c>
      <c r="BH14" s="1158">
        <v>169.85040000000001</v>
      </c>
      <c r="BI14" s="1158">
        <v>167.26926785481109</v>
      </c>
      <c r="BK14" s="283" t="s">
        <v>106</v>
      </c>
      <c r="BL14" s="1160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106</v>
      </c>
      <c r="DF14" s="266" t="s">
        <v>105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4">
        <v>146.20230000000001</v>
      </c>
      <c r="DU14" s="208" t="s">
        <v>106</v>
      </c>
      <c r="DV14" s="898" t="s">
        <v>105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4">
        <v>134.28810000000001</v>
      </c>
      <c r="EJ14" s="208" t="s">
        <v>106</v>
      </c>
      <c r="EK14" s="898" t="s">
        <v>105</v>
      </c>
      <c r="EL14" s="1045">
        <v>126.84650000000001</v>
      </c>
      <c r="EM14" s="1045">
        <v>124.96430000000001</v>
      </c>
      <c r="EN14" s="1045">
        <v>130.2724</v>
      </c>
      <c r="EO14" s="1045">
        <v>127.14400000000001</v>
      </c>
      <c r="EP14" s="1045">
        <v>127.1384</v>
      </c>
      <c r="EQ14" s="1045">
        <v>126.7539</v>
      </c>
      <c r="ER14" s="1045">
        <v>127.12740000000001</v>
      </c>
      <c r="ES14" s="1045">
        <v>130.0094</v>
      </c>
      <c r="ET14" s="1045">
        <v>131.8049</v>
      </c>
      <c r="EU14" s="1045">
        <v>126.88500000000001</v>
      </c>
      <c r="EV14" s="1045">
        <v>127.09500000000001</v>
      </c>
      <c r="EW14" s="1161">
        <v>130.08360000000002</v>
      </c>
      <c r="EY14" s="208" t="s">
        <v>106</v>
      </c>
      <c r="EZ14" s="898" t="s">
        <v>105</v>
      </c>
      <c r="FA14" s="1375">
        <v>127.18</v>
      </c>
      <c r="FB14" s="1353">
        <v>129.26</v>
      </c>
      <c r="FC14" s="1353">
        <v>133.69</v>
      </c>
      <c r="FD14" s="1353">
        <v>154.33000000000001</v>
      </c>
      <c r="FE14" s="1353">
        <v>165.19</v>
      </c>
      <c r="FF14" s="1353">
        <v>172.64</v>
      </c>
      <c r="FG14" s="1353">
        <v>170.75</v>
      </c>
      <c r="FH14" s="1353">
        <v>170.38</v>
      </c>
      <c r="FI14" s="1353">
        <v>176.67</v>
      </c>
      <c r="FJ14" s="1353">
        <v>183.46</v>
      </c>
      <c r="FK14" s="1353">
        <v>194.69</v>
      </c>
      <c r="FL14" s="1376">
        <v>194.77</v>
      </c>
    </row>
    <row r="15" spans="2:168" ht="15.95" customHeight="1">
      <c r="B15" s="293"/>
      <c r="C15" s="1163" t="s">
        <v>107</v>
      </c>
      <c r="D15" s="1170">
        <v>893.51610000000005</v>
      </c>
      <c r="E15" s="1170">
        <v>854.57140000000004</v>
      </c>
      <c r="F15" s="1171">
        <v>848.32260000000008</v>
      </c>
      <c r="G15" s="1171">
        <v>906.8</v>
      </c>
      <c r="H15" s="1171">
        <v>937.64520000000005</v>
      </c>
      <c r="I15" s="1171">
        <v>983.2</v>
      </c>
      <c r="J15" s="1171">
        <v>999.7419000000001</v>
      </c>
      <c r="K15" s="1171">
        <v>979.22580000000005</v>
      </c>
      <c r="L15" s="1171">
        <v>969.2333000000001</v>
      </c>
      <c r="M15" s="1171">
        <v>893.77420000000006</v>
      </c>
      <c r="N15" s="1171">
        <v>866.43330000000003</v>
      </c>
      <c r="O15" s="1172">
        <v>846.74189999999999</v>
      </c>
      <c r="Q15" s="293"/>
      <c r="R15" s="1163" t="s">
        <v>107</v>
      </c>
      <c r="S15" s="1171">
        <v>810</v>
      </c>
      <c r="T15" s="1171">
        <v>853.25</v>
      </c>
      <c r="U15" s="1171">
        <v>870.45159999999998</v>
      </c>
      <c r="V15" s="1171">
        <v>895.16669999999999</v>
      </c>
      <c r="W15" s="1171">
        <v>973.90320000000008</v>
      </c>
      <c r="X15" s="1171">
        <v>1052.7333000000001</v>
      </c>
      <c r="Y15" s="1171">
        <v>1024</v>
      </c>
      <c r="Z15" s="1171">
        <v>1010</v>
      </c>
      <c r="AA15" s="1171">
        <v>975.33330000000001</v>
      </c>
      <c r="AB15" s="1171">
        <v>941</v>
      </c>
      <c r="AC15" s="1171">
        <v>941</v>
      </c>
      <c r="AD15" s="1172">
        <v>941</v>
      </c>
      <c r="AG15" s="283"/>
      <c r="AH15" s="1160" t="s">
        <v>107</v>
      </c>
      <c r="AI15" s="1157">
        <v>921.83870000000002</v>
      </c>
      <c r="AJ15" s="1158">
        <v>956.39290000000005</v>
      </c>
      <c r="AK15" s="1158">
        <v>999.4516000000001</v>
      </c>
      <c r="AL15" s="1158">
        <v>1029.5</v>
      </c>
      <c r="AM15" s="1158">
        <v>1055.5484000000001</v>
      </c>
      <c r="AN15" s="1158">
        <v>1047.4000000000001</v>
      </c>
      <c r="AO15" s="1158">
        <v>1055</v>
      </c>
      <c r="AP15" s="1158">
        <v>1040.2903000000001</v>
      </c>
      <c r="AQ15" s="1158">
        <v>1036</v>
      </c>
      <c r="AR15" s="1158">
        <v>1063.7742000000001</v>
      </c>
      <c r="AS15" s="1158">
        <v>1105.5</v>
      </c>
      <c r="AT15" s="1159">
        <v>1109.2903000000001</v>
      </c>
      <c r="AV15" s="283"/>
      <c r="AW15" s="1137" t="s">
        <v>107</v>
      </c>
      <c r="AX15" s="1158">
        <v>1039.7419</v>
      </c>
      <c r="AY15" s="1158">
        <v>1050.8621000000001</v>
      </c>
      <c r="AZ15" s="1158">
        <v>1065.1289999999999</v>
      </c>
      <c r="BA15" s="1158">
        <v>1095.2333000000001</v>
      </c>
      <c r="BB15" s="1158">
        <v>1126.0968</v>
      </c>
      <c r="BC15" s="1158">
        <v>1170.1333</v>
      </c>
      <c r="BD15" s="1158">
        <v>1182.4838999999999</v>
      </c>
      <c r="BE15" s="1158">
        <v>1221.7419</v>
      </c>
      <c r="BF15" s="1158">
        <v>1284.1333</v>
      </c>
      <c r="BG15" s="1158">
        <v>1309.7742000000001</v>
      </c>
      <c r="BH15" s="1158">
        <v>1266.8667</v>
      </c>
      <c r="BI15" s="1158">
        <v>1247.9032</v>
      </c>
      <c r="BK15" s="283"/>
      <c r="BL15" s="1160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107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5">
        <v>1087.1935000000001</v>
      </c>
      <c r="DU15" s="208"/>
      <c r="DV15" s="899" t="s">
        <v>107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5">
        <v>999.54840000000002</v>
      </c>
      <c r="EJ15" s="208"/>
      <c r="EK15" s="899" t="s">
        <v>107</v>
      </c>
      <c r="EL15" s="1046">
        <v>944.4516000000001</v>
      </c>
      <c r="EM15" s="1046">
        <v>930.42860000000007</v>
      </c>
      <c r="EN15" s="1046">
        <v>970.38710000000003</v>
      </c>
      <c r="EO15" s="1046">
        <v>947</v>
      </c>
      <c r="EP15" s="1046">
        <v>947</v>
      </c>
      <c r="EQ15" s="1046">
        <v>944.2</v>
      </c>
      <c r="ER15" s="1046">
        <v>947.4194</v>
      </c>
      <c r="ES15" s="1046">
        <v>969.2903</v>
      </c>
      <c r="ET15" s="1046">
        <v>983.03330000000005</v>
      </c>
      <c r="EU15" s="1046">
        <v>946.51610000000005</v>
      </c>
      <c r="EV15" s="1046">
        <v>948.26670000000001</v>
      </c>
      <c r="EW15" s="1162">
        <v>971.09680000000003</v>
      </c>
      <c r="EY15" s="208"/>
      <c r="EZ15" s="899" t="s">
        <v>107</v>
      </c>
      <c r="FA15" s="1377">
        <v>949.52</v>
      </c>
      <c r="FB15" s="1354">
        <v>964.64</v>
      </c>
      <c r="FC15" s="1354">
        <v>997.65</v>
      </c>
      <c r="FD15" s="1354">
        <v>1152.0999999999999</v>
      </c>
      <c r="FE15" s="1354">
        <v>1233.48</v>
      </c>
      <c r="FF15" s="1354">
        <v>1289.1300000000001</v>
      </c>
      <c r="FG15" s="1354">
        <v>1274.71</v>
      </c>
      <c r="FH15" s="1354">
        <v>1271.1600000000001</v>
      </c>
      <c r="FI15" s="1354">
        <v>1318.6</v>
      </c>
      <c r="FJ15" s="1354">
        <v>1370.29</v>
      </c>
      <c r="FK15" s="1354">
        <v>1454.73</v>
      </c>
      <c r="FL15" s="1378">
        <v>1455.35</v>
      </c>
    </row>
    <row r="16" spans="2:168" ht="15.95" customHeight="1">
      <c r="B16" s="293" t="s">
        <v>108</v>
      </c>
      <c r="C16" s="1153" t="s">
        <v>105</v>
      </c>
      <c r="D16" s="1170">
        <v>140.82740000000001</v>
      </c>
      <c r="E16" s="1173">
        <v>139.39930000000001</v>
      </c>
      <c r="F16" s="1174">
        <v>141.3287</v>
      </c>
      <c r="G16" s="1174">
        <v>147.21</v>
      </c>
      <c r="H16" s="1174">
        <v>149.61610000000002</v>
      </c>
      <c r="I16" s="1174">
        <v>154.90300000000002</v>
      </c>
      <c r="J16" s="1174">
        <v>158.40350000000001</v>
      </c>
      <c r="K16" s="1174">
        <v>160.0703</v>
      </c>
      <c r="L16" s="1174">
        <v>150.4367</v>
      </c>
      <c r="M16" s="1171">
        <v>138.20770000000002</v>
      </c>
      <c r="N16" s="1171">
        <v>137.56900000000002</v>
      </c>
      <c r="O16" s="1175">
        <v>134.33580000000001</v>
      </c>
      <c r="Q16" s="293" t="s">
        <v>108</v>
      </c>
      <c r="R16" s="1153" t="s">
        <v>105</v>
      </c>
      <c r="S16" s="1174">
        <v>134.03579999999999</v>
      </c>
      <c r="T16" s="1174">
        <v>140.47749999999999</v>
      </c>
      <c r="U16" s="1174">
        <v>135.6671</v>
      </c>
      <c r="V16" s="1174">
        <v>137.03400000000002</v>
      </c>
      <c r="W16" s="1174">
        <v>145.251</v>
      </c>
      <c r="X16" s="1174">
        <v>156.28530000000001</v>
      </c>
      <c r="Y16" s="1174">
        <v>150.59710000000001</v>
      </c>
      <c r="Z16" s="1171">
        <v>153.2081</v>
      </c>
      <c r="AA16" s="1171">
        <v>144.79430000000002</v>
      </c>
      <c r="AB16" s="1174">
        <v>141.0187</v>
      </c>
      <c r="AC16" s="1174">
        <v>144.6163</v>
      </c>
      <c r="AD16" s="1175">
        <v>149.4</v>
      </c>
      <c r="AG16" s="283" t="s">
        <v>108</v>
      </c>
      <c r="AH16" s="1137" t="s">
        <v>105</v>
      </c>
      <c r="AI16" s="1176">
        <v>130.4948</v>
      </c>
      <c r="AJ16" s="1177">
        <v>144.7671</v>
      </c>
      <c r="AK16" s="1177">
        <v>151.19030000000001</v>
      </c>
      <c r="AL16" s="1177">
        <v>159.494</v>
      </c>
      <c r="AM16" s="1177">
        <v>160.30450000000002</v>
      </c>
      <c r="AN16" s="1177">
        <v>159.63</v>
      </c>
      <c r="AO16" s="1177">
        <v>160.83100000000002</v>
      </c>
      <c r="AP16" s="1177">
        <v>158.1</v>
      </c>
      <c r="AQ16" s="1158">
        <v>158.1</v>
      </c>
      <c r="AR16" s="1158">
        <v>158.0342</v>
      </c>
      <c r="AS16" s="1177">
        <v>164.83200000000002</v>
      </c>
      <c r="AT16" s="1178">
        <v>162.93680000000001</v>
      </c>
      <c r="AV16" s="283" t="s">
        <v>108</v>
      </c>
      <c r="AW16" s="1137" t="s">
        <v>105</v>
      </c>
      <c r="AX16" s="1177">
        <v>154.4477</v>
      </c>
      <c r="AY16" s="1177">
        <v>162.28550000000001</v>
      </c>
      <c r="AZ16" s="1177">
        <v>164.84520000000001</v>
      </c>
      <c r="BA16" s="1177">
        <v>170.952</v>
      </c>
      <c r="BB16" s="1177">
        <v>168.92519999999999</v>
      </c>
      <c r="BC16" s="1177">
        <v>168.91200000000001</v>
      </c>
      <c r="BD16" s="1177">
        <v>165.33869999999999</v>
      </c>
      <c r="BE16" s="1158">
        <v>183.6</v>
      </c>
      <c r="BF16" s="1158">
        <v>194.99</v>
      </c>
      <c r="BG16" s="1177">
        <v>193.20769999999999</v>
      </c>
      <c r="BH16" s="1177">
        <v>184.72200000000001</v>
      </c>
      <c r="BI16" s="1177">
        <v>173.89349999999999</v>
      </c>
      <c r="BK16" s="283" t="s">
        <v>108</v>
      </c>
      <c r="BL16" s="1137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108</v>
      </c>
      <c r="DF16" s="266" t="s">
        <v>105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4">
        <v>159.6694</v>
      </c>
      <c r="DU16" s="208" t="s">
        <v>108</v>
      </c>
      <c r="DV16" s="898" t="s">
        <v>105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4">
        <v>145.5223</v>
      </c>
      <c r="EJ16" s="208" t="s">
        <v>108</v>
      </c>
      <c r="EK16" s="898" t="s">
        <v>105</v>
      </c>
      <c r="EL16" s="1045">
        <v>137.1129</v>
      </c>
      <c r="EM16" s="1045">
        <v>146.43110000000001</v>
      </c>
      <c r="EN16" s="1045">
        <v>152.2842</v>
      </c>
      <c r="EO16" s="1045">
        <v>147.90470000000002</v>
      </c>
      <c r="EP16" s="1045">
        <v>144.97450000000001</v>
      </c>
      <c r="EQ16" s="1045">
        <v>148.94200000000001</v>
      </c>
      <c r="ER16" s="1045">
        <v>147.12610000000001</v>
      </c>
      <c r="ES16" s="1045">
        <v>154.2071</v>
      </c>
      <c r="ET16" s="1045">
        <v>150.27930000000001</v>
      </c>
      <c r="EU16" s="1045">
        <v>141.4803</v>
      </c>
      <c r="EV16" s="1045">
        <v>140.3963</v>
      </c>
      <c r="EW16" s="1161">
        <v>140.26900000000001</v>
      </c>
      <c r="EY16" s="208" t="s">
        <v>108</v>
      </c>
      <c r="EZ16" s="898" t="s">
        <v>105</v>
      </c>
      <c r="FA16" s="1375">
        <v>140.09</v>
      </c>
      <c r="FB16" s="1353">
        <v>143.1</v>
      </c>
      <c r="FC16" s="1353">
        <v>149.97999999999999</v>
      </c>
      <c r="FD16" s="1353">
        <v>175.77</v>
      </c>
      <c r="FE16" s="1353">
        <v>182.07</v>
      </c>
      <c r="FF16" s="1353">
        <v>187.42</v>
      </c>
      <c r="FG16" s="1353">
        <v>182.92</v>
      </c>
      <c r="FH16" s="1353">
        <v>188.79</v>
      </c>
      <c r="FI16" s="1353">
        <v>190.3</v>
      </c>
      <c r="FJ16" s="1353">
        <v>190.32</v>
      </c>
      <c r="FK16" s="1353">
        <v>194.79</v>
      </c>
      <c r="FL16" s="1376">
        <v>204.65</v>
      </c>
    </row>
    <row r="17" spans="2:168" ht="15.95" customHeight="1">
      <c r="B17" s="293" t="s">
        <v>126</v>
      </c>
      <c r="C17" s="1153" t="s">
        <v>105</v>
      </c>
      <c r="D17" s="1170">
        <v>151.9025</v>
      </c>
      <c r="E17" s="1173">
        <v>148.95600000000002</v>
      </c>
      <c r="F17" s="1174">
        <v>146.7054</v>
      </c>
      <c r="G17" s="1174">
        <v>147.98439999999999</v>
      </c>
      <c r="H17" s="1174">
        <v>150.5617</v>
      </c>
      <c r="I17" s="1174">
        <v>152.39619999999999</v>
      </c>
      <c r="J17" s="1174">
        <v>156.04470000000001</v>
      </c>
      <c r="K17" s="1174">
        <v>155.23869999999999</v>
      </c>
      <c r="L17" s="1174">
        <v>153.95529999999999</v>
      </c>
      <c r="M17" s="1171">
        <v>148.22410000000002</v>
      </c>
      <c r="N17" s="1171">
        <v>142.97749999999999</v>
      </c>
      <c r="O17" s="1175">
        <v>142.70099999999999</v>
      </c>
      <c r="Q17" s="293" t="s">
        <v>126</v>
      </c>
      <c r="R17" s="1153" t="s">
        <v>105</v>
      </c>
      <c r="S17" s="1174">
        <v>138.46850000000001</v>
      </c>
      <c r="T17" s="1174">
        <v>139.36860000000001</v>
      </c>
      <c r="U17" s="1174">
        <v>141.0284</v>
      </c>
      <c r="V17" s="1174">
        <v>138.8229</v>
      </c>
      <c r="W17" s="1174">
        <v>139.44140000000002</v>
      </c>
      <c r="X17" s="1174">
        <v>144.54310000000001</v>
      </c>
      <c r="Y17" s="1174">
        <v>149.5137</v>
      </c>
      <c r="Z17" s="1171">
        <v>145.81100000000001</v>
      </c>
      <c r="AA17" s="1171">
        <v>145.3776</v>
      </c>
      <c r="AB17" s="1174">
        <v>143.2998</v>
      </c>
      <c r="AC17" s="1174">
        <v>141.5325</v>
      </c>
      <c r="AD17" s="1175">
        <v>143.16650000000001</v>
      </c>
      <c r="AG17" s="283" t="s">
        <v>126</v>
      </c>
      <c r="AH17" s="1137" t="s">
        <v>105</v>
      </c>
      <c r="AI17" s="1176">
        <v>146.11760000000001</v>
      </c>
      <c r="AJ17" s="1177">
        <v>141.73140000000001</v>
      </c>
      <c r="AK17" s="1177">
        <v>149.10939999999999</v>
      </c>
      <c r="AL17" s="1177">
        <v>153.69999999999999</v>
      </c>
      <c r="AM17" s="1177">
        <v>160.60060000000001</v>
      </c>
      <c r="AN17" s="1177">
        <v>161.58770000000001</v>
      </c>
      <c r="AO17" s="1177">
        <v>159.1765</v>
      </c>
      <c r="AP17" s="1177">
        <v>160.3948</v>
      </c>
      <c r="AQ17" s="1158">
        <v>159.78400000000002</v>
      </c>
      <c r="AR17" s="1158">
        <v>159.75320000000002</v>
      </c>
      <c r="AS17" s="1177">
        <v>160.29670000000002</v>
      </c>
      <c r="AT17" s="1178">
        <v>163.3981</v>
      </c>
      <c r="AV17" s="283" t="s">
        <v>126</v>
      </c>
      <c r="AW17" s="1137" t="s">
        <v>105</v>
      </c>
      <c r="AX17" s="1177">
        <v>163.71350000000001</v>
      </c>
      <c r="AY17" s="1177">
        <v>159.04929999999999</v>
      </c>
      <c r="AZ17" s="1177">
        <v>164.62100000000001</v>
      </c>
      <c r="BA17" s="1177">
        <v>164.09870000000001</v>
      </c>
      <c r="BB17" s="1177">
        <v>165.4726</v>
      </c>
      <c r="BC17" s="1177">
        <v>166.04929999999999</v>
      </c>
      <c r="BD17" s="1177">
        <v>168.17869999999999</v>
      </c>
      <c r="BE17" s="1158">
        <v>168.66</v>
      </c>
      <c r="BF17" s="1158">
        <v>175.28800000000001</v>
      </c>
      <c r="BG17" s="1177">
        <v>183.16480000000001</v>
      </c>
      <c r="BH17" s="1177">
        <v>181.65700000000001</v>
      </c>
      <c r="BI17" s="1177">
        <v>178.4606</v>
      </c>
      <c r="BK17" s="283" t="s">
        <v>126</v>
      </c>
      <c r="BL17" s="1137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126</v>
      </c>
      <c r="DF17" s="266" t="s">
        <v>105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4">
        <v>149.70320000000001</v>
      </c>
      <c r="DU17" s="208" t="s">
        <v>126</v>
      </c>
      <c r="DV17" s="898" t="s">
        <v>105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4">
        <v>146.1832</v>
      </c>
      <c r="EJ17" s="208" t="s">
        <v>126</v>
      </c>
      <c r="EK17" s="898" t="s">
        <v>105</v>
      </c>
      <c r="EL17" s="1045">
        <v>141.49549999999999</v>
      </c>
      <c r="EM17" s="1045">
        <v>142.625</v>
      </c>
      <c r="EN17" s="1045">
        <v>145.24260000000001</v>
      </c>
      <c r="EO17" s="1045">
        <v>142.42570000000001</v>
      </c>
      <c r="EP17" s="1045">
        <v>143.5942</v>
      </c>
      <c r="EQ17" s="1045">
        <v>146.8603</v>
      </c>
      <c r="ER17" s="1045">
        <v>146.0874</v>
      </c>
      <c r="ES17" s="1045">
        <v>146.34030000000001</v>
      </c>
      <c r="ET17" s="1045">
        <v>149.452</v>
      </c>
      <c r="EU17" s="1045">
        <v>148.28060000000002</v>
      </c>
      <c r="EV17" s="1045">
        <v>144.3783</v>
      </c>
      <c r="EW17" s="1161">
        <v>145.92060000000001</v>
      </c>
      <c r="EY17" s="208" t="s">
        <v>126</v>
      </c>
      <c r="EZ17" s="898" t="s">
        <v>105</v>
      </c>
      <c r="FA17" s="1375">
        <v>144.62</v>
      </c>
      <c r="FB17" s="1353">
        <v>145.9</v>
      </c>
      <c r="FC17" s="1353">
        <v>145.38999999999999</v>
      </c>
      <c r="FD17" s="1353">
        <v>149.32</v>
      </c>
      <c r="FE17" s="1353">
        <v>156.81</v>
      </c>
      <c r="FF17" s="1353">
        <v>164.37</v>
      </c>
      <c r="FG17" s="1353">
        <v>167.93</v>
      </c>
      <c r="FH17" s="1353">
        <v>167.48</v>
      </c>
      <c r="FI17" s="1353">
        <v>170.21</v>
      </c>
      <c r="FJ17" s="1353">
        <v>170.47</v>
      </c>
      <c r="FK17" s="1353">
        <v>171.4</v>
      </c>
      <c r="FL17" s="1376">
        <v>176.34</v>
      </c>
    </row>
    <row r="18" spans="2:168" ht="15.95" customHeight="1">
      <c r="B18" s="293"/>
      <c r="C18" s="1153" t="s">
        <v>245</v>
      </c>
      <c r="D18" s="1170">
        <v>2376.7577000000001</v>
      </c>
      <c r="E18" s="1179">
        <v>2330.6546000000003</v>
      </c>
      <c r="F18" s="1180">
        <v>2295.44</v>
      </c>
      <c r="G18" s="1180">
        <v>2315.4520000000002</v>
      </c>
      <c r="H18" s="1180">
        <v>2355.7787000000003</v>
      </c>
      <c r="I18" s="1180">
        <v>2384.4827</v>
      </c>
      <c r="J18" s="1180">
        <v>2441.5694000000003</v>
      </c>
      <c r="K18" s="1180">
        <v>2428.9574000000002</v>
      </c>
      <c r="L18" s="1180">
        <v>2408.8777</v>
      </c>
      <c r="M18" s="1181">
        <v>2319.2039</v>
      </c>
      <c r="N18" s="1181">
        <v>2237.1110000000003</v>
      </c>
      <c r="O18" s="1182">
        <v>2232.7861000000003</v>
      </c>
      <c r="Q18" s="293"/>
      <c r="R18" s="1153" t="s">
        <v>245</v>
      </c>
      <c r="S18" s="1180">
        <v>2166.5610000000001</v>
      </c>
      <c r="T18" s="1180">
        <v>2180.645</v>
      </c>
      <c r="U18" s="1180">
        <v>2206.6154999999999</v>
      </c>
      <c r="V18" s="1180">
        <v>2172.107</v>
      </c>
      <c r="W18" s="1180">
        <v>2181.7832000000003</v>
      </c>
      <c r="X18" s="1180">
        <v>2261.607</v>
      </c>
      <c r="Y18" s="1180">
        <v>2339.3806</v>
      </c>
      <c r="Z18" s="1181">
        <v>2281.4465</v>
      </c>
      <c r="AA18" s="1181">
        <v>2274.6657</v>
      </c>
      <c r="AB18" s="1180">
        <v>2242.1545000000001</v>
      </c>
      <c r="AC18" s="1180">
        <v>2214.5017000000003</v>
      </c>
      <c r="AD18" s="1182">
        <v>2240.069</v>
      </c>
      <c r="AG18" s="283" t="s">
        <v>109</v>
      </c>
      <c r="AH18" s="1137" t="s">
        <v>105</v>
      </c>
      <c r="AI18" s="1176">
        <v>171.36100000000002</v>
      </c>
      <c r="AJ18" s="1177">
        <v>166.40820000000002</v>
      </c>
      <c r="AK18" s="1177">
        <v>160.77260000000001</v>
      </c>
      <c r="AL18" s="1177">
        <v>156.042</v>
      </c>
      <c r="AM18" s="1177">
        <v>158.0958</v>
      </c>
      <c r="AN18" s="1177">
        <v>163.78030000000001</v>
      </c>
      <c r="AO18" s="1177">
        <v>173.86450000000002</v>
      </c>
      <c r="AP18" s="1177">
        <v>176.61</v>
      </c>
      <c r="AQ18" s="1158">
        <v>176.95</v>
      </c>
      <c r="AR18" s="1158">
        <v>180.39770000000001</v>
      </c>
      <c r="AS18" s="1177">
        <v>187.2183</v>
      </c>
      <c r="AT18" s="1178">
        <v>199.0223</v>
      </c>
      <c r="AV18" s="283" t="s">
        <v>109</v>
      </c>
      <c r="AW18" s="1160" t="s">
        <v>105</v>
      </c>
      <c r="AX18" s="1177">
        <v>191.8287</v>
      </c>
      <c r="AY18" s="1177">
        <v>179.61660000000001</v>
      </c>
      <c r="AZ18" s="1177">
        <v>168.27969999999999</v>
      </c>
      <c r="BA18" s="1177">
        <v>164.67930000000001</v>
      </c>
      <c r="BB18" s="1177">
        <v>173.0548</v>
      </c>
      <c r="BC18" s="1177">
        <v>183.02930000000001</v>
      </c>
      <c r="BD18" s="1177">
        <v>188.79679999999999</v>
      </c>
      <c r="BE18" s="1158">
        <v>201.90520000000001</v>
      </c>
      <c r="BF18" s="1158">
        <v>210.68170000000001</v>
      </c>
      <c r="BG18" s="1177">
        <v>211.1045</v>
      </c>
      <c r="BH18" s="1177">
        <v>207.94470000000001</v>
      </c>
      <c r="BI18" s="1177">
        <v>207.4365</v>
      </c>
      <c r="BK18" s="283" t="s">
        <v>109</v>
      </c>
      <c r="BL18" s="1137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112</v>
      </c>
      <c r="DF18" s="266" t="s">
        <v>105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4">
        <v>155.0735</v>
      </c>
      <c r="DU18" s="208" t="s">
        <v>112</v>
      </c>
      <c r="DV18" s="898" t="s">
        <v>105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4">
        <v>145.61420000000001</v>
      </c>
      <c r="EJ18" s="208" t="s">
        <v>112</v>
      </c>
      <c r="EK18" s="898" t="s">
        <v>105</v>
      </c>
      <c r="EL18" s="1045">
        <v>140.3065</v>
      </c>
      <c r="EM18" s="1045">
        <v>138.4461</v>
      </c>
      <c r="EN18" s="1045">
        <v>138.83450000000002</v>
      </c>
      <c r="EO18" s="1045">
        <v>139.40100000000001</v>
      </c>
      <c r="EP18" s="1045">
        <v>140.19900000000001</v>
      </c>
      <c r="EQ18" s="1045">
        <v>140.66400000000002</v>
      </c>
      <c r="ER18" s="1045">
        <v>140.47130000000001</v>
      </c>
      <c r="ES18" s="1045">
        <v>137.2594</v>
      </c>
      <c r="ET18" s="1045">
        <v>137.4333</v>
      </c>
      <c r="EU18" s="1045">
        <v>139.9658</v>
      </c>
      <c r="EV18" s="1045">
        <v>138.3793</v>
      </c>
      <c r="EW18" s="1161">
        <v>138.7268</v>
      </c>
      <c r="EY18" s="208" t="s">
        <v>112</v>
      </c>
      <c r="EZ18" s="898" t="s">
        <v>105</v>
      </c>
      <c r="FA18" s="1375">
        <v>136.62</v>
      </c>
      <c r="FB18" s="1353">
        <v>137.31</v>
      </c>
      <c r="FC18" s="1353">
        <v>139.88</v>
      </c>
      <c r="FD18" s="1353">
        <v>151.19999999999999</v>
      </c>
      <c r="FE18" s="1353">
        <v>165.79</v>
      </c>
      <c r="FF18" s="1353">
        <v>172.75</v>
      </c>
      <c r="FG18" s="1353">
        <v>173.34</v>
      </c>
      <c r="FH18" s="1353">
        <v>171.43</v>
      </c>
      <c r="FI18" s="1353">
        <v>174.48</v>
      </c>
      <c r="FJ18" s="1353">
        <v>178.62</v>
      </c>
      <c r="FK18" s="1353">
        <v>186</v>
      </c>
      <c r="FL18" s="1376">
        <v>189.74</v>
      </c>
    </row>
    <row r="19" spans="2:168" ht="15.95" customHeight="1">
      <c r="B19" s="293" t="s">
        <v>109</v>
      </c>
      <c r="C19" s="1153" t="s">
        <v>105</v>
      </c>
      <c r="D19" s="1170">
        <v>196.56450000000001</v>
      </c>
      <c r="E19" s="1173">
        <v>189.8579</v>
      </c>
      <c r="F19" s="1174">
        <v>177.54770000000002</v>
      </c>
      <c r="G19" s="1174">
        <v>162.53570000000002</v>
      </c>
      <c r="H19" s="1174">
        <v>157.38550000000001</v>
      </c>
      <c r="I19" s="1174">
        <v>160.73570000000001</v>
      </c>
      <c r="J19" s="1174">
        <v>176.00030000000001</v>
      </c>
      <c r="K19" s="1174">
        <v>179.58420000000001</v>
      </c>
      <c r="L19" s="1174">
        <v>173.70500000000001</v>
      </c>
      <c r="M19" s="1171">
        <v>168.89840000000001</v>
      </c>
      <c r="N19" s="1171">
        <v>163.60599999999999</v>
      </c>
      <c r="O19" s="1175">
        <v>169.36870000000002</v>
      </c>
      <c r="Q19" s="293" t="s">
        <v>109</v>
      </c>
      <c r="R19" s="1153" t="s">
        <v>105</v>
      </c>
      <c r="S19" s="1174">
        <v>169.96290000000002</v>
      </c>
      <c r="T19" s="1174">
        <v>163.01</v>
      </c>
      <c r="U19" s="1174">
        <v>158.2784</v>
      </c>
      <c r="V19" s="1174">
        <v>150.20830000000001</v>
      </c>
      <c r="W19" s="1174">
        <v>142.70189999999999</v>
      </c>
      <c r="X19" s="1174">
        <v>146.73430000000002</v>
      </c>
      <c r="Y19" s="1174">
        <v>160.45940000000002</v>
      </c>
      <c r="Z19" s="1171">
        <v>169.95350000000002</v>
      </c>
      <c r="AA19" s="1171">
        <v>168.1277</v>
      </c>
      <c r="AB19" s="1174">
        <v>165.7174</v>
      </c>
      <c r="AC19" s="1174">
        <v>165.64500000000001</v>
      </c>
      <c r="AD19" s="1175">
        <v>169.6542</v>
      </c>
      <c r="AG19" s="283" t="s">
        <v>110</v>
      </c>
      <c r="AH19" s="1137" t="s">
        <v>105</v>
      </c>
      <c r="AI19" s="1176">
        <v>139.43350000000001</v>
      </c>
      <c r="AJ19" s="1177">
        <v>158.2304</v>
      </c>
      <c r="AK19" s="1177">
        <v>166.05030000000002</v>
      </c>
      <c r="AL19" s="1177">
        <v>166.26830000000001</v>
      </c>
      <c r="AM19" s="1177">
        <v>168.3039</v>
      </c>
      <c r="AN19" s="1177">
        <v>165.05070000000001</v>
      </c>
      <c r="AO19" s="1177">
        <v>165.49420000000001</v>
      </c>
      <c r="AP19" s="1177">
        <v>163.64230000000001</v>
      </c>
      <c r="AQ19" s="1158">
        <v>160.01730000000001</v>
      </c>
      <c r="AR19" s="1158">
        <v>157.23770000000002</v>
      </c>
      <c r="AS19" s="1177">
        <v>154.88030000000001</v>
      </c>
      <c r="AT19" s="1178">
        <v>152.40710000000001</v>
      </c>
      <c r="AV19" s="283" t="s">
        <v>110</v>
      </c>
      <c r="AW19" s="1137" t="s">
        <v>105</v>
      </c>
      <c r="AX19" s="1177">
        <v>145.79740000000001</v>
      </c>
      <c r="AY19" s="1177">
        <v>156.3134</v>
      </c>
      <c r="AZ19" s="1177">
        <v>167.95769999999999</v>
      </c>
      <c r="BA19" s="1177">
        <v>168.38200000000001</v>
      </c>
      <c r="BB19" s="1177">
        <v>170.13480000000001</v>
      </c>
      <c r="BC19" s="1177">
        <v>178.63829999999999</v>
      </c>
      <c r="BD19" s="1177">
        <v>178.97229999999999</v>
      </c>
      <c r="BE19" s="1158">
        <v>183.3477</v>
      </c>
      <c r="BF19" s="1158">
        <v>192.8937</v>
      </c>
      <c r="BG19" s="1177">
        <v>189.87610000000001</v>
      </c>
      <c r="BH19" s="1177">
        <v>178.1823</v>
      </c>
      <c r="BI19" s="1177">
        <v>174.27350000000001</v>
      </c>
      <c r="BK19" s="283" t="s">
        <v>110</v>
      </c>
      <c r="BL19" s="1137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109</v>
      </c>
      <c r="DF19" s="266" t="s">
        <v>105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4">
        <v>178.76840000000001</v>
      </c>
      <c r="DU19" s="208" t="s">
        <v>109</v>
      </c>
      <c r="DV19" s="898" t="s">
        <v>105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4">
        <v>193.7</v>
      </c>
      <c r="EJ19" s="208" t="s">
        <v>109</v>
      </c>
      <c r="EK19" s="898" t="s">
        <v>105</v>
      </c>
      <c r="EL19" s="1045">
        <v>181.80030000000002</v>
      </c>
      <c r="EM19" s="1045">
        <v>167.67500000000001</v>
      </c>
      <c r="EN19" s="1045">
        <v>159.29420000000002</v>
      </c>
      <c r="EO19" s="1045">
        <v>159.18800000000002</v>
      </c>
      <c r="EP19" s="1045">
        <v>163.06870000000001</v>
      </c>
      <c r="EQ19" s="1045">
        <v>168.256</v>
      </c>
      <c r="ER19" s="1045">
        <v>173.01260000000002</v>
      </c>
      <c r="ES19" s="1045">
        <v>175.77</v>
      </c>
      <c r="ET19" s="1045">
        <v>173.05330000000001</v>
      </c>
      <c r="EU19" s="1045">
        <v>172.50230000000002</v>
      </c>
      <c r="EV19" s="1045">
        <v>173.51600000000002</v>
      </c>
      <c r="EW19" s="1161">
        <v>173.64</v>
      </c>
      <c r="EY19" s="208" t="s">
        <v>109</v>
      </c>
      <c r="EZ19" s="898" t="s">
        <v>105</v>
      </c>
      <c r="FA19" s="1375">
        <v>174.48</v>
      </c>
      <c r="FB19" s="1353">
        <v>170.96</v>
      </c>
      <c r="FC19" s="1353">
        <v>171.04</v>
      </c>
      <c r="FD19" s="1353">
        <v>173.46</v>
      </c>
      <c r="FE19" s="1353">
        <v>180.74</v>
      </c>
      <c r="FF19" s="1353">
        <v>189.03</v>
      </c>
      <c r="FG19" s="1353">
        <v>198.37</v>
      </c>
      <c r="FH19" s="1353">
        <v>204.31</v>
      </c>
      <c r="FI19" s="1353">
        <v>205.32</v>
      </c>
      <c r="FJ19" s="1353">
        <v>208.13</v>
      </c>
      <c r="FK19" s="1353">
        <v>212.33</v>
      </c>
      <c r="FL19" s="1376">
        <v>222.31</v>
      </c>
    </row>
    <row r="20" spans="2:168" ht="15.95" customHeight="1">
      <c r="B20" s="293" t="s">
        <v>110</v>
      </c>
      <c r="C20" s="1153" t="s">
        <v>105</v>
      </c>
      <c r="D20" s="1170">
        <v>131.17189999999999</v>
      </c>
      <c r="E20" s="1173">
        <v>132.89320000000001</v>
      </c>
      <c r="F20" s="1174">
        <v>146.29940000000002</v>
      </c>
      <c r="G20" s="1174">
        <v>149.1763</v>
      </c>
      <c r="H20" s="1174">
        <v>147.65100000000001</v>
      </c>
      <c r="I20" s="1174">
        <v>156.09300000000002</v>
      </c>
      <c r="J20" s="1174">
        <v>170.25970000000001</v>
      </c>
      <c r="K20" s="1174">
        <v>162.5745</v>
      </c>
      <c r="L20" s="1174">
        <v>148.946</v>
      </c>
      <c r="M20" s="1171">
        <v>132.73609999999999</v>
      </c>
      <c r="N20" s="1171">
        <v>129.7303</v>
      </c>
      <c r="O20" s="1175">
        <v>134.51580000000001</v>
      </c>
      <c r="Q20" s="293" t="s">
        <v>110</v>
      </c>
      <c r="R20" s="1153" t="s">
        <v>105</v>
      </c>
      <c r="S20" s="1174">
        <v>133.11709999999999</v>
      </c>
      <c r="T20" s="1174">
        <v>143.20249999999999</v>
      </c>
      <c r="U20" s="1174">
        <v>145.5874</v>
      </c>
      <c r="V20" s="1174">
        <v>136.37</v>
      </c>
      <c r="W20" s="1174">
        <v>149.649</v>
      </c>
      <c r="X20" s="1174">
        <v>164.23170000000002</v>
      </c>
      <c r="Y20" s="1174">
        <v>165.07940000000002</v>
      </c>
      <c r="Z20" s="1171">
        <v>161.98350000000002</v>
      </c>
      <c r="AA20" s="1171">
        <v>146.82300000000001</v>
      </c>
      <c r="AB20" s="1174">
        <v>134.72480000000002</v>
      </c>
      <c r="AC20" s="1174">
        <v>133.27270000000001</v>
      </c>
      <c r="AD20" s="1175">
        <v>134.36969999999999</v>
      </c>
      <c r="AG20" s="283" t="s">
        <v>111</v>
      </c>
      <c r="AH20" s="1160" t="s">
        <v>105</v>
      </c>
      <c r="AI20" s="1176">
        <v>131.7097</v>
      </c>
      <c r="AJ20" s="1177">
        <v>137.8929</v>
      </c>
      <c r="AK20" s="1177">
        <v>144.51609999999999</v>
      </c>
      <c r="AL20" s="1177">
        <v>153.26670000000001</v>
      </c>
      <c r="AM20" s="1177">
        <v>155.74190000000002</v>
      </c>
      <c r="AN20" s="1177">
        <v>145.4333</v>
      </c>
      <c r="AO20" s="1177">
        <v>144.45160000000001</v>
      </c>
      <c r="AP20" s="1177">
        <v>145.03230000000002</v>
      </c>
      <c r="AQ20" s="1158">
        <v>142.9333</v>
      </c>
      <c r="AR20" s="1158">
        <v>149.54840000000002</v>
      </c>
      <c r="AS20" s="1177">
        <v>157.5333</v>
      </c>
      <c r="AT20" s="1178">
        <v>150.8065</v>
      </c>
      <c r="AV20" s="283" t="s">
        <v>111</v>
      </c>
      <c r="AW20" s="1137" t="s">
        <v>105</v>
      </c>
      <c r="AX20" s="1177">
        <v>141.93549999999999</v>
      </c>
      <c r="AY20" s="1177">
        <v>155.41380000000001</v>
      </c>
      <c r="AZ20" s="1177">
        <v>158.51609999999999</v>
      </c>
      <c r="BA20" s="1177">
        <v>149.66669999999999</v>
      </c>
      <c r="BB20" s="1177">
        <v>146.74189999999999</v>
      </c>
      <c r="BC20" s="1177">
        <v>157.80000000000001</v>
      </c>
      <c r="BD20" s="1177">
        <v>162</v>
      </c>
      <c r="BE20" s="1158">
        <v>170.03229999999999</v>
      </c>
      <c r="BF20" s="1158">
        <v>187.23330000000001</v>
      </c>
      <c r="BG20" s="1177">
        <v>179.51609999999999</v>
      </c>
      <c r="BH20" s="1177">
        <v>166.5667</v>
      </c>
      <c r="BI20" s="1177">
        <v>157.93549999999999</v>
      </c>
      <c r="BK20" s="283" t="s">
        <v>111</v>
      </c>
      <c r="BL20" s="1160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110</v>
      </c>
      <c r="DF20" s="267" t="s">
        <v>105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4">
        <v>140.42840000000001</v>
      </c>
      <c r="DU20" s="208" t="s">
        <v>110</v>
      </c>
      <c r="DV20" s="899" t="s">
        <v>105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4">
        <v>126.51870000000001</v>
      </c>
      <c r="EJ20" s="208" t="s">
        <v>110</v>
      </c>
      <c r="EK20" s="899" t="s">
        <v>105</v>
      </c>
      <c r="EL20" s="1045">
        <v>123.5184</v>
      </c>
      <c r="EM20" s="1045">
        <v>127.08320000000001</v>
      </c>
      <c r="EN20" s="1045">
        <v>140.0523</v>
      </c>
      <c r="EO20" s="1045">
        <v>140.71469999999999</v>
      </c>
      <c r="EP20" s="1045">
        <v>141.5865</v>
      </c>
      <c r="EQ20" s="1045">
        <v>147.143</v>
      </c>
      <c r="ER20" s="1045">
        <v>151.00060000000002</v>
      </c>
      <c r="ES20" s="1045">
        <v>152.3058</v>
      </c>
      <c r="ET20" s="1045">
        <v>149.1583</v>
      </c>
      <c r="EU20" s="1045">
        <v>136.13480000000001</v>
      </c>
      <c r="EV20" s="1045">
        <v>128.4333</v>
      </c>
      <c r="EW20" s="1161">
        <v>127.91520000000001</v>
      </c>
      <c r="EY20" s="208" t="s">
        <v>110</v>
      </c>
      <c r="EZ20" s="899" t="s">
        <v>105</v>
      </c>
      <c r="FA20" s="1375">
        <v>127.54</v>
      </c>
      <c r="FB20" s="1353">
        <v>130.56</v>
      </c>
      <c r="FC20" s="1353">
        <v>141.96</v>
      </c>
      <c r="FD20" s="1353">
        <v>161.12</v>
      </c>
      <c r="FE20" s="1353">
        <v>167.6</v>
      </c>
      <c r="FF20" s="1353">
        <v>177.66</v>
      </c>
      <c r="FG20" s="1353">
        <v>180.82</v>
      </c>
      <c r="FH20" s="1353">
        <v>180.87</v>
      </c>
      <c r="FI20" s="1353">
        <v>181.38</v>
      </c>
      <c r="FJ20" s="1353">
        <v>179.54</v>
      </c>
      <c r="FK20" s="1353">
        <v>178.35</v>
      </c>
      <c r="FL20" s="1376">
        <v>185.77</v>
      </c>
    </row>
    <row r="21" spans="2:168" ht="15.95" customHeight="1">
      <c r="B21" s="293" t="s">
        <v>111</v>
      </c>
      <c r="C21" s="1163" t="s">
        <v>105</v>
      </c>
      <c r="D21" s="1170">
        <v>124.3871</v>
      </c>
      <c r="E21" s="1170">
        <v>126.32140000000001</v>
      </c>
      <c r="F21" s="1171">
        <v>133.06450000000001</v>
      </c>
      <c r="G21" s="1171">
        <v>136</v>
      </c>
      <c r="H21" s="1171">
        <v>135.0968</v>
      </c>
      <c r="I21" s="1171">
        <v>139.5</v>
      </c>
      <c r="J21" s="1171">
        <v>146.3871</v>
      </c>
      <c r="K21" s="1171">
        <v>138.35480000000001</v>
      </c>
      <c r="L21" s="1171">
        <v>135.9</v>
      </c>
      <c r="M21" s="1171">
        <v>121.48390000000001</v>
      </c>
      <c r="N21" s="1171">
        <v>117.7667</v>
      </c>
      <c r="O21" s="1172">
        <v>118.51610000000001</v>
      </c>
      <c r="Q21" s="293" t="s">
        <v>111</v>
      </c>
      <c r="R21" s="1163" t="s">
        <v>105</v>
      </c>
      <c r="S21" s="1171">
        <v>117</v>
      </c>
      <c r="T21" s="1171">
        <v>123.5</v>
      </c>
      <c r="U21" s="1171">
        <v>126.03230000000001</v>
      </c>
      <c r="V21" s="1171">
        <v>123.9</v>
      </c>
      <c r="W21" s="1171">
        <v>132.1935</v>
      </c>
      <c r="X21" s="1171">
        <v>139.9667</v>
      </c>
      <c r="Y21" s="1171">
        <v>139.0968</v>
      </c>
      <c r="Z21" s="1171">
        <v>137.64520000000002</v>
      </c>
      <c r="AA21" s="1171">
        <v>136.4667</v>
      </c>
      <c r="AB21" s="1171">
        <v>128.51609999999999</v>
      </c>
      <c r="AC21" s="1171">
        <v>126.7667</v>
      </c>
      <c r="AD21" s="1172">
        <v>127.87100000000001</v>
      </c>
      <c r="AG21" s="283" t="s">
        <v>112</v>
      </c>
      <c r="AH21" s="1137" t="s">
        <v>105</v>
      </c>
      <c r="AI21" s="1157">
        <v>130.1284</v>
      </c>
      <c r="AJ21" s="1158">
        <v>133.7825</v>
      </c>
      <c r="AK21" s="1158">
        <v>136.97550000000001</v>
      </c>
      <c r="AL21" s="1158">
        <v>140.25900000000001</v>
      </c>
      <c r="AM21" s="1158">
        <v>144.661</v>
      </c>
      <c r="AN21" s="1158">
        <v>146.75570000000002</v>
      </c>
      <c r="AO21" s="1158">
        <v>147.28030000000001</v>
      </c>
      <c r="AP21" s="1158">
        <v>147.51420000000002</v>
      </c>
      <c r="AQ21" s="1158">
        <v>147.8347</v>
      </c>
      <c r="AR21" s="1158">
        <v>146.19320000000002</v>
      </c>
      <c r="AS21" s="1158">
        <v>146.03630000000001</v>
      </c>
      <c r="AT21" s="1159">
        <v>146.05420000000001</v>
      </c>
      <c r="AV21" s="283" t="s">
        <v>112</v>
      </c>
      <c r="AW21" s="1137" t="s">
        <v>105</v>
      </c>
      <c r="AX21" s="1158">
        <v>145.8458</v>
      </c>
      <c r="AY21" s="1158">
        <v>146.2062</v>
      </c>
      <c r="AZ21" s="1158">
        <v>147.98480000000001</v>
      </c>
      <c r="BA21" s="1158">
        <v>151.49369999999999</v>
      </c>
      <c r="BB21" s="1158">
        <v>154.25059999999999</v>
      </c>
      <c r="BC21" s="1158">
        <v>155.88069999999999</v>
      </c>
      <c r="BD21" s="1158">
        <v>156.06710000000001</v>
      </c>
      <c r="BE21" s="1158">
        <v>160.4194</v>
      </c>
      <c r="BF21" s="1158">
        <v>167.0257</v>
      </c>
      <c r="BG21" s="1158">
        <v>169.98390000000001</v>
      </c>
      <c r="BH21" s="1158">
        <v>170.58869999999999</v>
      </c>
      <c r="BI21" s="1158">
        <v>171.49680000000001</v>
      </c>
      <c r="BK21" s="283" t="s">
        <v>227</v>
      </c>
      <c r="BL21" s="1137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111</v>
      </c>
      <c r="DF21" s="266" t="s">
        <v>229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4">
        <v>142</v>
      </c>
      <c r="DU21" s="208" t="s">
        <v>111</v>
      </c>
      <c r="DV21" s="898" t="s">
        <v>105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4">
        <v>128.87100000000001</v>
      </c>
      <c r="EJ21" s="208" t="s">
        <v>111</v>
      </c>
      <c r="EK21" s="898" t="s">
        <v>105</v>
      </c>
      <c r="EL21" s="1045">
        <v>124.03230000000001</v>
      </c>
      <c r="EM21" s="1045">
        <v>125.71430000000001</v>
      </c>
      <c r="EN21" s="1045">
        <v>134.03229999999999</v>
      </c>
      <c r="EO21" s="1045">
        <v>131.33330000000001</v>
      </c>
      <c r="EP21" s="1045">
        <v>130</v>
      </c>
      <c r="EQ21" s="1045">
        <v>131.1</v>
      </c>
      <c r="ER21" s="1045">
        <v>132.45160000000001</v>
      </c>
      <c r="ES21" s="1045">
        <v>133.48390000000001</v>
      </c>
      <c r="ET21" s="1045">
        <v>138.4</v>
      </c>
      <c r="EU21" s="1045">
        <v>131.35480000000001</v>
      </c>
      <c r="EV21" s="1045">
        <v>129.13330000000002</v>
      </c>
      <c r="EW21" s="1161">
        <v>129</v>
      </c>
      <c r="EY21" s="208" t="s">
        <v>111</v>
      </c>
      <c r="EZ21" s="898" t="s">
        <v>105</v>
      </c>
      <c r="FA21" s="1375">
        <v>129</v>
      </c>
      <c r="FB21" s="1353">
        <v>129.13999999999999</v>
      </c>
      <c r="FC21" s="1353">
        <v>133.16</v>
      </c>
      <c r="FD21" s="1353">
        <v>148.80000000000001</v>
      </c>
      <c r="FE21" s="1353">
        <v>155.16</v>
      </c>
      <c r="FF21" s="1353">
        <v>161.27000000000001</v>
      </c>
      <c r="FG21" s="1353">
        <v>164.74</v>
      </c>
      <c r="FH21" s="1353">
        <v>168.65</v>
      </c>
      <c r="FI21" s="1353">
        <v>178.13</v>
      </c>
      <c r="FJ21" s="1353">
        <v>181</v>
      </c>
      <c r="FK21" s="1353">
        <v>180.3</v>
      </c>
      <c r="FL21" s="1376">
        <v>180.06</v>
      </c>
    </row>
    <row r="22" spans="2:168" ht="15.95" customHeight="1">
      <c r="B22" s="293" t="s">
        <v>112</v>
      </c>
      <c r="C22" s="1153" t="s">
        <v>105</v>
      </c>
      <c r="D22" s="1170">
        <v>130.55160000000001</v>
      </c>
      <c r="E22" s="1173">
        <v>128.24930000000001</v>
      </c>
      <c r="F22" s="1174">
        <v>130.9674</v>
      </c>
      <c r="G22" s="1174">
        <v>132.7277</v>
      </c>
      <c r="H22" s="1174">
        <v>141.4939</v>
      </c>
      <c r="I22" s="1174">
        <v>143.53900000000002</v>
      </c>
      <c r="J22" s="1174">
        <v>139.69480000000001</v>
      </c>
      <c r="K22" s="1174">
        <v>134.95740000000001</v>
      </c>
      <c r="L22" s="1174">
        <v>130.4863</v>
      </c>
      <c r="M22" s="1171">
        <v>125.3974</v>
      </c>
      <c r="N22" s="1171">
        <v>120.7497</v>
      </c>
      <c r="O22" s="1175">
        <v>120.3429</v>
      </c>
      <c r="Q22" s="293" t="s">
        <v>112</v>
      </c>
      <c r="R22" s="1153" t="s">
        <v>105</v>
      </c>
      <c r="S22" s="1174">
        <v>117.869</v>
      </c>
      <c r="T22" s="1174">
        <v>121.8625</v>
      </c>
      <c r="U22" s="1174">
        <v>122.9406</v>
      </c>
      <c r="V22" s="1174">
        <v>124.69370000000001</v>
      </c>
      <c r="W22" s="1174">
        <v>130.03059999999999</v>
      </c>
      <c r="X22" s="1174">
        <v>137.91499999999999</v>
      </c>
      <c r="Y22" s="1174">
        <v>141.2003</v>
      </c>
      <c r="Z22" s="1171">
        <v>140.36770000000001</v>
      </c>
      <c r="AA22" s="1171">
        <v>138.23600000000002</v>
      </c>
      <c r="AB22" s="1174">
        <v>132.381</v>
      </c>
      <c r="AC22" s="1174">
        <v>129.97130000000001</v>
      </c>
      <c r="AD22" s="1175">
        <v>130.1448</v>
      </c>
      <c r="AG22" s="283" t="s">
        <v>113</v>
      </c>
      <c r="AH22" s="1137" t="s">
        <v>105</v>
      </c>
      <c r="AI22" s="1176">
        <v>152.93100000000001</v>
      </c>
      <c r="AJ22" s="1177">
        <v>160.64250000000001</v>
      </c>
      <c r="AK22" s="1177">
        <v>157.4</v>
      </c>
      <c r="AL22" s="1177">
        <v>157.3827</v>
      </c>
      <c r="AM22" s="1177">
        <v>164.0223</v>
      </c>
      <c r="AN22" s="1177">
        <v>166.19670000000002</v>
      </c>
      <c r="AO22" s="1177">
        <v>173.02100000000002</v>
      </c>
      <c r="AP22" s="1177">
        <v>180.52450000000002</v>
      </c>
      <c r="AQ22" s="1158">
        <v>186.01900000000001</v>
      </c>
      <c r="AR22" s="1158">
        <v>191.1448</v>
      </c>
      <c r="AS22" s="1177">
        <v>195.30930000000001</v>
      </c>
      <c r="AT22" s="1178">
        <v>187.69390000000001</v>
      </c>
      <c r="AV22" s="283" t="s">
        <v>113</v>
      </c>
      <c r="AW22" s="1137" t="s">
        <v>105</v>
      </c>
      <c r="AX22" s="1177">
        <v>174.7732</v>
      </c>
      <c r="AY22" s="1177">
        <v>172.25720000000001</v>
      </c>
      <c r="AZ22" s="1177">
        <v>175.5471</v>
      </c>
      <c r="BA22" s="1177">
        <v>172.32570000000001</v>
      </c>
      <c r="BB22" s="1177">
        <v>161.78899999999999</v>
      </c>
      <c r="BC22" s="1177">
        <v>167.315</v>
      </c>
      <c r="BD22" s="1177">
        <v>186.63419999999999</v>
      </c>
      <c r="BE22" s="1158">
        <v>205.48740000000001</v>
      </c>
      <c r="BF22" s="1158">
        <v>215.71530000000001</v>
      </c>
      <c r="BG22" s="1177">
        <v>216.58580000000001</v>
      </c>
      <c r="BH22" s="1177">
        <v>202.483</v>
      </c>
      <c r="BI22" s="1177">
        <v>188.5745</v>
      </c>
      <c r="BK22" s="283"/>
      <c r="BL22" s="1137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227</v>
      </c>
      <c r="DF22" s="266" t="s">
        <v>229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4">
        <v>159.8683</v>
      </c>
      <c r="DU22" s="208" t="s">
        <v>227</v>
      </c>
      <c r="DV22" s="898" t="s">
        <v>229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4">
        <v>147.8296</v>
      </c>
      <c r="EJ22" s="208" t="s">
        <v>227</v>
      </c>
      <c r="EK22" s="898" t="s">
        <v>229</v>
      </c>
      <c r="EL22" s="1045">
        <v>140.88480000000001</v>
      </c>
      <c r="EM22" s="1045">
        <v>143.3826</v>
      </c>
      <c r="EN22" s="1045">
        <v>152.10140000000001</v>
      </c>
      <c r="EO22" s="1045">
        <v>148.46120000000002</v>
      </c>
      <c r="EP22" s="1045">
        <v>145.35580000000002</v>
      </c>
      <c r="EQ22" s="1045">
        <v>148.2029</v>
      </c>
      <c r="ER22" s="1045">
        <v>148.64330000000001</v>
      </c>
      <c r="ES22" s="1045">
        <v>152.77460000000002</v>
      </c>
      <c r="ET22" s="1045">
        <v>151.86870000000002</v>
      </c>
      <c r="EU22" s="1045">
        <v>144.191</v>
      </c>
      <c r="EV22" s="1045">
        <v>143.33150000000001</v>
      </c>
      <c r="EW22" s="1161">
        <v>143.7253</v>
      </c>
      <c r="EY22" s="208" t="s">
        <v>227</v>
      </c>
      <c r="EZ22" s="898" t="s">
        <v>229</v>
      </c>
      <c r="FA22" s="1375">
        <v>141.66</v>
      </c>
      <c r="FB22" s="1353">
        <v>141.24</v>
      </c>
      <c r="FC22" s="1353">
        <v>143.38999999999999</v>
      </c>
      <c r="FD22" s="1353">
        <v>165.07</v>
      </c>
      <c r="FE22" s="1353">
        <v>171.68</v>
      </c>
      <c r="FF22" s="1353">
        <v>173</v>
      </c>
      <c r="FG22" s="1353">
        <v>172.02</v>
      </c>
      <c r="FH22" s="1353">
        <v>178.24</v>
      </c>
      <c r="FI22" s="1353">
        <v>186.58</v>
      </c>
      <c r="FJ22" s="1353">
        <v>185.68</v>
      </c>
      <c r="FK22" s="1353">
        <v>186.33</v>
      </c>
      <c r="FL22" s="1376">
        <v>194.07</v>
      </c>
    </row>
    <row r="23" spans="2:168" ht="15.95" customHeight="1">
      <c r="B23" s="293" t="s">
        <v>113</v>
      </c>
      <c r="C23" s="1153" t="s">
        <v>105</v>
      </c>
      <c r="D23" s="1170">
        <v>157.06650000000002</v>
      </c>
      <c r="E23" s="1173">
        <v>142.65210000000002</v>
      </c>
      <c r="F23" s="1174">
        <v>136.1574</v>
      </c>
      <c r="G23" s="1174">
        <v>136.97140000000002</v>
      </c>
      <c r="H23" s="1174">
        <v>133.9555</v>
      </c>
      <c r="I23" s="1174">
        <v>148.375</v>
      </c>
      <c r="J23" s="1174">
        <v>154.315</v>
      </c>
      <c r="K23" s="1174">
        <v>165.47970000000001</v>
      </c>
      <c r="L23" s="1174">
        <v>170.34370000000001</v>
      </c>
      <c r="M23" s="1171">
        <v>166.18350000000001</v>
      </c>
      <c r="N23" s="1171">
        <v>154.54660000000001</v>
      </c>
      <c r="O23" s="1175">
        <v>157.1148</v>
      </c>
      <c r="Q23" s="293" t="s">
        <v>113</v>
      </c>
      <c r="R23" s="1153" t="s">
        <v>105</v>
      </c>
      <c r="S23" s="1174">
        <v>155.6129</v>
      </c>
      <c r="T23" s="1174">
        <v>153.88999999999999</v>
      </c>
      <c r="U23" s="1174">
        <v>145.16580000000002</v>
      </c>
      <c r="V23" s="1174">
        <v>138.92930000000001</v>
      </c>
      <c r="W23" s="1174">
        <v>137.91159999999999</v>
      </c>
      <c r="X23" s="1174">
        <v>146.21970000000002</v>
      </c>
      <c r="Y23" s="1174">
        <v>144.78030000000001</v>
      </c>
      <c r="Z23" s="1171">
        <v>153.3203</v>
      </c>
      <c r="AA23" s="1171">
        <v>163.43730000000002</v>
      </c>
      <c r="AB23" s="1174">
        <v>158.23580000000001</v>
      </c>
      <c r="AC23" s="1174">
        <v>153.5163</v>
      </c>
      <c r="AD23" s="1175">
        <v>151.69710000000001</v>
      </c>
      <c r="AG23" s="283" t="s">
        <v>128</v>
      </c>
      <c r="AH23" s="1137" t="s">
        <v>105</v>
      </c>
      <c r="AI23" s="1176">
        <v>172.06450000000001</v>
      </c>
      <c r="AJ23" s="1177">
        <v>163.5</v>
      </c>
      <c r="AK23" s="1177">
        <v>162.06450000000001</v>
      </c>
      <c r="AL23" s="1177">
        <v>161</v>
      </c>
      <c r="AM23" s="1177">
        <v>141.6129</v>
      </c>
      <c r="AN23" s="1177">
        <v>166.5667</v>
      </c>
      <c r="AO23" s="1177">
        <v>182</v>
      </c>
      <c r="AP23" s="1177">
        <v>182</v>
      </c>
      <c r="AQ23" s="1158">
        <v>179.5333</v>
      </c>
      <c r="AR23" s="1158">
        <v>177.06450000000001</v>
      </c>
      <c r="AS23" s="1177">
        <v>178.0333</v>
      </c>
      <c r="AT23" s="1178">
        <v>171.83870000000002</v>
      </c>
      <c r="AV23" s="283" t="s">
        <v>128</v>
      </c>
      <c r="AW23" s="1137" t="s">
        <v>105</v>
      </c>
      <c r="AX23" s="1177">
        <v>167.96770000000001</v>
      </c>
      <c r="AY23" s="1177">
        <v>160.89660000000001</v>
      </c>
      <c r="AZ23" s="1177">
        <v>168.93549999999999</v>
      </c>
      <c r="BA23" s="1177">
        <v>181</v>
      </c>
      <c r="BB23" s="1177">
        <v>184.9032</v>
      </c>
      <c r="BC23" s="1177">
        <v>200.26669999999999</v>
      </c>
      <c r="BD23" s="1177">
        <v>210.12899999999999</v>
      </c>
      <c r="BE23" s="1158">
        <v>215.48390000000001</v>
      </c>
      <c r="BF23" s="1158">
        <v>230.33330000000001</v>
      </c>
      <c r="BG23" s="1177">
        <v>232.83869999999999</v>
      </c>
      <c r="BH23" s="1177">
        <v>221.13329999999999</v>
      </c>
      <c r="BI23" s="1177">
        <v>198.0968</v>
      </c>
      <c r="BK23" s="283" t="s">
        <v>112</v>
      </c>
      <c r="BL23" s="1137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230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5">
        <v>1205.2903000000001</v>
      </c>
      <c r="DU23" s="208"/>
      <c r="DV23" s="899" t="s">
        <v>230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5">
        <v>1114.5161000000001</v>
      </c>
      <c r="EJ23" s="208"/>
      <c r="EK23" s="899" t="s">
        <v>230</v>
      </c>
      <c r="EL23" s="1046">
        <v>1047.7097000000001</v>
      </c>
      <c r="EM23" s="1046">
        <v>1066.5357000000001</v>
      </c>
      <c r="EN23" s="1046">
        <v>1131.3226</v>
      </c>
      <c r="EO23" s="1046">
        <v>1101.8</v>
      </c>
      <c r="EP23" s="1046">
        <v>1074.5806</v>
      </c>
      <c r="EQ23" s="1046">
        <v>1094.1333</v>
      </c>
      <c r="ER23" s="1046">
        <v>1099.5161000000001</v>
      </c>
      <c r="ES23" s="1046">
        <v>1134.3226</v>
      </c>
      <c r="ET23" s="1046">
        <v>1128.4333000000001</v>
      </c>
      <c r="EU23" s="1046">
        <v>1070.5806</v>
      </c>
      <c r="EV23" s="1046">
        <v>1064.8</v>
      </c>
      <c r="EW23" s="1162">
        <v>1064.4516000000001</v>
      </c>
      <c r="EY23" s="208"/>
      <c r="EZ23" s="899" t="s">
        <v>230</v>
      </c>
      <c r="FA23" s="1377">
        <v>1052.1600000000001</v>
      </c>
      <c r="FB23" s="1354">
        <v>1047.3599999999999</v>
      </c>
      <c r="FC23" s="1354">
        <v>1064.0999999999999</v>
      </c>
      <c r="FD23" s="1354">
        <v>1226.27</v>
      </c>
      <c r="FE23" s="1354">
        <v>1273.58</v>
      </c>
      <c r="FF23" s="1354">
        <v>1281.8</v>
      </c>
      <c r="FG23" s="1354">
        <v>1271.42</v>
      </c>
      <c r="FH23" s="1354">
        <v>1317.06</v>
      </c>
      <c r="FI23" s="1354">
        <v>1380.9</v>
      </c>
      <c r="FJ23" s="1354">
        <v>1380.48</v>
      </c>
      <c r="FK23" s="1354">
        <v>1386.47</v>
      </c>
      <c r="FL23" s="1378">
        <v>1444.16</v>
      </c>
    </row>
    <row r="24" spans="2:168" ht="15.95" customHeight="1">
      <c r="B24" s="293" t="s">
        <v>128</v>
      </c>
      <c r="C24" s="1153" t="s">
        <v>105</v>
      </c>
      <c r="D24" s="1170">
        <v>157</v>
      </c>
      <c r="E24" s="1173">
        <v>157</v>
      </c>
      <c r="F24" s="1174">
        <v>155.06450000000001</v>
      </c>
      <c r="G24" s="1174">
        <v>152.0667</v>
      </c>
      <c r="H24" s="1174">
        <v>133</v>
      </c>
      <c r="I24" s="1174">
        <v>151.4</v>
      </c>
      <c r="J24" s="1174">
        <v>159.1935</v>
      </c>
      <c r="K24" s="1174">
        <v>153.12900000000002</v>
      </c>
      <c r="L24" s="1174">
        <v>157.9333</v>
      </c>
      <c r="M24" s="1171">
        <v>162.35480000000001</v>
      </c>
      <c r="N24" s="1171">
        <v>153.80000000000001</v>
      </c>
      <c r="O24" s="1175">
        <v>144.32259999999999</v>
      </c>
      <c r="Q24" s="293" t="s">
        <v>128</v>
      </c>
      <c r="R24" s="1153" t="s">
        <v>105</v>
      </c>
      <c r="S24" s="1174">
        <v>141.32259999999999</v>
      </c>
      <c r="T24" s="1174">
        <v>139.5</v>
      </c>
      <c r="U24" s="1174">
        <v>144.8065</v>
      </c>
      <c r="V24" s="1174">
        <v>156.0333</v>
      </c>
      <c r="W24" s="1174">
        <v>155.12900000000002</v>
      </c>
      <c r="X24" s="1174">
        <v>168.5333</v>
      </c>
      <c r="Y24" s="1174">
        <v>170.77420000000001</v>
      </c>
      <c r="Z24" s="1171">
        <v>170.3871</v>
      </c>
      <c r="AA24" s="1171">
        <v>175.9</v>
      </c>
      <c r="AB24" s="1174">
        <v>175</v>
      </c>
      <c r="AC24" s="1174">
        <v>174.9333</v>
      </c>
      <c r="AD24" s="1175">
        <v>170.83870000000002</v>
      </c>
      <c r="AG24" s="283" t="s">
        <v>130</v>
      </c>
      <c r="AH24" s="1137" t="s">
        <v>105</v>
      </c>
      <c r="AI24" s="1176">
        <v>143.69910000000002</v>
      </c>
      <c r="AJ24" s="1177">
        <v>144.8844</v>
      </c>
      <c r="AK24" s="1177">
        <v>151.4418</v>
      </c>
      <c r="AL24" s="1177">
        <v>157.2998</v>
      </c>
      <c r="AM24" s="1177">
        <v>161.87720000000002</v>
      </c>
      <c r="AN24" s="1177">
        <v>168.81570000000002</v>
      </c>
      <c r="AO24" s="1177">
        <v>169.92660000000001</v>
      </c>
      <c r="AP24" s="1177">
        <v>168.1781</v>
      </c>
      <c r="AQ24" s="1158">
        <v>170.1499</v>
      </c>
      <c r="AR24" s="1158">
        <v>164.28900000000002</v>
      </c>
      <c r="AS24" s="1177">
        <v>167.00210000000001</v>
      </c>
      <c r="AT24" s="1178">
        <v>174.0633</v>
      </c>
      <c r="AV24" s="283" t="s">
        <v>130</v>
      </c>
      <c r="AW24" s="1137" t="s">
        <v>105</v>
      </c>
      <c r="AX24" s="1177">
        <v>170.77879999999999</v>
      </c>
      <c r="AY24" s="1177">
        <v>172.6754</v>
      </c>
      <c r="AZ24" s="1177">
        <v>173.83109999999999</v>
      </c>
      <c r="BA24" s="1177">
        <v>172.46709999999999</v>
      </c>
      <c r="BB24" s="1177">
        <v>173.63570000000001</v>
      </c>
      <c r="BC24" s="1177">
        <v>177.90809999999999</v>
      </c>
      <c r="BD24" s="1177">
        <v>176.3528</v>
      </c>
      <c r="BE24" s="1158">
        <v>180.744</v>
      </c>
      <c r="BF24" s="1158">
        <v>195.8657</v>
      </c>
      <c r="BG24" s="1177">
        <v>197.98490000000001</v>
      </c>
      <c r="BH24" s="1177">
        <v>196.84450000000001</v>
      </c>
      <c r="BI24" s="1177">
        <v>190.06639999999999</v>
      </c>
      <c r="BK24" s="283" t="s">
        <v>113</v>
      </c>
      <c r="BL24" s="1137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113</v>
      </c>
      <c r="DF24" s="266" t="s">
        <v>105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4">
        <v>180.02809999999999</v>
      </c>
      <c r="DU24" s="208" t="s">
        <v>113</v>
      </c>
      <c r="DV24" s="898" t="s">
        <v>105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365</v>
      </c>
      <c r="EG24" s="711" t="s">
        <v>365</v>
      </c>
      <c r="EH24" s="724">
        <v>167.99</v>
      </c>
      <c r="EJ24" s="208" t="s">
        <v>113</v>
      </c>
      <c r="EK24" s="898" t="s">
        <v>105</v>
      </c>
      <c r="EL24" s="1045">
        <v>167.99</v>
      </c>
      <c r="EM24" s="1045">
        <v>167.99</v>
      </c>
      <c r="EN24" s="1045">
        <v>167.99</v>
      </c>
      <c r="EO24" s="1045">
        <v>167.99</v>
      </c>
      <c r="EP24" s="1045">
        <v>167.99</v>
      </c>
      <c r="EQ24" s="1045">
        <v>167.99</v>
      </c>
      <c r="ER24" s="1045">
        <v>167.99</v>
      </c>
      <c r="ES24" s="1045">
        <v>167.99</v>
      </c>
      <c r="ET24" s="1045">
        <v>167.99</v>
      </c>
      <c r="EU24" s="1045" t="s">
        <v>422</v>
      </c>
      <c r="EV24" s="1045" t="s">
        <v>422</v>
      </c>
      <c r="EW24" s="1161" t="s">
        <v>422</v>
      </c>
      <c r="EY24" s="208" t="s">
        <v>128</v>
      </c>
      <c r="EZ24" s="898" t="s">
        <v>105</v>
      </c>
      <c r="FA24" s="1379">
        <v>161.94</v>
      </c>
      <c r="FB24" s="1355">
        <v>162.84</v>
      </c>
      <c r="FC24" s="1355">
        <v>164.02</v>
      </c>
      <c r="FD24" s="1355">
        <v>173.6</v>
      </c>
      <c r="FE24" s="1355">
        <v>190.57</v>
      </c>
      <c r="FF24" s="1355">
        <v>202.66</v>
      </c>
      <c r="FG24" s="1355">
        <v>203.21</v>
      </c>
      <c r="FH24" s="1355">
        <v>202.7</v>
      </c>
      <c r="FI24" s="1355">
        <v>202.9</v>
      </c>
      <c r="FJ24" s="1355">
        <v>202.25</v>
      </c>
      <c r="FK24" s="1355">
        <v>201</v>
      </c>
      <c r="FL24" s="1380">
        <v>201.4</v>
      </c>
    </row>
    <row r="25" spans="2:168" ht="15.95" customHeight="1">
      <c r="B25" s="293" t="s">
        <v>130</v>
      </c>
      <c r="C25" s="1153" t="s">
        <v>105</v>
      </c>
      <c r="D25" s="1154">
        <v>163.14600000000002</v>
      </c>
      <c r="E25" s="1173">
        <v>139.00970000000001</v>
      </c>
      <c r="F25" s="1174">
        <v>146.0855</v>
      </c>
      <c r="G25" s="1174">
        <v>153.9117</v>
      </c>
      <c r="H25" s="1174">
        <v>162.9736</v>
      </c>
      <c r="I25" s="1174">
        <v>163.43360000000001</v>
      </c>
      <c r="J25" s="1174">
        <v>163.5667</v>
      </c>
      <c r="K25" s="1174">
        <v>166.98420000000002</v>
      </c>
      <c r="L25" s="1174">
        <v>165.0573</v>
      </c>
      <c r="M25" s="1171">
        <v>156.13499999999999</v>
      </c>
      <c r="N25" s="1171">
        <v>143.06970000000001</v>
      </c>
      <c r="O25" s="1175">
        <v>140.13040000000001</v>
      </c>
      <c r="Q25" s="293" t="s">
        <v>130</v>
      </c>
      <c r="R25" s="1153" t="s">
        <v>105</v>
      </c>
      <c r="S25" s="1174">
        <v>133.19150000000002</v>
      </c>
      <c r="T25" s="1174">
        <v>134.33010000000002</v>
      </c>
      <c r="U25" s="1174">
        <v>131.45240000000001</v>
      </c>
      <c r="V25" s="1174">
        <v>133.88830000000002</v>
      </c>
      <c r="W25" s="1174">
        <v>145.36360000000002</v>
      </c>
      <c r="X25" s="1174">
        <v>153.04390000000001</v>
      </c>
      <c r="Y25" s="1174">
        <v>148.02780000000001</v>
      </c>
      <c r="Z25" s="1171">
        <v>149.352</v>
      </c>
      <c r="AA25" s="1171">
        <v>153.02790000000002</v>
      </c>
      <c r="AB25" s="1174">
        <v>144.06360000000001</v>
      </c>
      <c r="AC25" s="1174">
        <v>146.04130000000001</v>
      </c>
      <c r="AD25" s="1175">
        <v>148.57210000000001</v>
      </c>
      <c r="AG25" s="283"/>
      <c r="AH25" s="1137" t="s">
        <v>246</v>
      </c>
      <c r="AI25" s="1176">
        <v>101.1277</v>
      </c>
      <c r="AJ25" s="1177">
        <v>101.96610000000001</v>
      </c>
      <c r="AK25" s="1177">
        <v>107.07350000000001</v>
      </c>
      <c r="AL25" s="1177">
        <v>111.55670000000001</v>
      </c>
      <c r="AM25" s="1177">
        <v>114.8245</v>
      </c>
      <c r="AN25" s="1177">
        <v>119.71470000000001</v>
      </c>
      <c r="AO25" s="1177">
        <v>120.51900000000001</v>
      </c>
      <c r="AP25" s="1177">
        <v>119.29650000000001</v>
      </c>
      <c r="AQ25" s="1158">
        <v>120.68770000000001</v>
      </c>
      <c r="AR25" s="1158">
        <v>116.04650000000001</v>
      </c>
      <c r="AS25" s="1177">
        <v>117.20400000000001</v>
      </c>
      <c r="AT25" s="1178">
        <v>121.4161</v>
      </c>
      <c r="AV25" s="283"/>
      <c r="AW25" s="1137" t="s">
        <v>246</v>
      </c>
      <c r="AX25" s="1177">
        <v>119.3706</v>
      </c>
      <c r="AY25" s="1177">
        <v>120.67829999999999</v>
      </c>
      <c r="AZ25" s="1177">
        <v>121.27549999999999</v>
      </c>
      <c r="BA25" s="1177">
        <v>120.599</v>
      </c>
      <c r="BB25" s="1177">
        <v>121.2303</v>
      </c>
      <c r="BC25" s="1177">
        <v>124.006</v>
      </c>
      <c r="BD25" s="1177">
        <v>122.7932</v>
      </c>
      <c r="BE25" s="1158">
        <v>125.8506</v>
      </c>
      <c r="BF25" s="1158">
        <v>136.36429999999999</v>
      </c>
      <c r="BG25" s="1177">
        <v>137.83519999999999</v>
      </c>
      <c r="BH25" s="1177">
        <v>137.04230000000001</v>
      </c>
      <c r="BI25" s="1177">
        <v>132.3784</v>
      </c>
      <c r="BK25" s="283" t="s">
        <v>128</v>
      </c>
      <c r="BL25" s="1137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128</v>
      </c>
      <c r="DF25" s="266" t="s">
        <v>105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6">
        <v>187.589</v>
      </c>
      <c r="DU25" s="208" t="s">
        <v>128</v>
      </c>
      <c r="DV25" s="898" t="s">
        <v>105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6">
        <v>193.8306</v>
      </c>
      <c r="EJ25" s="208" t="s">
        <v>128</v>
      </c>
      <c r="EK25" s="898" t="s">
        <v>105</v>
      </c>
      <c r="EL25" s="1047">
        <v>174.4442</v>
      </c>
      <c r="EM25" s="1047">
        <v>164.87139999999999</v>
      </c>
      <c r="EN25" s="1047">
        <v>174.65479999999999</v>
      </c>
      <c r="EO25" s="1047">
        <v>189.18470000000002</v>
      </c>
      <c r="EP25" s="1047">
        <v>200.71</v>
      </c>
      <c r="EQ25" s="1047">
        <v>202.29670000000002</v>
      </c>
      <c r="ER25" s="1047">
        <v>202.25810000000001</v>
      </c>
      <c r="ES25" s="1047">
        <v>202.32</v>
      </c>
      <c r="ET25" s="1047">
        <v>201.09730000000002</v>
      </c>
      <c r="EU25" s="1047">
        <v>185.911</v>
      </c>
      <c r="EV25" s="1047">
        <v>173.73570000000001</v>
      </c>
      <c r="EW25" s="1183">
        <v>162.3603</v>
      </c>
      <c r="EY25" s="208" t="s">
        <v>130</v>
      </c>
      <c r="EZ25" s="898" t="s">
        <v>105</v>
      </c>
      <c r="FA25" s="1379">
        <v>127.78</v>
      </c>
      <c r="FB25" s="1355">
        <v>130.72999999999999</v>
      </c>
      <c r="FC25" s="1355">
        <v>135.25</v>
      </c>
      <c r="FD25" s="1355">
        <v>169.61</v>
      </c>
      <c r="FE25" s="1355">
        <v>187.48</v>
      </c>
      <c r="FF25" s="1355">
        <v>183.46</v>
      </c>
      <c r="FG25" s="1355">
        <v>165.96</v>
      </c>
      <c r="FH25" s="1355">
        <v>177.01</v>
      </c>
      <c r="FI25" s="1355">
        <v>178.46</v>
      </c>
      <c r="FJ25" s="1355">
        <v>179.71</v>
      </c>
      <c r="FK25" s="1355">
        <v>186.39</v>
      </c>
      <c r="FL25" s="1380">
        <v>210.24</v>
      </c>
    </row>
    <row r="26" spans="2:168" ht="15.95" customHeight="1">
      <c r="B26" s="293"/>
      <c r="C26" s="1153" t="s">
        <v>246</v>
      </c>
      <c r="D26" s="1154">
        <v>115.0074</v>
      </c>
      <c r="E26" s="1154">
        <v>98.037900000000008</v>
      </c>
      <c r="F26" s="1155">
        <v>103.46610000000001</v>
      </c>
      <c r="G26" s="1155">
        <v>109.1717</v>
      </c>
      <c r="H26" s="1155">
        <v>115.58030000000001</v>
      </c>
      <c r="I26" s="1155">
        <v>114.65</v>
      </c>
      <c r="J26" s="1155">
        <v>114.5723</v>
      </c>
      <c r="K26" s="1155">
        <v>117.11160000000001</v>
      </c>
      <c r="L26" s="1155">
        <v>116.1653</v>
      </c>
      <c r="M26" s="1155">
        <v>110.6413</v>
      </c>
      <c r="N26" s="1155">
        <v>101.40270000000001</v>
      </c>
      <c r="O26" s="1156">
        <v>99.169700000000006</v>
      </c>
      <c r="Q26" s="293"/>
      <c r="R26" s="1153" t="s">
        <v>246</v>
      </c>
      <c r="S26" s="1155">
        <v>94.406800000000004</v>
      </c>
      <c r="T26" s="1155">
        <v>95.242500000000007</v>
      </c>
      <c r="U26" s="1155">
        <v>93.109700000000004</v>
      </c>
      <c r="V26" s="1155">
        <v>94.752700000000004</v>
      </c>
      <c r="W26" s="1155">
        <v>102.84870000000001</v>
      </c>
      <c r="X26" s="1155">
        <v>108.38200000000001</v>
      </c>
      <c r="Y26" s="1155">
        <v>104.95740000000001</v>
      </c>
      <c r="Z26" s="1155">
        <v>105.81740000000001</v>
      </c>
      <c r="AA26" s="1155">
        <v>108.49930000000001</v>
      </c>
      <c r="AB26" s="1155">
        <v>102.2042</v>
      </c>
      <c r="AC26" s="1155">
        <v>103.6087</v>
      </c>
      <c r="AD26" s="1156">
        <v>105.4303</v>
      </c>
      <c r="AG26" s="283" t="s">
        <v>129</v>
      </c>
      <c r="AH26" s="1137" t="s">
        <v>105</v>
      </c>
      <c r="AI26" s="1157">
        <v>148.3365</v>
      </c>
      <c r="AJ26" s="1158">
        <v>147.285</v>
      </c>
      <c r="AK26" s="1158">
        <v>154.1865</v>
      </c>
      <c r="AL26" s="1158">
        <v>158.7867</v>
      </c>
      <c r="AM26" s="1158">
        <v>165.1105</v>
      </c>
      <c r="AN26" s="1158">
        <v>154.08610000000002</v>
      </c>
      <c r="AO26" s="1158">
        <v>149.0051</v>
      </c>
      <c r="AP26" s="1158">
        <v>146.0556</v>
      </c>
      <c r="AQ26" s="1158">
        <v>149.7602</v>
      </c>
      <c r="AR26" s="1158">
        <v>150.19670000000002</v>
      </c>
      <c r="AS26" s="1158">
        <v>159.51660000000001</v>
      </c>
      <c r="AT26" s="1159">
        <v>165.4434</v>
      </c>
      <c r="AV26" s="283" t="s">
        <v>129</v>
      </c>
      <c r="AW26" s="1137" t="s">
        <v>105</v>
      </c>
      <c r="AX26" s="1158">
        <v>159.00049999999999</v>
      </c>
      <c r="AY26" s="1158">
        <v>164.5367</v>
      </c>
      <c r="AZ26" s="1158">
        <v>166.23</v>
      </c>
      <c r="BA26" s="1158">
        <v>167.96270000000001</v>
      </c>
      <c r="BB26" s="1158">
        <v>166.45699999999999</v>
      </c>
      <c r="BC26" s="1158">
        <v>171.9907</v>
      </c>
      <c r="BD26" s="1158">
        <v>172.23660000000001</v>
      </c>
      <c r="BE26" s="1158">
        <v>178.33920000000001</v>
      </c>
      <c r="BF26" s="1158">
        <v>188.28739999999999</v>
      </c>
      <c r="BG26" s="1158">
        <v>192.83750000000001</v>
      </c>
      <c r="BH26" s="1158">
        <v>188.32640000000001</v>
      </c>
      <c r="BI26" s="1158">
        <v>180.61709999999999</v>
      </c>
      <c r="BK26" s="283" t="s">
        <v>130</v>
      </c>
      <c r="BL26" s="1137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130</v>
      </c>
      <c r="DF26" s="266" t="s">
        <v>105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6">
        <v>158.8081</v>
      </c>
      <c r="DU26" s="208" t="s">
        <v>130</v>
      </c>
      <c r="DV26" s="898" t="s">
        <v>105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6">
        <v>145.3458</v>
      </c>
      <c r="EJ26" s="208" t="s">
        <v>130</v>
      </c>
      <c r="EK26" s="898" t="s">
        <v>105</v>
      </c>
      <c r="EL26" s="1047">
        <v>139.3426</v>
      </c>
      <c r="EM26" s="1047">
        <v>141.44210000000001</v>
      </c>
      <c r="EN26" s="1047">
        <v>148.86510000000001</v>
      </c>
      <c r="EO26" s="1047">
        <v>147.0377</v>
      </c>
      <c r="EP26" s="1047">
        <v>140.8612</v>
      </c>
      <c r="EQ26" s="1047">
        <v>145.09790000000001</v>
      </c>
      <c r="ER26" s="1047">
        <v>147.0669</v>
      </c>
      <c r="ES26" s="1047">
        <v>151.74979999999999</v>
      </c>
      <c r="ET26" s="1047">
        <v>153.52260000000001</v>
      </c>
      <c r="EU26" s="1047">
        <v>142.9982</v>
      </c>
      <c r="EV26" s="1047">
        <v>139.46100000000001</v>
      </c>
      <c r="EW26" s="1183">
        <v>130.37690000000001</v>
      </c>
      <c r="EY26" s="208" t="s">
        <v>129</v>
      </c>
      <c r="EZ26" s="898" t="s">
        <v>105</v>
      </c>
      <c r="FA26" s="1379">
        <v>121.87</v>
      </c>
      <c r="FB26" s="1355">
        <v>124.78</v>
      </c>
      <c r="FC26" s="1355">
        <v>129.71</v>
      </c>
      <c r="FD26" s="1355">
        <v>165.53</v>
      </c>
      <c r="FE26" s="1355">
        <v>183.08</v>
      </c>
      <c r="FF26" s="1355">
        <v>175.51</v>
      </c>
      <c r="FG26" s="1355">
        <v>159.93</v>
      </c>
      <c r="FH26" s="1355">
        <v>170.49</v>
      </c>
      <c r="FI26" s="1355">
        <v>173.16</v>
      </c>
      <c r="FJ26" s="1355">
        <v>174.24</v>
      </c>
      <c r="FK26" s="1355">
        <v>180.37</v>
      </c>
      <c r="FL26" s="1380">
        <v>197.7</v>
      </c>
    </row>
    <row r="27" spans="2:168" ht="15.95" customHeight="1">
      <c r="B27" s="293" t="s">
        <v>129</v>
      </c>
      <c r="C27" s="1153" t="s">
        <v>105</v>
      </c>
      <c r="D27" s="1170">
        <v>151.50700000000001</v>
      </c>
      <c r="E27" s="1154">
        <v>149.4205</v>
      </c>
      <c r="F27" s="1155">
        <v>155.46</v>
      </c>
      <c r="G27" s="1155">
        <v>162.15780000000001</v>
      </c>
      <c r="H27" s="1155">
        <v>164.74270000000001</v>
      </c>
      <c r="I27" s="1155">
        <v>169.48650000000001</v>
      </c>
      <c r="J27" s="1155">
        <v>164.8982</v>
      </c>
      <c r="K27" s="1155">
        <v>160.2458</v>
      </c>
      <c r="L27" s="1155">
        <v>166.2389</v>
      </c>
      <c r="M27" s="1155">
        <v>154.7319</v>
      </c>
      <c r="N27" s="1155">
        <v>141.1575</v>
      </c>
      <c r="O27" s="1156">
        <v>141.31050000000002</v>
      </c>
      <c r="Q27" s="293" t="s">
        <v>129</v>
      </c>
      <c r="R27" s="1153" t="s">
        <v>105</v>
      </c>
      <c r="S27" s="1155">
        <v>137.0181</v>
      </c>
      <c r="T27" s="1155">
        <v>137.2002</v>
      </c>
      <c r="U27" s="1155">
        <v>140.8246</v>
      </c>
      <c r="V27" s="1155">
        <v>141.68680000000001</v>
      </c>
      <c r="W27" s="1155">
        <v>145.3109</v>
      </c>
      <c r="X27" s="1155">
        <v>153.98400000000001</v>
      </c>
      <c r="Y27" s="1155">
        <v>153.6165</v>
      </c>
      <c r="Z27" s="1155">
        <v>153.6765</v>
      </c>
      <c r="AA27" s="1155">
        <v>156.0488</v>
      </c>
      <c r="AB27" s="1155">
        <v>139.78210000000001</v>
      </c>
      <c r="AC27" s="1155">
        <v>138.99379999999999</v>
      </c>
      <c r="AD27" s="1156">
        <v>146.30280000000002</v>
      </c>
      <c r="AG27" s="283"/>
      <c r="AH27" s="1137" t="s">
        <v>135</v>
      </c>
      <c r="AI27" s="1157">
        <v>512.17650000000003</v>
      </c>
      <c r="AJ27" s="1158">
        <v>508.54570000000001</v>
      </c>
      <c r="AK27" s="1158">
        <v>532.37520000000006</v>
      </c>
      <c r="AL27" s="1158">
        <v>548.25869999999998</v>
      </c>
      <c r="AM27" s="1158">
        <v>570.09350000000006</v>
      </c>
      <c r="AN27" s="1158">
        <v>532.02830000000006</v>
      </c>
      <c r="AO27" s="1158">
        <v>514.48480000000006</v>
      </c>
      <c r="AP27" s="1158">
        <v>504.30100000000004</v>
      </c>
      <c r="AQ27" s="1158">
        <v>517.09199999999998</v>
      </c>
      <c r="AR27" s="1158">
        <v>518.59940000000006</v>
      </c>
      <c r="AS27" s="1158">
        <v>550.779</v>
      </c>
      <c r="AT27" s="1159">
        <v>571.24290000000008</v>
      </c>
      <c r="AV27" s="283"/>
      <c r="AW27" s="1137" t="s">
        <v>135</v>
      </c>
      <c r="AX27" s="1158">
        <v>548.99710000000005</v>
      </c>
      <c r="AY27" s="1158">
        <v>568.11239999999998</v>
      </c>
      <c r="AZ27" s="1158">
        <v>573.95899999999995</v>
      </c>
      <c r="BA27" s="1158">
        <v>579.94169999999997</v>
      </c>
      <c r="BB27" s="1158">
        <v>574.74289999999996</v>
      </c>
      <c r="BC27" s="1158">
        <v>593.84969999999998</v>
      </c>
      <c r="BD27" s="1158">
        <v>594.69870000000003</v>
      </c>
      <c r="BE27" s="1158">
        <v>615.76969999999994</v>
      </c>
      <c r="BF27" s="1158">
        <v>650.11869999999999</v>
      </c>
      <c r="BG27" s="1158">
        <v>665.82939999999996</v>
      </c>
      <c r="BH27" s="1158">
        <v>650.25329999999997</v>
      </c>
      <c r="BI27" s="1158">
        <v>623.6345</v>
      </c>
      <c r="BK27" s="283" t="s">
        <v>129</v>
      </c>
      <c r="BL27" s="1137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129</v>
      </c>
      <c r="DF27" s="266" t="s">
        <v>105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6">
        <v>155.60420000000002</v>
      </c>
      <c r="DU27" s="208" t="s">
        <v>129</v>
      </c>
      <c r="DV27" s="898" t="s">
        <v>105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6">
        <v>143.12710000000001</v>
      </c>
      <c r="EJ27" s="208" t="s">
        <v>129</v>
      </c>
      <c r="EK27" s="898" t="s">
        <v>105</v>
      </c>
      <c r="EL27" s="1047">
        <v>138.5635</v>
      </c>
      <c r="EM27" s="1047">
        <v>143.70430000000002</v>
      </c>
      <c r="EN27" s="1047">
        <v>151.94</v>
      </c>
      <c r="EO27" s="1047">
        <v>148.68600000000001</v>
      </c>
      <c r="EP27" s="1047">
        <v>143.38230000000001</v>
      </c>
      <c r="EQ27" s="1047">
        <v>147.26770000000002</v>
      </c>
      <c r="ER27" s="1047">
        <v>143.64420000000001</v>
      </c>
      <c r="ES27" s="1047">
        <v>132.3681</v>
      </c>
      <c r="ET27" s="1047">
        <v>139.18700000000001</v>
      </c>
      <c r="EU27" s="1047">
        <v>135.70520000000002</v>
      </c>
      <c r="EV27" s="1047">
        <v>129.6233</v>
      </c>
      <c r="EW27" s="1183">
        <v>124.70650000000001</v>
      </c>
      <c r="EY27" s="208" t="s">
        <v>131</v>
      </c>
      <c r="EZ27" s="898" t="s">
        <v>105</v>
      </c>
      <c r="FA27" s="1379">
        <v>142.61000000000001</v>
      </c>
      <c r="FB27" s="1355">
        <v>141.4</v>
      </c>
      <c r="FC27" s="1355">
        <v>144.52000000000001</v>
      </c>
      <c r="FD27" s="1355">
        <v>172.27</v>
      </c>
      <c r="FE27" s="1355">
        <v>180.97</v>
      </c>
      <c r="FF27" s="1355">
        <v>187.37</v>
      </c>
      <c r="FG27" s="1355">
        <v>184.18</v>
      </c>
      <c r="FH27" s="1355">
        <v>188.09</v>
      </c>
      <c r="FI27" s="1355">
        <v>190.45</v>
      </c>
      <c r="FJ27" s="1355">
        <v>192.02</v>
      </c>
      <c r="FK27" s="1355">
        <v>194.76</v>
      </c>
      <c r="FL27" s="1380">
        <v>207.62</v>
      </c>
    </row>
    <row r="28" spans="2:168" ht="15.95" customHeight="1">
      <c r="B28" s="293"/>
      <c r="C28" s="1153" t="s">
        <v>135</v>
      </c>
      <c r="D28" s="1170">
        <v>523.1232</v>
      </c>
      <c r="E28" s="1173">
        <v>515.91890000000001</v>
      </c>
      <c r="F28" s="1174">
        <v>536.77229999999997</v>
      </c>
      <c r="G28" s="1174">
        <v>559.89830000000006</v>
      </c>
      <c r="H28" s="1174">
        <v>568.82350000000008</v>
      </c>
      <c r="I28" s="1174">
        <v>585.20299999999997</v>
      </c>
      <c r="J28" s="1174">
        <v>569.36030000000005</v>
      </c>
      <c r="K28" s="1174">
        <v>553.29680000000008</v>
      </c>
      <c r="L28" s="1174">
        <v>573.98969999999997</v>
      </c>
      <c r="M28" s="1171">
        <v>534.25840000000005</v>
      </c>
      <c r="N28" s="1171">
        <v>487.38870000000003</v>
      </c>
      <c r="O28" s="1175">
        <v>487.91680000000002</v>
      </c>
      <c r="Q28" s="293"/>
      <c r="R28" s="1153" t="s">
        <v>135</v>
      </c>
      <c r="S28" s="1174">
        <v>473.09610000000004</v>
      </c>
      <c r="T28" s="1174">
        <v>473.72500000000002</v>
      </c>
      <c r="U28" s="1174">
        <v>486.23900000000003</v>
      </c>
      <c r="V28" s="1174">
        <v>489.21600000000001</v>
      </c>
      <c r="W28" s="1174">
        <v>501.72970000000004</v>
      </c>
      <c r="X28" s="1174">
        <v>531.67600000000004</v>
      </c>
      <c r="Y28" s="1174">
        <v>530.40710000000001</v>
      </c>
      <c r="Z28" s="1171">
        <v>530.61419999999998</v>
      </c>
      <c r="AA28" s="1171">
        <v>538.80529999999999</v>
      </c>
      <c r="AB28" s="1174">
        <v>482.6397</v>
      </c>
      <c r="AC28" s="1174">
        <v>479.91770000000002</v>
      </c>
      <c r="AD28" s="1175">
        <v>505.1542</v>
      </c>
      <c r="AG28" s="283" t="s">
        <v>114</v>
      </c>
      <c r="AH28" s="1137" t="s">
        <v>105</v>
      </c>
      <c r="AI28" s="1176">
        <v>141.30970000000002</v>
      </c>
      <c r="AJ28" s="1177">
        <v>148.0607</v>
      </c>
      <c r="AK28" s="1177">
        <v>151.99680000000001</v>
      </c>
      <c r="AL28" s="1177">
        <v>158.17670000000001</v>
      </c>
      <c r="AM28" s="1177">
        <v>158.65479999999999</v>
      </c>
      <c r="AN28" s="1177">
        <v>159.13</v>
      </c>
      <c r="AO28" s="1177">
        <v>160.72900000000001</v>
      </c>
      <c r="AP28" s="1177">
        <v>157.62260000000001</v>
      </c>
      <c r="AQ28" s="1158">
        <v>156.47329999999999</v>
      </c>
      <c r="AR28" s="1158">
        <v>157.95480000000001</v>
      </c>
      <c r="AS28" s="1177">
        <v>165.2833</v>
      </c>
      <c r="AT28" s="1178">
        <v>165.45160000000001</v>
      </c>
      <c r="AV28" s="283" t="s">
        <v>114</v>
      </c>
      <c r="AW28" s="1137" t="s">
        <v>105</v>
      </c>
      <c r="AX28" s="1177">
        <v>163.8871</v>
      </c>
      <c r="AY28" s="1177">
        <v>164.0034</v>
      </c>
      <c r="AZ28" s="1177">
        <v>164.50649999999999</v>
      </c>
      <c r="BA28" s="1177">
        <v>171.22</v>
      </c>
      <c r="BB28" s="1177">
        <v>169.99350000000001</v>
      </c>
      <c r="BC28" s="1177">
        <v>170.61330000000001</v>
      </c>
      <c r="BD28" s="1177">
        <v>165.48390000000001</v>
      </c>
      <c r="BE28" s="1158">
        <v>181.66130000000001</v>
      </c>
      <c r="BF28" s="1158">
        <v>193.79</v>
      </c>
      <c r="BG28" s="1177">
        <v>192.57740000000001</v>
      </c>
      <c r="BH28" s="1177">
        <v>184.51</v>
      </c>
      <c r="BI28" s="1177">
        <v>173.29679999999999</v>
      </c>
      <c r="BK28" s="283"/>
      <c r="BL28" s="1137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114</v>
      </c>
      <c r="DF28" s="266" t="s">
        <v>105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6">
        <v>159.02260000000001</v>
      </c>
      <c r="DU28" s="208" t="s">
        <v>114</v>
      </c>
      <c r="DV28" s="898" t="s">
        <v>105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6">
        <v>143.8903</v>
      </c>
      <c r="EJ28" s="208" t="s">
        <v>114</v>
      </c>
      <c r="EK28" s="898" t="s">
        <v>105</v>
      </c>
      <c r="EL28" s="1047">
        <v>136.12260000000001</v>
      </c>
      <c r="EM28" s="1047">
        <v>142.71430000000001</v>
      </c>
      <c r="EN28" s="1047">
        <v>150.59350000000001</v>
      </c>
      <c r="EO28" s="1047">
        <v>146.33670000000001</v>
      </c>
      <c r="EP28" s="1047">
        <v>141.93550000000002</v>
      </c>
      <c r="EQ28" s="1047">
        <v>146.96</v>
      </c>
      <c r="ER28" s="1047">
        <v>144.61610000000002</v>
      </c>
      <c r="ES28" s="1047">
        <v>0</v>
      </c>
      <c r="ET28" s="1047">
        <v>0</v>
      </c>
      <c r="EU28" s="1047" t="s">
        <v>422</v>
      </c>
      <c r="EV28" s="1047" t="s">
        <v>422</v>
      </c>
      <c r="EW28" s="1183" t="s">
        <v>422</v>
      </c>
      <c r="EY28" s="208"/>
      <c r="EZ28" s="898" t="s">
        <v>136</v>
      </c>
      <c r="FA28" s="1381">
        <v>45635.73</v>
      </c>
      <c r="FB28" s="1356">
        <v>44951.09</v>
      </c>
      <c r="FC28" s="1356">
        <v>45685.16</v>
      </c>
      <c r="FD28" s="1356">
        <v>55315.97</v>
      </c>
      <c r="FE28" s="1356">
        <v>58767.45</v>
      </c>
      <c r="FF28" s="1356">
        <v>60482.1</v>
      </c>
      <c r="FG28" s="1356">
        <v>59883.5</v>
      </c>
      <c r="FH28" s="1356">
        <v>61464.9</v>
      </c>
      <c r="FI28" s="1356">
        <v>63267.08</v>
      </c>
      <c r="FJ28" s="1356">
        <v>63666.67</v>
      </c>
      <c r="FK28" s="1356">
        <v>64898.1</v>
      </c>
      <c r="FL28" s="1382">
        <v>68686.69</v>
      </c>
    </row>
    <row r="29" spans="2:168" ht="15.95" customHeight="1">
      <c r="B29" s="293" t="s">
        <v>114</v>
      </c>
      <c r="C29" s="1153" t="s">
        <v>105</v>
      </c>
      <c r="D29" s="1170">
        <v>143.1645</v>
      </c>
      <c r="E29" s="1173">
        <v>140.69999999999999</v>
      </c>
      <c r="F29" s="1174">
        <v>143.0129</v>
      </c>
      <c r="G29" s="1174">
        <v>148.4667</v>
      </c>
      <c r="H29" s="1174">
        <v>150.9581</v>
      </c>
      <c r="I29" s="1174">
        <v>156.66330000000002</v>
      </c>
      <c r="J29" s="1174">
        <v>158.43550000000002</v>
      </c>
      <c r="K29" s="1174">
        <v>159.07420000000002</v>
      </c>
      <c r="L29" s="1174">
        <v>151.73670000000001</v>
      </c>
      <c r="M29" s="1171">
        <v>140.59350000000001</v>
      </c>
      <c r="N29" s="1171">
        <v>139.0933</v>
      </c>
      <c r="O29" s="1175">
        <v>135.93870000000001</v>
      </c>
      <c r="Q29" s="293" t="s">
        <v>114</v>
      </c>
      <c r="R29" s="1153" t="s">
        <v>105</v>
      </c>
      <c r="S29" s="1174">
        <v>135.0806</v>
      </c>
      <c r="T29" s="1174">
        <v>141.69999999999999</v>
      </c>
      <c r="U29" s="1174">
        <v>136.54519999999999</v>
      </c>
      <c r="V29" s="1174">
        <v>138.02000000000001</v>
      </c>
      <c r="W29" s="1174">
        <v>145.97740000000002</v>
      </c>
      <c r="X29" s="1174">
        <v>155.9933</v>
      </c>
      <c r="Y29" s="1174">
        <v>152.07740000000001</v>
      </c>
      <c r="Z29" s="1171">
        <v>154.41290000000001</v>
      </c>
      <c r="AA29" s="1171">
        <v>147.5933</v>
      </c>
      <c r="AB29" s="1174">
        <v>144.13550000000001</v>
      </c>
      <c r="AC29" s="1174">
        <v>148.9933</v>
      </c>
      <c r="AD29" s="1175">
        <v>153.9742</v>
      </c>
      <c r="AG29" s="283" t="s">
        <v>131</v>
      </c>
      <c r="AH29" s="1137" t="s">
        <v>105</v>
      </c>
      <c r="AI29" s="1176">
        <v>140.02200000000002</v>
      </c>
      <c r="AJ29" s="1177">
        <v>141.62210000000002</v>
      </c>
      <c r="AK29" s="1177">
        <v>145.44499999999999</v>
      </c>
      <c r="AL29" s="1177">
        <v>154.2133</v>
      </c>
      <c r="AM29" s="1177">
        <v>157.5857</v>
      </c>
      <c r="AN29" s="1177">
        <v>157.006</v>
      </c>
      <c r="AO29" s="1177">
        <v>160.75400000000002</v>
      </c>
      <c r="AP29" s="1177">
        <v>157.72920000000002</v>
      </c>
      <c r="AQ29" s="1158">
        <v>153.4811</v>
      </c>
      <c r="AR29" s="1158">
        <v>153.5866</v>
      </c>
      <c r="AS29" s="1177">
        <v>160.52430000000001</v>
      </c>
      <c r="AT29" s="1178">
        <v>166.84950000000001</v>
      </c>
      <c r="AV29" s="283" t="s">
        <v>131</v>
      </c>
      <c r="AW29" s="1160" t="s">
        <v>105</v>
      </c>
      <c r="AX29" s="1177">
        <v>158.63249999999999</v>
      </c>
      <c r="AY29" s="1177">
        <v>165.50110000000001</v>
      </c>
      <c r="AZ29" s="1177">
        <v>163.97890000000001</v>
      </c>
      <c r="BA29" s="1177">
        <v>165.97239999999999</v>
      </c>
      <c r="BB29" s="1177">
        <v>166.65110000000001</v>
      </c>
      <c r="BC29" s="1177">
        <v>170.1532</v>
      </c>
      <c r="BD29" s="1177">
        <v>172.91849999999999</v>
      </c>
      <c r="BE29" s="1158">
        <v>183.92449999999999</v>
      </c>
      <c r="BF29" s="1158">
        <v>188.86539999999999</v>
      </c>
      <c r="BG29" s="1177">
        <v>190.1026</v>
      </c>
      <c r="BH29" s="1177">
        <v>182.21969999999999</v>
      </c>
      <c r="BI29" s="1177">
        <v>173.34569999999999</v>
      </c>
      <c r="BK29" s="283" t="s">
        <v>114</v>
      </c>
      <c r="BL29" s="1137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131</v>
      </c>
      <c r="DF29" s="266" t="s">
        <v>105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6">
        <v>161.78480000000002</v>
      </c>
      <c r="DU29" s="208" t="s">
        <v>131</v>
      </c>
      <c r="DV29" s="898" t="s">
        <v>105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6">
        <v>149.64500000000001</v>
      </c>
      <c r="EJ29" s="208" t="s">
        <v>131</v>
      </c>
      <c r="EK29" s="898" t="s">
        <v>105</v>
      </c>
      <c r="EL29" s="1047">
        <v>142.21980000000002</v>
      </c>
      <c r="EM29" s="1047">
        <v>146.4693</v>
      </c>
      <c r="EN29" s="1047">
        <v>156.43470000000002</v>
      </c>
      <c r="EO29" s="1047">
        <v>151.57830000000001</v>
      </c>
      <c r="EP29" s="1047">
        <v>144.13630000000001</v>
      </c>
      <c r="EQ29" s="1047">
        <v>149.6987</v>
      </c>
      <c r="ER29" s="1047">
        <v>150.13750000000002</v>
      </c>
      <c r="ES29" s="1047">
        <v>153.46870000000001</v>
      </c>
      <c r="ET29" s="1047">
        <v>152.5744</v>
      </c>
      <c r="EU29" s="1047">
        <v>144.3099</v>
      </c>
      <c r="EV29" s="1047">
        <v>142.37</v>
      </c>
      <c r="EW29" s="1183">
        <v>143.5181</v>
      </c>
      <c r="EY29" s="208" t="s">
        <v>132</v>
      </c>
      <c r="EZ29" s="898" t="s">
        <v>105</v>
      </c>
      <c r="FA29" s="1379">
        <v>214</v>
      </c>
      <c r="FB29" s="1355">
        <v>214</v>
      </c>
      <c r="FC29" s="1355">
        <v>214</v>
      </c>
      <c r="FD29" s="1355">
        <v>214</v>
      </c>
      <c r="FE29" s="1355">
        <v>214</v>
      </c>
      <c r="FF29" s="1355">
        <v>214</v>
      </c>
      <c r="FG29" s="1355">
        <v>214</v>
      </c>
      <c r="FH29" s="1355">
        <v>214</v>
      </c>
      <c r="FI29" s="1355">
        <v>214</v>
      </c>
      <c r="FJ29" s="1355">
        <v>214</v>
      </c>
      <c r="FK29" s="1355">
        <v>214</v>
      </c>
      <c r="FL29" s="1380">
        <v>214</v>
      </c>
    </row>
    <row r="30" spans="2:168" ht="15.95" customHeight="1">
      <c r="B30" s="293" t="s">
        <v>131</v>
      </c>
      <c r="C30" s="1153" t="s">
        <v>105</v>
      </c>
      <c r="D30" s="1170">
        <v>147.83670000000001</v>
      </c>
      <c r="E30" s="1173">
        <v>137.48650000000001</v>
      </c>
      <c r="F30" s="1174">
        <v>138.93470000000002</v>
      </c>
      <c r="G30" s="1174">
        <v>146.60400000000001</v>
      </c>
      <c r="H30" s="1174">
        <v>154.55070000000001</v>
      </c>
      <c r="I30" s="1174">
        <v>159.9461</v>
      </c>
      <c r="J30" s="1174">
        <v>167.14690000000002</v>
      </c>
      <c r="K30" s="1174">
        <v>159.9118</v>
      </c>
      <c r="L30" s="1174">
        <v>155.9179</v>
      </c>
      <c r="M30" s="1171">
        <v>146.2587</v>
      </c>
      <c r="N30" s="1171">
        <v>140.00980000000001</v>
      </c>
      <c r="O30" s="1175">
        <v>138.87819999999999</v>
      </c>
      <c r="Q30" s="293" t="s">
        <v>131</v>
      </c>
      <c r="R30" s="1153" t="s">
        <v>105</v>
      </c>
      <c r="S30" s="1174">
        <v>138.16290000000001</v>
      </c>
      <c r="T30" s="1174">
        <v>134.8441</v>
      </c>
      <c r="U30" s="1174">
        <v>136.93720000000002</v>
      </c>
      <c r="V30" s="1174">
        <v>133.8125</v>
      </c>
      <c r="W30" s="1174">
        <v>132.69490000000002</v>
      </c>
      <c r="X30" s="1174">
        <v>147.0899</v>
      </c>
      <c r="Y30" s="1174">
        <v>150.0453</v>
      </c>
      <c r="Z30" s="1171">
        <v>151.02780000000001</v>
      </c>
      <c r="AA30" s="1171">
        <v>148.0504</v>
      </c>
      <c r="AB30" s="1174">
        <v>141.54050000000001</v>
      </c>
      <c r="AC30" s="1174">
        <v>138.25620000000001</v>
      </c>
      <c r="AD30" s="1175">
        <v>142.08629999999999</v>
      </c>
      <c r="AG30" s="283"/>
      <c r="AH30" s="1137" t="s">
        <v>136</v>
      </c>
      <c r="AI30" s="1184">
        <v>38590.103199999998</v>
      </c>
      <c r="AJ30" s="1185">
        <v>38418.172500000001</v>
      </c>
      <c r="AK30" s="1185">
        <v>39421.399000000005</v>
      </c>
      <c r="AL30" s="1185">
        <v>40908.6803</v>
      </c>
      <c r="AM30" s="1185">
        <v>42037.5432</v>
      </c>
      <c r="AN30" s="1185">
        <v>41887.429300000003</v>
      </c>
      <c r="AO30" s="1185">
        <v>43009.446100000001</v>
      </c>
      <c r="AP30" s="1185">
        <v>42993.1158</v>
      </c>
      <c r="AQ30" s="1168">
        <v>43579.2863</v>
      </c>
      <c r="AR30" s="1168">
        <v>45498.851900000001</v>
      </c>
      <c r="AS30" s="1185">
        <v>49493.428700000004</v>
      </c>
      <c r="AT30" s="1186">
        <v>50879.813900000001</v>
      </c>
      <c r="AV30" s="283"/>
      <c r="AW30" s="1160" t="s">
        <v>136</v>
      </c>
      <c r="AX30" s="1185">
        <v>48815.718399999998</v>
      </c>
      <c r="AY30" s="1185">
        <v>48160.680999999997</v>
      </c>
      <c r="AZ30" s="1185">
        <v>47893.3148</v>
      </c>
      <c r="BA30" s="1185">
        <v>48940.051299999999</v>
      </c>
      <c r="BB30" s="1185">
        <v>48854.543899999997</v>
      </c>
      <c r="BC30" s="1185">
        <v>50081.368000000002</v>
      </c>
      <c r="BD30" s="1185">
        <v>49542.8897</v>
      </c>
      <c r="BE30" s="1168">
        <v>51299.122600000002</v>
      </c>
      <c r="BF30" s="1168">
        <v>53627.130700000002</v>
      </c>
      <c r="BG30" s="1185">
        <v>53577.519</v>
      </c>
      <c r="BH30" s="1185">
        <v>51490.661699999997</v>
      </c>
      <c r="BI30" s="1185">
        <v>49493.102899999998</v>
      </c>
      <c r="BK30" s="283" t="s">
        <v>131</v>
      </c>
      <c r="BL30" s="1137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136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7">
        <v>50495.544199999997</v>
      </c>
      <c r="DU30" s="208"/>
      <c r="DV30" s="898" t="s">
        <v>136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7">
        <v>46828.813500000004</v>
      </c>
      <c r="EJ30" s="208"/>
      <c r="EK30" s="898" t="s">
        <v>136</v>
      </c>
      <c r="EL30" s="1048">
        <v>43982.373899999999</v>
      </c>
      <c r="EM30" s="1048">
        <v>45639.380400000002</v>
      </c>
      <c r="EN30" s="1048">
        <v>48851.882599999997</v>
      </c>
      <c r="EO30" s="1048">
        <v>47253.9303</v>
      </c>
      <c r="EP30" s="1048">
        <v>45622.81</v>
      </c>
      <c r="EQ30" s="1048">
        <v>48263.571299999996</v>
      </c>
      <c r="ER30" s="1048">
        <v>48770.343200000003</v>
      </c>
      <c r="ES30" s="1048">
        <v>49570.758699999998</v>
      </c>
      <c r="ET30" s="1048">
        <v>49549.426299999999</v>
      </c>
      <c r="EU30" s="1048">
        <v>46726.385800000004</v>
      </c>
      <c r="EV30" s="1048">
        <v>45889.920299999998</v>
      </c>
      <c r="EW30" s="1187">
        <v>46321.628700000001</v>
      </c>
      <c r="EY30" s="208" t="s">
        <v>504</v>
      </c>
      <c r="EZ30" s="899" t="s">
        <v>105</v>
      </c>
      <c r="FA30" s="1379">
        <v>121.96</v>
      </c>
      <c r="FB30" s="1355">
        <v>123.52</v>
      </c>
      <c r="FC30" s="1355">
        <v>129.47999999999999</v>
      </c>
      <c r="FD30" s="1355">
        <v>156.51</v>
      </c>
      <c r="FE30" s="1355">
        <v>161.01</v>
      </c>
      <c r="FF30" s="1355">
        <v>165.27</v>
      </c>
      <c r="FG30" s="1355">
        <v>160.82</v>
      </c>
      <c r="FH30" s="1355">
        <v>168.16</v>
      </c>
      <c r="FI30" s="1355">
        <v>172.08</v>
      </c>
      <c r="FJ30" s="1355">
        <v>172.43</v>
      </c>
      <c r="FK30" s="1355">
        <v>179.76</v>
      </c>
      <c r="FL30" s="1380">
        <v>188.84</v>
      </c>
    </row>
    <row r="31" spans="2:168" ht="15.95" customHeight="1">
      <c r="B31" s="293"/>
      <c r="C31" s="1153" t="s">
        <v>136</v>
      </c>
      <c r="D31" s="1170">
        <v>41158.962899999999</v>
      </c>
      <c r="E31" s="1179">
        <v>40969.505400000002</v>
      </c>
      <c r="F31" s="1180">
        <v>42153.778400000003</v>
      </c>
      <c r="G31" s="1180">
        <v>43263.305699999997</v>
      </c>
      <c r="H31" s="1180">
        <v>43760.789700000001</v>
      </c>
      <c r="I31" s="1180">
        <v>44869.937299999998</v>
      </c>
      <c r="J31" s="1180">
        <v>45551.757100000003</v>
      </c>
      <c r="K31" s="1180">
        <v>43154.507100000003</v>
      </c>
      <c r="L31" s="1180">
        <v>42394.864699999998</v>
      </c>
      <c r="M31" s="1181">
        <v>39281.111600000004</v>
      </c>
      <c r="N31" s="1181">
        <v>37931.398000000001</v>
      </c>
      <c r="O31" s="1182">
        <v>37938.551299999999</v>
      </c>
      <c r="Q31" s="293"/>
      <c r="R31" s="1153" t="s">
        <v>136</v>
      </c>
      <c r="S31" s="1180">
        <v>37264.165200000003</v>
      </c>
      <c r="T31" s="1180">
        <v>36585.279999999999</v>
      </c>
      <c r="U31" s="1180">
        <v>36347.0916</v>
      </c>
      <c r="V31" s="1180">
        <v>35510.036</v>
      </c>
      <c r="W31" s="1180">
        <v>36679.513200000001</v>
      </c>
      <c r="X31" s="1180">
        <v>41406.258999999998</v>
      </c>
      <c r="Y31" s="1180">
        <v>42569.3868</v>
      </c>
      <c r="Z31" s="1181">
        <v>42504.072899999999</v>
      </c>
      <c r="AA31" s="1181">
        <v>41803.681299999997</v>
      </c>
      <c r="AB31" s="1180">
        <v>38830.486499999999</v>
      </c>
      <c r="AC31" s="1180">
        <v>38047.120000000003</v>
      </c>
      <c r="AD31" s="1182">
        <v>39444.732900000003</v>
      </c>
      <c r="AG31" s="283" t="s">
        <v>132</v>
      </c>
      <c r="AH31" s="1160" t="s">
        <v>105</v>
      </c>
      <c r="AI31" s="1176">
        <v>182</v>
      </c>
      <c r="AJ31" s="1177">
        <v>182</v>
      </c>
      <c r="AK31" s="1177">
        <v>182</v>
      </c>
      <c r="AL31" s="1177">
        <v>182</v>
      </c>
      <c r="AM31" s="1177">
        <v>182</v>
      </c>
      <c r="AN31" s="1177">
        <v>182</v>
      </c>
      <c r="AO31" s="1177">
        <v>178.6129</v>
      </c>
      <c r="AP31" s="1177">
        <v>173.32259999999999</v>
      </c>
      <c r="AQ31" s="1158">
        <v>174.5</v>
      </c>
      <c r="AR31" s="1158">
        <v>180.54840000000002</v>
      </c>
      <c r="AS31" s="1177">
        <v>189</v>
      </c>
      <c r="AT31" s="1178">
        <v>188.35480000000001</v>
      </c>
      <c r="AV31" s="283" t="s">
        <v>132</v>
      </c>
      <c r="AW31" s="1160" t="s">
        <v>105</v>
      </c>
      <c r="AX31" s="1177">
        <v>188.96770000000001</v>
      </c>
      <c r="AY31" s="1177">
        <v>189</v>
      </c>
      <c r="AZ31" s="1177">
        <v>188.5806</v>
      </c>
      <c r="BA31" s="1177">
        <v>188</v>
      </c>
      <c r="BB31" s="1177">
        <v>188</v>
      </c>
      <c r="BC31" s="1177">
        <v>187.5667</v>
      </c>
      <c r="BD31" s="1177">
        <v>187.2903</v>
      </c>
      <c r="BE31" s="1158">
        <v>203.93549999999999</v>
      </c>
      <c r="BF31" s="1158">
        <v>207</v>
      </c>
      <c r="BG31" s="1177">
        <v>210.64519999999999</v>
      </c>
      <c r="BH31" s="1177">
        <v>215.7527</v>
      </c>
      <c r="BI31" s="1177">
        <v>226.33160000000001</v>
      </c>
      <c r="BK31" s="283"/>
      <c r="BL31" s="1160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132</v>
      </c>
      <c r="DF31" s="266" t="s">
        <v>105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6">
        <v>218</v>
      </c>
      <c r="DU31" s="208" t="s">
        <v>132</v>
      </c>
      <c r="DV31" s="898" t="s">
        <v>105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6">
        <v>218</v>
      </c>
      <c r="EJ31" s="208" t="s">
        <v>132</v>
      </c>
      <c r="EK31" s="898" t="s">
        <v>105</v>
      </c>
      <c r="EL31" s="1047">
        <v>218</v>
      </c>
      <c r="EM31" s="1047">
        <v>218</v>
      </c>
      <c r="EN31" s="1047">
        <v>218</v>
      </c>
      <c r="EO31" s="1047">
        <v>218</v>
      </c>
      <c r="EP31" s="1047">
        <v>218</v>
      </c>
      <c r="EQ31" s="1047">
        <v>218</v>
      </c>
      <c r="ER31" s="1047">
        <v>218</v>
      </c>
      <c r="ES31" s="1047">
        <v>218</v>
      </c>
      <c r="ET31" s="1047">
        <v>218</v>
      </c>
      <c r="EU31" s="1047">
        <v>218</v>
      </c>
      <c r="EV31" s="1047">
        <v>0</v>
      </c>
      <c r="EW31" s="1183">
        <v>0</v>
      </c>
      <c r="EY31" s="208" t="s">
        <v>116</v>
      </c>
      <c r="EZ31" s="900" t="s">
        <v>105</v>
      </c>
      <c r="FA31" s="1379">
        <v>140.24</v>
      </c>
      <c r="FB31" s="1355">
        <v>142.19999999999999</v>
      </c>
      <c r="FC31" s="1355">
        <v>147.55000000000001</v>
      </c>
      <c r="FD31" s="1355">
        <v>172.27</v>
      </c>
      <c r="FE31" s="1355">
        <v>177.65</v>
      </c>
      <c r="FF31" s="1355">
        <v>184.45</v>
      </c>
      <c r="FG31" s="1355">
        <v>182.49</v>
      </c>
      <c r="FH31" s="1355">
        <v>188.04</v>
      </c>
      <c r="FI31" s="1355">
        <v>189.42</v>
      </c>
      <c r="FJ31" s="1355">
        <v>188.76</v>
      </c>
      <c r="FK31" s="1355">
        <v>192.47</v>
      </c>
      <c r="FL31" s="1380">
        <v>203.2</v>
      </c>
    </row>
    <row r="32" spans="2:168" ht="15.95" customHeight="1">
      <c r="B32" s="293" t="s">
        <v>132</v>
      </c>
      <c r="C32" s="1163" t="s">
        <v>105</v>
      </c>
      <c r="D32" s="1154">
        <v>182</v>
      </c>
      <c r="E32" s="1173">
        <v>182</v>
      </c>
      <c r="F32" s="1174">
        <v>182</v>
      </c>
      <c r="G32" s="1174">
        <v>182</v>
      </c>
      <c r="H32" s="1174">
        <v>182</v>
      </c>
      <c r="I32" s="1174">
        <v>182</v>
      </c>
      <c r="J32" s="1174">
        <v>182</v>
      </c>
      <c r="K32" s="1174">
        <v>182</v>
      </c>
      <c r="L32" s="1174">
        <v>182</v>
      </c>
      <c r="M32" s="1171">
        <v>182</v>
      </c>
      <c r="N32" s="1171">
        <v>182</v>
      </c>
      <c r="O32" s="1175">
        <v>182</v>
      </c>
      <c r="Q32" s="293" t="s">
        <v>132</v>
      </c>
      <c r="R32" s="1163" t="s">
        <v>105</v>
      </c>
      <c r="S32" s="1174">
        <v>182</v>
      </c>
      <c r="T32" s="1174">
        <v>182</v>
      </c>
      <c r="U32" s="1174">
        <v>182</v>
      </c>
      <c r="V32" s="1174">
        <v>182</v>
      </c>
      <c r="W32" s="1174">
        <v>182</v>
      </c>
      <c r="X32" s="1174">
        <v>182</v>
      </c>
      <c r="Y32" s="1174">
        <v>182</v>
      </c>
      <c r="Z32" s="1171">
        <v>182</v>
      </c>
      <c r="AA32" s="1171">
        <v>182</v>
      </c>
      <c r="AB32" s="1174">
        <v>182</v>
      </c>
      <c r="AC32" s="1174">
        <v>182</v>
      </c>
      <c r="AD32" s="1175">
        <v>182</v>
      </c>
      <c r="AG32" s="283" t="s">
        <v>115</v>
      </c>
      <c r="AH32" s="1160" t="s">
        <v>105</v>
      </c>
      <c r="AI32" s="1176">
        <v>120.4813</v>
      </c>
      <c r="AJ32" s="1177">
        <v>131.49790000000002</v>
      </c>
      <c r="AK32" s="1177">
        <v>136.11100000000002</v>
      </c>
      <c r="AL32" s="1177">
        <v>143.2167</v>
      </c>
      <c r="AM32" s="1177">
        <v>145.61450000000002</v>
      </c>
      <c r="AN32" s="1177">
        <v>144.17500000000001</v>
      </c>
      <c r="AO32" s="1177">
        <v>144.10230000000001</v>
      </c>
      <c r="AP32" s="1177">
        <v>141.0984</v>
      </c>
      <c r="AQ32" s="1158">
        <v>141.26170000000002</v>
      </c>
      <c r="AR32" s="1158">
        <v>143.23420000000002</v>
      </c>
      <c r="AS32" s="1177">
        <v>149.96030000000002</v>
      </c>
      <c r="AT32" s="1178">
        <v>148.57480000000001</v>
      </c>
      <c r="AV32" s="283" t="s">
        <v>115</v>
      </c>
      <c r="AW32" s="1160" t="s">
        <v>105</v>
      </c>
      <c r="AX32" s="1177">
        <v>139.7884</v>
      </c>
      <c r="AY32" s="1177">
        <v>147.14830000000001</v>
      </c>
      <c r="AZ32" s="1177">
        <v>148.4752</v>
      </c>
      <c r="BA32" s="1177">
        <v>154.28729999999999</v>
      </c>
      <c r="BB32" s="1177">
        <v>152.45840000000001</v>
      </c>
      <c r="BC32" s="1177">
        <v>152.64699999999999</v>
      </c>
      <c r="BD32" s="1177">
        <v>148.34549999999999</v>
      </c>
      <c r="BE32" s="1158">
        <v>164.6987</v>
      </c>
      <c r="BF32" s="1158">
        <v>176.83869999999999</v>
      </c>
      <c r="BG32" s="1177">
        <v>175.529</v>
      </c>
      <c r="BH32" s="1177">
        <v>167.0737</v>
      </c>
      <c r="BI32" s="1177">
        <v>157.49</v>
      </c>
      <c r="BK32" s="283" t="s">
        <v>132</v>
      </c>
      <c r="BL32" s="1160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115</v>
      </c>
      <c r="DF32" s="267" t="s">
        <v>105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6">
        <v>137.02549999999999</v>
      </c>
      <c r="DU32" s="208" t="s">
        <v>115</v>
      </c>
      <c r="DV32" s="899" t="s">
        <v>105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6">
        <v>126.80940000000001</v>
      </c>
      <c r="EJ32" s="208" t="s">
        <v>115</v>
      </c>
      <c r="EK32" s="899" t="s">
        <v>105</v>
      </c>
      <c r="EL32" s="1047">
        <v>119.04610000000001</v>
      </c>
      <c r="EM32" s="1047">
        <v>124.83460000000001</v>
      </c>
      <c r="EN32" s="1047">
        <v>132.77370000000002</v>
      </c>
      <c r="EO32" s="1047">
        <v>127.66630000000001</v>
      </c>
      <c r="EP32" s="1047">
        <v>126.6349</v>
      </c>
      <c r="EQ32" s="1047">
        <v>130.69110000000001</v>
      </c>
      <c r="ER32" s="1047">
        <v>128.49290000000002</v>
      </c>
      <c r="ES32" s="1047">
        <v>131.92750000000001</v>
      </c>
      <c r="ET32" s="1047">
        <v>128.42099999999999</v>
      </c>
      <c r="EU32" s="1047">
        <v>121.62260000000001</v>
      </c>
      <c r="EV32" s="1047">
        <v>121.19500000000001</v>
      </c>
      <c r="EW32" s="1183">
        <v>121.8245</v>
      </c>
      <c r="EY32" s="208" t="s">
        <v>133</v>
      </c>
      <c r="EZ32" s="900" t="s">
        <v>105</v>
      </c>
      <c r="FA32" s="1379">
        <v>125.7</v>
      </c>
      <c r="FB32" s="1355">
        <v>127.48</v>
      </c>
      <c r="FC32" s="1355">
        <v>136.51</v>
      </c>
      <c r="FD32" s="1355">
        <v>175.44</v>
      </c>
      <c r="FE32" s="1355">
        <v>178.08</v>
      </c>
      <c r="FF32" s="1355">
        <v>178.04</v>
      </c>
      <c r="FG32" s="1355">
        <v>172.56</v>
      </c>
      <c r="FH32" s="1355">
        <v>175.33</v>
      </c>
      <c r="FI32" s="1355">
        <v>177.78</v>
      </c>
      <c r="FJ32" s="1355">
        <v>178.17</v>
      </c>
      <c r="FK32" s="1355">
        <v>179.79</v>
      </c>
      <c r="FL32" s="1380">
        <v>192.98</v>
      </c>
    </row>
    <row r="33" spans="2:168" ht="15.95" customHeight="1">
      <c r="B33" s="293" t="s">
        <v>115</v>
      </c>
      <c r="C33" s="1188" t="s">
        <v>105</v>
      </c>
      <c r="D33" s="1154">
        <v>125.72770000000001</v>
      </c>
      <c r="E33" s="1154">
        <v>121.4864</v>
      </c>
      <c r="F33" s="1155">
        <v>125.24420000000001</v>
      </c>
      <c r="G33" s="1155">
        <v>131.58369999999999</v>
      </c>
      <c r="H33" s="1155">
        <v>134.2329</v>
      </c>
      <c r="I33" s="1155">
        <v>139.0727</v>
      </c>
      <c r="J33" s="1155">
        <v>143.72290000000001</v>
      </c>
      <c r="K33" s="1155">
        <v>144.3432</v>
      </c>
      <c r="L33" s="1155">
        <v>135.881</v>
      </c>
      <c r="M33" s="1155">
        <v>123.5823</v>
      </c>
      <c r="N33" s="1155">
        <v>121.90870000000001</v>
      </c>
      <c r="O33" s="1156">
        <v>117.96520000000001</v>
      </c>
      <c r="Q33" s="293" t="s">
        <v>115</v>
      </c>
      <c r="R33" s="1188" t="s">
        <v>105</v>
      </c>
      <c r="S33" s="1155">
        <v>117.36060000000001</v>
      </c>
      <c r="T33" s="1155">
        <v>124.985</v>
      </c>
      <c r="U33" s="1155">
        <v>120.3052</v>
      </c>
      <c r="V33" s="1155">
        <v>121.18270000000001</v>
      </c>
      <c r="W33" s="1155">
        <v>130.71680000000001</v>
      </c>
      <c r="X33" s="1155">
        <v>141.15370000000001</v>
      </c>
      <c r="Y33" s="1155">
        <v>133.84030000000001</v>
      </c>
      <c r="Z33" s="1155">
        <v>138.17610000000002</v>
      </c>
      <c r="AA33" s="1155">
        <v>131.77930000000001</v>
      </c>
      <c r="AB33" s="1155">
        <v>126.74290000000001</v>
      </c>
      <c r="AC33" s="1155">
        <v>127.1157</v>
      </c>
      <c r="AD33" s="1156">
        <v>132.1397</v>
      </c>
      <c r="AG33" s="283" t="s">
        <v>116</v>
      </c>
      <c r="AH33" s="1160" t="s">
        <v>105</v>
      </c>
      <c r="AI33" s="1157">
        <v>132.86709999999999</v>
      </c>
      <c r="AJ33" s="1158">
        <v>141.8614</v>
      </c>
      <c r="AK33" s="1158">
        <v>148.49290000000002</v>
      </c>
      <c r="AL33" s="1158">
        <v>154.97470000000001</v>
      </c>
      <c r="AM33" s="1158">
        <v>154.79480000000001</v>
      </c>
      <c r="AN33" s="1158">
        <v>151.94970000000001</v>
      </c>
      <c r="AO33" s="1158">
        <v>155.09</v>
      </c>
      <c r="AP33" s="1158">
        <v>153.02680000000001</v>
      </c>
      <c r="AQ33" s="1158">
        <v>152.0703</v>
      </c>
      <c r="AR33" s="1158">
        <v>153.1865</v>
      </c>
      <c r="AS33" s="1158">
        <v>157.30670000000001</v>
      </c>
      <c r="AT33" s="1159">
        <v>158.94840000000002</v>
      </c>
      <c r="AV33" s="283" t="s">
        <v>116</v>
      </c>
      <c r="AW33" s="1160" t="s">
        <v>105</v>
      </c>
      <c r="AX33" s="1158">
        <v>150.22579999999999</v>
      </c>
      <c r="AY33" s="1158">
        <v>159.5607</v>
      </c>
      <c r="AZ33" s="1158">
        <v>162.93940000000001</v>
      </c>
      <c r="BA33" s="1158">
        <v>167.95230000000001</v>
      </c>
      <c r="BB33" s="1158">
        <v>165.11770000000001</v>
      </c>
      <c r="BC33" s="1158">
        <v>164.88</v>
      </c>
      <c r="BD33" s="1158">
        <v>163.0635</v>
      </c>
      <c r="BE33" s="1158">
        <v>179.39840000000001</v>
      </c>
      <c r="BF33" s="1158">
        <v>192.88470000000001</v>
      </c>
      <c r="BG33" s="1158">
        <v>190.76</v>
      </c>
      <c r="BH33" s="1158">
        <v>180.80070000000001</v>
      </c>
      <c r="BI33" s="1158">
        <v>169.29130000000001</v>
      </c>
      <c r="BK33" s="283" t="s">
        <v>115</v>
      </c>
      <c r="BL33" s="1160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116</v>
      </c>
      <c r="DF33" s="269" t="s">
        <v>105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6">
        <v>160.49940000000001</v>
      </c>
      <c r="DU33" s="208" t="s">
        <v>116</v>
      </c>
      <c r="DV33" s="900" t="s">
        <v>105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6">
        <v>148.09900000000002</v>
      </c>
      <c r="EJ33" s="208" t="s">
        <v>116</v>
      </c>
      <c r="EK33" s="900" t="s">
        <v>105</v>
      </c>
      <c r="EL33" s="1047">
        <v>139.75970000000001</v>
      </c>
      <c r="EM33" s="1047">
        <v>147.71790000000001</v>
      </c>
      <c r="EN33" s="1047">
        <v>155.29390000000001</v>
      </c>
      <c r="EO33" s="1047">
        <v>151.57330000000002</v>
      </c>
      <c r="EP33" s="1047">
        <v>148.6729</v>
      </c>
      <c r="EQ33" s="1047">
        <v>153.3263</v>
      </c>
      <c r="ER33" s="1047">
        <v>152.03550000000001</v>
      </c>
      <c r="ES33" s="1047">
        <v>157.07650000000001</v>
      </c>
      <c r="ET33" s="1047">
        <v>153.19200000000001</v>
      </c>
      <c r="EU33" s="1047">
        <v>143.38320000000002</v>
      </c>
      <c r="EV33" s="1047">
        <v>140.971</v>
      </c>
      <c r="EW33" s="1183">
        <v>141.31229999999999</v>
      </c>
      <c r="EY33" s="208"/>
      <c r="EZ33" s="899" t="s">
        <v>137</v>
      </c>
      <c r="FA33" s="1381">
        <v>539.6</v>
      </c>
      <c r="FB33" s="1356">
        <v>550.04</v>
      </c>
      <c r="FC33" s="1356">
        <v>586.9</v>
      </c>
      <c r="FD33" s="1356">
        <v>751.8</v>
      </c>
      <c r="FE33" s="1356">
        <v>764.92</v>
      </c>
      <c r="FF33" s="1356">
        <v>759.35</v>
      </c>
      <c r="FG33" s="1356">
        <v>734.93</v>
      </c>
      <c r="FH33" s="1356">
        <v>760.9</v>
      </c>
      <c r="FI33" s="1356">
        <v>773.79</v>
      </c>
      <c r="FJ33" s="1356">
        <v>766.91</v>
      </c>
      <c r="FK33" s="1356">
        <v>769.96</v>
      </c>
      <c r="FL33" s="1382">
        <v>824.7</v>
      </c>
    </row>
    <row r="34" spans="2:168" ht="15.95" customHeight="1">
      <c r="B34" s="293" t="s">
        <v>116</v>
      </c>
      <c r="C34" s="1188" t="s">
        <v>105</v>
      </c>
      <c r="D34" s="1154">
        <v>134.91810000000001</v>
      </c>
      <c r="E34" s="1173">
        <v>132.82140000000001</v>
      </c>
      <c r="F34" s="1174">
        <v>133.96770000000001</v>
      </c>
      <c r="G34" s="1174">
        <v>138.05270000000002</v>
      </c>
      <c r="H34" s="1174">
        <v>140.7448</v>
      </c>
      <c r="I34" s="1174">
        <v>145.1397</v>
      </c>
      <c r="J34" s="1174">
        <v>149.9229</v>
      </c>
      <c r="K34" s="1174">
        <v>152.36940000000001</v>
      </c>
      <c r="L34" s="1174">
        <v>145.2603</v>
      </c>
      <c r="M34" s="1171">
        <v>132.63320000000002</v>
      </c>
      <c r="N34" s="1171">
        <v>128.5873</v>
      </c>
      <c r="O34" s="1175">
        <v>126.20480000000001</v>
      </c>
      <c r="Q34" s="293" t="s">
        <v>116</v>
      </c>
      <c r="R34" s="1188" t="s">
        <v>105</v>
      </c>
      <c r="S34" s="1174">
        <v>125.21520000000001</v>
      </c>
      <c r="T34" s="1174">
        <v>133.54249999999999</v>
      </c>
      <c r="U34" s="1174">
        <v>131.20869999999999</v>
      </c>
      <c r="V34" s="1174">
        <v>130.27670000000001</v>
      </c>
      <c r="W34" s="1174">
        <v>137.78230000000002</v>
      </c>
      <c r="X34" s="1174">
        <v>148.8603</v>
      </c>
      <c r="Y34" s="1174">
        <v>144.9881</v>
      </c>
      <c r="Z34" s="1171">
        <v>147.76940000000002</v>
      </c>
      <c r="AA34" s="1171">
        <v>139.2603</v>
      </c>
      <c r="AB34" s="1174">
        <v>134.95230000000001</v>
      </c>
      <c r="AC34" s="1174">
        <v>136.67100000000002</v>
      </c>
      <c r="AD34" s="1175">
        <v>142.95160000000001</v>
      </c>
      <c r="AG34" s="327" t="s">
        <v>133</v>
      </c>
      <c r="AH34" s="1189" t="s">
        <v>105</v>
      </c>
      <c r="AI34" s="1190">
        <v>131.8236</v>
      </c>
      <c r="AJ34" s="1191">
        <v>137.7268</v>
      </c>
      <c r="AK34" s="1191">
        <v>142.80340000000001</v>
      </c>
      <c r="AL34" s="1191">
        <v>152.43300000000002</v>
      </c>
      <c r="AM34" s="1191">
        <v>152.92330000000001</v>
      </c>
      <c r="AN34" s="1191">
        <v>156.08440000000002</v>
      </c>
      <c r="AO34" s="1191">
        <v>158.44040000000001</v>
      </c>
      <c r="AP34" s="1191">
        <v>154.28200000000001</v>
      </c>
      <c r="AQ34" s="1191">
        <v>153.55280000000002</v>
      </c>
      <c r="AR34" s="1191">
        <v>155.68810000000002</v>
      </c>
      <c r="AS34" s="1191">
        <v>156.66630000000001</v>
      </c>
      <c r="AT34" s="1192">
        <v>165.10480000000001</v>
      </c>
      <c r="AV34" s="327" t="s">
        <v>133</v>
      </c>
      <c r="AW34" s="1189" t="s">
        <v>105</v>
      </c>
      <c r="AX34" s="1191">
        <v>155.14349999999999</v>
      </c>
      <c r="AY34" s="1191">
        <v>166.28200000000001</v>
      </c>
      <c r="AZ34" s="1191">
        <v>165.185</v>
      </c>
      <c r="BA34" s="1191">
        <v>167.16059999999999</v>
      </c>
      <c r="BB34" s="1191">
        <v>165.64850000000001</v>
      </c>
      <c r="BC34" s="1191">
        <v>174.2062</v>
      </c>
      <c r="BD34" s="1191">
        <v>174.8117</v>
      </c>
      <c r="BE34" s="1191">
        <v>184.5497</v>
      </c>
      <c r="BF34" s="1191">
        <v>191.60900000000001</v>
      </c>
      <c r="BG34" s="1191">
        <v>193.27359999999999</v>
      </c>
      <c r="BH34" s="1191">
        <v>183.63310000000001</v>
      </c>
      <c r="BI34" s="1191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62" t="s">
        <v>133</v>
      </c>
      <c r="DF34" s="766" t="s">
        <v>105</v>
      </c>
      <c r="DG34" s="763">
        <v>122.08120000000001</v>
      </c>
      <c r="DH34" s="763">
        <v>126.29310000000001</v>
      </c>
      <c r="DI34" s="763">
        <v>130.9211</v>
      </c>
      <c r="DJ34" s="763">
        <v>127.53150000000001</v>
      </c>
      <c r="DK34" s="763">
        <v>136.85730000000001</v>
      </c>
      <c r="DL34" s="763">
        <v>150.29920000000001</v>
      </c>
      <c r="DM34" s="763">
        <v>161.2244</v>
      </c>
      <c r="DN34" s="763">
        <v>163.28200000000001</v>
      </c>
      <c r="DO34" s="763">
        <v>164.76130000000001</v>
      </c>
      <c r="DP34" s="763">
        <v>155.69480000000001</v>
      </c>
      <c r="DQ34" s="763">
        <v>149.1233</v>
      </c>
      <c r="DR34" s="764">
        <v>151.47470000000001</v>
      </c>
      <c r="DU34" s="208" t="s">
        <v>133</v>
      </c>
      <c r="DV34" s="900" t="s">
        <v>105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6">
        <v>142.45920000000001</v>
      </c>
      <c r="EJ34" s="208" t="s">
        <v>133</v>
      </c>
      <c r="EK34" s="900" t="s">
        <v>105</v>
      </c>
      <c r="EL34" s="1047">
        <v>134.6943</v>
      </c>
      <c r="EM34" s="1047">
        <v>140.82750000000001</v>
      </c>
      <c r="EN34" s="1047">
        <v>146.08110000000002</v>
      </c>
      <c r="EO34" s="1047">
        <v>142.57680000000002</v>
      </c>
      <c r="EP34" s="1047">
        <v>137.94390000000001</v>
      </c>
      <c r="EQ34" s="1047">
        <v>143.1388</v>
      </c>
      <c r="ER34" s="1047">
        <v>142.17400000000001</v>
      </c>
      <c r="ES34" s="1047">
        <v>148.50290000000001</v>
      </c>
      <c r="ET34" s="1047">
        <v>144.601</v>
      </c>
      <c r="EU34" s="1047">
        <v>134.7313</v>
      </c>
      <c r="EV34" s="1047">
        <v>130.1078</v>
      </c>
      <c r="EW34" s="1183">
        <v>128.36020000000002</v>
      </c>
      <c r="EY34" s="208" t="s">
        <v>117</v>
      </c>
      <c r="EZ34" s="898" t="s">
        <v>105</v>
      </c>
      <c r="FA34" s="1379">
        <v>138</v>
      </c>
      <c r="FB34" s="1355">
        <v>141.5</v>
      </c>
      <c r="FC34" s="1355">
        <v>152</v>
      </c>
      <c r="FD34" s="1355">
        <v>175.03</v>
      </c>
      <c r="FE34" s="1355">
        <v>181.94</v>
      </c>
      <c r="FF34" s="1355">
        <v>191.37</v>
      </c>
      <c r="FG34" s="1355">
        <v>193.77</v>
      </c>
      <c r="FH34" s="1355">
        <v>194.42</v>
      </c>
      <c r="FI34" s="1355">
        <v>194.97</v>
      </c>
      <c r="FJ34" s="1355">
        <v>192.13</v>
      </c>
      <c r="FK34" s="1355">
        <v>192.3</v>
      </c>
      <c r="FL34" s="1380">
        <v>205.74</v>
      </c>
    </row>
    <row r="35" spans="2:168" ht="15.95" customHeight="1">
      <c r="B35" s="328" t="s">
        <v>133</v>
      </c>
      <c r="C35" s="1193" t="s">
        <v>105</v>
      </c>
      <c r="D35" s="1194">
        <v>140.25</v>
      </c>
      <c r="E35" s="1195">
        <v>128.99340000000001</v>
      </c>
      <c r="F35" s="1196">
        <v>139.61000000000001</v>
      </c>
      <c r="G35" s="1196">
        <v>147.77160000000001</v>
      </c>
      <c r="H35" s="1196">
        <v>148.1104</v>
      </c>
      <c r="I35" s="1196">
        <v>152.9308</v>
      </c>
      <c r="J35" s="1196">
        <v>160.61520000000002</v>
      </c>
      <c r="K35" s="1196">
        <v>160.38460000000001</v>
      </c>
      <c r="L35" s="1196">
        <v>151.54689999999999</v>
      </c>
      <c r="M35" s="1196">
        <v>134.93340000000001</v>
      </c>
      <c r="N35" s="1196">
        <v>133.30760000000001</v>
      </c>
      <c r="O35" s="1197">
        <v>125.80600000000001</v>
      </c>
      <c r="Q35" s="328" t="s">
        <v>133</v>
      </c>
      <c r="R35" s="1193" t="s">
        <v>105</v>
      </c>
      <c r="S35" s="1196">
        <v>124.8152</v>
      </c>
      <c r="T35" s="1196">
        <v>124.01900000000001</v>
      </c>
      <c r="U35" s="1196">
        <v>130.1448</v>
      </c>
      <c r="V35" s="1196">
        <v>127.36720000000001</v>
      </c>
      <c r="W35" s="1196">
        <v>128.06120000000001</v>
      </c>
      <c r="X35" s="1196">
        <v>145.53579999999999</v>
      </c>
      <c r="Y35" s="1196">
        <v>144.28630000000001</v>
      </c>
      <c r="Z35" s="1196">
        <v>151.90630000000002</v>
      </c>
      <c r="AA35" s="1196">
        <v>145.1721</v>
      </c>
      <c r="AB35" s="1196">
        <v>132.703</v>
      </c>
      <c r="AC35" s="1196">
        <v>131.2319</v>
      </c>
      <c r="AD35" s="1197">
        <v>133.65620000000001</v>
      </c>
      <c r="AG35" s="327"/>
      <c r="AH35" s="1189" t="s">
        <v>137</v>
      </c>
      <c r="AI35" s="1190">
        <v>513.57060000000001</v>
      </c>
      <c r="AJ35" s="1191">
        <v>540.74290000000008</v>
      </c>
      <c r="AK35" s="1191">
        <v>573.64580000000001</v>
      </c>
      <c r="AL35" s="1191">
        <v>604.85969999999998</v>
      </c>
      <c r="AM35" s="1191">
        <v>602.42970000000003</v>
      </c>
      <c r="AN35" s="1191">
        <v>619.19630000000006</v>
      </c>
      <c r="AO35" s="1191">
        <v>632.63229999999999</v>
      </c>
      <c r="AP35" s="1191">
        <v>635.50549999999998</v>
      </c>
      <c r="AQ35" s="1191">
        <v>664.36869999999999</v>
      </c>
      <c r="AR35" s="1191">
        <v>678.68100000000004</v>
      </c>
      <c r="AS35" s="1191">
        <v>692.97829999999999</v>
      </c>
      <c r="AT35" s="1192">
        <v>739.65680000000009</v>
      </c>
      <c r="AV35" s="327"/>
      <c r="AW35" s="1189" t="s">
        <v>137</v>
      </c>
      <c r="AX35" s="1191">
        <v>679.36609999999996</v>
      </c>
      <c r="AY35" s="1191">
        <v>696.34410000000003</v>
      </c>
      <c r="AZ35" s="1191">
        <v>683.27940000000001</v>
      </c>
      <c r="BA35" s="1191">
        <v>698.19169999999997</v>
      </c>
      <c r="BB35" s="1191">
        <v>709.21770000000004</v>
      </c>
      <c r="BC35" s="1191">
        <v>749.50300000000004</v>
      </c>
      <c r="BD35" s="1191">
        <v>732.13189999999997</v>
      </c>
      <c r="BE35" s="1191">
        <v>755.61580000000004</v>
      </c>
      <c r="BF35" s="1191">
        <v>791.17399999999998</v>
      </c>
      <c r="BG35" s="1191">
        <v>793.24969999999996</v>
      </c>
      <c r="BH35" s="1191">
        <v>759.66470000000004</v>
      </c>
      <c r="BI35" s="1191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62" t="s">
        <v>133</v>
      </c>
      <c r="CP35" s="766" t="s">
        <v>105</v>
      </c>
      <c r="CQ35" s="768">
        <v>126.28020000000001</v>
      </c>
      <c r="CR35" s="768">
        <v>139.90630000000002</v>
      </c>
      <c r="CS35" s="768">
        <v>141.60580000000002</v>
      </c>
      <c r="CT35" s="768">
        <v>146.60500000000002</v>
      </c>
      <c r="CU35" s="768">
        <v>139.58530000000002</v>
      </c>
      <c r="CV35" s="768">
        <v>143.83880000000002</v>
      </c>
      <c r="CW35" s="768">
        <v>140.56110000000001</v>
      </c>
      <c r="CX35" s="768">
        <v>138.7021</v>
      </c>
      <c r="CY35" s="768">
        <v>145.41070000000002</v>
      </c>
      <c r="CZ35" s="768">
        <v>137.9436</v>
      </c>
      <c r="DA35" s="768">
        <v>123.4666</v>
      </c>
      <c r="DB35" s="769">
        <v>119.7668</v>
      </c>
      <c r="DE35" s="762"/>
      <c r="DF35" s="765" t="s">
        <v>137</v>
      </c>
      <c r="DG35" s="763">
        <v>535.90710000000001</v>
      </c>
      <c r="DH35" s="763">
        <v>555.38340000000005</v>
      </c>
      <c r="DI35" s="763">
        <v>562.30709999999999</v>
      </c>
      <c r="DJ35" s="763">
        <v>549.15070000000003</v>
      </c>
      <c r="DK35" s="763">
        <v>602.72230000000002</v>
      </c>
      <c r="DL35" s="763">
        <v>661.2373</v>
      </c>
      <c r="DM35" s="763">
        <v>709.16160000000002</v>
      </c>
      <c r="DN35" s="763">
        <v>702.30029999999999</v>
      </c>
      <c r="DO35" s="763">
        <v>712.30900000000008</v>
      </c>
      <c r="DP35" s="763">
        <v>670.55130000000008</v>
      </c>
      <c r="DQ35" s="763">
        <v>654.93630000000007</v>
      </c>
      <c r="DR35" s="764">
        <v>671.65769999999998</v>
      </c>
      <c r="DU35" s="208"/>
      <c r="DV35" s="899" t="s">
        <v>137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7">
        <v>598.74710000000005</v>
      </c>
      <c r="EJ35" s="208"/>
      <c r="EK35" s="899" t="s">
        <v>137</v>
      </c>
      <c r="EL35" s="1048">
        <v>560.9221</v>
      </c>
      <c r="EM35" s="1048">
        <v>586.68389999999999</v>
      </c>
      <c r="EN35" s="1048">
        <v>614.54470000000003</v>
      </c>
      <c r="EO35" s="1048">
        <v>597.9914</v>
      </c>
      <c r="EP35" s="1048">
        <v>590.20650000000001</v>
      </c>
      <c r="EQ35" s="1048">
        <v>615.88700000000006</v>
      </c>
      <c r="ER35" s="1048">
        <v>615.28250000000003</v>
      </c>
      <c r="ES35" s="1048">
        <v>636.59160000000008</v>
      </c>
      <c r="ET35" s="1048">
        <v>621.61540000000002</v>
      </c>
      <c r="EU35" s="1048">
        <v>579.7038</v>
      </c>
      <c r="EV35" s="1048">
        <v>559.9547</v>
      </c>
      <c r="EW35" s="1187">
        <v>550.69580000000008</v>
      </c>
      <c r="EY35" s="208" t="s">
        <v>149</v>
      </c>
      <c r="EZ35" s="898" t="s">
        <v>105</v>
      </c>
      <c r="FA35" s="1375">
        <v>140.32</v>
      </c>
      <c r="FB35" s="1353">
        <v>109.95</v>
      </c>
      <c r="FC35" s="1353">
        <v>125.22</v>
      </c>
      <c r="FD35" s="1353">
        <v>156.94</v>
      </c>
      <c r="FE35" s="1353">
        <v>179.69</v>
      </c>
      <c r="FF35" s="1353">
        <v>188.54</v>
      </c>
      <c r="FG35" s="1353">
        <v>189.42</v>
      </c>
      <c r="FH35" s="1353">
        <v>183.64</v>
      </c>
      <c r="FI35" s="1353">
        <v>189.61</v>
      </c>
      <c r="FJ35" s="1353">
        <v>193.04</v>
      </c>
      <c r="FK35" s="1353">
        <v>199.32</v>
      </c>
      <c r="FL35" s="1376">
        <v>221.88</v>
      </c>
    </row>
    <row r="36" spans="2:168" ht="15.95" customHeight="1">
      <c r="B36" s="328"/>
      <c r="C36" s="1193" t="s">
        <v>137</v>
      </c>
      <c r="D36" s="1194">
        <v>590.9316</v>
      </c>
      <c r="E36" s="1195">
        <v>597.86290000000008</v>
      </c>
      <c r="F36" s="1196">
        <v>643.75130000000001</v>
      </c>
      <c r="G36" s="1196">
        <v>655.74430000000007</v>
      </c>
      <c r="H36" s="1196">
        <v>654.05160000000001</v>
      </c>
      <c r="I36" s="1196">
        <v>688.67370000000005</v>
      </c>
      <c r="J36" s="1196">
        <v>692.92230000000006</v>
      </c>
      <c r="K36" s="1196">
        <v>663.05190000000005</v>
      </c>
      <c r="L36" s="1196">
        <v>629.52200000000005</v>
      </c>
      <c r="M36" s="1196">
        <v>568.85030000000006</v>
      </c>
      <c r="N36" s="1196">
        <v>555.76470000000006</v>
      </c>
      <c r="O36" s="1197">
        <v>521.46159999999998</v>
      </c>
      <c r="Q36" s="328"/>
      <c r="R36" s="1193" t="s">
        <v>137</v>
      </c>
      <c r="S36" s="1196">
        <v>509.12550000000005</v>
      </c>
      <c r="T36" s="1196">
        <v>498.27</v>
      </c>
      <c r="U36" s="1196">
        <v>506.41320000000002</v>
      </c>
      <c r="V36" s="1196">
        <v>493.46430000000004</v>
      </c>
      <c r="W36" s="1196">
        <v>519.06190000000004</v>
      </c>
      <c r="X36" s="1196">
        <v>597.49430000000007</v>
      </c>
      <c r="Y36" s="1196">
        <v>589.47739999999999</v>
      </c>
      <c r="Z36" s="1196">
        <v>606.27100000000007</v>
      </c>
      <c r="AA36" s="1196">
        <v>574.23</v>
      </c>
      <c r="AB36" s="1196">
        <v>524.46260000000007</v>
      </c>
      <c r="AC36" s="1196">
        <v>518.08429999999998</v>
      </c>
      <c r="AD36" s="1197">
        <v>534.47649999999999</v>
      </c>
      <c r="AG36" s="283" t="s">
        <v>117</v>
      </c>
      <c r="AH36" s="1137" t="s">
        <v>105</v>
      </c>
      <c r="AI36" s="1157">
        <v>145.8065</v>
      </c>
      <c r="AJ36" s="1158">
        <v>160.53570000000002</v>
      </c>
      <c r="AK36" s="1158">
        <v>168</v>
      </c>
      <c r="AL36" s="1158">
        <v>168</v>
      </c>
      <c r="AM36" s="1158">
        <v>169.67740000000001</v>
      </c>
      <c r="AN36" s="1158">
        <v>166.6</v>
      </c>
      <c r="AO36" s="1158">
        <v>166.54840000000002</v>
      </c>
      <c r="AP36" s="1158">
        <v>164.2903</v>
      </c>
      <c r="AQ36" s="1158">
        <v>160</v>
      </c>
      <c r="AR36" s="1158">
        <v>157.35480000000001</v>
      </c>
      <c r="AS36" s="1158">
        <v>155</v>
      </c>
      <c r="AT36" s="1159">
        <v>153.96770000000001</v>
      </c>
      <c r="AV36" s="283" t="s">
        <v>117</v>
      </c>
      <c r="AW36" s="1137" t="s">
        <v>105</v>
      </c>
      <c r="AX36" s="1158">
        <v>148.64519999999999</v>
      </c>
      <c r="AY36" s="1158">
        <v>156.03450000000001</v>
      </c>
      <c r="AZ36" s="1158">
        <v>166.22579999999999</v>
      </c>
      <c r="BA36" s="1158">
        <v>167</v>
      </c>
      <c r="BB36" s="1158">
        <v>169.83869999999999</v>
      </c>
      <c r="BC36" s="1158">
        <v>178.8</v>
      </c>
      <c r="BD36" s="1158">
        <v>180</v>
      </c>
      <c r="BE36" s="1158">
        <v>184.93549999999999</v>
      </c>
      <c r="BF36" s="1158">
        <v>196.13329999999999</v>
      </c>
      <c r="BG36" s="1158">
        <v>195.45160000000001</v>
      </c>
      <c r="BH36" s="1158">
        <v>181.26669999999999</v>
      </c>
      <c r="BI36" s="1158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62"/>
      <c r="CP36" s="765" t="s">
        <v>137</v>
      </c>
      <c r="CQ36" s="768">
        <v>540.31810000000007</v>
      </c>
      <c r="CR36" s="768">
        <v>584.49790000000007</v>
      </c>
      <c r="CS36" s="768">
        <v>584.47770000000003</v>
      </c>
      <c r="CT36" s="768">
        <v>590.51800000000003</v>
      </c>
      <c r="CU36" s="768">
        <v>568.46230000000003</v>
      </c>
      <c r="CV36" s="768">
        <v>598.02100000000007</v>
      </c>
      <c r="CW36" s="768">
        <v>583.9271</v>
      </c>
      <c r="CX36" s="768">
        <v>581.23059999999998</v>
      </c>
      <c r="CY36" s="768">
        <v>613.2337</v>
      </c>
      <c r="CZ36" s="768">
        <v>585.72519999999997</v>
      </c>
      <c r="DA36" s="768">
        <v>524.83530000000007</v>
      </c>
      <c r="DB36" s="769">
        <v>513.83870000000002</v>
      </c>
      <c r="DE36" s="208" t="s">
        <v>117</v>
      </c>
      <c r="DF36" s="266" t="s">
        <v>105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6">
        <v>157</v>
      </c>
      <c r="DU36" s="208" t="s">
        <v>117</v>
      </c>
      <c r="DV36" s="898" t="s">
        <v>105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6">
        <v>144</v>
      </c>
      <c r="EJ36" s="208" t="s">
        <v>117</v>
      </c>
      <c r="EK36" s="898" t="s">
        <v>105</v>
      </c>
      <c r="EL36" s="1047">
        <v>143.22580000000002</v>
      </c>
      <c r="EM36" s="1047">
        <v>150.32140000000001</v>
      </c>
      <c r="EN36" s="1047">
        <v>164.12900000000002</v>
      </c>
      <c r="EO36" s="1047">
        <v>165</v>
      </c>
      <c r="EP36" s="1047">
        <v>165.3871</v>
      </c>
      <c r="EQ36" s="1047">
        <v>172.0333</v>
      </c>
      <c r="ER36" s="1047">
        <v>173.96770000000001</v>
      </c>
      <c r="ES36" s="1047">
        <v>174.16130000000001</v>
      </c>
      <c r="ET36" s="1047">
        <v>171.0333</v>
      </c>
      <c r="EU36" s="1047">
        <v>157.87100000000001</v>
      </c>
      <c r="EV36" s="1047">
        <v>151.13330000000002</v>
      </c>
      <c r="EW36" s="1183">
        <v>150.12900000000002</v>
      </c>
      <c r="EY36" s="208"/>
      <c r="EZ36" s="898" t="s">
        <v>151</v>
      </c>
      <c r="FA36" s="1381">
        <v>659.34</v>
      </c>
      <c r="FB36" s="1356">
        <v>522.15</v>
      </c>
      <c r="FC36" s="1356">
        <v>595.28</v>
      </c>
      <c r="FD36" s="1356">
        <v>746.82</v>
      </c>
      <c r="FE36" s="1356">
        <v>855.15</v>
      </c>
      <c r="FF36" s="1356">
        <v>891.34</v>
      </c>
      <c r="FG36" s="1356">
        <v>895.74</v>
      </c>
      <c r="FH36" s="1356">
        <v>868.26</v>
      </c>
      <c r="FI36" s="1356">
        <v>898.32</v>
      </c>
      <c r="FJ36" s="1356">
        <v>917.67</v>
      </c>
      <c r="FK36" s="1356">
        <v>950.45</v>
      </c>
      <c r="FL36" s="1382">
        <v>1060.1500000000001</v>
      </c>
    </row>
    <row r="37" spans="2:168" ht="15.95" customHeight="1">
      <c r="B37" s="293" t="s">
        <v>117</v>
      </c>
      <c r="C37" s="1153" t="s">
        <v>105</v>
      </c>
      <c r="D37" s="1170">
        <v>141.2903</v>
      </c>
      <c r="E37" s="1170">
        <v>140.6429</v>
      </c>
      <c r="F37" s="1171">
        <v>153.6129</v>
      </c>
      <c r="G37" s="1171">
        <v>155</v>
      </c>
      <c r="H37" s="1171">
        <v>155</v>
      </c>
      <c r="I37" s="1171">
        <v>163.4667</v>
      </c>
      <c r="J37" s="1171">
        <v>175.4194</v>
      </c>
      <c r="K37" s="1171">
        <v>170.12900000000002</v>
      </c>
      <c r="L37" s="1171">
        <v>154.76670000000001</v>
      </c>
      <c r="M37" s="1171">
        <v>137.45160000000001</v>
      </c>
      <c r="N37" s="1171">
        <v>136.1</v>
      </c>
      <c r="O37" s="1172">
        <v>140.64520000000002</v>
      </c>
      <c r="Q37" s="293" t="s">
        <v>117</v>
      </c>
      <c r="R37" s="1153" t="s">
        <v>105</v>
      </c>
      <c r="S37" s="1171">
        <v>140.22580000000002</v>
      </c>
      <c r="T37" s="1171">
        <v>147.5</v>
      </c>
      <c r="U37" s="1171">
        <v>149.8065</v>
      </c>
      <c r="V37" s="1171">
        <v>141.33330000000001</v>
      </c>
      <c r="W37" s="1171">
        <v>154.25810000000001</v>
      </c>
      <c r="X37" s="1171">
        <v>168</v>
      </c>
      <c r="Y37" s="1171">
        <v>171</v>
      </c>
      <c r="Z37" s="1171">
        <v>171.74190000000002</v>
      </c>
      <c r="AA37" s="1171">
        <v>157.80000000000001</v>
      </c>
      <c r="AB37" s="1171">
        <v>147.5806</v>
      </c>
      <c r="AC37" s="1171">
        <v>145.4</v>
      </c>
      <c r="AD37" s="1172">
        <v>143.83870000000002</v>
      </c>
      <c r="AG37" s="283" t="s">
        <v>149</v>
      </c>
      <c r="AH37" s="1137" t="s">
        <v>105</v>
      </c>
      <c r="AI37" s="1157">
        <v>150.1437</v>
      </c>
      <c r="AJ37" s="1158">
        <v>144.52970000000002</v>
      </c>
      <c r="AK37" s="1158">
        <v>150.59120000000001</v>
      </c>
      <c r="AL37" s="1158">
        <v>156.80940000000001</v>
      </c>
      <c r="AM37" s="1158">
        <v>161.7157</v>
      </c>
      <c r="AN37" s="1158">
        <v>162.28820000000002</v>
      </c>
      <c r="AO37" s="1158">
        <v>163.8571</v>
      </c>
      <c r="AP37" s="1158">
        <v>165.60249999999999</v>
      </c>
      <c r="AQ37" s="1158">
        <v>163.739</v>
      </c>
      <c r="AR37" s="1158">
        <v>159.59110000000001</v>
      </c>
      <c r="AS37" s="1158">
        <v>160.24090000000001</v>
      </c>
      <c r="AT37" s="1159">
        <v>164.59300000000002</v>
      </c>
      <c r="AV37" s="283" t="s">
        <v>149</v>
      </c>
      <c r="AW37" s="1137" t="s">
        <v>105</v>
      </c>
      <c r="AX37" s="1158">
        <v>161.85849999999999</v>
      </c>
      <c r="AY37" s="1158">
        <v>159.006</v>
      </c>
      <c r="AZ37" s="1158">
        <v>160.82239999999999</v>
      </c>
      <c r="BA37" s="1158">
        <v>163.21809999999999</v>
      </c>
      <c r="BB37" s="1158">
        <v>166.97380000000001</v>
      </c>
      <c r="BC37" s="1158">
        <v>174.70769999999999</v>
      </c>
      <c r="BD37" s="1158">
        <v>174.1961</v>
      </c>
      <c r="BE37" s="1158">
        <v>179.661</v>
      </c>
      <c r="BF37" s="1158">
        <v>195.00149999999999</v>
      </c>
      <c r="BG37" s="1158">
        <v>195.51070000000001</v>
      </c>
      <c r="BH37" s="1158">
        <v>194.6421</v>
      </c>
      <c r="BI37" s="1158">
        <v>195.91800000000001</v>
      </c>
      <c r="BK37" s="283" t="s">
        <v>117</v>
      </c>
      <c r="BL37" s="1137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149</v>
      </c>
      <c r="DF37" s="266" t="s">
        <v>105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4">
        <v>144.99850000000001</v>
      </c>
      <c r="DU37" s="208" t="s">
        <v>149</v>
      </c>
      <c r="DV37" s="898" t="s">
        <v>105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4">
        <v>151.2406</v>
      </c>
      <c r="EJ37" s="208" t="s">
        <v>149</v>
      </c>
      <c r="EK37" s="898" t="s">
        <v>105</v>
      </c>
      <c r="EL37" s="1045">
        <v>151.46110000000002</v>
      </c>
      <c r="EM37" s="1045">
        <v>139.30590000000001</v>
      </c>
      <c r="EN37" s="1045">
        <v>145.28620000000001</v>
      </c>
      <c r="EO37" s="1045">
        <v>152.71200000000002</v>
      </c>
      <c r="EP37" s="1045">
        <v>148.88580000000002</v>
      </c>
      <c r="EQ37" s="1045">
        <v>157.39160000000001</v>
      </c>
      <c r="ER37" s="1045">
        <v>157.69570000000002</v>
      </c>
      <c r="ES37" s="1045">
        <v>155.8699</v>
      </c>
      <c r="ET37" s="1045">
        <v>153.95869999999999</v>
      </c>
      <c r="EU37" s="1045">
        <v>146.0378</v>
      </c>
      <c r="EV37" s="1045">
        <v>142.37470000000002</v>
      </c>
      <c r="EW37" s="1161">
        <v>149.501</v>
      </c>
      <c r="EY37" s="208" t="s">
        <v>138</v>
      </c>
      <c r="EZ37" s="898" t="s">
        <v>105</v>
      </c>
      <c r="FA37" s="1375">
        <v>149.05000000000001</v>
      </c>
      <c r="FB37" s="1353">
        <v>149.9</v>
      </c>
      <c r="FC37" s="1353">
        <v>153.69</v>
      </c>
      <c r="FD37" s="1353">
        <v>172.58</v>
      </c>
      <c r="FE37" s="1353">
        <v>177.13</v>
      </c>
      <c r="FF37" s="1353">
        <v>188.77</v>
      </c>
      <c r="FG37" s="1353">
        <v>188.41</v>
      </c>
      <c r="FH37" s="1353">
        <v>195.22</v>
      </c>
      <c r="FI37" s="1353">
        <v>193.68</v>
      </c>
      <c r="FJ37" s="1353">
        <v>194.84</v>
      </c>
      <c r="FK37" s="1353">
        <v>197.33</v>
      </c>
      <c r="FL37" s="1376">
        <v>209.14</v>
      </c>
    </row>
    <row r="38" spans="2:168" ht="15.95" customHeight="1">
      <c r="B38" s="293" t="s">
        <v>149</v>
      </c>
      <c r="C38" s="1153" t="s">
        <v>105</v>
      </c>
      <c r="D38" s="1170">
        <v>160.12800000000001</v>
      </c>
      <c r="E38" s="1170">
        <v>152.9547</v>
      </c>
      <c r="F38" s="1171">
        <v>146.48520000000002</v>
      </c>
      <c r="G38" s="1171">
        <v>150.53200000000001</v>
      </c>
      <c r="H38" s="1171">
        <v>155.35470000000001</v>
      </c>
      <c r="I38" s="1171">
        <v>160.1189</v>
      </c>
      <c r="J38" s="1171">
        <v>165.52070000000001</v>
      </c>
      <c r="K38" s="1171">
        <v>167.72390000000001</v>
      </c>
      <c r="L38" s="1171">
        <v>167.2835</v>
      </c>
      <c r="M38" s="1171">
        <v>159.33960000000002</v>
      </c>
      <c r="N38" s="1171">
        <v>155.95230000000001</v>
      </c>
      <c r="O38" s="1172">
        <v>156.15200000000002</v>
      </c>
      <c r="Q38" s="293" t="s">
        <v>149</v>
      </c>
      <c r="R38" s="1153" t="s">
        <v>105</v>
      </c>
      <c r="S38" s="1171">
        <v>156.9983</v>
      </c>
      <c r="T38" s="1171">
        <v>151.67400000000001</v>
      </c>
      <c r="U38" s="1171">
        <v>147.16580000000002</v>
      </c>
      <c r="V38" s="1171">
        <v>143.21129999999999</v>
      </c>
      <c r="W38" s="1171">
        <v>138.3716</v>
      </c>
      <c r="X38" s="1171">
        <v>146.12200000000001</v>
      </c>
      <c r="Y38" s="1171">
        <v>160.99860000000001</v>
      </c>
      <c r="Z38" s="1171">
        <v>164.3355</v>
      </c>
      <c r="AA38" s="1171">
        <v>164.0309</v>
      </c>
      <c r="AB38" s="1171">
        <v>161.23950000000002</v>
      </c>
      <c r="AC38" s="1171">
        <v>154.6164</v>
      </c>
      <c r="AD38" s="1172">
        <v>152.15630000000002</v>
      </c>
      <c r="AG38" s="283"/>
      <c r="AH38" s="1137" t="s">
        <v>151</v>
      </c>
      <c r="AI38" s="1157">
        <v>640.14449999999999</v>
      </c>
      <c r="AJ38" s="1158">
        <v>613.79430000000002</v>
      </c>
      <c r="AK38" s="1158">
        <v>627.36900000000003</v>
      </c>
      <c r="AL38" s="1158">
        <v>642.99830000000009</v>
      </c>
      <c r="AM38" s="1158">
        <v>665.14319999999998</v>
      </c>
      <c r="AN38" s="1158">
        <v>679.73530000000005</v>
      </c>
      <c r="AO38" s="1158">
        <v>694.43709999999999</v>
      </c>
      <c r="AP38" s="1158">
        <v>704.34260000000006</v>
      </c>
      <c r="AQ38" s="1158">
        <v>700.38170000000002</v>
      </c>
      <c r="AR38" s="1158">
        <v>690.27940000000001</v>
      </c>
      <c r="AS38" s="1158">
        <v>697.78800000000001</v>
      </c>
      <c r="AT38" s="1159">
        <v>712.6748</v>
      </c>
      <c r="AV38" s="283"/>
      <c r="AW38" s="1137" t="s">
        <v>151</v>
      </c>
      <c r="AX38" s="1158">
        <v>702.49680000000001</v>
      </c>
      <c r="AY38" s="1158">
        <v>691.84280000000001</v>
      </c>
      <c r="AZ38" s="1158">
        <v>702.16679999999997</v>
      </c>
      <c r="BA38" s="1158">
        <v>714.54700000000003</v>
      </c>
      <c r="BB38" s="1158">
        <v>740.91160000000002</v>
      </c>
      <c r="BC38" s="1158">
        <v>779.89030000000002</v>
      </c>
      <c r="BD38" s="1158">
        <v>793.30229999999995</v>
      </c>
      <c r="BE38" s="1158">
        <v>812.74969999999996</v>
      </c>
      <c r="BF38" s="1158">
        <v>877.4067</v>
      </c>
      <c r="BG38" s="1158">
        <v>892.23869999999999</v>
      </c>
      <c r="BH38" s="1158">
        <v>881.76099999999997</v>
      </c>
      <c r="BI38" s="1158">
        <v>878.65449999999998</v>
      </c>
      <c r="BK38" s="283" t="s">
        <v>149</v>
      </c>
      <c r="BL38" s="1137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151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5">
        <v>654.88190000000009</v>
      </c>
      <c r="DU38" s="208"/>
      <c r="DV38" s="898" t="s">
        <v>151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5">
        <v>701.29740000000004</v>
      </c>
      <c r="EJ38" s="208"/>
      <c r="EK38" s="898" t="s">
        <v>151</v>
      </c>
      <c r="EL38" s="1048">
        <v>704.13</v>
      </c>
      <c r="EM38" s="1048">
        <v>648.58609999999999</v>
      </c>
      <c r="EN38" s="1048">
        <v>677.19290000000001</v>
      </c>
      <c r="EO38" s="1048">
        <v>711.40470000000005</v>
      </c>
      <c r="EP38" s="1048">
        <v>691.19290000000001</v>
      </c>
      <c r="EQ38" s="1048">
        <v>733.61030000000005</v>
      </c>
      <c r="ER38" s="1048">
        <v>733.57030000000009</v>
      </c>
      <c r="ES38" s="1048">
        <v>723.76550000000009</v>
      </c>
      <c r="ET38" s="1048">
        <v>715.51300000000003</v>
      </c>
      <c r="EU38" s="1048">
        <v>681.33260000000007</v>
      </c>
      <c r="EV38" s="1048">
        <v>663.62430000000006</v>
      </c>
      <c r="EW38" s="1187">
        <v>695.55810000000008</v>
      </c>
      <c r="EY38" s="208" t="s">
        <v>134</v>
      </c>
      <c r="EZ38" s="898" t="s">
        <v>105</v>
      </c>
      <c r="FA38" s="1375">
        <v>142.1</v>
      </c>
      <c r="FB38" s="1353">
        <v>140.68</v>
      </c>
      <c r="FC38" s="1353">
        <v>141.09</v>
      </c>
      <c r="FD38" s="1353">
        <v>167.34</v>
      </c>
      <c r="FE38" s="1353">
        <v>177.69</v>
      </c>
      <c r="FF38" s="1353">
        <v>183.76</v>
      </c>
      <c r="FG38" s="1353">
        <v>183.23</v>
      </c>
      <c r="FH38" s="1353">
        <v>186.32</v>
      </c>
      <c r="FI38" s="1353">
        <v>186.91</v>
      </c>
      <c r="FJ38" s="1353">
        <v>188.4</v>
      </c>
      <c r="FK38" s="1353">
        <v>194.18</v>
      </c>
      <c r="FL38" s="1376">
        <v>208.07</v>
      </c>
    </row>
    <row r="39" spans="2:168" ht="15.95" customHeight="1">
      <c r="B39" s="293"/>
      <c r="C39" s="1153" t="s">
        <v>151</v>
      </c>
      <c r="D39" s="1170">
        <v>674.75099999999998</v>
      </c>
      <c r="E39" s="1173">
        <v>655.44360000000006</v>
      </c>
      <c r="F39" s="1174">
        <v>627.36350000000004</v>
      </c>
      <c r="G39" s="1174">
        <v>632.02230000000009</v>
      </c>
      <c r="H39" s="1174">
        <v>648.52970000000005</v>
      </c>
      <c r="I39" s="1174">
        <v>674.36400000000003</v>
      </c>
      <c r="J39" s="1174">
        <v>698.43389999999999</v>
      </c>
      <c r="K39" s="1174">
        <v>707.48869999999999</v>
      </c>
      <c r="L39" s="1174">
        <v>710.41770000000008</v>
      </c>
      <c r="M39" s="1171">
        <v>682.04450000000008</v>
      </c>
      <c r="N39" s="1171">
        <v>669.10070000000007</v>
      </c>
      <c r="O39" s="1175">
        <v>660.54230000000007</v>
      </c>
      <c r="Q39" s="293"/>
      <c r="R39" s="1153" t="s">
        <v>151</v>
      </c>
      <c r="S39" s="1174">
        <v>651.34940000000006</v>
      </c>
      <c r="T39" s="1174">
        <v>625.1875</v>
      </c>
      <c r="U39" s="1174">
        <v>601.68900000000008</v>
      </c>
      <c r="V39" s="1174">
        <v>590.86570000000006</v>
      </c>
      <c r="W39" s="1174">
        <v>577.59289999999999</v>
      </c>
      <c r="X39" s="1174">
        <v>619.02769999999998</v>
      </c>
      <c r="Y39" s="1174">
        <v>686.78190000000006</v>
      </c>
      <c r="Z39" s="1171">
        <v>696.87940000000003</v>
      </c>
      <c r="AA39" s="1171">
        <v>699.34969999999998</v>
      </c>
      <c r="AB39" s="1174">
        <v>689.61580000000004</v>
      </c>
      <c r="AC39" s="1174">
        <v>663.97329999999999</v>
      </c>
      <c r="AD39" s="1175">
        <v>653.27420000000006</v>
      </c>
      <c r="AG39" s="283" t="s">
        <v>138</v>
      </c>
      <c r="AH39" s="1137" t="s">
        <v>105</v>
      </c>
      <c r="AI39" s="1176">
        <v>135.0274</v>
      </c>
      <c r="AJ39" s="1177">
        <v>142.75640000000001</v>
      </c>
      <c r="AK39" s="1177">
        <v>147.64680000000001</v>
      </c>
      <c r="AL39" s="1177">
        <v>153.8673</v>
      </c>
      <c r="AM39" s="1177">
        <v>153.84650000000002</v>
      </c>
      <c r="AN39" s="1177">
        <v>150.7893</v>
      </c>
      <c r="AO39" s="1177">
        <v>154.32940000000002</v>
      </c>
      <c r="AP39" s="1177">
        <v>153.57230000000001</v>
      </c>
      <c r="AQ39" s="1158">
        <v>151.13200000000001</v>
      </c>
      <c r="AR39" s="1158">
        <v>153.3526</v>
      </c>
      <c r="AS39" s="1177">
        <v>157.84200000000001</v>
      </c>
      <c r="AT39" s="1178">
        <v>158.1387</v>
      </c>
      <c r="AV39" s="283" t="s">
        <v>138</v>
      </c>
      <c r="AW39" s="1137" t="s">
        <v>105</v>
      </c>
      <c r="AX39" s="1177">
        <v>150.74160000000001</v>
      </c>
      <c r="AY39" s="1177">
        <v>157.9693</v>
      </c>
      <c r="AZ39" s="1177">
        <v>161.15389999999999</v>
      </c>
      <c r="BA39" s="1177">
        <v>164.39830000000001</v>
      </c>
      <c r="BB39" s="1177">
        <v>160.70259999999999</v>
      </c>
      <c r="BC39" s="1177">
        <v>160.88929999999999</v>
      </c>
      <c r="BD39" s="1177">
        <v>160.2039</v>
      </c>
      <c r="BE39" s="1158">
        <v>174.06319999999999</v>
      </c>
      <c r="BF39" s="1158">
        <v>190.22370000000001</v>
      </c>
      <c r="BG39" s="1177">
        <v>188.40389999999999</v>
      </c>
      <c r="BH39" s="1177">
        <v>181.07230000000001</v>
      </c>
      <c r="BI39" s="1177">
        <v>170.73349999999999</v>
      </c>
      <c r="BK39" s="283"/>
      <c r="BL39" s="1160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138</v>
      </c>
      <c r="DF39" s="266" t="s">
        <v>105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4">
        <v>164.12</v>
      </c>
      <c r="DU39" s="208" t="s">
        <v>138</v>
      </c>
      <c r="DV39" s="898" t="s">
        <v>105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4">
        <v>154.97450000000001</v>
      </c>
      <c r="EJ39" s="208" t="s">
        <v>138</v>
      </c>
      <c r="EK39" s="898" t="s">
        <v>105</v>
      </c>
      <c r="EL39" s="1045">
        <v>149.6771</v>
      </c>
      <c r="EM39" s="1045">
        <v>152.25390000000002</v>
      </c>
      <c r="EN39" s="1045">
        <v>160.1165</v>
      </c>
      <c r="EO39" s="1045">
        <v>155.613</v>
      </c>
      <c r="EP39" s="1045">
        <v>155.57420000000002</v>
      </c>
      <c r="EQ39" s="1045">
        <v>159.03400000000002</v>
      </c>
      <c r="ER39" s="1045">
        <v>160.31190000000001</v>
      </c>
      <c r="ES39" s="1045">
        <v>162.20060000000001</v>
      </c>
      <c r="ET39" s="1045">
        <v>162.75300000000001</v>
      </c>
      <c r="EU39" s="1045">
        <v>153.38580000000002</v>
      </c>
      <c r="EV39" s="1045">
        <v>150.785</v>
      </c>
      <c r="EW39" s="1161">
        <v>150.33580000000001</v>
      </c>
      <c r="EY39" s="208" t="s">
        <v>118</v>
      </c>
      <c r="EZ39" s="898" t="s">
        <v>105</v>
      </c>
      <c r="FA39" s="1375">
        <v>164.39</v>
      </c>
      <c r="FB39" s="1353">
        <v>165.18</v>
      </c>
      <c r="FC39" s="1353">
        <v>164.88</v>
      </c>
      <c r="FD39" s="1353">
        <v>164.45</v>
      </c>
      <c r="FE39" s="1353">
        <v>164.45</v>
      </c>
      <c r="FF39" s="1353">
        <v>164.09</v>
      </c>
      <c r="FG39" s="1353">
        <v>163.87</v>
      </c>
      <c r="FH39" s="1353">
        <v>165.33</v>
      </c>
      <c r="FI39" s="1353">
        <v>164.48</v>
      </c>
      <c r="FJ39" s="1353">
        <v>165.58</v>
      </c>
      <c r="FK39" s="1353">
        <v>165.79</v>
      </c>
      <c r="FL39" s="1376">
        <v>168.14</v>
      </c>
    </row>
    <row r="40" spans="2:168" ht="15.95" customHeight="1">
      <c r="B40" s="293" t="s">
        <v>138</v>
      </c>
      <c r="C40" s="1153" t="s">
        <v>105</v>
      </c>
      <c r="D40" s="1170">
        <v>132.48260000000002</v>
      </c>
      <c r="E40" s="1173">
        <v>130.96639999999999</v>
      </c>
      <c r="F40" s="1174">
        <v>131.5497</v>
      </c>
      <c r="G40" s="1174">
        <v>134.786</v>
      </c>
      <c r="H40" s="1174">
        <v>137.4939</v>
      </c>
      <c r="I40" s="1174">
        <v>141.66130000000001</v>
      </c>
      <c r="J40" s="1174">
        <v>147.5745</v>
      </c>
      <c r="K40" s="1174">
        <v>151.161</v>
      </c>
      <c r="L40" s="1174">
        <v>145.6627</v>
      </c>
      <c r="M40" s="1171">
        <v>136.4648</v>
      </c>
      <c r="N40" s="1171">
        <v>133.80870000000002</v>
      </c>
      <c r="O40" s="1175">
        <v>129.7723</v>
      </c>
      <c r="Q40" s="293" t="s">
        <v>138</v>
      </c>
      <c r="R40" s="1153" t="s">
        <v>105</v>
      </c>
      <c r="S40" s="1174">
        <v>128.34710000000001</v>
      </c>
      <c r="T40" s="1174">
        <v>132.965</v>
      </c>
      <c r="U40" s="1174">
        <v>128.83709999999999</v>
      </c>
      <c r="V40" s="1174">
        <v>123.31200000000001</v>
      </c>
      <c r="W40" s="1174">
        <v>131.85320000000002</v>
      </c>
      <c r="X40" s="1174">
        <v>145.46129999999999</v>
      </c>
      <c r="Y40" s="1174">
        <v>144.48650000000001</v>
      </c>
      <c r="Z40" s="1171">
        <v>146.46100000000001</v>
      </c>
      <c r="AA40" s="1171">
        <v>140.696</v>
      </c>
      <c r="AB40" s="1174">
        <v>138.0635</v>
      </c>
      <c r="AC40" s="1174">
        <v>138.39830000000001</v>
      </c>
      <c r="AD40" s="1175">
        <v>143.33870000000002</v>
      </c>
      <c r="AG40" s="283" t="s">
        <v>134</v>
      </c>
      <c r="AH40" s="1137" t="s">
        <v>105</v>
      </c>
      <c r="AI40" s="1176">
        <v>141.4016</v>
      </c>
      <c r="AJ40" s="1177">
        <v>142.4639</v>
      </c>
      <c r="AK40" s="1177">
        <v>147.7184</v>
      </c>
      <c r="AL40" s="1177">
        <v>152.44999999999999</v>
      </c>
      <c r="AM40" s="1177">
        <v>159.00390000000002</v>
      </c>
      <c r="AN40" s="1177">
        <v>157.8947</v>
      </c>
      <c r="AO40" s="1177">
        <v>164.13060000000002</v>
      </c>
      <c r="AP40" s="1177">
        <v>167.04230000000001</v>
      </c>
      <c r="AQ40" s="1158">
        <v>164.76070000000001</v>
      </c>
      <c r="AR40" s="1158">
        <v>163.80289999999999</v>
      </c>
      <c r="AS40" s="1177">
        <v>169.22830000000002</v>
      </c>
      <c r="AT40" s="1178">
        <v>175.40100000000001</v>
      </c>
      <c r="AV40" s="283" t="s">
        <v>134</v>
      </c>
      <c r="AW40" s="1198" t="s">
        <v>105</v>
      </c>
      <c r="AX40" s="1177">
        <v>166.07810000000001</v>
      </c>
      <c r="AY40" s="1177">
        <v>166.09309999999999</v>
      </c>
      <c r="AZ40" s="1177">
        <v>170.35740000000001</v>
      </c>
      <c r="BA40" s="1177">
        <v>172.7407</v>
      </c>
      <c r="BB40" s="1177">
        <v>171.20099999999999</v>
      </c>
      <c r="BC40" s="1177">
        <v>174.387</v>
      </c>
      <c r="BD40" s="1177">
        <v>174.0129</v>
      </c>
      <c r="BE40" s="1158">
        <v>181.00710000000001</v>
      </c>
      <c r="BF40" s="1158">
        <v>194.9863</v>
      </c>
      <c r="BG40" s="1177">
        <v>197.98320000000001</v>
      </c>
      <c r="BH40" s="1177">
        <v>191.2</v>
      </c>
      <c r="BI40" s="1177">
        <v>184.71940000000001</v>
      </c>
      <c r="BK40" s="283" t="s">
        <v>138</v>
      </c>
      <c r="BL40" s="1160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134</v>
      </c>
      <c r="DF40" s="266" t="s">
        <v>105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4">
        <v>162.37100000000001</v>
      </c>
      <c r="DU40" s="208" t="s">
        <v>134</v>
      </c>
      <c r="DV40" s="898" t="s">
        <v>105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4">
        <v>153.38840000000002</v>
      </c>
      <c r="EJ40" s="208" t="s">
        <v>134</v>
      </c>
      <c r="EK40" s="898" t="s">
        <v>105</v>
      </c>
      <c r="EL40" s="1045">
        <v>145.66740000000001</v>
      </c>
      <c r="EM40" s="1045">
        <v>146.4425</v>
      </c>
      <c r="EN40" s="1045">
        <v>150.45770000000002</v>
      </c>
      <c r="EO40" s="1045">
        <v>146.75</v>
      </c>
      <c r="EP40" s="1045">
        <v>139.2097</v>
      </c>
      <c r="EQ40" s="1045">
        <v>149.78370000000001</v>
      </c>
      <c r="ER40" s="1045">
        <v>154.2732</v>
      </c>
      <c r="ES40" s="1045">
        <v>155.6516</v>
      </c>
      <c r="ET40" s="1045">
        <v>153.11930000000001</v>
      </c>
      <c r="EU40" s="1045">
        <v>145.739</v>
      </c>
      <c r="EV40" s="1045">
        <v>142.92570000000001</v>
      </c>
      <c r="EW40" s="1161">
        <v>143.4042</v>
      </c>
      <c r="EY40" s="208" t="s">
        <v>119</v>
      </c>
      <c r="EZ40" s="898" t="s">
        <v>105</v>
      </c>
      <c r="FA40" s="1375">
        <v>167.74</v>
      </c>
      <c r="FB40" s="1353">
        <v>164</v>
      </c>
      <c r="FC40" s="1353">
        <v>162.58000000000001</v>
      </c>
      <c r="FD40" s="1353">
        <v>162.71</v>
      </c>
      <c r="FE40" s="1353">
        <v>161.15</v>
      </c>
      <c r="FF40" s="1353">
        <v>164.39</v>
      </c>
      <c r="FG40" s="1353">
        <v>167.7</v>
      </c>
      <c r="FH40" s="1353">
        <v>165.66</v>
      </c>
      <c r="FI40" s="1353">
        <v>166.46</v>
      </c>
      <c r="FJ40" s="1353">
        <v>168.05</v>
      </c>
      <c r="FK40" s="1353">
        <v>174.45</v>
      </c>
      <c r="FL40" s="1376">
        <v>182.42</v>
      </c>
    </row>
    <row r="41" spans="2:168" ht="15.95" customHeight="1">
      <c r="B41" s="293" t="s">
        <v>134</v>
      </c>
      <c r="C41" s="1153" t="s">
        <v>105</v>
      </c>
      <c r="D41" s="1170">
        <v>160.23840000000001</v>
      </c>
      <c r="E41" s="1173">
        <v>142.99039999999999</v>
      </c>
      <c r="F41" s="1174">
        <v>142.63900000000001</v>
      </c>
      <c r="G41" s="1174">
        <v>149.0917</v>
      </c>
      <c r="H41" s="1174">
        <v>151.6223</v>
      </c>
      <c r="I41" s="1174">
        <v>163.29300000000001</v>
      </c>
      <c r="J41" s="1174">
        <v>167.55840000000001</v>
      </c>
      <c r="K41" s="1174">
        <v>165.0848</v>
      </c>
      <c r="L41" s="1174">
        <v>161.87300000000002</v>
      </c>
      <c r="M41" s="1171">
        <v>150.90190000000001</v>
      </c>
      <c r="N41" s="1171">
        <v>142.6217</v>
      </c>
      <c r="O41" s="1175">
        <v>142.35769999999999</v>
      </c>
      <c r="Q41" s="293" t="s">
        <v>134</v>
      </c>
      <c r="R41" s="1153" t="s">
        <v>105</v>
      </c>
      <c r="S41" s="1174">
        <v>139.8329</v>
      </c>
      <c r="T41" s="1174">
        <v>139.17250000000001</v>
      </c>
      <c r="U41" s="1174">
        <v>139.2029</v>
      </c>
      <c r="V41" s="1174">
        <v>138.5283</v>
      </c>
      <c r="W41" s="1174">
        <v>141.14580000000001</v>
      </c>
      <c r="X41" s="1174">
        <v>153.84030000000001</v>
      </c>
      <c r="Y41" s="1174">
        <v>156.27520000000001</v>
      </c>
      <c r="Z41" s="1171">
        <v>154.39060000000001</v>
      </c>
      <c r="AA41" s="1171">
        <v>152.6217</v>
      </c>
      <c r="AB41" s="1174">
        <v>145.17740000000001</v>
      </c>
      <c r="AC41" s="1174">
        <v>143.1567</v>
      </c>
      <c r="AD41" s="1175">
        <v>145.87870000000001</v>
      </c>
      <c r="AG41" s="283" t="s">
        <v>118</v>
      </c>
      <c r="AH41" s="1137" t="s">
        <v>105</v>
      </c>
      <c r="AI41" s="1176">
        <v>147.94230000000002</v>
      </c>
      <c r="AJ41" s="1177">
        <v>149.54859999999999</v>
      </c>
      <c r="AK41" s="1177">
        <v>151.4006</v>
      </c>
      <c r="AL41" s="1177">
        <v>151.7457</v>
      </c>
      <c r="AM41" s="1177">
        <v>149.22650000000002</v>
      </c>
      <c r="AN41" s="1177">
        <v>147.3313</v>
      </c>
      <c r="AO41" s="1177">
        <v>147.48099999999999</v>
      </c>
      <c r="AP41" s="1177">
        <v>149.34390000000002</v>
      </c>
      <c r="AQ41" s="1158">
        <v>151.03570000000002</v>
      </c>
      <c r="AR41" s="1158">
        <v>150.6568</v>
      </c>
      <c r="AS41" s="1177">
        <v>150.2107</v>
      </c>
      <c r="AT41" s="1178">
        <v>152.35840000000002</v>
      </c>
      <c r="AV41" s="283" t="s">
        <v>118</v>
      </c>
      <c r="AW41" s="1137" t="s">
        <v>105</v>
      </c>
      <c r="AX41" s="1177">
        <v>153.31899999999999</v>
      </c>
      <c r="AY41" s="1177">
        <v>156.0797</v>
      </c>
      <c r="AZ41" s="1177">
        <v>157.26390000000001</v>
      </c>
      <c r="BA41" s="1177">
        <v>158.44569999999999</v>
      </c>
      <c r="BB41" s="1177">
        <v>161.2594</v>
      </c>
      <c r="BC41" s="1177">
        <v>164.93430000000001</v>
      </c>
      <c r="BD41" s="1177">
        <v>165.5848</v>
      </c>
      <c r="BE41" s="1158">
        <v>168.38030000000001</v>
      </c>
      <c r="BF41" s="1158">
        <v>173.55430000000001</v>
      </c>
      <c r="BG41" s="1177">
        <v>175.3252</v>
      </c>
      <c r="BH41" s="1177">
        <v>177.922</v>
      </c>
      <c r="BI41" s="1177">
        <v>181.04650000000001</v>
      </c>
      <c r="BK41" s="283" t="s">
        <v>134</v>
      </c>
      <c r="BL41" s="1160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118</v>
      </c>
      <c r="DF41" s="266" t="s">
        <v>105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4">
        <v>148.6542</v>
      </c>
      <c r="DU41" s="208" t="s">
        <v>118</v>
      </c>
      <c r="DV41" s="898" t="s">
        <v>105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4">
        <v>159.4487</v>
      </c>
      <c r="EJ41" s="208" t="s">
        <v>118</v>
      </c>
      <c r="EK41" s="898" t="s">
        <v>105</v>
      </c>
      <c r="EL41" s="1045">
        <v>157.9281</v>
      </c>
      <c r="EM41" s="1045">
        <v>156.79390000000001</v>
      </c>
      <c r="EN41" s="1045">
        <v>157.41390000000001</v>
      </c>
      <c r="EO41" s="1045">
        <v>157.6293</v>
      </c>
      <c r="EP41" s="1045">
        <v>157.63840000000002</v>
      </c>
      <c r="EQ41" s="1045">
        <v>157.56870000000001</v>
      </c>
      <c r="ER41" s="1045">
        <v>157.38320000000002</v>
      </c>
      <c r="ES41" s="1045">
        <v>157.78390000000002</v>
      </c>
      <c r="ET41" s="1045">
        <v>160.59130000000002</v>
      </c>
      <c r="EU41" s="1045">
        <v>163.27970000000002</v>
      </c>
      <c r="EV41" s="1045">
        <v>164.114</v>
      </c>
      <c r="EW41" s="1161">
        <v>163.62</v>
      </c>
      <c r="EY41" s="902"/>
      <c r="EZ41" s="903" t="s">
        <v>120</v>
      </c>
      <c r="FA41" s="1377">
        <v>1721.71</v>
      </c>
      <c r="FB41" s="1354">
        <v>1719.57</v>
      </c>
      <c r="FC41" s="1354">
        <v>1708.26</v>
      </c>
      <c r="FD41" s="1354">
        <v>1705.13</v>
      </c>
      <c r="FE41" s="1354">
        <v>1729.13</v>
      </c>
      <c r="FF41" s="1354">
        <v>1747.6</v>
      </c>
      <c r="FG41" s="1354">
        <v>1770.77</v>
      </c>
      <c r="FH41" s="1354">
        <v>1776.45</v>
      </c>
      <c r="FI41" s="1354">
        <v>1781.23</v>
      </c>
      <c r="FJ41" s="1354">
        <v>1813.71</v>
      </c>
      <c r="FK41" s="1354">
        <v>1859.47</v>
      </c>
      <c r="FL41" s="1378">
        <v>1911.74</v>
      </c>
    </row>
    <row r="42" spans="2:168" ht="15.95" customHeight="1">
      <c r="B42" s="293" t="s">
        <v>118</v>
      </c>
      <c r="C42" s="1153" t="s">
        <v>105</v>
      </c>
      <c r="D42" s="1170">
        <v>151.40030000000002</v>
      </c>
      <c r="E42" s="1173">
        <v>150.39790000000002</v>
      </c>
      <c r="F42" s="1174">
        <v>147.42260000000002</v>
      </c>
      <c r="G42" s="1174">
        <v>146.5763</v>
      </c>
      <c r="H42" s="1174">
        <v>146.57420000000002</v>
      </c>
      <c r="I42" s="1174">
        <v>145.0583</v>
      </c>
      <c r="J42" s="1174">
        <v>144.41030000000001</v>
      </c>
      <c r="K42" s="1174">
        <v>143.81710000000001</v>
      </c>
      <c r="L42" s="1174">
        <v>143.29570000000001</v>
      </c>
      <c r="M42" s="1171">
        <v>140.8039</v>
      </c>
      <c r="N42" s="1171">
        <v>138.2723</v>
      </c>
      <c r="O42" s="1175">
        <v>138.87100000000001</v>
      </c>
      <c r="Q42" s="293" t="s">
        <v>118</v>
      </c>
      <c r="R42" s="1153" t="s">
        <v>105</v>
      </c>
      <c r="S42" s="1174">
        <v>139.15450000000001</v>
      </c>
      <c r="T42" s="1174">
        <v>138.14750000000001</v>
      </c>
      <c r="U42" s="1174">
        <v>138.22710000000001</v>
      </c>
      <c r="V42" s="1174">
        <v>138.19929999999999</v>
      </c>
      <c r="W42" s="1174">
        <v>139.7671</v>
      </c>
      <c r="X42" s="1174">
        <v>140.6533</v>
      </c>
      <c r="Y42" s="1174">
        <v>139.8871</v>
      </c>
      <c r="Z42" s="1171">
        <v>140.01940000000002</v>
      </c>
      <c r="AA42" s="1171">
        <v>143.69499999999999</v>
      </c>
      <c r="AB42" s="1174">
        <v>148.41550000000001</v>
      </c>
      <c r="AC42" s="1174">
        <v>146.91830000000002</v>
      </c>
      <c r="AD42" s="1175">
        <v>146.96290000000002</v>
      </c>
      <c r="AG42" s="283" t="s">
        <v>119</v>
      </c>
      <c r="AH42" s="1198" t="s">
        <v>105</v>
      </c>
      <c r="AI42" s="1176">
        <v>148.8218</v>
      </c>
      <c r="AJ42" s="1177">
        <v>140.31880000000001</v>
      </c>
      <c r="AK42" s="1177">
        <v>135.5857</v>
      </c>
      <c r="AL42" s="1177">
        <v>138.2775</v>
      </c>
      <c r="AM42" s="1177">
        <v>143.10249999999999</v>
      </c>
      <c r="AN42" s="1177">
        <v>142.8836</v>
      </c>
      <c r="AO42" s="1177">
        <v>147.06020000000001</v>
      </c>
      <c r="AP42" s="1177">
        <v>147.66070000000002</v>
      </c>
      <c r="AQ42" s="1158">
        <v>154.35930000000002</v>
      </c>
      <c r="AR42" s="1158">
        <v>157.4186</v>
      </c>
      <c r="AS42" s="1177">
        <v>162.70260000000002</v>
      </c>
      <c r="AT42" s="1178">
        <v>162.66050000000001</v>
      </c>
      <c r="AV42" s="283" t="s">
        <v>119</v>
      </c>
      <c r="AW42" s="1198" t="s">
        <v>105</v>
      </c>
      <c r="AX42" s="1177">
        <v>153.24549999999999</v>
      </c>
      <c r="AY42" s="1177">
        <v>154.19990000000001</v>
      </c>
      <c r="AZ42" s="1177">
        <v>154.4699</v>
      </c>
      <c r="BA42" s="1177">
        <v>156.0472</v>
      </c>
      <c r="BB42" s="1177">
        <v>156.49119999999999</v>
      </c>
      <c r="BC42" s="1177">
        <v>160.82480000000001</v>
      </c>
      <c r="BD42" s="1177">
        <v>177.9829</v>
      </c>
      <c r="BE42" s="1158">
        <v>187.80930000000001</v>
      </c>
      <c r="BF42" s="1158">
        <v>183.91730000000001</v>
      </c>
      <c r="BG42" s="1177">
        <v>183.06280000000001</v>
      </c>
      <c r="BH42" s="1177">
        <v>183.33430000000001</v>
      </c>
      <c r="BI42" s="1177">
        <v>185.0951</v>
      </c>
      <c r="BK42" s="283" t="s">
        <v>118</v>
      </c>
      <c r="BL42" s="1160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119</v>
      </c>
      <c r="DF42" s="266" t="s">
        <v>105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4">
        <v>179.5532</v>
      </c>
      <c r="DU42" s="208" t="s">
        <v>119</v>
      </c>
      <c r="DV42" s="898" t="s">
        <v>105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4">
        <v>176.0453</v>
      </c>
      <c r="EJ42" s="208" t="s">
        <v>119</v>
      </c>
      <c r="EK42" s="898" t="s">
        <v>105</v>
      </c>
      <c r="EL42" s="1045">
        <v>177.4931</v>
      </c>
      <c r="EM42" s="1045">
        <v>172.6763</v>
      </c>
      <c r="EN42" s="1045">
        <v>167.77530000000002</v>
      </c>
      <c r="EO42" s="1045">
        <v>162.8689</v>
      </c>
      <c r="EP42" s="1045">
        <v>163.3931</v>
      </c>
      <c r="EQ42" s="1045">
        <v>166.608</v>
      </c>
      <c r="ER42" s="1045">
        <v>163.7166</v>
      </c>
      <c r="ES42" s="1045">
        <v>162.00839999999999</v>
      </c>
      <c r="ET42" s="1045">
        <v>163.45959999999999</v>
      </c>
      <c r="EU42" s="1045">
        <v>164.11920000000001</v>
      </c>
      <c r="EV42" s="1045">
        <v>165.8098</v>
      </c>
      <c r="EW42" s="1161">
        <v>166.9847</v>
      </c>
      <c r="EY42" s="208" t="s">
        <v>121</v>
      </c>
      <c r="EZ42" s="898" t="s">
        <v>105</v>
      </c>
      <c r="FA42" s="1375">
        <v>158.19</v>
      </c>
      <c r="FB42" s="1353">
        <v>160.15</v>
      </c>
      <c r="FC42" s="1353">
        <v>162.01</v>
      </c>
      <c r="FD42" s="1353">
        <v>162.24</v>
      </c>
      <c r="FE42" s="1353">
        <v>166.48</v>
      </c>
      <c r="FF42" s="1353">
        <v>167.6</v>
      </c>
      <c r="FG42" s="1353">
        <v>169.7</v>
      </c>
      <c r="FH42" s="1353">
        <v>167.56</v>
      </c>
      <c r="FI42" s="1353">
        <v>172.34</v>
      </c>
      <c r="FJ42" s="1353">
        <v>178.16</v>
      </c>
      <c r="FK42" s="1353">
        <v>183.9</v>
      </c>
      <c r="FL42" s="1376">
        <v>190.29</v>
      </c>
    </row>
    <row r="43" spans="2:168" ht="15.95" customHeight="1">
      <c r="B43" s="293" t="s">
        <v>119</v>
      </c>
      <c r="C43" s="1199" t="s">
        <v>105</v>
      </c>
      <c r="D43" s="1170">
        <v>125.0377</v>
      </c>
      <c r="E43" s="1173">
        <v>125.25810000000001</v>
      </c>
      <c r="F43" s="1174">
        <v>124.63940000000001</v>
      </c>
      <c r="G43" s="1174">
        <v>132.04840000000002</v>
      </c>
      <c r="H43" s="1174">
        <v>138.16230000000002</v>
      </c>
      <c r="I43" s="1174">
        <v>135.5599</v>
      </c>
      <c r="J43" s="1174">
        <v>137.81540000000001</v>
      </c>
      <c r="K43" s="1174">
        <v>149.726</v>
      </c>
      <c r="L43" s="1174">
        <v>152.63390000000001</v>
      </c>
      <c r="M43" s="1171">
        <v>149.98430000000002</v>
      </c>
      <c r="N43" s="1171">
        <v>145.35720000000001</v>
      </c>
      <c r="O43" s="1175">
        <v>137.8888</v>
      </c>
      <c r="Q43" s="293" t="s">
        <v>119</v>
      </c>
      <c r="R43" s="1199" t="s">
        <v>105</v>
      </c>
      <c r="S43" s="1174">
        <v>131.05510000000001</v>
      </c>
      <c r="T43" s="1174">
        <v>134.16130000000001</v>
      </c>
      <c r="U43" s="1174">
        <v>133.55119999999999</v>
      </c>
      <c r="V43" s="1174">
        <v>136.80840000000001</v>
      </c>
      <c r="W43" s="1174">
        <v>139.8202</v>
      </c>
      <c r="X43" s="1174">
        <v>144.69570000000002</v>
      </c>
      <c r="Y43" s="1174">
        <v>147.60420000000002</v>
      </c>
      <c r="Z43" s="1171">
        <v>149.47920000000002</v>
      </c>
      <c r="AA43" s="1171">
        <v>154.6557</v>
      </c>
      <c r="AB43" s="1174">
        <v>157.17910000000001</v>
      </c>
      <c r="AC43" s="1174">
        <v>161.0496</v>
      </c>
      <c r="AD43" s="1175">
        <v>159.05090000000001</v>
      </c>
      <c r="AG43" s="283"/>
      <c r="AH43" s="1137" t="s">
        <v>120</v>
      </c>
      <c r="AI43" s="1176">
        <v>1328.3226</v>
      </c>
      <c r="AJ43" s="1177">
        <v>1233.8929000000001</v>
      </c>
      <c r="AK43" s="1177">
        <v>1204.1935000000001</v>
      </c>
      <c r="AL43" s="1177">
        <v>1238.7333000000001</v>
      </c>
      <c r="AM43" s="1177">
        <v>1282.2258000000002</v>
      </c>
      <c r="AN43" s="1177">
        <v>1299.8667</v>
      </c>
      <c r="AO43" s="1177">
        <v>1343.2903000000001</v>
      </c>
      <c r="AP43" s="1177">
        <v>1353.8387</v>
      </c>
      <c r="AQ43" s="1158">
        <v>1409.3</v>
      </c>
      <c r="AR43" s="1158">
        <v>1436.7419</v>
      </c>
      <c r="AS43" s="1177">
        <v>1485.3667</v>
      </c>
      <c r="AT43" s="1178">
        <v>1468.7742000000001</v>
      </c>
      <c r="AV43" s="283"/>
      <c r="AW43" s="1137" t="s">
        <v>120</v>
      </c>
      <c r="AX43" s="1177">
        <v>1356.6774</v>
      </c>
      <c r="AY43" s="1177">
        <v>1360.931</v>
      </c>
      <c r="AZ43" s="1177">
        <v>1372</v>
      </c>
      <c r="BA43" s="1177">
        <v>1382.4</v>
      </c>
      <c r="BB43" s="1177">
        <v>1406.6774</v>
      </c>
      <c r="BC43" s="1177">
        <v>1428.6333</v>
      </c>
      <c r="BD43" s="1177">
        <v>1523.1289999999999</v>
      </c>
      <c r="BE43" s="1158">
        <v>1555.3226</v>
      </c>
      <c r="BF43" s="1158">
        <v>1559.4</v>
      </c>
      <c r="BG43" s="1177">
        <v>1576.2902999999999</v>
      </c>
      <c r="BH43" s="1177">
        <v>1578.1333</v>
      </c>
      <c r="BI43" s="1177">
        <v>1600.5161000000001</v>
      </c>
      <c r="BK43" s="283" t="s">
        <v>119</v>
      </c>
      <c r="BL43" s="1137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120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5">
        <v>1743.9032000000002</v>
      </c>
      <c r="DU43" s="902"/>
      <c r="DV43" s="903" t="s">
        <v>120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5">
        <v>1749.1290000000001</v>
      </c>
      <c r="EJ43" s="902"/>
      <c r="EK43" s="903" t="s">
        <v>120</v>
      </c>
      <c r="EL43" s="1046">
        <v>1743.9677000000001</v>
      </c>
      <c r="EM43" s="1046">
        <v>1714.4286000000002</v>
      </c>
      <c r="EN43" s="1046">
        <v>1704.0645000000002</v>
      </c>
      <c r="EO43" s="1046">
        <v>1687.9333000000001</v>
      </c>
      <c r="EP43" s="1046">
        <v>1691.3871000000001</v>
      </c>
      <c r="EQ43" s="1046">
        <v>1711.7667000000001</v>
      </c>
      <c r="ER43" s="1046">
        <v>1690.4839000000002</v>
      </c>
      <c r="ES43" s="1046">
        <v>1692.9032</v>
      </c>
      <c r="ET43" s="1046">
        <v>1709.7</v>
      </c>
      <c r="EU43" s="1046">
        <v>1703.1290000000001</v>
      </c>
      <c r="EV43" s="1046">
        <v>1707.5333000000001</v>
      </c>
      <c r="EW43" s="1162">
        <v>1716.9032</v>
      </c>
      <c r="EY43" s="902"/>
      <c r="EZ43" s="898" t="s">
        <v>122</v>
      </c>
      <c r="FA43" s="1377">
        <v>140.4</v>
      </c>
      <c r="FB43" s="1354">
        <v>139.88</v>
      </c>
      <c r="FC43" s="1354">
        <v>139.07</v>
      </c>
      <c r="FD43" s="1354">
        <v>139.84</v>
      </c>
      <c r="FE43" s="1354">
        <v>144.93</v>
      </c>
      <c r="FF43" s="1354">
        <v>149.26</v>
      </c>
      <c r="FG43" s="1354">
        <v>152.49</v>
      </c>
      <c r="FH43" s="1354">
        <v>153.27000000000001</v>
      </c>
      <c r="FI43" s="1354">
        <v>153.66999999999999</v>
      </c>
      <c r="FJ43" s="1354">
        <v>155.96</v>
      </c>
      <c r="FK43" s="1354">
        <v>157.85</v>
      </c>
      <c r="FL43" s="1378">
        <v>161.28</v>
      </c>
    </row>
    <row r="44" spans="2:168" ht="15.95" customHeight="1" thickBot="1">
      <c r="B44" s="293"/>
      <c r="C44" s="1153" t="s">
        <v>120</v>
      </c>
      <c r="D44" s="1170">
        <v>1344.8065000000001</v>
      </c>
      <c r="E44" s="1173">
        <v>1359.5</v>
      </c>
      <c r="F44" s="1174">
        <v>1394.2903000000001</v>
      </c>
      <c r="G44" s="1174">
        <v>1437.2667000000001</v>
      </c>
      <c r="H44" s="1174">
        <v>1463.8387</v>
      </c>
      <c r="I44" s="1174">
        <v>1473.6667</v>
      </c>
      <c r="J44" s="1174">
        <v>1495.0968</v>
      </c>
      <c r="K44" s="1174">
        <v>1532.7419</v>
      </c>
      <c r="L44" s="1174">
        <v>1555.8</v>
      </c>
      <c r="M44" s="1171">
        <v>1545.2258000000002</v>
      </c>
      <c r="N44" s="1171">
        <v>1502.0667000000001</v>
      </c>
      <c r="O44" s="1175">
        <v>1436.4516000000001</v>
      </c>
      <c r="Q44" s="1200"/>
      <c r="R44" s="1153" t="s">
        <v>120</v>
      </c>
      <c r="S44" s="1180">
        <v>1338.0323000000001</v>
      </c>
      <c r="T44" s="1180">
        <v>1336.5</v>
      </c>
      <c r="U44" s="1180">
        <v>1298.3226</v>
      </c>
      <c r="V44" s="1180">
        <v>1323.7</v>
      </c>
      <c r="W44" s="1180">
        <v>1351.8710000000001</v>
      </c>
      <c r="X44" s="1180">
        <v>1385.6</v>
      </c>
      <c r="Y44" s="1180">
        <v>1401.1613</v>
      </c>
      <c r="Z44" s="1181">
        <v>1408.8387</v>
      </c>
      <c r="AA44" s="1181">
        <v>1428.6333</v>
      </c>
      <c r="AB44" s="1180">
        <v>1457.1613</v>
      </c>
      <c r="AC44" s="1180">
        <v>1501.4333000000001</v>
      </c>
      <c r="AD44" s="1182">
        <v>1442.5161000000001</v>
      </c>
      <c r="AG44" s="283" t="s">
        <v>121</v>
      </c>
      <c r="AH44" s="1137" t="s">
        <v>105</v>
      </c>
      <c r="AI44" s="1176">
        <v>156.2037</v>
      </c>
      <c r="AJ44" s="1177">
        <v>154.12030000000001</v>
      </c>
      <c r="AK44" s="1177">
        <v>151.9434</v>
      </c>
      <c r="AL44" s="1177">
        <v>154.90960000000001</v>
      </c>
      <c r="AM44" s="1177">
        <v>163.1994</v>
      </c>
      <c r="AN44" s="1177">
        <v>166.92960000000002</v>
      </c>
      <c r="AO44" s="1177">
        <v>167.81230000000002</v>
      </c>
      <c r="AP44" s="1177">
        <v>165.82689999999999</v>
      </c>
      <c r="AQ44" s="1158">
        <v>162.34200000000001</v>
      </c>
      <c r="AR44" s="1158">
        <v>162.68630000000002</v>
      </c>
      <c r="AS44" s="1177">
        <v>167.024</v>
      </c>
      <c r="AT44" s="1178">
        <v>170.51400000000001</v>
      </c>
      <c r="AV44" s="283" t="s">
        <v>121</v>
      </c>
      <c r="AW44" s="1198" t="s">
        <v>105</v>
      </c>
      <c r="AX44" s="1177">
        <v>168.41249999999999</v>
      </c>
      <c r="AY44" s="1177">
        <v>162.33969999999999</v>
      </c>
      <c r="AZ44" s="1177">
        <v>165.03100000000001</v>
      </c>
      <c r="BA44" s="1177">
        <v>172.57339999999999</v>
      </c>
      <c r="BB44" s="1177">
        <v>180.2963</v>
      </c>
      <c r="BC44" s="1177">
        <v>181.3339</v>
      </c>
      <c r="BD44" s="1177">
        <v>186.0384</v>
      </c>
      <c r="BE44" s="1158">
        <v>186.4</v>
      </c>
      <c r="BF44" s="1158">
        <v>186.57769999999999</v>
      </c>
      <c r="BG44" s="1177">
        <v>190.77510000000001</v>
      </c>
      <c r="BH44" s="1177">
        <v>194.65</v>
      </c>
      <c r="BI44" s="1177">
        <v>193.07480000000001</v>
      </c>
      <c r="BK44" s="283"/>
      <c r="BL44" s="1137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121</v>
      </c>
      <c r="DF44" s="266" t="s">
        <v>105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4">
        <v>177.4016</v>
      </c>
      <c r="DU44" s="208" t="s">
        <v>121</v>
      </c>
      <c r="DV44" s="898" t="s">
        <v>105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4">
        <v>170.0556</v>
      </c>
      <c r="EJ44" s="208" t="s">
        <v>121</v>
      </c>
      <c r="EK44" s="898" t="s">
        <v>105</v>
      </c>
      <c r="EL44" s="1045">
        <v>165.7946</v>
      </c>
      <c r="EM44" s="1045">
        <v>163.37730000000002</v>
      </c>
      <c r="EN44" s="1045">
        <v>163.1044</v>
      </c>
      <c r="EO44" s="1045">
        <v>164.76340000000002</v>
      </c>
      <c r="EP44" s="1045">
        <v>166.57990000000001</v>
      </c>
      <c r="EQ44" s="1045">
        <v>168.9727</v>
      </c>
      <c r="ER44" s="1045">
        <v>168.32310000000001</v>
      </c>
      <c r="ES44" s="1045">
        <v>165.30350000000001</v>
      </c>
      <c r="ET44" s="1045">
        <v>164.66820000000001</v>
      </c>
      <c r="EU44" s="1045">
        <v>165.227</v>
      </c>
      <c r="EV44" s="1045">
        <v>163.75140000000002</v>
      </c>
      <c r="EW44" s="1161">
        <v>158.79840000000002</v>
      </c>
      <c r="EY44" s="902"/>
      <c r="EZ44" s="904"/>
      <c r="FA44" s="1383"/>
      <c r="FB44" s="1384"/>
      <c r="FC44" s="1384"/>
      <c r="FD44" s="1384"/>
      <c r="FE44" s="1384"/>
      <c r="FF44" s="1384"/>
      <c r="FG44" s="1384"/>
      <c r="FH44" s="1384"/>
      <c r="FI44" s="1384"/>
      <c r="FJ44" s="1384"/>
      <c r="FK44" s="1384"/>
      <c r="FL44" s="1385"/>
    </row>
    <row r="45" spans="2:168" ht="15.95" customHeight="1" thickBot="1">
      <c r="B45" s="293" t="s">
        <v>121</v>
      </c>
      <c r="C45" s="1153" t="s">
        <v>105</v>
      </c>
      <c r="D45" s="1170">
        <v>138.87530000000001</v>
      </c>
      <c r="E45" s="1173">
        <v>150.50300000000001</v>
      </c>
      <c r="F45" s="1174">
        <v>151.672</v>
      </c>
      <c r="G45" s="1174">
        <v>160.2741</v>
      </c>
      <c r="H45" s="1174">
        <v>167.33540000000002</v>
      </c>
      <c r="I45" s="1174">
        <v>175.5916</v>
      </c>
      <c r="J45" s="1174">
        <v>176.45070000000001</v>
      </c>
      <c r="K45" s="1174">
        <v>173.07470000000001</v>
      </c>
      <c r="L45" s="1174">
        <v>163.62720000000002</v>
      </c>
      <c r="M45" s="1171">
        <v>154.17780000000002</v>
      </c>
      <c r="N45" s="1171">
        <v>151.54240000000001</v>
      </c>
      <c r="O45" s="1175">
        <v>149.92850000000001</v>
      </c>
      <c r="Q45" s="293" t="s">
        <v>121</v>
      </c>
      <c r="R45" s="1153" t="s">
        <v>105</v>
      </c>
      <c r="S45" s="1174">
        <v>152.7115</v>
      </c>
      <c r="T45" s="1174">
        <v>156.2465</v>
      </c>
      <c r="U45" s="1174">
        <v>153.3716</v>
      </c>
      <c r="V45" s="1174">
        <v>159.0692</v>
      </c>
      <c r="W45" s="1174">
        <v>163.73150000000001</v>
      </c>
      <c r="X45" s="1174">
        <v>171.2996</v>
      </c>
      <c r="Y45" s="1174">
        <v>170.36190000000002</v>
      </c>
      <c r="Z45" s="1171">
        <v>169.1575</v>
      </c>
      <c r="AA45" s="1171">
        <v>163.54910000000001</v>
      </c>
      <c r="AB45" s="1174">
        <v>153.48340000000002</v>
      </c>
      <c r="AC45" s="1174">
        <v>154.92359999999999</v>
      </c>
      <c r="AD45" s="1175">
        <v>157.17950000000002</v>
      </c>
      <c r="AG45" s="283"/>
      <c r="AH45" s="1137" t="s">
        <v>122</v>
      </c>
      <c r="AI45" s="1176">
        <v>132.36709999999999</v>
      </c>
      <c r="AJ45" s="1177">
        <v>130.54</v>
      </c>
      <c r="AK45" s="1177">
        <v>131.59190000000001</v>
      </c>
      <c r="AL45" s="1177">
        <v>136.71630000000002</v>
      </c>
      <c r="AM45" s="1177">
        <v>143.44230000000002</v>
      </c>
      <c r="AN45" s="1177">
        <v>147.928</v>
      </c>
      <c r="AO45" s="1177">
        <v>148.61260000000001</v>
      </c>
      <c r="AP45" s="1177">
        <v>145.2174</v>
      </c>
      <c r="AQ45" s="1158">
        <v>141.63930000000002</v>
      </c>
      <c r="AR45" s="1158">
        <v>141.52940000000001</v>
      </c>
      <c r="AS45" s="1177">
        <v>143.43630000000002</v>
      </c>
      <c r="AT45" s="1178">
        <v>144.00450000000001</v>
      </c>
      <c r="AV45" s="283"/>
      <c r="AW45" s="1137" t="s">
        <v>122</v>
      </c>
      <c r="AX45" s="1177">
        <v>140.13059999999999</v>
      </c>
      <c r="AY45" s="1177">
        <v>135.74860000000001</v>
      </c>
      <c r="AZ45" s="1177">
        <v>137.8158</v>
      </c>
      <c r="BA45" s="1177">
        <v>141.98269999999999</v>
      </c>
      <c r="BB45" s="1177">
        <v>145.14099999999999</v>
      </c>
      <c r="BC45" s="1177">
        <v>146.1353</v>
      </c>
      <c r="BD45" s="1177">
        <v>146.81389999999999</v>
      </c>
      <c r="BE45" s="1158">
        <v>146.8623</v>
      </c>
      <c r="BF45" s="1158">
        <v>148.94300000000001</v>
      </c>
      <c r="BG45" s="1177">
        <v>153.79390000000001</v>
      </c>
      <c r="BH45" s="1177">
        <v>156.41630000000001</v>
      </c>
      <c r="BI45" s="1177">
        <v>156.81479999999999</v>
      </c>
      <c r="BK45" s="283" t="s">
        <v>121</v>
      </c>
      <c r="BL45" s="1137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122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5">
        <v>149.92260000000002</v>
      </c>
      <c r="DU45" s="902"/>
      <c r="DV45" s="898" t="s">
        <v>122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5">
        <v>150.16840000000002</v>
      </c>
      <c r="EJ45" s="902"/>
      <c r="EK45" s="898" t="s">
        <v>122</v>
      </c>
      <c r="EL45" s="1046">
        <v>146.54390000000001</v>
      </c>
      <c r="EM45" s="1046">
        <v>144.4375</v>
      </c>
      <c r="EN45" s="1046">
        <v>143.94390000000001</v>
      </c>
      <c r="EO45" s="1046">
        <v>143.73430000000002</v>
      </c>
      <c r="EP45" s="1046">
        <v>146.18680000000001</v>
      </c>
      <c r="EQ45" s="1046">
        <v>148.3563</v>
      </c>
      <c r="ER45" s="1046">
        <v>149.34520000000001</v>
      </c>
      <c r="ES45" s="1046">
        <v>148.14350000000002</v>
      </c>
      <c r="ET45" s="1046">
        <v>147.11170000000001</v>
      </c>
      <c r="EU45" s="1046">
        <v>145.7158</v>
      </c>
      <c r="EV45" s="1046">
        <v>144.29600000000002</v>
      </c>
      <c r="EW45" s="1162">
        <v>142.46899999999999</v>
      </c>
      <c r="EY45" s="427" t="s">
        <v>139</v>
      </c>
      <c r="EZ45" s="905" t="s">
        <v>105</v>
      </c>
      <c r="FA45" s="1386">
        <v>134.33000000000001</v>
      </c>
      <c r="FB45" s="1387">
        <v>135.61000000000001</v>
      </c>
      <c r="FC45" s="1387">
        <v>142.12</v>
      </c>
      <c r="FD45" s="1387">
        <v>166.24</v>
      </c>
      <c r="FE45" s="1387">
        <v>172.63</v>
      </c>
      <c r="FF45" s="1387">
        <v>177.67</v>
      </c>
      <c r="FG45" s="1387">
        <v>175.55</v>
      </c>
      <c r="FH45" s="1387">
        <v>178.82</v>
      </c>
      <c r="FI45" s="1387">
        <v>181.74</v>
      </c>
      <c r="FJ45" s="1387">
        <v>182.74</v>
      </c>
      <c r="FK45" s="1387">
        <v>186.42</v>
      </c>
      <c r="FL45" s="1388">
        <v>195.15</v>
      </c>
    </row>
    <row r="46" spans="2:168" ht="14.25" customHeight="1" thickBot="1">
      <c r="B46" s="293"/>
      <c r="C46" s="1153" t="s">
        <v>122</v>
      </c>
      <c r="D46" s="1170">
        <v>127.84320000000001</v>
      </c>
      <c r="E46" s="1173">
        <v>133.46680000000001</v>
      </c>
      <c r="F46" s="1174">
        <v>139.04130000000001</v>
      </c>
      <c r="G46" s="1174">
        <v>144.2713</v>
      </c>
      <c r="H46" s="1174">
        <v>148.2268</v>
      </c>
      <c r="I46" s="1174">
        <v>150.65730000000002</v>
      </c>
      <c r="J46" s="1174">
        <v>151.83840000000001</v>
      </c>
      <c r="K46" s="1174">
        <v>149.22390000000001</v>
      </c>
      <c r="L46" s="1174">
        <v>145.614</v>
      </c>
      <c r="M46" s="1171">
        <v>141.17680000000001</v>
      </c>
      <c r="N46" s="1171">
        <v>136.15300000000002</v>
      </c>
      <c r="O46" s="1175">
        <v>134.88580000000002</v>
      </c>
      <c r="Q46" s="1200"/>
      <c r="R46" s="1153" t="s">
        <v>122</v>
      </c>
      <c r="S46" s="1174">
        <v>134.97900000000001</v>
      </c>
      <c r="T46" s="1174">
        <v>136.83250000000001</v>
      </c>
      <c r="U46" s="1174">
        <v>138.1832</v>
      </c>
      <c r="V46" s="1174">
        <v>139.47970000000001</v>
      </c>
      <c r="W46" s="1174">
        <v>140.6713</v>
      </c>
      <c r="X46" s="1174">
        <v>142.136</v>
      </c>
      <c r="Y46" s="1174">
        <v>142.21870000000001</v>
      </c>
      <c r="Z46" s="1171">
        <v>139.5026</v>
      </c>
      <c r="AA46" s="1171">
        <v>136.99030000000002</v>
      </c>
      <c r="AB46" s="1174">
        <v>134.30160000000001</v>
      </c>
      <c r="AC46" s="1174">
        <v>132.59630000000001</v>
      </c>
      <c r="AD46" s="1175">
        <v>133.1848</v>
      </c>
      <c r="AG46" s="1201"/>
      <c r="AH46" s="1201"/>
      <c r="AI46" s="1176"/>
      <c r="AJ46" s="1177"/>
      <c r="AK46" s="1177"/>
      <c r="AL46" s="1177"/>
      <c r="AM46" s="1177"/>
      <c r="AN46" s="1177"/>
      <c r="AO46" s="1177"/>
      <c r="AP46" s="1177"/>
      <c r="AQ46" s="1158"/>
      <c r="AR46" s="1158"/>
      <c r="AS46" s="1177"/>
      <c r="AT46" s="1178"/>
      <c r="AV46" s="1201"/>
      <c r="AW46" s="1201"/>
      <c r="AX46" s="1176"/>
      <c r="AY46" s="1177"/>
      <c r="AZ46" s="1177"/>
      <c r="BA46" s="1177"/>
      <c r="BB46" s="1177"/>
      <c r="BC46" s="1177"/>
      <c r="BD46" s="1177"/>
      <c r="BE46" s="1177"/>
      <c r="BF46" s="1158"/>
      <c r="BG46" s="1158"/>
      <c r="BH46" s="1177"/>
      <c r="BI46" s="1178"/>
      <c r="BK46" s="283"/>
      <c r="BL46" s="1137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8"/>
      <c r="DU46" s="902"/>
      <c r="DV46" s="904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8"/>
      <c r="EJ46" s="902"/>
      <c r="EK46" s="904"/>
      <c r="EL46" s="1049"/>
      <c r="EM46" s="1049"/>
      <c r="EN46" s="1049"/>
      <c r="EO46" s="1049"/>
      <c r="EP46" s="1049"/>
      <c r="EQ46" s="1049"/>
      <c r="ER46" s="1049"/>
      <c r="ES46" s="1049"/>
      <c r="ET46" s="1049"/>
      <c r="EU46" s="1049"/>
      <c r="EV46" s="1049"/>
      <c r="EW46" s="1202"/>
    </row>
    <row r="47" spans="2:168" ht="21.75" customHeight="1" thickBot="1">
      <c r="B47" s="1200"/>
      <c r="C47" s="1200"/>
      <c r="D47" s="1203"/>
      <c r="E47" s="1203"/>
      <c r="F47" s="1204"/>
      <c r="G47" s="1204"/>
      <c r="H47" s="1204"/>
      <c r="I47" s="1204"/>
      <c r="J47" s="1204"/>
      <c r="K47" s="1204"/>
      <c r="L47" s="1204"/>
      <c r="M47" s="1204"/>
      <c r="N47" s="1204"/>
      <c r="O47" s="1205"/>
      <c r="Q47" s="1200"/>
      <c r="R47" s="1200"/>
      <c r="S47" s="1204"/>
      <c r="T47" s="1204"/>
      <c r="U47" s="1204"/>
      <c r="V47" s="1204"/>
      <c r="W47" s="1204"/>
      <c r="X47" s="1204"/>
      <c r="Y47" s="1204"/>
      <c r="Z47" s="1204"/>
      <c r="AA47" s="1204"/>
      <c r="AB47" s="1204"/>
      <c r="AC47" s="1204"/>
      <c r="AD47" s="1205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6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139</v>
      </c>
      <c r="DF47" s="428" t="s">
        <v>105</v>
      </c>
      <c r="DG47" s="738">
        <v>127.45030000000001</v>
      </c>
      <c r="DH47" s="738">
        <v>127.6584</v>
      </c>
      <c r="DI47" s="738">
        <v>127.28790000000001</v>
      </c>
      <c r="DJ47" s="738">
        <v>127.56530000000001</v>
      </c>
      <c r="DK47" s="738">
        <v>136.84790000000001</v>
      </c>
      <c r="DL47" s="738">
        <v>151.40380000000002</v>
      </c>
      <c r="DM47" s="738">
        <v>161.53700000000001</v>
      </c>
      <c r="DN47" s="738">
        <v>163.46080000000001</v>
      </c>
      <c r="DO47" s="738">
        <v>165.64320000000001</v>
      </c>
      <c r="DP47" s="738">
        <v>158.01340000000002</v>
      </c>
      <c r="DQ47" s="738">
        <v>151.55289999999999</v>
      </c>
      <c r="DR47" s="739">
        <v>153.09440000000001</v>
      </c>
      <c r="DU47" s="427" t="s">
        <v>139</v>
      </c>
      <c r="DV47" s="905" t="s">
        <v>105</v>
      </c>
      <c r="DW47" s="738">
        <v>151.69150000000002</v>
      </c>
      <c r="DX47" s="738">
        <v>152.30590000000001</v>
      </c>
      <c r="DY47" s="738">
        <v>156.53200000000001</v>
      </c>
      <c r="DZ47" s="738">
        <v>168.85230000000001</v>
      </c>
      <c r="EA47" s="738">
        <v>174.00920000000002</v>
      </c>
      <c r="EB47" s="738">
        <v>176.7192</v>
      </c>
      <c r="EC47" s="738">
        <v>172.7191</v>
      </c>
      <c r="ED47" s="738">
        <v>170.16810000000001</v>
      </c>
      <c r="EE47" s="738">
        <v>165.32220000000001</v>
      </c>
      <c r="EF47" s="738">
        <v>151.38200000000001</v>
      </c>
      <c r="EG47" s="738">
        <v>145.65200000000002</v>
      </c>
      <c r="EH47" s="739">
        <v>142.785</v>
      </c>
      <c r="EJ47" s="427" t="s">
        <v>139</v>
      </c>
      <c r="EK47" s="905" t="s">
        <v>105</v>
      </c>
      <c r="EL47" s="1050">
        <v>136.3211</v>
      </c>
      <c r="EM47" s="1050">
        <v>140.8031</v>
      </c>
      <c r="EN47" s="1050">
        <v>146.74540000000002</v>
      </c>
      <c r="EO47" s="1050">
        <v>143.7302</v>
      </c>
      <c r="EP47" s="1050">
        <v>141.59620000000001</v>
      </c>
      <c r="EQ47" s="1050">
        <v>145.31700000000001</v>
      </c>
      <c r="ER47" s="1050">
        <v>145.00900000000001</v>
      </c>
      <c r="ES47" s="1050">
        <v>148.7329</v>
      </c>
      <c r="ET47" s="1050">
        <v>146.78400000000002</v>
      </c>
      <c r="EU47" s="1050">
        <v>138.0771</v>
      </c>
      <c r="EV47" s="1050">
        <v>135.76240000000001</v>
      </c>
      <c r="EW47" s="1051">
        <v>135.65700000000001</v>
      </c>
    </row>
    <row r="48" spans="2:168" ht="16.5" thickBot="1">
      <c r="B48" s="150" t="s">
        <v>139</v>
      </c>
      <c r="C48" s="150" t="s">
        <v>105</v>
      </c>
      <c r="D48" s="1207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8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139</v>
      </c>
      <c r="CP48" s="428" t="s">
        <v>105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7" t="s">
        <v>503</v>
      </c>
      <c r="B1" s="938"/>
      <c r="C1" s="937"/>
      <c r="D1" s="937"/>
      <c r="E1" s="937"/>
      <c r="F1" s="937"/>
      <c r="G1" s="939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1917" t="s">
        <v>7</v>
      </c>
      <c r="C5" s="1918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8">
        <v>6922.75</v>
      </c>
      <c r="C7" s="1089">
        <v>5777.9088235294112</v>
      </c>
      <c r="D7" s="1090">
        <v>5.3997450000000002</v>
      </c>
      <c r="E7" s="1091">
        <v>4.506768882352941</v>
      </c>
      <c r="F7" s="1092">
        <v>19.814109419803327</v>
      </c>
    </row>
    <row r="8" spans="1:7" ht="30" customHeight="1">
      <c r="A8" s="219" t="s">
        <v>46</v>
      </c>
      <c r="B8" s="1093">
        <v>6931.6225490196075</v>
      </c>
      <c r="C8" s="1094">
        <v>5795.9156862745094</v>
      </c>
      <c r="D8" s="1095">
        <v>5.4066655882352945</v>
      </c>
      <c r="E8" s="1096">
        <v>4.5208142352941181</v>
      </c>
      <c r="F8" s="1097">
        <v>19.594951414400334</v>
      </c>
    </row>
    <row r="9" spans="1:7" ht="30" customHeight="1">
      <c r="A9" s="220" t="s">
        <v>47</v>
      </c>
      <c r="B9" s="1098">
        <v>6946.4284313725493</v>
      </c>
      <c r="C9" s="1099">
        <v>5829.3049019607843</v>
      </c>
      <c r="D9" s="1100">
        <v>5.4182141764705882</v>
      </c>
      <c r="E9" s="1101">
        <v>4.5468578235294119</v>
      </c>
      <c r="F9" s="1102">
        <v>19.163923455710837</v>
      </c>
    </row>
    <row r="10" spans="1:7" ht="30" customHeight="1">
      <c r="A10" s="220" t="s">
        <v>212</v>
      </c>
      <c r="B10" s="1098">
        <v>6876.1068627450977</v>
      </c>
      <c r="C10" s="1099">
        <v>5784.964705882353</v>
      </c>
      <c r="D10" s="1100">
        <v>5.3633633529411764</v>
      </c>
      <c r="E10" s="1101">
        <v>4.5122724705882353</v>
      </c>
      <c r="F10" s="1102">
        <v>18.861690819880607</v>
      </c>
    </row>
    <row r="11" spans="1:7" ht="30" customHeight="1" thickBot="1">
      <c r="A11" s="221" t="s">
        <v>48</v>
      </c>
      <c r="B11" s="1103">
        <v>6918.2549019607841</v>
      </c>
      <c r="C11" s="1104">
        <v>5707.823529411764</v>
      </c>
      <c r="D11" s="1105">
        <v>5.3962388235294121</v>
      </c>
      <c r="E11" s="1106">
        <v>4.4521023529411758</v>
      </c>
      <c r="F11" s="1107">
        <v>21.206531111408857</v>
      </c>
    </row>
    <row r="12" spans="1:7" ht="15.75">
      <c r="A12" s="204" t="s">
        <v>274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310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5"/>
      <c r="B24" s="111"/>
      <c r="C24" s="111"/>
      <c r="D24" s="111"/>
      <c r="E24" s="936"/>
      <c r="F24" s="936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501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502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7" t="s">
        <v>154</v>
      </c>
      <c r="C4" s="493"/>
      <c r="D4" s="493"/>
      <c r="E4" s="494"/>
      <c r="F4" s="749" t="s">
        <v>185</v>
      </c>
      <c r="G4" s="750" t="s">
        <v>4</v>
      </c>
      <c r="H4" s="750" t="s">
        <v>5</v>
      </c>
      <c r="I4" s="751" t="s">
        <v>186</v>
      </c>
    </row>
    <row r="5" spans="1:9" ht="24" customHeight="1" thickBot="1">
      <c r="A5" s="121" t="s">
        <v>6</v>
      </c>
      <c r="B5" s="747" t="s">
        <v>211</v>
      </c>
      <c r="C5" s="494"/>
      <c r="D5" s="748" t="s">
        <v>7</v>
      </c>
      <c r="E5" s="494"/>
      <c r="F5" s="752" t="s">
        <v>187</v>
      </c>
      <c r="G5" s="753" t="s">
        <v>8</v>
      </c>
      <c r="H5" s="753" t="s">
        <v>9</v>
      </c>
      <c r="I5" s="579" t="s">
        <v>188</v>
      </c>
    </row>
    <row r="6" spans="1:9" ht="23.25" customHeight="1" thickBot="1">
      <c r="A6" s="496" t="s">
        <v>189</v>
      </c>
      <c r="B6" s="497">
        <v>2019</v>
      </c>
      <c r="C6" s="497">
        <v>2018</v>
      </c>
      <c r="D6" s="497">
        <v>2019</v>
      </c>
      <c r="E6" s="497">
        <v>2018</v>
      </c>
      <c r="F6" s="754" t="s">
        <v>18</v>
      </c>
      <c r="G6" s="755" t="s">
        <v>10</v>
      </c>
      <c r="H6" s="755" t="s">
        <v>190</v>
      </c>
      <c r="I6" s="955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45"/>
      <c r="H50" s="1445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45"/>
      <c r="H51" s="1445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45"/>
      <c r="H52" s="1445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45"/>
      <c r="H53" s="1445"/>
      <c r="I53" s="30"/>
    </row>
    <row r="54" spans="1:9" ht="15.75">
      <c r="A54" s="204"/>
      <c r="B54" s="204"/>
      <c r="C54" s="204"/>
      <c r="D54" s="204"/>
      <c r="E54" s="204"/>
      <c r="F54" s="204"/>
      <c r="G54" s="1445"/>
      <c r="H54" s="1445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S17" sqref="S1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8"/>
      <c r="C1" s="886"/>
      <c r="D1" s="886"/>
      <c r="E1" s="886"/>
      <c r="F1" s="886"/>
      <c r="G1" s="886"/>
      <c r="H1" s="886"/>
      <c r="I1" s="886"/>
      <c r="J1" s="886"/>
      <c r="K1" s="886"/>
      <c r="L1" s="887"/>
      <c r="M1" s="887"/>
      <c r="N1" s="887"/>
      <c r="O1" s="887"/>
      <c r="P1" s="887"/>
      <c r="Q1" s="887"/>
    </row>
    <row r="2" spans="2:36" s="23" customFormat="1" ht="21.75" customHeight="1">
      <c r="B2" s="1068"/>
      <c r="C2" s="1068"/>
      <c r="D2" s="1068"/>
      <c r="E2" s="1068"/>
      <c r="F2" s="1068"/>
      <c r="G2" s="1068"/>
      <c r="H2" s="1068"/>
      <c r="I2" s="1068"/>
      <c r="J2" s="1068"/>
      <c r="K2" s="1068"/>
      <c r="L2" s="1068"/>
      <c r="M2" s="1068"/>
      <c r="N2" s="1068"/>
      <c r="O2" s="1068"/>
      <c r="P2" s="1068"/>
      <c r="Q2" s="1068"/>
      <c r="R2" s="887"/>
      <c r="S2"/>
      <c r="T2"/>
      <c r="U2" s="1232"/>
      <c r="V2" s="1232"/>
      <c r="W2" s="1232"/>
      <c r="X2" s="1232"/>
      <c r="Y2" s="1232"/>
      <c r="Z2" s="1232"/>
      <c r="AA2" s="1232"/>
      <c r="AB2" s="1232"/>
    </row>
    <row r="3" spans="2:36" ht="18" customHeight="1">
      <c r="B3" s="1068"/>
      <c r="C3" s="886"/>
      <c r="D3" s="886"/>
      <c r="E3" s="886"/>
      <c r="F3" s="886"/>
      <c r="G3" s="886"/>
      <c r="H3" s="886"/>
      <c r="I3" s="886"/>
      <c r="J3" s="886"/>
      <c r="K3" s="886"/>
      <c r="L3" s="887"/>
      <c r="M3" s="887"/>
      <c r="N3" s="887"/>
      <c r="O3" s="887"/>
      <c r="P3" s="887"/>
      <c r="Q3" s="887"/>
    </row>
    <row r="5" spans="2:36" ht="18">
      <c r="B5" s="741" t="s">
        <v>32</v>
      </c>
      <c r="C5" s="742"/>
      <c r="D5" s="742"/>
      <c r="E5" s="743"/>
      <c r="F5" s="743"/>
      <c r="G5" s="42"/>
      <c r="H5" s="42"/>
      <c r="I5" s="42"/>
      <c r="J5" s="42"/>
      <c r="K5" s="42"/>
    </row>
    <row r="6" spans="2:36" ht="15">
      <c r="B6" s="744" t="s">
        <v>536</v>
      </c>
      <c r="C6" s="742"/>
      <c r="D6" s="742"/>
      <c r="E6" s="745"/>
      <c r="F6" s="745"/>
      <c r="G6" s="42"/>
      <c r="AI6" s="1231"/>
      <c r="AJ6" s="1231"/>
    </row>
    <row r="7" spans="2:36" ht="19.5" customHeight="1">
      <c r="B7" s="1012" t="s">
        <v>381</v>
      </c>
      <c r="C7" s="745"/>
      <c r="D7" s="745"/>
      <c r="E7" s="743"/>
      <c r="F7" s="743"/>
      <c r="G7" s="42"/>
      <c r="AI7" s="1231"/>
      <c r="AJ7" s="1231"/>
    </row>
    <row r="8" spans="2:36" ht="15.75">
      <c r="B8" s="42"/>
      <c r="C8" s="42"/>
      <c r="D8" s="42"/>
      <c r="E8" s="42"/>
      <c r="F8" s="42"/>
      <c r="G8" s="42"/>
      <c r="H8" s="1230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30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2" t="s">
        <v>677</v>
      </c>
      <c r="C12" s="733"/>
      <c r="D12" s="732" t="s">
        <v>39</v>
      </c>
      <c r="E12" s="733"/>
      <c r="F12" s="733"/>
      <c r="G12" s="732"/>
      <c r="H12" s="733"/>
      <c r="I12" s="734"/>
      <c r="J12" s="735"/>
      <c r="K12" s="735"/>
      <c r="L12" s="732" t="s">
        <v>678</v>
      </c>
      <c r="M12" s="732"/>
      <c r="N12" s="733"/>
      <c r="O12" s="736"/>
      <c r="P12" s="737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37" t="s">
        <v>147</v>
      </c>
      <c r="C15" s="1438"/>
      <c r="D15" s="1438" t="str">
        <f>SKUP_SEUROP_tyg!J1</f>
        <v xml:space="preserve"> 21.09.2020 - 27.09.2020r. </v>
      </c>
      <c r="E15" s="1438"/>
      <c r="F15" s="1438"/>
      <c r="G15" s="1438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377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535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313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8"/>
      <c r="C34" s="884"/>
      <c r="D34" s="884"/>
      <c r="E34" s="884"/>
      <c r="F34" s="884"/>
      <c r="G34" s="884"/>
      <c r="H34" s="884"/>
      <c r="I34" s="884"/>
      <c r="J34" s="884"/>
      <c r="K34" s="884"/>
      <c r="L34" s="885"/>
      <c r="M34" s="885"/>
      <c r="N34" s="885"/>
      <c r="O34" s="885"/>
      <c r="P34" s="885"/>
    </row>
    <row r="35" spans="2:16">
      <c r="B35" s="884"/>
      <c r="C35" s="884"/>
      <c r="D35" s="884"/>
      <c r="E35" s="884"/>
      <c r="F35" s="884"/>
      <c r="G35" s="884"/>
      <c r="H35" s="884"/>
      <c r="I35" s="884"/>
      <c r="J35" s="884"/>
      <c r="K35" s="884"/>
      <c r="L35" s="885"/>
      <c r="M35" s="885"/>
      <c r="N35" s="885"/>
      <c r="O35" s="885"/>
      <c r="P35" s="885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10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10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10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10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10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10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P48" sqref="P4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291</v>
      </c>
      <c r="C1" s="677"/>
      <c r="D1" s="677"/>
      <c r="E1" s="677"/>
      <c r="F1" s="677"/>
      <c r="G1" s="677"/>
      <c r="H1" s="677"/>
      <c r="I1" s="677"/>
      <c r="J1" s="253" t="s">
        <v>679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33"/>
      <c r="C4" s="886"/>
      <c r="D4" s="886"/>
      <c r="E4" s="886"/>
      <c r="F4" s="886"/>
      <c r="G4" s="886"/>
      <c r="H4" s="886"/>
      <c r="I4" s="886"/>
      <c r="J4" s="886"/>
      <c r="K4" s="886"/>
      <c r="L4" s="887"/>
      <c r="M4" s="887"/>
      <c r="N4" s="887"/>
      <c r="O4" s="887"/>
      <c r="P4" s="887"/>
      <c r="Q4" s="887"/>
      <c r="R4" s="887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19" t="s">
        <v>154</v>
      </c>
      <c r="D7" s="1920"/>
      <c r="E7" s="1920"/>
      <c r="F7" s="1920"/>
      <c r="G7" s="1065" t="s">
        <v>426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63"/>
      <c r="G8" s="1066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682</v>
      </c>
      <c r="D9" s="29" t="s">
        <v>683</v>
      </c>
      <c r="E9" s="93" t="s">
        <v>682</v>
      </c>
      <c r="F9" s="1064" t="s">
        <v>683</v>
      </c>
      <c r="G9" s="1067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62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5965.5609999999997</v>
      </c>
      <c r="D12" s="50">
        <v>6091.3149999999996</v>
      </c>
      <c r="E12" s="96">
        <v>5848.5892156862737</v>
      </c>
      <c r="F12" s="96">
        <v>5971.8774509803916</v>
      </c>
      <c r="G12" s="115">
        <v>-2.0644803297810066</v>
      </c>
      <c r="H12" s="31">
        <v>61.62</v>
      </c>
      <c r="I12" s="56">
        <v>95.5</v>
      </c>
      <c r="J12" s="32">
        <v>36.195002584613555</v>
      </c>
      <c r="K12" s="25"/>
      <c r="L12" s="1549"/>
      <c r="M12" s="2"/>
      <c r="N12" s="1865"/>
    </row>
    <row r="13" spans="1:18" ht="15">
      <c r="B13" s="55" t="s">
        <v>12</v>
      </c>
      <c r="C13" s="67">
        <v>5903.63</v>
      </c>
      <c r="D13" s="50">
        <v>6018.88</v>
      </c>
      <c r="E13" s="96">
        <v>5787.8725490196075</v>
      </c>
      <c r="F13" s="96">
        <v>5900.8627450980393</v>
      </c>
      <c r="G13" s="115">
        <v>-1.9148080706044976</v>
      </c>
      <c r="H13" s="31">
        <v>57.93</v>
      </c>
      <c r="I13" s="56">
        <v>96.6</v>
      </c>
      <c r="J13" s="32">
        <v>52.522694394549632</v>
      </c>
      <c r="K13" s="25"/>
      <c r="L13" s="1549"/>
      <c r="M13" s="2"/>
      <c r="N13" s="2"/>
    </row>
    <row r="14" spans="1:18" ht="15">
      <c r="B14" s="55" t="s">
        <v>13</v>
      </c>
      <c r="C14" s="67">
        <v>5526.3149999999996</v>
      </c>
      <c r="D14" s="50">
        <v>5661.7979999999998</v>
      </c>
      <c r="E14" s="96">
        <v>5417.9558823529405</v>
      </c>
      <c r="F14" s="96">
        <v>5550.7823529411762</v>
      </c>
      <c r="G14" s="115">
        <v>-2.3929324218207744</v>
      </c>
      <c r="H14" s="56">
        <v>53.31</v>
      </c>
      <c r="I14" s="56">
        <v>97.4</v>
      </c>
      <c r="J14" s="32">
        <v>10.072927009769467</v>
      </c>
      <c r="K14" s="25"/>
      <c r="L14" s="2"/>
      <c r="M14" s="2"/>
      <c r="N14" s="2"/>
    </row>
    <row r="15" spans="1:18" ht="15">
      <c r="B15" s="55" t="s">
        <v>14</v>
      </c>
      <c r="C15" s="67">
        <v>5125.9809999999998</v>
      </c>
      <c r="D15" s="50">
        <v>5246.8469999999998</v>
      </c>
      <c r="E15" s="96">
        <v>5025.4715686274503</v>
      </c>
      <c r="F15" s="96">
        <v>5143.9676470588229</v>
      </c>
      <c r="G15" s="115">
        <v>-2.3035929959459458</v>
      </c>
      <c r="H15" s="56">
        <v>48.32</v>
      </c>
      <c r="I15" s="56">
        <v>97.7</v>
      </c>
      <c r="J15" s="32">
        <v>1.0911159952249729</v>
      </c>
      <c r="K15" s="25"/>
      <c r="L15" s="2"/>
      <c r="M15" s="2"/>
      <c r="N15" s="2"/>
    </row>
    <row r="16" spans="1:18" ht="15">
      <c r="B16" s="55" t="s">
        <v>15</v>
      </c>
      <c r="C16" s="67">
        <v>4241.4880000000003</v>
      </c>
      <c r="D16" s="50">
        <v>4404.058</v>
      </c>
      <c r="E16" s="96">
        <v>4158.3215686274516</v>
      </c>
      <c r="F16" s="96">
        <v>4317.7039215686273</v>
      </c>
      <c r="G16" s="115">
        <v>-3.6913682789826949</v>
      </c>
      <c r="H16" s="56">
        <v>43.4</v>
      </c>
      <c r="I16" s="56">
        <v>107</v>
      </c>
      <c r="J16" s="32">
        <v>0.11230982636603334</v>
      </c>
      <c r="K16" s="25"/>
      <c r="L16" s="2"/>
      <c r="M16" s="2"/>
      <c r="N16" s="2"/>
    </row>
    <row r="17" spans="2:14" ht="15">
      <c r="B17" s="55" t="s">
        <v>16</v>
      </c>
      <c r="C17" s="67">
        <v>4501.1440000000002</v>
      </c>
      <c r="D17" s="50">
        <v>4142.1989999999996</v>
      </c>
      <c r="E17" s="96">
        <v>4412.886274509804</v>
      </c>
      <c r="F17" s="96">
        <v>4060.9794117647052</v>
      </c>
      <c r="G17" s="115">
        <v>8.6655662849612174</v>
      </c>
      <c r="H17" s="56">
        <v>37.35</v>
      </c>
      <c r="I17" s="56">
        <v>93.1</v>
      </c>
      <c r="J17" s="32">
        <v>5.9501894763461377E-3</v>
      </c>
      <c r="K17" s="25"/>
      <c r="L17" s="2"/>
      <c r="M17" s="2"/>
      <c r="N17" s="2"/>
    </row>
    <row r="18" spans="2:14" ht="15" thickBot="1">
      <c r="B18" s="57" t="s">
        <v>124</v>
      </c>
      <c r="C18" s="68">
        <v>5876.6719999999996</v>
      </c>
      <c r="D18" s="69">
        <v>5996.5219999999999</v>
      </c>
      <c r="E18" s="116">
        <v>5761.4431372549016</v>
      </c>
      <c r="F18" s="116">
        <v>5878.9431372549016</v>
      </c>
      <c r="G18" s="117">
        <v>-1.9986585557428185</v>
      </c>
      <c r="H18" s="58">
        <v>58.68</v>
      </c>
      <c r="I18" s="58">
        <v>96.3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6183.7449999999999</v>
      </c>
      <c r="D20" s="50">
        <v>6270.9110000000001</v>
      </c>
      <c r="E20" s="96">
        <v>6062.4950980392159</v>
      </c>
      <c r="F20" s="96">
        <v>6147.951960784314</v>
      </c>
      <c r="G20" s="115">
        <v>-1.3900053756144868</v>
      </c>
      <c r="H20" s="56">
        <v>61.67</v>
      </c>
      <c r="I20" s="56">
        <v>94</v>
      </c>
      <c r="J20" s="32">
        <v>34.866855311732849</v>
      </c>
      <c r="K20" s="25"/>
    </row>
    <row r="21" spans="2:14" ht="15">
      <c r="B21" s="55" t="s">
        <v>12</v>
      </c>
      <c r="C21" s="67">
        <v>6053.348</v>
      </c>
      <c r="D21" s="50">
        <v>6146.634</v>
      </c>
      <c r="E21" s="96">
        <v>5934.6549019607837</v>
      </c>
      <c r="F21" s="96">
        <v>6026.1117647058827</v>
      </c>
      <c r="G21" s="115">
        <v>-1.5176761785393444</v>
      </c>
      <c r="H21" s="56">
        <v>57.87</v>
      </c>
      <c r="I21" s="56">
        <v>96.3</v>
      </c>
      <c r="J21" s="32">
        <v>53.643910574742804</v>
      </c>
      <c r="K21" s="25"/>
    </row>
    <row r="22" spans="2:14" ht="15">
      <c r="B22" s="55" t="s">
        <v>13</v>
      </c>
      <c r="C22" s="67">
        <v>5584.08</v>
      </c>
      <c r="D22" s="50">
        <v>5711.527</v>
      </c>
      <c r="E22" s="96">
        <v>5474.5882352941171</v>
      </c>
      <c r="F22" s="96">
        <v>5599.5362745098037</v>
      </c>
      <c r="G22" s="115">
        <v>-2.2313997640210772</v>
      </c>
      <c r="H22" s="56">
        <v>53.23</v>
      </c>
      <c r="I22" s="56">
        <v>96.2</v>
      </c>
      <c r="J22" s="32">
        <v>10.464179300264229</v>
      </c>
      <c r="K22" s="25"/>
    </row>
    <row r="23" spans="2:14" ht="15">
      <c r="B23" s="55" t="s">
        <v>14</v>
      </c>
      <c r="C23" s="67">
        <v>5161.9979999999996</v>
      </c>
      <c r="D23" s="50" t="s">
        <v>262</v>
      </c>
      <c r="E23" s="96">
        <v>5060.7823529411762</v>
      </c>
      <c r="F23" s="96" t="s">
        <v>262</v>
      </c>
      <c r="G23" s="115" t="s">
        <v>262</v>
      </c>
      <c r="H23" s="56">
        <v>48.35</v>
      </c>
      <c r="I23" s="56">
        <v>95.2</v>
      </c>
      <c r="J23" s="32">
        <v>0.93885276315049759</v>
      </c>
      <c r="K23" s="25"/>
    </row>
    <row r="24" spans="2:14" ht="15">
      <c r="B24" s="55" t="s">
        <v>15</v>
      </c>
      <c r="C24" s="67" t="s">
        <v>262</v>
      </c>
      <c r="D24" s="50" t="s">
        <v>262</v>
      </c>
      <c r="E24" s="96" t="s">
        <v>262</v>
      </c>
      <c r="F24" s="96" t="s">
        <v>262</v>
      </c>
      <c r="G24" s="115" t="s">
        <v>262</v>
      </c>
      <c r="H24" s="56" t="s">
        <v>262</v>
      </c>
      <c r="I24" s="56" t="s">
        <v>262</v>
      </c>
      <c r="J24" s="32" t="s">
        <v>262</v>
      </c>
      <c r="K24" s="25"/>
    </row>
    <row r="25" spans="2:14" ht="15">
      <c r="B25" s="55" t="s">
        <v>16</v>
      </c>
      <c r="C25" s="67" t="s">
        <v>262</v>
      </c>
      <c r="D25" s="50" t="s">
        <v>262</v>
      </c>
      <c r="E25" s="96" t="s">
        <v>262</v>
      </c>
      <c r="F25" s="96" t="s">
        <v>262</v>
      </c>
      <c r="G25" s="115" t="s">
        <v>262</v>
      </c>
      <c r="H25" s="56" t="s">
        <v>262</v>
      </c>
      <c r="I25" s="56" t="s">
        <v>262</v>
      </c>
      <c r="J25" s="32" t="s">
        <v>262</v>
      </c>
      <c r="K25" s="25"/>
    </row>
    <row r="26" spans="2:14" ht="15" thickBot="1">
      <c r="B26" s="57" t="s">
        <v>124</v>
      </c>
      <c r="C26" s="68">
        <v>6039.0519999999997</v>
      </c>
      <c r="D26" s="69">
        <v>6134.06</v>
      </c>
      <c r="E26" s="116">
        <v>5920.6392156862739</v>
      </c>
      <c r="F26" s="116">
        <v>6013.7843137254904</v>
      </c>
      <c r="G26" s="117">
        <v>-1.5488599720250651</v>
      </c>
      <c r="H26" s="58">
        <v>58.61</v>
      </c>
      <c r="I26" s="58">
        <v>95.5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5947.0559999999996</v>
      </c>
      <c r="D28" s="50">
        <v>6097.6850000000004</v>
      </c>
      <c r="E28" s="96">
        <v>5830.447058823529</v>
      </c>
      <c r="F28" s="96">
        <v>5978.1225490196084</v>
      </c>
      <c r="G28" s="115">
        <v>-2.4702653548026965</v>
      </c>
      <c r="H28" s="56">
        <v>61.61</v>
      </c>
      <c r="I28" s="56">
        <v>96.4</v>
      </c>
      <c r="J28" s="32">
        <v>38.607805474777606</v>
      </c>
      <c r="K28" s="25"/>
    </row>
    <row r="29" spans="2:14" ht="15">
      <c r="B29" s="55" t="s">
        <v>12</v>
      </c>
      <c r="C29" s="67">
        <v>5926.8389999999999</v>
      </c>
      <c r="D29" s="50">
        <v>6068.8230000000003</v>
      </c>
      <c r="E29" s="96">
        <v>5810.626470588235</v>
      </c>
      <c r="F29" s="96">
        <v>5949.8264705882357</v>
      </c>
      <c r="G29" s="115">
        <v>-2.3395640307848882</v>
      </c>
      <c r="H29" s="56">
        <v>57.89</v>
      </c>
      <c r="I29" s="56">
        <v>97.6</v>
      </c>
      <c r="J29" s="32">
        <v>51.371913596806564</v>
      </c>
      <c r="K29" s="25"/>
    </row>
    <row r="30" spans="2:14" ht="15">
      <c r="B30" s="55" t="s">
        <v>13</v>
      </c>
      <c r="C30" s="67">
        <v>5572.1580000000004</v>
      </c>
      <c r="D30" s="50">
        <v>5734.1019999999999</v>
      </c>
      <c r="E30" s="96">
        <v>5462.9000000000005</v>
      </c>
      <c r="F30" s="96">
        <v>5621.6686274509802</v>
      </c>
      <c r="G30" s="115">
        <v>-2.8242260078387078</v>
      </c>
      <c r="H30" s="56">
        <v>53.32</v>
      </c>
      <c r="I30" s="56">
        <v>98.9</v>
      </c>
      <c r="J30" s="32">
        <v>9.0802759923168548</v>
      </c>
      <c r="K30" s="25"/>
    </row>
    <row r="31" spans="2:14" ht="15">
      <c r="B31" s="55" t="s">
        <v>14</v>
      </c>
      <c r="C31" s="67">
        <v>5147.1369999999997</v>
      </c>
      <c r="D31" s="50">
        <v>5274.0590000000002</v>
      </c>
      <c r="E31" s="96">
        <v>5046.2127450980388</v>
      </c>
      <c r="F31" s="96">
        <v>5170.6460784313731</v>
      </c>
      <c r="G31" s="115">
        <v>-2.4065335636177085</v>
      </c>
      <c r="H31" s="56">
        <v>48.31</v>
      </c>
      <c r="I31" s="56">
        <v>98.8</v>
      </c>
      <c r="J31" s="32">
        <v>0.87884023135281308</v>
      </c>
      <c r="K31" s="25"/>
    </row>
    <row r="32" spans="2:14" ht="15">
      <c r="B32" s="55" t="s">
        <v>15</v>
      </c>
      <c r="C32" s="67">
        <v>4674.7190000000001</v>
      </c>
      <c r="D32" s="50">
        <v>4761.6170000000002</v>
      </c>
      <c r="E32" s="96">
        <v>4583.0578431372551</v>
      </c>
      <c r="F32" s="96">
        <v>4668.2519607843142</v>
      </c>
      <c r="G32" s="115">
        <v>-1.8249682828333347</v>
      </c>
      <c r="H32" s="56">
        <v>43.45</v>
      </c>
      <c r="I32" s="56">
        <v>104</v>
      </c>
      <c r="J32" s="32">
        <v>5.6872444763979353E-2</v>
      </c>
      <c r="K32" s="25"/>
    </row>
    <row r="33" spans="2:11" ht="15">
      <c r="B33" s="55" t="s">
        <v>16</v>
      </c>
      <c r="C33" s="67" t="s">
        <v>262</v>
      </c>
      <c r="D33" s="50">
        <v>4271.826</v>
      </c>
      <c r="E33" s="96" t="s">
        <v>262</v>
      </c>
      <c r="F33" s="96">
        <v>4188.0647058823533</v>
      </c>
      <c r="G33" s="115" t="s">
        <v>262</v>
      </c>
      <c r="H33" s="56" t="s">
        <v>262</v>
      </c>
      <c r="I33" s="56" t="s">
        <v>262</v>
      </c>
      <c r="J33" s="32" t="s">
        <v>262</v>
      </c>
      <c r="K33" s="25"/>
    </row>
    <row r="34" spans="2:11" ht="15" thickBot="1">
      <c r="B34" s="57" t="s">
        <v>124</v>
      </c>
      <c r="C34" s="68">
        <v>5894.06</v>
      </c>
      <c r="D34" s="69">
        <v>6038.6769999999997</v>
      </c>
      <c r="E34" s="116">
        <v>5778.4901960784318</v>
      </c>
      <c r="F34" s="116">
        <v>5920.2715686274505</v>
      </c>
      <c r="G34" s="117">
        <v>-2.3948457584334992</v>
      </c>
      <c r="H34" s="58">
        <v>58.82</v>
      </c>
      <c r="I34" s="58">
        <v>97.3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5987.6229999999996</v>
      </c>
      <c r="D36" s="50">
        <v>6159.7380000000003</v>
      </c>
      <c r="E36" s="96">
        <v>5870.2186274509795</v>
      </c>
      <c r="F36" s="96">
        <v>6038.9588235294123</v>
      </c>
      <c r="G36" s="115">
        <v>-2.794193519269824</v>
      </c>
      <c r="H36" s="56">
        <v>61.45</v>
      </c>
      <c r="I36" s="56">
        <v>95</v>
      </c>
      <c r="J36" s="32">
        <v>38.922951154710809</v>
      </c>
      <c r="K36" s="25"/>
    </row>
    <row r="37" spans="2:11" ht="15">
      <c r="B37" s="55" t="s">
        <v>12</v>
      </c>
      <c r="C37" s="67">
        <v>5964.9780000000001</v>
      </c>
      <c r="D37" s="50">
        <v>6095.2470000000003</v>
      </c>
      <c r="E37" s="96">
        <v>5848.0176470588231</v>
      </c>
      <c r="F37" s="96">
        <v>5975.7323529411769</v>
      </c>
      <c r="G37" s="115">
        <v>-2.1372226589012757</v>
      </c>
      <c r="H37" s="56">
        <v>57.95</v>
      </c>
      <c r="I37" s="56">
        <v>96.2</v>
      </c>
      <c r="J37" s="32">
        <v>50.237584304107905</v>
      </c>
      <c r="K37" s="25"/>
    </row>
    <row r="38" spans="2:11" ht="15">
      <c r="B38" s="55" t="s">
        <v>13</v>
      </c>
      <c r="C38" s="67">
        <v>5533.98</v>
      </c>
      <c r="D38" s="50">
        <v>5671.9889999999996</v>
      </c>
      <c r="E38" s="96">
        <v>5425.4705882352937</v>
      </c>
      <c r="F38" s="96">
        <v>5560.7735294117638</v>
      </c>
      <c r="G38" s="115">
        <v>-2.4331676242672549</v>
      </c>
      <c r="H38" s="56">
        <v>53.16</v>
      </c>
      <c r="I38" s="56">
        <v>97</v>
      </c>
      <c r="J38" s="32">
        <v>9.518700183936236</v>
      </c>
      <c r="K38" s="25"/>
    </row>
    <row r="39" spans="2:11" ht="15">
      <c r="B39" s="55" t="s">
        <v>14</v>
      </c>
      <c r="C39" s="67">
        <v>5073.4809999999998</v>
      </c>
      <c r="D39" s="50">
        <v>5217.8429999999998</v>
      </c>
      <c r="E39" s="96">
        <v>4974.0009803921566</v>
      </c>
      <c r="F39" s="96">
        <v>5115.5323529411762</v>
      </c>
      <c r="G39" s="115">
        <v>-2.7666988063841722</v>
      </c>
      <c r="H39" s="56">
        <v>48.15</v>
      </c>
      <c r="I39" s="56">
        <v>98.4</v>
      </c>
      <c r="J39" s="32">
        <v>1.2313509094624975</v>
      </c>
      <c r="K39" s="25"/>
    </row>
    <row r="40" spans="2:11" ht="15">
      <c r="B40" s="55" t="s">
        <v>15</v>
      </c>
      <c r="C40" s="67">
        <v>4371.9530000000004</v>
      </c>
      <c r="D40" s="50">
        <v>4544.1580000000004</v>
      </c>
      <c r="E40" s="96">
        <v>4286.2284313725495</v>
      </c>
      <c r="F40" s="96">
        <v>4455.0568627450984</v>
      </c>
      <c r="G40" s="115">
        <v>-3.7895909429205563</v>
      </c>
      <c r="H40" s="56">
        <v>43.61</v>
      </c>
      <c r="I40" s="56">
        <v>105</v>
      </c>
      <c r="J40" s="32">
        <v>8.6858777845902319E-2</v>
      </c>
      <c r="K40" s="25"/>
    </row>
    <row r="41" spans="2:11" ht="15">
      <c r="B41" s="55" t="s">
        <v>16</v>
      </c>
      <c r="C41" s="67" t="s">
        <v>262</v>
      </c>
      <c r="D41" s="50" t="s">
        <v>262</v>
      </c>
      <c r="E41" s="96" t="s">
        <v>262</v>
      </c>
      <c r="F41" s="96" t="s">
        <v>262</v>
      </c>
      <c r="G41" s="115" t="s">
        <v>262</v>
      </c>
      <c r="H41" s="56" t="s">
        <v>262</v>
      </c>
      <c r="I41" s="56" t="s">
        <v>262</v>
      </c>
      <c r="J41" s="32" t="s">
        <v>262</v>
      </c>
      <c r="K41" s="25"/>
    </row>
    <row r="42" spans="2:11" ht="15" thickBot="1">
      <c r="B42" s="57" t="s">
        <v>124</v>
      </c>
      <c r="C42" s="68">
        <v>5919.3590000000004</v>
      </c>
      <c r="D42" s="69">
        <v>6067.9960000000001</v>
      </c>
      <c r="E42" s="116">
        <v>5803.2931372549019</v>
      </c>
      <c r="F42" s="116">
        <v>5949.0156862745098</v>
      </c>
      <c r="G42" s="117">
        <v>-2.4495236977743513</v>
      </c>
      <c r="H42" s="58">
        <v>58.73</v>
      </c>
      <c r="I42" s="58">
        <v>95.8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5832.8050000000003</v>
      </c>
      <c r="D44" s="50">
        <v>5943.8429999999998</v>
      </c>
      <c r="E44" s="96">
        <v>5718.4362745098042</v>
      </c>
      <c r="F44" s="96">
        <v>5827.2970588235294</v>
      </c>
      <c r="G44" s="115">
        <v>-1.8681179836008379</v>
      </c>
      <c r="H44" s="56">
        <v>61.68</v>
      </c>
      <c r="I44" s="56">
        <v>95.7</v>
      </c>
      <c r="J44" s="32">
        <v>33.060900710327999</v>
      </c>
      <c r="K44" s="25"/>
    </row>
    <row r="45" spans="2:11" ht="15">
      <c r="B45" s="55" t="s">
        <v>12</v>
      </c>
      <c r="C45" s="67">
        <v>5756.1080000000002</v>
      </c>
      <c r="D45" s="50">
        <v>5874.8469999999998</v>
      </c>
      <c r="E45" s="96">
        <v>5643.2431372549017</v>
      </c>
      <c r="F45" s="96">
        <v>5759.6539215686271</v>
      </c>
      <c r="G45" s="115">
        <v>-2.0211419974000955</v>
      </c>
      <c r="H45" s="56">
        <v>58.01</v>
      </c>
      <c r="I45" s="56">
        <v>95.8</v>
      </c>
      <c r="J45" s="32">
        <v>54.167618177666135</v>
      </c>
      <c r="K45" s="25"/>
    </row>
    <row r="46" spans="2:11" ht="15">
      <c r="B46" s="55" t="s">
        <v>13</v>
      </c>
      <c r="C46" s="67">
        <v>5446.2830000000004</v>
      </c>
      <c r="D46" s="50">
        <v>5571.3450000000003</v>
      </c>
      <c r="E46" s="96">
        <v>5339.4931372549026</v>
      </c>
      <c r="F46" s="96">
        <v>5462.1029411764712</v>
      </c>
      <c r="G46" s="115">
        <v>-2.2447362351460893</v>
      </c>
      <c r="H46" s="56">
        <v>53.4</v>
      </c>
      <c r="I46" s="56">
        <v>96.8</v>
      </c>
      <c r="J46" s="32">
        <v>11.194576988257353</v>
      </c>
      <c r="K46" s="25"/>
    </row>
    <row r="47" spans="2:11" ht="15">
      <c r="B47" s="55" t="s">
        <v>14</v>
      </c>
      <c r="C47" s="67">
        <v>5117.5060000000003</v>
      </c>
      <c r="D47" s="50">
        <v>5234.5690000000004</v>
      </c>
      <c r="E47" s="96">
        <v>5017.1627450980395</v>
      </c>
      <c r="F47" s="96">
        <v>5131.9303921568635</v>
      </c>
      <c r="G47" s="115">
        <v>-2.2363445777484277</v>
      </c>
      <c r="H47" s="56">
        <v>48.4</v>
      </c>
      <c r="I47" s="56">
        <v>97.8</v>
      </c>
      <c r="J47" s="32">
        <v>1.3605605701854544</v>
      </c>
      <c r="K47" s="25"/>
    </row>
    <row r="48" spans="2:11" ht="15">
      <c r="B48" s="55" t="s">
        <v>15</v>
      </c>
      <c r="C48" s="67">
        <v>4002.326</v>
      </c>
      <c r="D48" s="50">
        <v>4239.9319999999998</v>
      </c>
      <c r="E48" s="96">
        <v>3923.8490196078433</v>
      </c>
      <c r="F48" s="96">
        <v>4156.7960784313718</v>
      </c>
      <c r="G48" s="115">
        <v>-5.6040049698910215</v>
      </c>
      <c r="H48" s="56">
        <v>43.34</v>
      </c>
      <c r="I48" s="56">
        <v>111.7</v>
      </c>
      <c r="J48" s="32">
        <v>0.20312255862309347</v>
      </c>
      <c r="K48" s="25" t="s">
        <v>101</v>
      </c>
    </row>
    <row r="49" spans="2:11" ht="15">
      <c r="B49" s="55" t="s">
        <v>16</v>
      </c>
      <c r="C49" s="67" t="s">
        <v>262</v>
      </c>
      <c r="D49" s="50" t="s">
        <v>262</v>
      </c>
      <c r="E49" s="96" t="s">
        <v>262</v>
      </c>
      <c r="F49" s="96" t="s">
        <v>262</v>
      </c>
      <c r="G49" s="115" t="s">
        <v>262</v>
      </c>
      <c r="H49" s="56" t="s">
        <v>262</v>
      </c>
      <c r="I49" s="56" t="s">
        <v>262</v>
      </c>
      <c r="J49" s="32">
        <v>1.3220994939964665E-2</v>
      </c>
      <c r="K49" s="25"/>
    </row>
    <row r="50" spans="2:11" ht="15" thickBot="1">
      <c r="B50" s="70" t="s">
        <v>124</v>
      </c>
      <c r="C50" s="71">
        <v>5733.2430000000004</v>
      </c>
      <c r="D50" s="51">
        <v>5850.2070000000003</v>
      </c>
      <c r="E50" s="118">
        <v>5620.8264705882357</v>
      </c>
      <c r="F50" s="118">
        <v>5735.4970588235292</v>
      </c>
      <c r="G50" s="117">
        <v>-1.9993138704322759</v>
      </c>
      <c r="H50" s="72">
        <v>58.55</v>
      </c>
      <c r="I50" s="72">
        <v>96</v>
      </c>
      <c r="J50" s="33">
        <v>100</v>
      </c>
      <c r="K50" s="25"/>
    </row>
    <row r="51" spans="2:11">
      <c r="B51" s="160" t="s">
        <v>335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21" t="s">
        <v>680</v>
      </c>
      <c r="C53" s="1922"/>
      <c r="D53" s="1922"/>
      <c r="E53" s="1922"/>
      <c r="F53" s="1922"/>
      <c r="G53" s="1922"/>
      <c r="H53" s="1922"/>
      <c r="I53" s="1922"/>
      <c r="J53" s="1922"/>
      <c r="K53" s="1922"/>
    </row>
    <row r="55" spans="2:11" ht="15.75">
      <c r="B55" s="206" t="s">
        <v>305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H32" sqref="H32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31" t="s">
        <v>153</v>
      </c>
      <c r="C1" s="1931"/>
      <c r="D1" s="1931"/>
      <c r="E1" s="676" t="str">
        <f>SKUP_SEUROP_tyg!J1</f>
        <v xml:space="preserve"> 21.09.2020 - 27.09.2020r. </v>
      </c>
      <c r="F1" s="1488"/>
    </row>
    <row r="2" spans="1:13" ht="18.75">
      <c r="A2" s="30"/>
      <c r="B2" s="1233"/>
      <c r="C2" s="886"/>
      <c r="D2" s="886"/>
      <c r="E2" s="886"/>
      <c r="F2" s="1489"/>
      <c r="G2" s="887"/>
      <c r="H2" s="887"/>
      <c r="I2" s="887"/>
      <c r="J2" s="887"/>
      <c r="K2" s="887"/>
      <c r="L2" s="887"/>
      <c r="M2" s="887"/>
    </row>
    <row r="3" spans="1:13" ht="15.75">
      <c r="B3" s="204" t="s">
        <v>276</v>
      </c>
      <c r="C3" s="205"/>
      <c r="D3" s="205"/>
      <c r="E3" s="205"/>
      <c r="F3" s="1490"/>
    </row>
    <row r="4" spans="1:13" ht="18.75" thickBot="1">
      <c r="B4" s="1068"/>
      <c r="C4" s="886"/>
      <c r="D4" s="886"/>
      <c r="E4" s="886"/>
      <c r="F4" s="1489"/>
    </row>
    <row r="5" spans="1:13" ht="24" customHeight="1" thickBot="1">
      <c r="B5" s="1935" t="s">
        <v>148</v>
      </c>
      <c r="C5" s="1936"/>
      <c r="D5" s="1936"/>
      <c r="E5" s="1937"/>
      <c r="F5" s="1491"/>
    </row>
    <row r="6" spans="1:13" ht="37.5" customHeight="1" thickBot="1">
      <c r="B6" s="1413" t="s">
        <v>45</v>
      </c>
      <c r="C6" s="1414" t="s">
        <v>682</v>
      </c>
      <c r="D6" s="1415" t="s">
        <v>683</v>
      </c>
      <c r="E6" s="1416" t="s">
        <v>427</v>
      </c>
      <c r="F6" s="1491"/>
    </row>
    <row r="7" spans="1:13" ht="22.5" customHeight="1" thickBot="1">
      <c r="B7" s="1054" t="s">
        <v>11</v>
      </c>
      <c r="C7" s="1055">
        <v>4.4939256470588234</v>
      </c>
      <c r="D7" s="1056">
        <v>4.5855756470588229</v>
      </c>
      <c r="E7" s="1057">
        <f>((C7-D7)/D7)*100</f>
        <v>-1.9986585557428032</v>
      </c>
      <c r="F7" s="1492"/>
    </row>
    <row r="8" spans="1:13" ht="22.5" customHeight="1">
      <c r="B8" s="1389" t="s">
        <v>46</v>
      </c>
      <c r="C8" s="1392">
        <v>4.6180985882352932</v>
      </c>
      <c r="D8" s="1392">
        <v>4.6907517647058832</v>
      </c>
      <c r="E8" s="1809">
        <f>((C8-D8)/D8)*100</f>
        <v>-1.5488599720250908</v>
      </c>
      <c r="F8" s="1493"/>
    </row>
    <row r="9" spans="1:13" ht="22.5" customHeight="1">
      <c r="B9" s="1390" t="s">
        <v>47</v>
      </c>
      <c r="C9" s="1393">
        <v>4.5072223529411763</v>
      </c>
      <c r="D9" s="1393">
        <v>4.6178118235294114</v>
      </c>
      <c r="E9" s="1810">
        <f>((C9-D9)/D9)*100</f>
        <v>-2.3948457584335068</v>
      </c>
      <c r="F9" s="1492"/>
    </row>
    <row r="10" spans="1:13" ht="22.5" customHeight="1">
      <c r="B10" s="1390" t="s">
        <v>169</v>
      </c>
      <c r="C10" s="1393">
        <v>4.5265686470588236</v>
      </c>
      <c r="D10" s="1393">
        <v>4.6402322352941177</v>
      </c>
      <c r="E10" s="1810">
        <f>((C10-D10)/D10)*100</f>
        <v>-2.4495236977743553</v>
      </c>
      <c r="F10" s="1492"/>
    </row>
    <row r="11" spans="1:13" ht="22.5" customHeight="1" thickBot="1">
      <c r="B11" s="1391" t="s">
        <v>48</v>
      </c>
      <c r="C11" s="1394">
        <v>4.3842446470588241</v>
      </c>
      <c r="D11" s="1394">
        <v>4.4736877058823525</v>
      </c>
      <c r="E11" s="1811">
        <f>((C11-D11)/D11)*100</f>
        <v>-1.9993138704322553</v>
      </c>
      <c r="F11" s="1492"/>
    </row>
    <row r="12" spans="1:13" ht="15.75">
      <c r="B12" s="210" t="s">
        <v>311</v>
      </c>
      <c r="C12" s="210"/>
      <c r="D12" s="210"/>
      <c r="E12" s="210"/>
      <c r="F12" s="1494"/>
    </row>
    <row r="13" spans="1:13" ht="15.75">
      <c r="B13" s="204" t="s">
        <v>275</v>
      </c>
      <c r="C13" s="204"/>
      <c r="D13" s="204"/>
      <c r="E13" s="204"/>
      <c r="F13" s="1445"/>
    </row>
    <row r="14" spans="1:13" ht="16.5" thickBot="1">
      <c r="B14" s="204"/>
      <c r="C14" s="204"/>
      <c r="D14" s="204"/>
      <c r="E14" s="204"/>
      <c r="F14" s="1445"/>
    </row>
    <row r="15" spans="1:13" ht="18.75" customHeight="1" thickBot="1">
      <c r="A15" s="1923" t="s">
        <v>20</v>
      </c>
      <c r="B15" s="1925" t="s">
        <v>148</v>
      </c>
      <c r="C15" s="1926"/>
      <c r="D15" s="1926"/>
      <c r="E15" s="1926"/>
      <c r="F15" s="1927"/>
      <c r="G15" s="1928" t="s">
        <v>485</v>
      </c>
      <c r="H15" s="1929"/>
      <c r="I15" s="1929"/>
      <c r="J15" s="1930"/>
    </row>
    <row r="16" spans="1:13" ht="16.5" thickBot="1">
      <c r="A16" s="1924"/>
      <c r="B16" s="1428" t="s">
        <v>486</v>
      </c>
      <c r="C16" s="1428" t="s">
        <v>487</v>
      </c>
      <c r="D16" s="1428" t="s">
        <v>488</v>
      </c>
      <c r="E16" s="1428" t="s">
        <v>489</v>
      </c>
      <c r="F16" s="1431" t="s">
        <v>490</v>
      </c>
      <c r="G16" s="1425" t="s">
        <v>491</v>
      </c>
      <c r="H16" s="1425" t="s">
        <v>492</v>
      </c>
      <c r="I16" s="1425" t="s">
        <v>493</v>
      </c>
      <c r="J16" s="1426" t="s">
        <v>494</v>
      </c>
    </row>
    <row r="17" spans="1:15" ht="19.5" thickBot="1">
      <c r="A17" s="1411" t="s">
        <v>495</v>
      </c>
      <c r="B17" s="1429">
        <v>4.4939256470588234</v>
      </c>
      <c r="C17" s="1430">
        <v>4.5855756470588229</v>
      </c>
      <c r="D17" s="1430">
        <v>4.8467364705882359</v>
      </c>
      <c r="E17" s="1433">
        <v>5.9321225294117639</v>
      </c>
      <c r="F17" s="1432">
        <v>4.5462200588235291</v>
      </c>
      <c r="G17" s="1412">
        <f>($B$17-C17)/C17</f>
        <v>-1.9986585557428032E-2</v>
      </c>
      <c r="H17" s="1412">
        <f t="shared" ref="H17:J17" si="0">($B$17-D17)/D17</f>
        <v>-7.2793481896611723E-2</v>
      </c>
      <c r="I17" s="1412">
        <f t="shared" si="0"/>
        <v>-0.24244220769586056</v>
      </c>
      <c r="J17" s="1427">
        <f t="shared" si="0"/>
        <v>-1.1502833362236864E-2</v>
      </c>
    </row>
    <row r="18" spans="1:15" ht="18.75" customHeight="1">
      <c r="B18" s="1233"/>
      <c r="C18" s="886"/>
      <c r="D18" s="886"/>
      <c r="E18" s="886"/>
      <c r="F18" s="1489"/>
      <c r="G18" s="887"/>
      <c r="H18" s="887"/>
      <c r="I18" s="887"/>
      <c r="J18" s="887"/>
    </row>
    <row r="19" spans="1:15" ht="18.75" customHeight="1">
      <c r="B19" s="1934" t="s">
        <v>263</v>
      </c>
      <c r="C19" s="1934"/>
      <c r="D19" s="1934"/>
      <c r="E19" s="1934"/>
      <c r="F19" s="1934"/>
    </row>
    <row r="20" spans="1:15" ht="18.75" customHeight="1">
      <c r="B20" s="204" t="s">
        <v>276</v>
      </c>
      <c r="C20" s="205"/>
      <c r="D20" s="205"/>
      <c r="E20" s="205"/>
      <c r="F20" s="1490"/>
      <c r="H20" s="1544"/>
      <c r="I20" s="1545"/>
      <c r="J20" s="1545"/>
      <c r="K20" s="1545"/>
      <c r="L20" s="1545"/>
      <c r="M20" s="1545"/>
      <c r="N20" s="1545"/>
    </row>
    <row r="21" spans="1:15" ht="18.75" customHeight="1">
      <c r="B21" s="1068"/>
      <c r="C21" s="886"/>
      <c r="D21" s="886"/>
      <c r="E21" s="886"/>
      <c r="F21" s="1489"/>
      <c r="H21" s="1544"/>
      <c r="I21" s="1539"/>
      <c r="J21" s="1539"/>
      <c r="K21" s="1539"/>
      <c r="L21" s="1540"/>
      <c r="M21" s="1539"/>
      <c r="N21" s="1539"/>
    </row>
    <row r="22" spans="1:15" ht="22.5" customHeight="1" thickBot="1">
      <c r="B22" s="491" t="s">
        <v>191</v>
      </c>
      <c r="C22" s="492"/>
      <c r="D22" s="111"/>
      <c r="E22" s="111"/>
      <c r="F22" s="1495"/>
      <c r="H22" s="1541"/>
      <c r="I22" s="1542"/>
      <c r="J22" s="1543"/>
      <c r="K22" s="1543"/>
      <c r="L22" s="1542"/>
      <c r="M22" s="1543"/>
      <c r="N22" s="1543"/>
    </row>
    <row r="23" spans="1:15" ht="24.75" customHeight="1" thickBot="1">
      <c r="B23" s="1932" t="s">
        <v>11</v>
      </c>
      <c r="C23" s="212" t="s">
        <v>267</v>
      </c>
      <c r="D23" s="1410"/>
      <c r="E23" s="1938" t="s">
        <v>268</v>
      </c>
      <c r="K23" s="30"/>
      <c r="L23" s="30"/>
      <c r="M23" s="30"/>
      <c r="N23" s="30"/>
      <c r="O23" s="30"/>
    </row>
    <row r="24" spans="1:15" ht="19.5" customHeight="1" thickBot="1">
      <c r="B24" s="1933"/>
      <c r="C24" s="1404" t="s">
        <v>269</v>
      </c>
      <c r="D24" s="1405"/>
      <c r="E24" s="1939"/>
      <c r="H24" s="1538"/>
      <c r="I24" s="1546"/>
      <c r="J24" s="1538"/>
      <c r="K24" s="1546"/>
      <c r="L24" s="1546"/>
      <c r="M24" s="1547"/>
      <c r="N24" s="30"/>
      <c r="O24" s="30"/>
    </row>
    <row r="25" spans="1:15" ht="24.75" customHeight="1" thickBot="1">
      <c r="B25" s="1933"/>
      <c r="C25" s="1406" t="s">
        <v>682</v>
      </c>
      <c r="D25" s="1406" t="s">
        <v>681</v>
      </c>
      <c r="E25" s="1940"/>
      <c r="H25" s="1538"/>
      <c r="I25" s="1546"/>
      <c r="J25" s="1538"/>
      <c r="K25" s="1546"/>
      <c r="L25" s="1546"/>
      <c r="M25" s="1547"/>
      <c r="N25" s="30"/>
      <c r="O25" s="30"/>
    </row>
    <row r="26" spans="1:15" ht="21" customHeight="1">
      <c r="B26" s="1434" t="s">
        <v>125</v>
      </c>
      <c r="C26" s="1395">
        <v>5848.5892156862737</v>
      </c>
      <c r="D26" s="1396">
        <v>7736.8696078431367</v>
      </c>
      <c r="E26" s="1397">
        <f t="shared" ref="E26:E32" si="1">((C26-D26)/D26)*100</f>
        <v>-24.406258446473579</v>
      </c>
      <c r="H26" s="1510"/>
      <c r="I26" s="1509"/>
      <c r="J26" s="1510"/>
      <c r="K26" s="1509"/>
      <c r="L26" s="1509"/>
      <c r="M26" s="1547"/>
      <c r="N26" s="30"/>
      <c r="O26" s="30"/>
    </row>
    <row r="27" spans="1:15" ht="21" customHeight="1">
      <c r="B27" s="1435" t="s">
        <v>12</v>
      </c>
      <c r="C27" s="1398">
        <v>5787.8725490196075</v>
      </c>
      <c r="D27" s="1399">
        <v>7612.5117647058823</v>
      </c>
      <c r="E27" s="1400">
        <f t="shared" si="1"/>
        <v>-23.968951012278296</v>
      </c>
      <c r="H27" s="1512"/>
      <c r="I27" s="1514"/>
      <c r="J27" s="1512"/>
      <c r="K27" s="1514"/>
      <c r="L27" s="1514"/>
      <c r="M27" s="1515"/>
      <c r="N27" s="30"/>
      <c r="O27" s="30"/>
    </row>
    <row r="28" spans="1:15" ht="21" customHeight="1">
      <c r="B28" s="1435" t="s">
        <v>13</v>
      </c>
      <c r="C28" s="1398">
        <v>5417.9558823529405</v>
      </c>
      <c r="D28" s="1399">
        <v>7246.8803921568624</v>
      </c>
      <c r="E28" s="1400">
        <f t="shared" si="1"/>
        <v>-25.237404384144746</v>
      </c>
      <c r="H28" s="1511"/>
      <c r="I28" s="1512"/>
      <c r="J28" s="1512"/>
      <c r="K28" s="1514"/>
      <c r="L28" s="1514"/>
      <c r="M28" s="1515"/>
      <c r="N28" s="30"/>
      <c r="O28" s="30"/>
    </row>
    <row r="29" spans="1:15" ht="21" customHeight="1">
      <c r="B29" s="1435" t="s">
        <v>14</v>
      </c>
      <c r="C29" s="1398">
        <v>5025.4715686274503</v>
      </c>
      <c r="D29" s="1399">
        <v>6890.7647058823532</v>
      </c>
      <c r="E29" s="1400">
        <f t="shared" si="1"/>
        <v>-27.069464955937057</v>
      </c>
      <c r="H29" s="1511"/>
      <c r="I29" s="1512"/>
      <c r="J29" s="1512"/>
      <c r="K29" s="1514"/>
      <c r="L29" s="1514"/>
      <c r="M29" s="1515"/>
      <c r="N29" s="30"/>
      <c r="O29" s="30"/>
    </row>
    <row r="30" spans="1:15" ht="21" customHeight="1">
      <c r="B30" s="1435" t="s">
        <v>15</v>
      </c>
      <c r="C30" s="1398">
        <v>4158.3215686274516</v>
      </c>
      <c r="D30" s="1399">
        <v>6231.7411764705885</v>
      </c>
      <c r="E30" s="1400">
        <f t="shared" si="1"/>
        <v>-33.27191468849545</v>
      </c>
      <c r="H30" s="1511"/>
      <c r="I30" s="1512"/>
      <c r="J30" s="1512"/>
      <c r="K30" s="1514"/>
      <c r="L30" s="1514"/>
      <c r="M30" s="1515"/>
      <c r="N30" s="30"/>
      <c r="O30" s="30"/>
    </row>
    <row r="31" spans="1:15" ht="21" customHeight="1">
      <c r="B31" s="1435" t="s">
        <v>16</v>
      </c>
      <c r="C31" s="1398">
        <v>4412.886274509804</v>
      </c>
      <c r="D31" s="1399">
        <v>6149.035294117647</v>
      </c>
      <c r="E31" s="1400">
        <f t="shared" si="1"/>
        <v>-28.23449429975944</v>
      </c>
      <c r="H31" s="1511"/>
      <c r="I31" s="1512"/>
      <c r="J31" s="1512"/>
      <c r="K31" s="1514"/>
      <c r="L31" s="1514"/>
      <c r="M31" s="1515"/>
      <c r="N31" s="30"/>
      <c r="O31" s="30"/>
    </row>
    <row r="32" spans="1:15" ht="21" customHeight="1" thickBot="1">
      <c r="B32" s="1436" t="s">
        <v>124</v>
      </c>
      <c r="C32" s="1401">
        <v>5761.4431372549016</v>
      </c>
      <c r="D32" s="1402">
        <v>7605.2852941176461</v>
      </c>
      <c r="E32" s="1403">
        <f t="shared" si="1"/>
        <v>-24.244220769586057</v>
      </c>
      <c r="H32" s="1511"/>
      <c r="I32" s="1512"/>
      <c r="J32" s="1512"/>
      <c r="K32" s="1514"/>
      <c r="L32" s="1514"/>
      <c r="M32" s="1515"/>
      <c r="N32" s="30"/>
      <c r="O32" s="30"/>
    </row>
    <row r="33" spans="2:15" ht="15.75">
      <c r="B33" s="204"/>
      <c r="C33" s="204"/>
      <c r="D33" s="204"/>
      <c r="E33" s="204"/>
      <c r="F33" s="1445"/>
      <c r="H33" s="1511"/>
      <c r="I33" s="1513"/>
      <c r="J33" s="1513"/>
      <c r="K33" s="1516"/>
      <c r="L33" s="1516"/>
      <c r="M33" s="1517"/>
      <c r="N33" s="30"/>
      <c r="O33" s="30"/>
    </row>
    <row r="34" spans="2:15" ht="15.75">
      <c r="B34" s="204"/>
      <c r="C34" s="204"/>
      <c r="D34" s="204"/>
      <c r="E34" s="204"/>
      <c r="F34" s="1445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45"/>
      <c r="K35" s="30"/>
      <c r="L35" s="30"/>
      <c r="M35" s="30"/>
      <c r="N35" s="30"/>
      <c r="O35" s="30"/>
    </row>
    <row r="36" spans="2:15" ht="15.75">
      <c r="B36" s="678" t="s">
        <v>306</v>
      </c>
      <c r="C36" s="679"/>
      <c r="D36" s="207"/>
      <c r="E36" s="207"/>
      <c r="F36" s="1445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45"/>
    </row>
    <row r="38" spans="2:15" ht="15.75">
      <c r="B38" s="204" t="s">
        <v>41</v>
      </c>
      <c r="C38" s="207"/>
      <c r="D38" s="207"/>
      <c r="E38" s="207"/>
      <c r="F38" s="1445"/>
    </row>
    <row r="39" spans="2:15" ht="15.75">
      <c r="B39" s="204" t="s">
        <v>42</v>
      </c>
      <c r="C39" s="207"/>
      <c r="D39" s="207"/>
      <c r="E39" s="207"/>
      <c r="F39" s="1445"/>
    </row>
    <row r="40" spans="2:15" ht="15.75">
      <c r="B40" s="204" t="s">
        <v>43</v>
      </c>
      <c r="C40" s="207"/>
      <c r="D40" s="207"/>
      <c r="E40" s="207"/>
      <c r="F40" s="1445"/>
    </row>
    <row r="41" spans="2:15" ht="15.75">
      <c r="B41" s="204" t="s">
        <v>44</v>
      </c>
      <c r="C41" s="204"/>
      <c r="D41" s="204"/>
      <c r="E41" s="204"/>
      <c r="F41" s="1445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179" priority="1" operator="greaterThan">
      <formula>0</formula>
    </cfRule>
    <cfRule type="cellIs" dxfId="178" priority="2" operator="lessThan">
      <formula>0</formula>
    </cfRule>
    <cfRule type="cellIs" dxfId="17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zoomScaleNormal="100" workbookViewId="0">
      <selection activeCell="D44" sqref="D44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499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300</v>
      </c>
      <c r="D5" s="709">
        <v>2020</v>
      </c>
      <c r="E5" s="709">
        <v>2019</v>
      </c>
      <c r="F5" s="709">
        <v>2018</v>
      </c>
      <c r="G5" s="933">
        <v>2017</v>
      </c>
      <c r="H5" s="929">
        <v>2016</v>
      </c>
      <c r="I5" s="709">
        <v>2015</v>
      </c>
      <c r="J5" s="708" t="s">
        <v>299</v>
      </c>
      <c r="K5" s="708" t="s">
        <v>298</v>
      </c>
      <c r="L5" s="708" t="s">
        <v>297</v>
      </c>
      <c r="M5" s="708" t="s">
        <v>296</v>
      </c>
      <c r="N5" s="710" t="s">
        <v>295</v>
      </c>
    </row>
    <row r="6" spans="1:16" ht="15" customHeight="1">
      <c r="A6" s="757"/>
      <c r="C6" s="926">
        <v>1</v>
      </c>
      <c r="D6" s="1450">
        <v>6.1994147647058817</v>
      </c>
      <c r="E6" s="705">
        <v>4.0948256470588236</v>
      </c>
      <c r="F6" s="705">
        <v>4.3804670000000003</v>
      </c>
      <c r="G6" s="705">
        <v>4.9504519999999994</v>
      </c>
      <c r="H6" s="930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7"/>
      <c r="C7" s="923">
        <v>2</v>
      </c>
      <c r="D7" s="1450">
        <v>6.0484128823529408</v>
      </c>
      <c r="E7" s="705">
        <v>4.0767212352941176</v>
      </c>
      <c r="F7" s="705">
        <v>4.3107931176470586</v>
      </c>
      <c r="G7" s="705">
        <v>4.9993549411764704</v>
      </c>
      <c r="H7" s="931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7"/>
      <c r="C8" s="923">
        <v>3</v>
      </c>
      <c r="D8" s="1450">
        <v>5.8257909411764706</v>
      </c>
      <c r="E8" s="705">
        <v>4.0787178823529411</v>
      </c>
      <c r="F8" s="705">
        <v>4.1962646470588236</v>
      </c>
      <c r="G8" s="705">
        <v>4.8791569411764701</v>
      </c>
      <c r="H8" s="924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7"/>
      <c r="C9" s="923">
        <v>4</v>
      </c>
      <c r="D9" s="1450">
        <v>5.7513192941176463</v>
      </c>
      <c r="E9" s="705">
        <v>4.0863007058823531</v>
      </c>
      <c r="F9" s="705">
        <v>4.1161288235294125</v>
      </c>
      <c r="G9" s="705">
        <v>4.9309443529411761</v>
      </c>
      <c r="H9" s="930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7"/>
      <c r="C10" s="923">
        <v>5</v>
      </c>
      <c r="D10" s="1450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31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23">
        <v>6</v>
      </c>
      <c r="D11" s="1450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4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23">
        <v>7</v>
      </c>
      <c r="D12" s="1450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4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23">
        <v>8</v>
      </c>
      <c r="D13" s="1450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4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6"/>
    </row>
    <row r="14" spans="1:16">
      <c r="C14" s="923">
        <v>9</v>
      </c>
      <c r="D14" s="1450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4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6"/>
    </row>
    <row r="15" spans="1:16">
      <c r="C15" s="923">
        <v>10</v>
      </c>
      <c r="D15" s="1450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4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6"/>
    </row>
    <row r="16" spans="1:16">
      <c r="C16" s="923">
        <v>11</v>
      </c>
      <c r="D16" s="1450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4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6"/>
    </row>
    <row r="17" spans="3:17">
      <c r="C17" s="923">
        <v>12</v>
      </c>
      <c r="D17" s="1450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4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6"/>
    </row>
    <row r="18" spans="3:17">
      <c r="C18" s="923">
        <v>13</v>
      </c>
      <c r="D18" s="1450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4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23">
        <v>14</v>
      </c>
      <c r="D19" s="1450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4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506"/>
      <c r="Q19" s="1506"/>
    </row>
    <row r="20" spans="3:17">
      <c r="C20" s="923">
        <v>15</v>
      </c>
      <c r="D20" s="1450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4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506"/>
      <c r="Q20" s="1506"/>
    </row>
    <row r="21" spans="3:17">
      <c r="C21" s="923">
        <v>16</v>
      </c>
      <c r="D21" s="1450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4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506"/>
      <c r="Q21" s="1506"/>
    </row>
    <row r="22" spans="3:17">
      <c r="C22" s="923">
        <v>17</v>
      </c>
      <c r="D22" s="1450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4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507"/>
      <c r="Q22" s="1506"/>
    </row>
    <row r="23" spans="3:17">
      <c r="C23" s="923">
        <v>18</v>
      </c>
      <c r="D23" s="1450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4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506"/>
      <c r="Q23" s="1506"/>
    </row>
    <row r="24" spans="3:17">
      <c r="C24" s="923">
        <v>19</v>
      </c>
      <c r="D24" s="1450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4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69"/>
      <c r="Q24" s="1506"/>
    </row>
    <row r="25" spans="3:17">
      <c r="C25" s="923">
        <v>20</v>
      </c>
      <c r="D25" s="1450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4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23">
        <v>21</v>
      </c>
      <c r="D26" s="1450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4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23">
        <v>22</v>
      </c>
      <c r="D27" s="1450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4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23">
        <v>23</v>
      </c>
      <c r="D28" s="1450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4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23">
        <v>24</v>
      </c>
      <c r="D29" s="1450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4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23">
        <v>25</v>
      </c>
      <c r="D30" s="1450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4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23">
        <v>26</v>
      </c>
      <c r="D31" s="1450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4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7">
        <v>27</v>
      </c>
      <c r="D32" s="1450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4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7">
        <v>28</v>
      </c>
      <c r="D33" s="1450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4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7">
        <v>29</v>
      </c>
      <c r="D34" s="1450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4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69"/>
      <c r="Q34" s="1369"/>
      <c r="R34" s="1369"/>
      <c r="S34" s="1369"/>
      <c r="T34" s="1369"/>
      <c r="U34" s="1369"/>
      <c r="V34" s="1369"/>
      <c r="W34" s="2"/>
    </row>
    <row r="35" spans="2:23">
      <c r="C35" s="927">
        <v>30</v>
      </c>
      <c r="D35" s="1450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4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7">
        <v>31</v>
      </c>
      <c r="D36" s="1450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4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7">
        <v>32</v>
      </c>
      <c r="D37" s="1450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4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70"/>
      <c r="Q37" s="1370"/>
      <c r="R37" s="1370"/>
      <c r="S37" s="1370"/>
      <c r="T37" s="2"/>
      <c r="U37" s="2"/>
      <c r="V37" s="2"/>
      <c r="W37" s="2"/>
    </row>
    <row r="38" spans="2:23">
      <c r="B38" s="10"/>
      <c r="C38" s="927">
        <v>33</v>
      </c>
      <c r="D38" s="1450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4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71"/>
      <c r="Q38" s="1371"/>
      <c r="R38" s="1371"/>
      <c r="S38" s="1371"/>
      <c r="T38" s="2"/>
      <c r="U38" s="2"/>
      <c r="V38" s="2"/>
      <c r="W38" s="2"/>
    </row>
    <row r="39" spans="2:23">
      <c r="B39" s="10"/>
      <c r="C39" s="927">
        <v>34</v>
      </c>
      <c r="D39" s="1450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4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7">
        <v>35</v>
      </c>
      <c r="D40" s="1450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4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23">
        <v>36</v>
      </c>
      <c r="D41" s="1450">
        <v>4.842708</v>
      </c>
      <c r="E41" s="705">
        <v>5.8906456470588235</v>
      </c>
      <c r="F41" s="705">
        <v>4.9374642352941169</v>
      </c>
      <c r="G41" s="705">
        <v>5.5461708823529419</v>
      </c>
      <c r="H41" s="924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23">
        <v>37</v>
      </c>
      <c r="D42" s="1450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4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23">
        <v>38</v>
      </c>
      <c r="D43" s="1450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4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23">
        <v>39</v>
      </c>
      <c r="D44" s="1450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4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23">
        <v>40</v>
      </c>
      <c r="D45" s="1450"/>
      <c r="E45" s="705">
        <v>5.9109493529411763</v>
      </c>
      <c r="F45" s="705">
        <v>4.5265854705882358</v>
      </c>
      <c r="G45" s="705">
        <v>4.9290539999999989</v>
      </c>
      <c r="H45" s="924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23">
        <v>41</v>
      </c>
      <c r="D46" s="1450"/>
      <c r="E46" s="705">
        <v>5.8749913529411764</v>
      </c>
      <c r="F46" s="705">
        <v>4.4900126470588235</v>
      </c>
      <c r="G46" s="705">
        <v>4.8453362941176472</v>
      </c>
      <c r="H46" s="924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23">
        <v>42</v>
      </c>
      <c r="D47" s="1450"/>
      <c r="E47" s="705">
        <v>5.8479804117647065</v>
      </c>
      <c r="F47" s="705">
        <v>4.378448176470588</v>
      </c>
      <c r="G47" s="705">
        <v>4.8401240588235295</v>
      </c>
      <c r="H47" s="924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23">
        <v>43</v>
      </c>
      <c r="D48" s="1450"/>
      <c r="E48" s="705">
        <v>5.8276728823529407</v>
      </c>
      <c r="F48" s="705">
        <v>4.2971760000000003</v>
      </c>
      <c r="G48" s="705">
        <v>4.7828322941176475</v>
      </c>
      <c r="H48" s="924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23">
        <v>44</v>
      </c>
      <c r="D49" s="1450"/>
      <c r="E49" s="705">
        <v>5.778948117647059</v>
      </c>
      <c r="F49" s="705">
        <v>4.2709312941176476</v>
      </c>
      <c r="G49" s="705">
        <v>4.6667422941176468</v>
      </c>
      <c r="H49" s="924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23">
        <v>45</v>
      </c>
      <c r="D50" s="1451"/>
      <c r="E50" s="705">
        <v>5.767703882352941</v>
      </c>
      <c r="F50" s="705">
        <v>4.2481139999999993</v>
      </c>
      <c r="G50" s="705">
        <v>4.6526518235294114</v>
      </c>
      <c r="H50" s="924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23">
        <v>46</v>
      </c>
      <c r="D51" s="1451"/>
      <c r="E51" s="705">
        <v>5.790856117647059</v>
      </c>
      <c r="F51" s="705">
        <v>4.2585078823529408</v>
      </c>
      <c r="G51" s="705">
        <v>4.6280596470588238</v>
      </c>
      <c r="H51" s="924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23">
        <v>47</v>
      </c>
      <c r="D52" s="1451"/>
      <c r="E52" s="705">
        <v>5.9074974705882362</v>
      </c>
      <c r="F52" s="705">
        <v>4.2466136470588234</v>
      </c>
      <c r="G52" s="705">
        <v>4.6337238235294116</v>
      </c>
      <c r="H52" s="924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23">
        <v>48</v>
      </c>
      <c r="D53" s="1451"/>
      <c r="E53" s="705">
        <v>6.0780513529411762</v>
      </c>
      <c r="F53" s="705">
        <v>4.2239018823529415</v>
      </c>
      <c r="G53" s="705">
        <v>4.6336741176470593</v>
      </c>
      <c r="H53" s="924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23">
        <v>49</v>
      </c>
      <c r="D54" s="1451"/>
      <c r="E54" s="705">
        <v>6.2440605882352944</v>
      </c>
      <c r="F54" s="705">
        <v>4.1856107647058822</v>
      </c>
      <c r="G54" s="705">
        <v>4.6438768235294123</v>
      </c>
      <c r="H54" s="924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23">
        <v>50</v>
      </c>
      <c r="D55" s="1451"/>
      <c r="E55" s="705">
        <v>6.3666827058823525</v>
      </c>
      <c r="F55" s="705">
        <v>4.1593339411764711</v>
      </c>
      <c r="G55" s="705">
        <v>4.5922561176470591</v>
      </c>
      <c r="H55" s="924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4">
        <v>51</v>
      </c>
      <c r="D56" s="1452"/>
      <c r="E56" s="1941">
        <v>6.3009340588235299</v>
      </c>
      <c r="F56" s="1941">
        <v>4.1773075882352941</v>
      </c>
      <c r="G56" s="1941">
        <v>4.4381204705882356</v>
      </c>
      <c r="H56" s="924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4">
        <v>52</v>
      </c>
      <c r="D57" s="1453"/>
      <c r="E57" s="1942"/>
      <c r="F57" s="1942"/>
      <c r="G57" s="1942"/>
      <c r="H57" s="924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8">
        <v>53</v>
      </c>
      <c r="D58" s="1454"/>
      <c r="E58" s="928"/>
      <c r="F58" s="928"/>
      <c r="G58" s="696"/>
      <c r="H58" s="932"/>
      <c r="I58" s="697"/>
      <c r="J58" s="698"/>
      <c r="K58" s="698"/>
      <c r="L58" s="698"/>
      <c r="M58" s="697"/>
      <c r="N58" s="696"/>
    </row>
    <row r="60" spans="3:37">
      <c r="G60" s="925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6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CENY_SIERPIEN_2020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Ceny_miesieczneUE_VIII_2020</vt:lpstr>
      <vt:lpstr>Ceny_tygodniowe_UE</vt:lpstr>
      <vt:lpstr>świnie kl. E </vt:lpstr>
      <vt:lpstr>Handel zagr. wg krajów 6_20</vt:lpstr>
      <vt:lpstr>Handel zagr. wg krajów 7_20</vt:lpstr>
      <vt:lpstr>HANDEL_I-VII_2020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2020-10-01T10:49:29Z</dcterms:modified>
</cp:coreProperties>
</file>