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0" yWindow="0" windowWidth="28800" windowHeight="11700"/>
  </bookViews>
  <sheets>
    <sheet name="woj. łódzkie 2024" sheetId="1" r:id="rId1"/>
  </sheets>
  <definedNames>
    <definedName name="_xlnm.Print_Area" localSheetId="0">'woj. łódzkie 2024'!$A$2:$V$21</definedName>
    <definedName name="_xlnm.Print_Titles" localSheetId="0">'woj. łódzkie 2024'!$4:$6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J21" i="1"/>
  <c r="I21" i="1"/>
  <c r="H21" i="1"/>
  <c r="F21" i="1"/>
  <c r="E21" i="1"/>
  <c r="P20" i="1"/>
  <c r="O20" i="1"/>
  <c r="K20" i="1"/>
  <c r="S19" i="1"/>
  <c r="V19" i="1" s="1"/>
  <c r="P19" i="1"/>
  <c r="O19" i="1"/>
  <c r="K19" i="1"/>
  <c r="P18" i="1"/>
  <c r="O18" i="1"/>
  <c r="K18" i="1"/>
  <c r="P17" i="1"/>
  <c r="O17" i="1"/>
  <c r="R17" i="1" s="1"/>
  <c r="V17" i="1" s="1"/>
  <c r="K17" i="1"/>
  <c r="U16" i="1"/>
  <c r="V16" i="1" s="1"/>
  <c r="P16" i="1"/>
  <c r="O16" i="1"/>
  <c r="Q16" i="1" s="1"/>
  <c r="K16" i="1"/>
  <c r="P15" i="1"/>
  <c r="O15" i="1"/>
  <c r="T15" i="1" s="1"/>
  <c r="V15" i="1" s="1"/>
  <c r="K15" i="1"/>
  <c r="P14" i="1"/>
  <c r="O14" i="1"/>
  <c r="R14" i="1" s="1"/>
  <c r="V14" i="1" s="1"/>
  <c r="K14" i="1"/>
  <c r="U13" i="1"/>
  <c r="U21" i="1" s="1"/>
  <c r="P13" i="1"/>
  <c r="O13" i="1"/>
  <c r="T13" i="1" s="1"/>
  <c r="K13" i="1"/>
  <c r="P12" i="1"/>
  <c r="T12" i="1" s="1"/>
  <c r="O12" i="1"/>
  <c r="K12" i="1"/>
  <c r="P11" i="1"/>
  <c r="O11" i="1"/>
  <c r="R11" i="1" s="1"/>
  <c r="V11" i="1" s="1"/>
  <c r="K11" i="1"/>
  <c r="S10" i="1"/>
  <c r="V10" i="1" s="1"/>
  <c r="P10" i="1"/>
  <c r="O10" i="1"/>
  <c r="K10" i="1"/>
  <c r="P9" i="1"/>
  <c r="O9" i="1"/>
  <c r="K9" i="1"/>
  <c r="Q19" i="1" l="1"/>
  <c r="Q14" i="1"/>
  <c r="O21" i="1"/>
  <c r="Q15" i="1"/>
  <c r="R20" i="1"/>
  <c r="V20" i="1" s="1"/>
  <c r="Q12" i="1"/>
  <c r="Q17" i="1"/>
  <c r="K21" i="1"/>
  <c r="V13" i="1"/>
  <c r="T18" i="1"/>
  <c r="V18" i="1" s="1"/>
  <c r="T21" i="1"/>
  <c r="V12" i="1"/>
  <c r="R9" i="1"/>
  <c r="Q20" i="1"/>
  <c r="Q9" i="1"/>
  <c r="Q10" i="1"/>
  <c r="Q13" i="1"/>
  <c r="Q18" i="1"/>
  <c r="S21" i="1"/>
  <c r="P21" i="1"/>
  <c r="Q11" i="1"/>
  <c r="Q21" i="1" l="1"/>
  <c r="R21" i="1"/>
  <c r="V9" i="1"/>
  <c r="V21" i="1" s="1"/>
</calcChain>
</file>

<file path=xl/sharedStrings.xml><?xml version="1.0" encoding="utf-8"?>
<sst xmlns="http://schemas.openxmlformats.org/spreadsheetml/2006/main" count="81" uniqueCount="70">
  <si>
    <t>ROZWÓJ SIECI OŚRODKÓW WSPARCIA DLA OSÓB Z ZABURZENIAMI PSYCHICZNYMI  - podział rezerwy celowej budzetu państwa cz. 83 poz. 25 na 2024 rok</t>
  </si>
  <si>
    <t>Lp.</t>
  </si>
  <si>
    <t>Województwo</t>
  </si>
  <si>
    <t xml:space="preserve">Organ prowadzący (gmina/powiat/miasto na prawach powiatu realizujące zadanie w § powiatowym) </t>
  </si>
  <si>
    <t>Adres ośrodka wsparcia</t>
  </si>
  <si>
    <t xml:space="preserve">Liczba miejsc uruchamianych w 2024 r. </t>
  </si>
  <si>
    <t>liczba miejsc z podwyższoną dotacją zgodnie z art. 51c ust 5 - dla osób ze spectrum autyzmu lub z niepełnośprawnościami sprzężonymi</t>
  </si>
  <si>
    <t>liczba miesięcy</t>
  </si>
  <si>
    <t>liczba planowanych do utworzenia ośrodków</t>
  </si>
  <si>
    <t>podział środków</t>
  </si>
  <si>
    <t>Środki na bieżącą działalność w 2024 roku</t>
  </si>
  <si>
    <t>Środki na zwiększenie dotacji w oparciu o art. 51c ust. 5</t>
  </si>
  <si>
    <t>PRZYZNANE ŚRODKI OGÓŁEM</t>
  </si>
  <si>
    <t>Podział przyznanych środków na paragrafy</t>
  </si>
  <si>
    <r>
      <t xml:space="preserve">PODZIAŁ ŚRODKOW NA </t>
    </r>
    <r>
      <rPr>
        <b/>
        <sz val="11"/>
        <color theme="1"/>
        <rFont val="Calibri"/>
        <family val="2"/>
        <charset val="238"/>
      </rPr>
      <t xml:space="preserve">§ </t>
    </r>
    <r>
      <rPr>
        <b/>
        <sz val="11"/>
        <color theme="1"/>
        <rFont val="Calibri"/>
        <family val="2"/>
        <charset val="238"/>
        <scheme val="minor"/>
      </rPr>
      <t>RAZEM</t>
    </r>
  </si>
  <si>
    <t>środowiskowy dom samopomocy</t>
  </si>
  <si>
    <t>filia środowiskowego domu samopomocy</t>
  </si>
  <si>
    <t>kluby samopomocy</t>
  </si>
  <si>
    <t>Ogółem</t>
  </si>
  <si>
    <t>inwestycyjne</t>
  </si>
  <si>
    <t>remontowe</t>
  </si>
  <si>
    <t>wyposażenie</t>
  </si>
  <si>
    <t>gminy</t>
  </si>
  <si>
    <t>powiaty</t>
  </si>
  <si>
    <t>§2010</t>
  </si>
  <si>
    <t>§6310</t>
  </si>
  <si>
    <t>§2110</t>
  </si>
  <si>
    <t>§6410</t>
  </si>
  <si>
    <t>11 (12+13+14)</t>
  </si>
  <si>
    <t>17 (11+15+16)</t>
  </si>
  <si>
    <t>22 (18+19+20+21)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</si>
  <si>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</si>
  <si>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</si>
  <si>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</si>
  <si>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</si>
  <si>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</si>
  <si>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</si>
  <si>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</si>
  <si>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</si>
  <si>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</si>
  <si>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</si>
  <si>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</si>
  <si>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</si>
  <si>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ŁÓDZKIE</t>
  </si>
  <si>
    <t>łódzkie</t>
  </si>
  <si>
    <t>Gmina Łask</t>
  </si>
  <si>
    <t>ŚDS w Łasku, ul. Lutomierska 10A, 98-100 Łask</t>
  </si>
  <si>
    <t>Miasto Łódź</t>
  </si>
  <si>
    <t>Oddział ŚDS ul. Garnizonowa 38, 94-224 Łódź prowadzony przez Polskie Stowarzyszenie na Rzecz osób z Nioepełnosprawnością Intelektualną (PSONI) k/Łódź</t>
  </si>
  <si>
    <t>Gmina Dłutów</t>
  </si>
  <si>
    <t>ŚDS w Drzewocinach, Drzewociny 34, 95-081 Dłutów</t>
  </si>
  <si>
    <t>Powiat zgierski</t>
  </si>
  <si>
    <t>ŚDS w Zgierzu, ul. Chełmska42/42a, 95-100 Zgierz prowadzony przez PSONI</t>
  </si>
  <si>
    <t>Powiat łódzki wschodni</t>
  </si>
  <si>
    <t>Wiśniowa Góra, ul. Tuszyńska 56</t>
  </si>
  <si>
    <t>Gmina Działoszyn</t>
  </si>
  <si>
    <t>ŚDS w Niżankowicach, 98-355 Działoszyn, Niżankowice 1a</t>
  </si>
  <si>
    <t>Powiat tomaszowski</t>
  </si>
  <si>
    <t>ŚDS w Tomaszowie Mazowieckim, ul. Majowa 1/13</t>
  </si>
  <si>
    <t>Powiat wieruszowski</t>
  </si>
  <si>
    <t>ŚDS w Osieku filia w Chróścinie; Chróścin 50D, 98-430 Bolesławiec</t>
  </si>
  <si>
    <t>Gmina Aleksandrów</t>
  </si>
  <si>
    <t>ŚDS Dąbrówka 59, 26-337 Aleksandrów</t>
  </si>
  <si>
    <t xml:space="preserve">Powiat sieradzki </t>
  </si>
  <si>
    <t>ŚDS w Sieradzu, ul. Armii Krajowej 34, 98-200 Sieradz</t>
  </si>
  <si>
    <t>Gmina Aleksandrów Łódzki</t>
  </si>
  <si>
    <t>ŚDS w Aleksandrowie Łódzkim, ul. Ściegiennego 4C 95-070 Aleksandrów Ł.</t>
  </si>
  <si>
    <t>Gmina Widawa</t>
  </si>
  <si>
    <t>ŚDS Dąbrowa Widawska 61, 98-170 Widawa</t>
  </si>
  <si>
    <t>łódzkie RAZEM: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</si>
</sst>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9" fillId="0" borderId="0"/>
  </cellStyleXfs>
  <cellXfs count="90">
    <xf numFmtId="0" fontId="0" fillId="0" borderId="0" xfId="0"/>
    <xf numFmtId="3" fontId="1" fillId="0" borderId="0" xfId="0" applyNumberFormat="1" applyFont="1" applyAlignment="1">
      <alignment vertical="center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3" fontId="1" fillId="2" borderId="0" xfId="0" applyNumberFormat="1" applyFont="1" applyFill="1" applyAlignment="1">
      <alignment horizontal="center" vertical="center"/>
    </xf>
    <xf numFmtId="3" fontId="1" fillId="2" borderId="0" xfId="0" applyNumberFormat="1" applyFont="1" applyFill="1" applyAlignment="1">
      <alignment vertical="center"/>
    </xf>
    <xf numFmtId="3" fontId="2" fillId="2" borderId="2" xfId="0" applyNumberFormat="1" applyFont="1" applyFill="1" applyBorder="1" applyAlignment="1">
      <alignment horizontal="center" vertical="center"/>
    </xf>
    <xf numFmtId="3" fontId="1" fillId="2" borderId="0" xfId="0" applyNumberFormat="1" applyFont="1" applyFill="1"/>
    <xf numFmtId="3" fontId="7" fillId="3" borderId="2" xfId="1" applyNumberFormat="1" applyFont="1" applyFill="1" applyBorder="1" applyAlignment="1">
      <alignment horizontal="center" vertical="center"/>
    </xf>
    <xf numFmtId="3" fontId="7" fillId="3" borderId="2" xfId="1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/>
    <xf numFmtId="4" fontId="1" fillId="0" borderId="7" xfId="0" applyNumberFormat="1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Alignment="1"/>
    <xf numFmtId="3" fontId="0" fillId="5" borderId="1" xfId="0" applyNumberFormat="1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5" borderId="11" xfId="0" applyNumberFormat="1" applyFont="1" applyFill="1" applyBorder="1" applyAlignment="1">
      <alignment horizontal="center" vertical="center"/>
    </xf>
    <xf numFmtId="4" fontId="1" fillId="5" borderId="7" xfId="0" applyNumberFormat="1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>
      <alignment horizontal="center" vertical="center"/>
    </xf>
    <xf numFmtId="4" fontId="1" fillId="5" borderId="12" xfId="0" applyNumberFormat="1" applyFont="1" applyFill="1" applyBorder="1" applyAlignment="1">
      <alignment horizontal="center" vertical="center"/>
    </xf>
    <xf numFmtId="4" fontId="1" fillId="5" borderId="8" xfId="0" applyNumberFormat="1" applyFont="1" applyFill="1" applyBorder="1" applyAlignment="1">
      <alignment horizontal="center" vertical="center"/>
    </xf>
    <xf numFmtId="4" fontId="2" fillId="5" borderId="7" xfId="0" applyNumberFormat="1" applyFont="1" applyFill="1" applyBorder="1" applyAlignment="1">
      <alignment horizontal="center" vertical="center"/>
    </xf>
    <xf numFmtId="4" fontId="1" fillId="5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" fontId="1" fillId="0" borderId="19" xfId="0" applyNumberFormat="1" applyFont="1" applyBorder="1" applyAlignment="1">
      <alignment horizontal="center" vertical="center"/>
    </xf>
    <xf numFmtId="4" fontId="1" fillId="0" borderId="20" xfId="0" applyNumberFormat="1" applyFont="1" applyBorder="1" applyAlignment="1">
      <alignment horizontal="center" vertical="center"/>
    </xf>
    <xf numFmtId="3" fontId="2" fillId="6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/>
    </xf>
    <xf numFmtId="3" fontId="8" fillId="0" borderId="13" xfId="1" applyNumberFormat="1" applyFont="1" applyFill="1" applyBorder="1" applyAlignment="1">
      <alignment horizontal="center" vertical="center"/>
    </xf>
    <xf numFmtId="3" fontId="0" fillId="0" borderId="13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center" vertical="center"/>
    </xf>
    <xf numFmtId="3" fontId="1" fillId="0" borderId="0" xfId="0" applyNumberFormat="1" applyFont="1" applyFill="1"/>
    <xf numFmtId="3" fontId="8" fillId="0" borderId="1" xfId="1" applyNumberFormat="1" applyFont="1" applyFill="1" applyBorder="1" applyAlignment="1">
      <alignment horizontal="center" vertical="center"/>
    </xf>
    <xf numFmtId="3" fontId="1" fillId="0" borderId="11" xfId="0" applyNumberFormat="1" applyFont="1" applyFill="1" applyBorder="1" applyAlignment="1">
      <alignment horizontal="center" vertical="center"/>
    </xf>
    <xf numFmtId="3" fontId="8" fillId="5" borderId="1" xfId="1" applyNumberFormat="1" applyFont="1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 wrapText="1"/>
    </xf>
    <xf numFmtId="3" fontId="8" fillId="5" borderId="13" xfId="1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1" fillId="0" borderId="14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4" fontId="2" fillId="0" borderId="22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0" fillId="0" borderId="0" xfId="0" applyNumberFormat="1" applyFont="1" applyAlignment="1">
      <alignment horizontal="right" vertical="center"/>
    </xf>
    <xf numFmtId="3" fontId="1" fillId="0" borderId="0" xfId="0" applyNumberFormat="1" applyFont="1" applyBorder="1" applyAlignment="1">
      <alignment vertical="center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left" vertical="center"/>
    </xf>
    <xf numFmtId="3" fontId="2" fillId="4" borderId="16" xfId="0" applyNumberFormat="1" applyFont="1" applyFill="1" applyBorder="1" applyAlignment="1">
      <alignment horizontal="left" vertical="center"/>
    </xf>
    <xf numFmtId="3" fontId="2" fillId="4" borderId="17" xfId="0" applyNumberFormat="1" applyFont="1" applyFill="1" applyBorder="1" applyAlignment="1">
      <alignment horizontal="left" vertical="center"/>
    </xf>
    <xf numFmtId="3" fontId="2" fillId="6" borderId="2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2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W28"/>
  <sheetViews>
    <sheetView tabSelected="1" view="pageBreakPreview" zoomScale="60" zoomScaleNormal="70" workbookViewId="0">
      <pane ySplit="6" topLeftCell="A7" activePane="bottomLeft" state="frozen"/>
      <selection pane="bottomLeft" activeCell="F4" sqref="F4:F6"/>
    </sheetView>
  </sheetViews>
  <sheetFormatPr defaultColWidth="9.140625" defaultRowHeight="15" x14ac:dyDescent="0.25"/>
  <cols>
    <col min="1" max="1" width="6.5703125" style="12" customWidth="1"/>
    <col min="2" max="2" width="22.28515625" style="71" customWidth="1"/>
    <col min="3" max="3" width="20.140625" style="71" customWidth="1"/>
    <col min="4" max="4" width="24" style="3" customWidth="1"/>
    <col min="5" max="5" width="14" style="12" customWidth="1"/>
    <col min="6" max="6" width="17.42578125" style="12" customWidth="1"/>
    <col min="7" max="7" width="11.85546875" style="12" customWidth="1"/>
    <col min="8" max="8" width="15" style="12" customWidth="1"/>
    <col min="9" max="9" width="16.28515625" style="12" customWidth="1"/>
    <col min="10" max="10" width="15.28515625" style="12" customWidth="1"/>
    <col min="11" max="11" width="16.7109375" style="12" customWidth="1"/>
    <col min="12" max="12" width="15.28515625" style="12" customWidth="1"/>
    <col min="13" max="13" width="14.28515625" style="12" customWidth="1"/>
    <col min="14" max="14" width="14.42578125" style="12" customWidth="1"/>
    <col min="15" max="15" width="17.140625" style="12" customWidth="1"/>
    <col min="16" max="16" width="17" style="12" customWidth="1"/>
    <col min="17" max="17" width="18.5703125" style="12" customWidth="1"/>
    <col min="18" max="18" width="17.140625" style="12" customWidth="1"/>
    <col min="19" max="19" width="17.42578125" style="12" customWidth="1"/>
    <col min="20" max="20" width="17.5703125" style="12" customWidth="1"/>
    <col min="21" max="21" width="18.140625" style="12" customWidth="1"/>
    <col min="22" max="22" width="18.28515625" style="12" customWidth="1"/>
    <col min="23" max="16384" width="9.140625" style="12"/>
  </cols>
  <sheetData>
    <row r="2" spans="1:22" s="1" customFormat="1" ht="28.5" customHeight="1" x14ac:dyDescent="0.25">
      <c r="A2" s="74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2" s="1" customFormat="1" ht="27.75" customHeight="1" thickBot="1" x14ac:dyDescent="0.3">
      <c r="B3" s="2"/>
      <c r="C3" s="2"/>
      <c r="D3" s="3"/>
      <c r="E3" s="4">
        <v>2250.4</v>
      </c>
      <c r="F3" s="4">
        <v>675.12</v>
      </c>
      <c r="G3" s="4">
        <v>776</v>
      </c>
      <c r="V3" s="73"/>
    </row>
    <row r="4" spans="1:22" s="5" customFormat="1" ht="22.5" customHeight="1" thickBot="1" x14ac:dyDescent="0.3">
      <c r="A4" s="75" t="s">
        <v>1</v>
      </c>
      <c r="B4" s="75" t="s">
        <v>2</v>
      </c>
      <c r="C4" s="75" t="s">
        <v>3</v>
      </c>
      <c r="D4" s="75" t="s">
        <v>4</v>
      </c>
      <c r="E4" s="77" t="s">
        <v>5</v>
      </c>
      <c r="F4" s="77" t="s">
        <v>6</v>
      </c>
      <c r="G4" s="77" t="s">
        <v>7</v>
      </c>
      <c r="H4" s="78" t="s">
        <v>8</v>
      </c>
      <c r="I4" s="78"/>
      <c r="J4" s="78"/>
      <c r="K4" s="79" t="s">
        <v>9</v>
      </c>
      <c r="L4" s="79"/>
      <c r="M4" s="79"/>
      <c r="N4" s="79"/>
      <c r="O4" s="85" t="s">
        <v>10</v>
      </c>
      <c r="P4" s="85" t="s">
        <v>11</v>
      </c>
      <c r="Q4" s="86" t="s">
        <v>12</v>
      </c>
      <c r="R4" s="87" t="s">
        <v>13</v>
      </c>
      <c r="S4" s="87"/>
      <c r="T4" s="87"/>
      <c r="U4" s="87"/>
      <c r="V4" s="88" t="s">
        <v>14</v>
      </c>
    </row>
    <row r="5" spans="1:22" s="6" customFormat="1" ht="22.5" customHeight="1" thickBot="1" x14ac:dyDescent="0.3">
      <c r="A5" s="75"/>
      <c r="B5" s="75"/>
      <c r="C5" s="75"/>
      <c r="D5" s="75"/>
      <c r="E5" s="77"/>
      <c r="F5" s="77"/>
      <c r="G5" s="77"/>
      <c r="H5" s="88" t="s">
        <v>15</v>
      </c>
      <c r="I5" s="88" t="s">
        <v>16</v>
      </c>
      <c r="J5" s="88" t="s">
        <v>17</v>
      </c>
      <c r="K5" s="89" t="s">
        <v>18</v>
      </c>
      <c r="L5" s="79" t="s">
        <v>19</v>
      </c>
      <c r="M5" s="79" t="s">
        <v>20</v>
      </c>
      <c r="N5" s="79" t="s">
        <v>21</v>
      </c>
      <c r="O5" s="85"/>
      <c r="P5" s="85"/>
      <c r="Q5" s="86"/>
      <c r="R5" s="87" t="s">
        <v>22</v>
      </c>
      <c r="S5" s="87"/>
      <c r="T5" s="87" t="s">
        <v>23</v>
      </c>
      <c r="U5" s="87"/>
      <c r="V5" s="88"/>
    </row>
    <row r="6" spans="1:22" s="8" customFormat="1" ht="86.25" customHeight="1" thickBot="1" x14ac:dyDescent="0.3">
      <c r="A6" s="76"/>
      <c r="B6" s="76"/>
      <c r="C6" s="76"/>
      <c r="D6" s="76"/>
      <c r="E6" s="77"/>
      <c r="F6" s="77"/>
      <c r="G6" s="77"/>
      <c r="H6" s="88"/>
      <c r="I6" s="88"/>
      <c r="J6" s="88"/>
      <c r="K6" s="89"/>
      <c r="L6" s="79"/>
      <c r="M6" s="79"/>
      <c r="N6" s="79"/>
      <c r="O6" s="85"/>
      <c r="P6" s="85"/>
      <c r="Q6" s="86"/>
      <c r="R6" s="7" t="s">
        <v>24</v>
      </c>
      <c r="S6" s="7" t="s">
        <v>25</v>
      </c>
      <c r="T6" s="7" t="s">
        <v>26</v>
      </c>
      <c r="U6" s="7" t="s">
        <v>27</v>
      </c>
      <c r="V6" s="88"/>
    </row>
    <row r="7" spans="1:22" s="11" customFormat="1" ht="14.25" customHeight="1" thickBot="1" x14ac:dyDescent="0.3">
      <c r="A7" s="9">
        <v>1</v>
      </c>
      <c r="B7" s="10">
        <v>2</v>
      </c>
      <c r="C7" s="10">
        <v>3</v>
      </c>
      <c r="D7" s="10">
        <v>4</v>
      </c>
      <c r="E7" s="9">
        <v>5</v>
      </c>
      <c r="F7" s="10">
        <v>6</v>
      </c>
      <c r="G7" s="9">
        <v>7</v>
      </c>
      <c r="H7" s="10">
        <v>8</v>
      </c>
      <c r="I7" s="9">
        <v>9</v>
      </c>
      <c r="J7" s="10">
        <v>10</v>
      </c>
      <c r="K7" s="9" t="s">
        <v>28</v>
      </c>
      <c r="L7" s="10">
        <v>12</v>
      </c>
      <c r="M7" s="9">
        <v>13</v>
      </c>
      <c r="N7" s="10">
        <v>14</v>
      </c>
      <c r="O7" s="9">
        <v>15</v>
      </c>
      <c r="P7" s="10">
        <v>16</v>
      </c>
      <c r="Q7" s="9" t="s">
        <v>29</v>
      </c>
      <c r="R7" s="10">
        <v>18</v>
      </c>
      <c r="S7" s="9">
        <v>19</v>
      </c>
      <c r="T7" s="10">
        <v>20</v>
      </c>
      <c r="U7" s="9">
        <v>21</v>
      </c>
      <c r="V7" s="10" t="s">
        <v>30</v>
      </c>
    </row>
    <row r="8" spans="1:22" s="17" customFormat="1" ht="15.75" thickBot="1" x14ac:dyDescent="0.3">
      <c r="A8" s="81" t="s">
        <v>43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3"/>
    </row>
    <row r="9" spans="1:22" s="58" customFormat="1" ht="52.5" customHeight="1" x14ac:dyDescent="0.25">
      <c r="A9" s="46" t="s">
        <v>31</v>
      </c>
      <c r="B9" s="46" t="s">
        <v>44</v>
      </c>
      <c r="C9" s="47" t="s">
        <v>45</v>
      </c>
      <c r="D9" s="48" t="s">
        <v>46</v>
      </c>
      <c r="E9" s="49">
        <v>15</v>
      </c>
      <c r="F9" s="50">
        <v>3</v>
      </c>
      <c r="G9" s="51">
        <v>3</v>
      </c>
      <c r="H9" s="52"/>
      <c r="I9" s="50"/>
      <c r="J9" s="50"/>
      <c r="K9" s="41">
        <f t="shared" ref="K9:K18" si="0">SUM(L9:N9)</f>
        <v>0</v>
      </c>
      <c r="L9" s="53"/>
      <c r="M9" s="53"/>
      <c r="N9" s="38"/>
      <c r="O9" s="14">
        <f t="shared" ref="O9:O20" si="1">E9*G9*$E$3</f>
        <v>101268</v>
      </c>
      <c r="P9" s="15">
        <f t="shared" ref="P9:P20" si="2">F9*G9*$F$3</f>
        <v>6076.08</v>
      </c>
      <c r="Q9" s="45">
        <f t="shared" ref="Q9:Q20" si="3">SUM(K9+O9+P9)</f>
        <v>107344.08</v>
      </c>
      <c r="R9" s="54">
        <f>SUM(M9:P9)</f>
        <v>107344.08</v>
      </c>
      <c r="S9" s="55"/>
      <c r="T9" s="56"/>
      <c r="U9" s="55"/>
      <c r="V9" s="57">
        <f>SUM(R9:U9)</f>
        <v>107344.08</v>
      </c>
    </row>
    <row r="10" spans="1:22" s="58" customFormat="1" ht="122.25" customHeight="1" x14ac:dyDescent="0.25">
      <c r="A10" s="59" t="s">
        <v>32</v>
      </c>
      <c r="B10" s="59" t="s">
        <v>44</v>
      </c>
      <c r="C10" s="31" t="s">
        <v>47</v>
      </c>
      <c r="D10" s="31" t="s">
        <v>48</v>
      </c>
      <c r="E10" s="32"/>
      <c r="F10" s="33"/>
      <c r="G10" s="34"/>
      <c r="H10" s="60"/>
      <c r="I10" s="33"/>
      <c r="J10" s="33"/>
      <c r="K10" s="13">
        <f t="shared" si="0"/>
        <v>260000</v>
      </c>
      <c r="L10" s="35">
        <v>260000</v>
      </c>
      <c r="M10" s="35"/>
      <c r="N10" s="36"/>
      <c r="O10" s="30">
        <f t="shared" si="1"/>
        <v>0</v>
      </c>
      <c r="P10" s="15">
        <f t="shared" si="2"/>
        <v>0</v>
      </c>
      <c r="Q10" s="16">
        <f t="shared" si="3"/>
        <v>260000</v>
      </c>
      <c r="R10" s="39"/>
      <c r="S10" s="36">
        <f>SUM(L10)</f>
        <v>260000</v>
      </c>
      <c r="T10" s="39"/>
      <c r="U10" s="36"/>
      <c r="V10" s="40">
        <f t="shared" ref="V10:V20" si="4">SUM(R10:U10)</f>
        <v>260000</v>
      </c>
    </row>
    <row r="11" spans="1:22" s="58" customFormat="1" ht="54.75" customHeight="1" x14ac:dyDescent="0.25">
      <c r="A11" s="46" t="s">
        <v>33</v>
      </c>
      <c r="B11" s="59" t="s">
        <v>44</v>
      </c>
      <c r="C11" s="31" t="s">
        <v>49</v>
      </c>
      <c r="D11" s="31" t="s">
        <v>50</v>
      </c>
      <c r="E11" s="32"/>
      <c r="F11" s="33"/>
      <c r="G11" s="34"/>
      <c r="H11" s="60"/>
      <c r="I11" s="33"/>
      <c r="J11" s="33"/>
      <c r="K11" s="13">
        <f t="shared" si="0"/>
        <v>226000</v>
      </c>
      <c r="L11" s="35"/>
      <c r="M11" s="35">
        <v>226000</v>
      </c>
      <c r="N11" s="36"/>
      <c r="O11" s="30">
        <f t="shared" si="1"/>
        <v>0</v>
      </c>
      <c r="P11" s="15">
        <f t="shared" si="2"/>
        <v>0</v>
      </c>
      <c r="Q11" s="16">
        <f t="shared" si="3"/>
        <v>226000</v>
      </c>
      <c r="R11" s="37">
        <f t="shared" ref="R11" si="5">SUM(M11:P11)</f>
        <v>226000</v>
      </c>
      <c r="S11" s="36"/>
      <c r="T11" s="39"/>
      <c r="U11" s="36"/>
      <c r="V11" s="40">
        <f t="shared" si="4"/>
        <v>226000</v>
      </c>
    </row>
    <row r="12" spans="1:22" s="58" customFormat="1" ht="64.5" customHeight="1" x14ac:dyDescent="0.25">
      <c r="A12" s="61" t="s">
        <v>34</v>
      </c>
      <c r="B12" s="61" t="s">
        <v>44</v>
      </c>
      <c r="C12" s="18" t="s">
        <v>51</v>
      </c>
      <c r="D12" s="62" t="s">
        <v>52</v>
      </c>
      <c r="E12" s="19">
        <v>3</v>
      </c>
      <c r="F12" s="20">
        <v>3</v>
      </c>
      <c r="G12" s="21">
        <v>3</v>
      </c>
      <c r="H12" s="22"/>
      <c r="I12" s="20"/>
      <c r="J12" s="20"/>
      <c r="K12" s="23">
        <f t="shared" si="0"/>
        <v>70000</v>
      </c>
      <c r="L12" s="24"/>
      <c r="M12" s="24">
        <v>70000</v>
      </c>
      <c r="N12" s="25"/>
      <c r="O12" s="26">
        <f t="shared" si="1"/>
        <v>20253.600000000002</v>
      </c>
      <c r="P12" s="27">
        <f t="shared" si="2"/>
        <v>6076.08</v>
      </c>
      <c r="Q12" s="28">
        <f t="shared" si="3"/>
        <v>96329.680000000008</v>
      </c>
      <c r="R12" s="29"/>
      <c r="S12" s="25"/>
      <c r="T12" s="29">
        <f>SUM(M12:P12)</f>
        <v>96329.680000000008</v>
      </c>
      <c r="U12" s="25"/>
      <c r="V12" s="28">
        <f t="shared" si="4"/>
        <v>96329.680000000008</v>
      </c>
    </row>
    <row r="13" spans="1:22" s="58" customFormat="1" ht="47.25" customHeight="1" x14ac:dyDescent="0.25">
      <c r="A13" s="63" t="s">
        <v>35</v>
      </c>
      <c r="B13" s="61" t="s">
        <v>44</v>
      </c>
      <c r="C13" s="64" t="s">
        <v>53</v>
      </c>
      <c r="D13" s="64" t="s">
        <v>54</v>
      </c>
      <c r="E13" s="19">
        <v>25</v>
      </c>
      <c r="F13" s="20">
        <v>11</v>
      </c>
      <c r="G13" s="21">
        <v>3</v>
      </c>
      <c r="H13" s="22">
        <v>1</v>
      </c>
      <c r="I13" s="20"/>
      <c r="J13" s="20"/>
      <c r="K13" s="23">
        <f t="shared" si="0"/>
        <v>325180</v>
      </c>
      <c r="L13" s="24">
        <v>325180</v>
      </c>
      <c r="M13" s="24"/>
      <c r="N13" s="25"/>
      <c r="O13" s="26">
        <f t="shared" si="1"/>
        <v>168780</v>
      </c>
      <c r="P13" s="27">
        <f t="shared" si="2"/>
        <v>22278.959999999999</v>
      </c>
      <c r="Q13" s="28">
        <f t="shared" si="3"/>
        <v>516238.96</v>
      </c>
      <c r="R13" s="29"/>
      <c r="S13" s="25"/>
      <c r="T13" s="29">
        <f>SUM(M13:P13)</f>
        <v>191058.96</v>
      </c>
      <c r="U13" s="25">
        <f>SUM(L13)</f>
        <v>325180</v>
      </c>
      <c r="V13" s="28">
        <f t="shared" si="4"/>
        <v>516238.95999999996</v>
      </c>
    </row>
    <row r="14" spans="1:22" s="58" customFormat="1" ht="45" x14ac:dyDescent="0.25">
      <c r="A14" s="59" t="s">
        <v>36</v>
      </c>
      <c r="B14" s="59" t="s">
        <v>44</v>
      </c>
      <c r="C14" s="31" t="s">
        <v>55</v>
      </c>
      <c r="D14" s="65" t="s">
        <v>56</v>
      </c>
      <c r="E14" s="32">
        <v>3</v>
      </c>
      <c r="F14" s="33">
        <v>3</v>
      </c>
      <c r="G14" s="34">
        <v>3</v>
      </c>
      <c r="H14" s="60"/>
      <c r="I14" s="33"/>
      <c r="J14" s="33"/>
      <c r="K14" s="13">
        <f t="shared" si="0"/>
        <v>0</v>
      </c>
      <c r="L14" s="35"/>
      <c r="M14" s="35"/>
      <c r="N14" s="36"/>
      <c r="O14" s="30">
        <f t="shared" si="1"/>
        <v>20253.600000000002</v>
      </c>
      <c r="P14" s="15">
        <f t="shared" si="2"/>
        <v>6076.08</v>
      </c>
      <c r="Q14" s="16">
        <f t="shared" si="3"/>
        <v>26329.68</v>
      </c>
      <c r="R14" s="39">
        <f>SUM(M14:P14)</f>
        <v>26329.68</v>
      </c>
      <c r="S14" s="36"/>
      <c r="T14" s="39"/>
      <c r="U14" s="36"/>
      <c r="V14" s="40">
        <f t="shared" si="4"/>
        <v>26329.68</v>
      </c>
    </row>
    <row r="15" spans="1:22" s="58" customFormat="1" ht="45" x14ac:dyDescent="0.25">
      <c r="A15" s="63" t="s">
        <v>37</v>
      </c>
      <c r="B15" s="61" t="s">
        <v>44</v>
      </c>
      <c r="C15" s="18" t="s">
        <v>57</v>
      </c>
      <c r="D15" s="18" t="s">
        <v>58</v>
      </c>
      <c r="E15" s="19">
        <v>2</v>
      </c>
      <c r="F15" s="20">
        <v>2</v>
      </c>
      <c r="G15" s="21">
        <v>3</v>
      </c>
      <c r="H15" s="22"/>
      <c r="I15" s="20"/>
      <c r="J15" s="20"/>
      <c r="K15" s="23">
        <f t="shared" si="0"/>
        <v>0</v>
      </c>
      <c r="L15" s="24"/>
      <c r="M15" s="24"/>
      <c r="N15" s="25"/>
      <c r="O15" s="26">
        <f t="shared" si="1"/>
        <v>13502.400000000001</v>
      </c>
      <c r="P15" s="27">
        <f t="shared" si="2"/>
        <v>4050.7200000000003</v>
      </c>
      <c r="Q15" s="28">
        <f t="shared" si="3"/>
        <v>17553.120000000003</v>
      </c>
      <c r="R15" s="29"/>
      <c r="S15" s="25"/>
      <c r="T15" s="29">
        <f>SUM(M15:P15)</f>
        <v>17553.120000000003</v>
      </c>
      <c r="U15" s="25"/>
      <c r="V15" s="28">
        <f t="shared" si="4"/>
        <v>17553.120000000003</v>
      </c>
    </row>
    <row r="16" spans="1:22" s="58" customFormat="1" ht="59.25" customHeight="1" x14ac:dyDescent="0.25">
      <c r="A16" s="61" t="s">
        <v>38</v>
      </c>
      <c r="B16" s="61" t="s">
        <v>44</v>
      </c>
      <c r="C16" s="18" t="s">
        <v>59</v>
      </c>
      <c r="D16" s="62" t="s">
        <v>60</v>
      </c>
      <c r="E16" s="19"/>
      <c r="F16" s="20"/>
      <c r="G16" s="21"/>
      <c r="H16" s="22"/>
      <c r="I16" s="20"/>
      <c r="J16" s="20"/>
      <c r="K16" s="23">
        <f t="shared" si="0"/>
        <v>55000</v>
      </c>
      <c r="L16" s="24">
        <v>55000</v>
      </c>
      <c r="M16" s="24"/>
      <c r="N16" s="25"/>
      <c r="O16" s="26">
        <f t="shared" si="1"/>
        <v>0</v>
      </c>
      <c r="P16" s="27">
        <f t="shared" si="2"/>
        <v>0</v>
      </c>
      <c r="Q16" s="28">
        <f t="shared" si="3"/>
        <v>55000</v>
      </c>
      <c r="R16" s="29"/>
      <c r="S16" s="25"/>
      <c r="T16" s="29"/>
      <c r="U16" s="25">
        <f>SUM(L16)</f>
        <v>55000</v>
      </c>
      <c r="V16" s="28">
        <f t="shared" si="4"/>
        <v>55000</v>
      </c>
    </row>
    <row r="17" spans="1:309" s="58" customFormat="1" ht="42" customHeight="1" x14ac:dyDescent="0.25">
      <c r="A17" s="59" t="s">
        <v>39</v>
      </c>
      <c r="B17" s="59" t="s">
        <v>44</v>
      </c>
      <c r="C17" s="31" t="s">
        <v>61</v>
      </c>
      <c r="D17" s="31" t="s">
        <v>62</v>
      </c>
      <c r="E17" s="32"/>
      <c r="F17" s="33"/>
      <c r="G17" s="34"/>
      <c r="H17" s="60"/>
      <c r="I17" s="33"/>
      <c r="J17" s="33"/>
      <c r="K17" s="13">
        <f t="shared" si="0"/>
        <v>79900</v>
      </c>
      <c r="L17" s="35"/>
      <c r="M17" s="35">
        <v>79900</v>
      </c>
      <c r="N17" s="36"/>
      <c r="O17" s="30">
        <f t="shared" si="1"/>
        <v>0</v>
      </c>
      <c r="P17" s="15">
        <f t="shared" si="2"/>
        <v>0</v>
      </c>
      <c r="Q17" s="16">
        <f t="shared" si="3"/>
        <v>79900</v>
      </c>
      <c r="R17" s="39">
        <f>SUM(M17:P17)</f>
        <v>79900</v>
      </c>
      <c r="S17" s="36"/>
      <c r="T17" s="39"/>
      <c r="U17" s="36"/>
      <c r="V17" s="40">
        <f t="shared" si="4"/>
        <v>79900</v>
      </c>
    </row>
    <row r="18" spans="1:309" s="58" customFormat="1" ht="55.5" customHeight="1" x14ac:dyDescent="0.25">
      <c r="A18" s="63" t="s">
        <v>40</v>
      </c>
      <c r="B18" s="61" t="s">
        <v>44</v>
      </c>
      <c r="C18" s="18" t="s">
        <v>63</v>
      </c>
      <c r="D18" s="18" t="s">
        <v>64</v>
      </c>
      <c r="E18" s="19">
        <v>2</v>
      </c>
      <c r="F18" s="20">
        <v>2</v>
      </c>
      <c r="G18" s="21">
        <v>3</v>
      </c>
      <c r="H18" s="22"/>
      <c r="I18" s="20"/>
      <c r="J18" s="20"/>
      <c r="K18" s="23">
        <f t="shared" si="0"/>
        <v>0</v>
      </c>
      <c r="L18" s="24"/>
      <c r="M18" s="24"/>
      <c r="N18" s="25"/>
      <c r="O18" s="26">
        <f t="shared" si="1"/>
        <v>13502.400000000001</v>
      </c>
      <c r="P18" s="27">
        <f t="shared" si="2"/>
        <v>4050.7200000000003</v>
      </c>
      <c r="Q18" s="28">
        <f t="shared" si="3"/>
        <v>17553.120000000003</v>
      </c>
      <c r="R18" s="29"/>
      <c r="S18" s="25"/>
      <c r="T18" s="29">
        <f>SUM(M18:P18)</f>
        <v>17553.120000000003</v>
      </c>
      <c r="U18" s="25"/>
      <c r="V18" s="28">
        <f t="shared" si="4"/>
        <v>17553.120000000003</v>
      </c>
    </row>
    <row r="19" spans="1:309" s="58" customFormat="1" ht="52.5" customHeight="1" x14ac:dyDescent="0.25">
      <c r="A19" s="59" t="s">
        <v>41</v>
      </c>
      <c r="B19" s="59" t="s">
        <v>44</v>
      </c>
      <c r="C19" s="66" t="s">
        <v>65</v>
      </c>
      <c r="D19" s="31" t="s">
        <v>66</v>
      </c>
      <c r="E19" s="32"/>
      <c r="F19" s="33"/>
      <c r="G19" s="34"/>
      <c r="H19" s="60"/>
      <c r="I19" s="33"/>
      <c r="J19" s="33"/>
      <c r="K19" s="13">
        <f t="shared" ref="K19:K20" si="6">SUM(L19:N19)</f>
        <v>22000</v>
      </c>
      <c r="L19" s="35">
        <v>22000</v>
      </c>
      <c r="M19" s="35"/>
      <c r="N19" s="36"/>
      <c r="O19" s="30">
        <f t="shared" si="1"/>
        <v>0</v>
      </c>
      <c r="P19" s="15">
        <f t="shared" si="2"/>
        <v>0</v>
      </c>
      <c r="Q19" s="16">
        <f t="shared" si="3"/>
        <v>22000</v>
      </c>
      <c r="R19" s="39"/>
      <c r="S19" s="36">
        <f>SUM(L19)</f>
        <v>22000</v>
      </c>
      <c r="T19" s="39"/>
      <c r="U19" s="36"/>
      <c r="V19" s="40">
        <f t="shared" si="4"/>
        <v>22000</v>
      </c>
    </row>
    <row r="20" spans="1:309" s="58" customFormat="1" ht="49.5" customHeight="1" thickBot="1" x14ac:dyDescent="0.3">
      <c r="A20" s="46" t="s">
        <v>42</v>
      </c>
      <c r="B20" s="59" t="s">
        <v>44</v>
      </c>
      <c r="C20" s="31" t="s">
        <v>67</v>
      </c>
      <c r="D20" s="65" t="s">
        <v>68</v>
      </c>
      <c r="E20" s="32"/>
      <c r="F20" s="33"/>
      <c r="G20" s="34"/>
      <c r="H20" s="67"/>
      <c r="I20" s="33"/>
      <c r="J20" s="33"/>
      <c r="K20" s="13">
        <f t="shared" si="6"/>
        <v>51700</v>
      </c>
      <c r="L20" s="35"/>
      <c r="M20" s="35">
        <v>51700</v>
      </c>
      <c r="N20" s="36"/>
      <c r="O20" s="42">
        <f t="shared" si="1"/>
        <v>0</v>
      </c>
      <c r="P20" s="15">
        <f t="shared" si="2"/>
        <v>0</v>
      </c>
      <c r="Q20" s="16">
        <f t="shared" si="3"/>
        <v>51700</v>
      </c>
      <c r="R20" s="68">
        <f>SUM(M20:P20)</f>
        <v>51700</v>
      </c>
      <c r="S20" s="69"/>
      <c r="T20" s="68"/>
      <c r="U20" s="69"/>
      <c r="V20" s="70">
        <f t="shared" si="4"/>
        <v>51700</v>
      </c>
    </row>
    <row r="21" spans="1:309" s="58" customFormat="1" ht="15.75" thickBot="1" x14ac:dyDescent="0.3">
      <c r="A21" s="84" t="s">
        <v>69</v>
      </c>
      <c r="B21" s="84"/>
      <c r="C21" s="84"/>
      <c r="D21" s="84"/>
      <c r="E21" s="43">
        <f>SUM(E9:E20)</f>
        <v>50</v>
      </c>
      <c r="F21" s="43">
        <f>SUM(F9:F20)</f>
        <v>24</v>
      </c>
      <c r="G21" s="43"/>
      <c r="H21" s="43">
        <f t="shared" ref="H21:V21" si="7">SUM(H9:H20)</f>
        <v>1</v>
      </c>
      <c r="I21" s="43">
        <f t="shared" si="7"/>
        <v>0</v>
      </c>
      <c r="J21" s="43">
        <f t="shared" si="7"/>
        <v>0</v>
      </c>
      <c r="K21" s="44">
        <f t="shared" si="7"/>
        <v>1089780</v>
      </c>
      <c r="L21" s="44">
        <f t="shared" si="7"/>
        <v>662180</v>
      </c>
      <c r="M21" s="44">
        <f t="shared" si="7"/>
        <v>427600</v>
      </c>
      <c r="N21" s="44">
        <f t="shared" si="7"/>
        <v>0</v>
      </c>
      <c r="O21" s="44">
        <f t="shared" si="7"/>
        <v>337560</v>
      </c>
      <c r="P21" s="44">
        <f t="shared" si="7"/>
        <v>48608.639999999999</v>
      </c>
      <c r="Q21" s="44">
        <f t="shared" si="7"/>
        <v>1475948.6400000004</v>
      </c>
      <c r="R21" s="44">
        <f t="shared" si="7"/>
        <v>491273.76</v>
      </c>
      <c r="S21" s="44">
        <f t="shared" si="7"/>
        <v>282000</v>
      </c>
      <c r="T21" s="44">
        <f t="shared" si="7"/>
        <v>322494.88</v>
      </c>
      <c r="U21" s="44">
        <f t="shared" si="7"/>
        <v>380180</v>
      </c>
      <c r="V21" s="44">
        <f t="shared" si="7"/>
        <v>1475948.6400000004</v>
      </c>
    </row>
    <row r="22" spans="1:309" ht="18.75" customHeight="1" x14ac:dyDescent="0.25">
      <c r="D22" s="11"/>
    </row>
    <row r="25" spans="1:309" s="71" customFormat="1" x14ac:dyDescent="0.25">
      <c r="A25" s="12"/>
      <c r="B25" s="72"/>
      <c r="D25" s="3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</row>
    <row r="26" spans="1:309" s="71" customFormat="1" x14ac:dyDescent="0.25">
      <c r="A26" s="12"/>
      <c r="B26" s="72"/>
      <c r="D26" s="3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</row>
    <row r="27" spans="1:309" s="71" customFormat="1" x14ac:dyDescent="0.25">
      <c r="A27" s="12"/>
      <c r="B27" s="72"/>
      <c r="D27" s="3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</row>
    <row r="28" spans="1:309" s="71" customFormat="1" x14ac:dyDescent="0.25">
      <c r="A28" s="12"/>
      <c r="B28" s="72"/>
      <c r="D28" s="3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</row>
  </sheetData>
  <mergeCells count="26">
    <mergeCell ref="A8:V8"/>
    <mergeCell ref="A21:D21"/>
    <mergeCell ref="O4:O6"/>
    <mergeCell ref="P4:P6"/>
    <mergeCell ref="Q4:Q6"/>
    <mergeCell ref="R4:U4"/>
    <mergeCell ref="H5:H6"/>
    <mergeCell ref="I5:I6"/>
    <mergeCell ref="J5:J6"/>
    <mergeCell ref="K5:K6"/>
    <mergeCell ref="L5:L6"/>
    <mergeCell ref="M5:M6"/>
    <mergeCell ref="N5:N6"/>
    <mergeCell ref="R5:S5"/>
    <mergeCell ref="T5:U5"/>
    <mergeCell ref="V4:V6"/>
    <mergeCell ref="F4:F6"/>
    <mergeCell ref="G4:G6"/>
    <mergeCell ref="H4:J4"/>
    <mergeCell ref="K4:N4"/>
    <mergeCell ref="B2:V2"/>
    <mergeCell ref="A4:A6"/>
    <mergeCell ref="B4:B6"/>
    <mergeCell ref="C4:C6"/>
    <mergeCell ref="D4:D6"/>
    <mergeCell ref="E4:E6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8" scale="56" fitToHeight="0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woj. łódzkie 2024</vt:lpstr>
      <vt:lpstr>'woj. łódzkie 2024'!Obszar_wydruku</vt:lpstr>
      <vt:lpstr>'woj. łódzkie 2024'!Tytuły_wydruku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Dagmara Szulęcka</dc:creator>
  <cp:lastModifiedBy>Agnieszka Rosiak</cp:lastModifiedBy>
  <cp:lastPrinted>2024-04-04T08:41:35Z</cp:lastPrinted>
  <dcterms:created xsi:type="dcterms:W3CDTF">2024-03-15T08:33:43Z</dcterms:created>
  <dcterms:modified xsi:type="dcterms:W3CDTF">2024-04-04T13:19:43Z</dcterms:modified>
</cp:coreProperties>
</file>